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sasi_sasikiran_capgemini_com/Documents/Desktop/2025/Personal files/Office related/Data analysis/My sample projects/"/>
    </mc:Choice>
  </mc:AlternateContent>
  <xr:revisionPtr revIDLastSave="892" documentId="8_{07155CD1-40CC-4DDF-B5C6-100C7A89C671}" xr6:coauthVersionLast="47" xr6:coauthVersionMax="47" xr10:uidLastSave="{EB0A6D5D-E5FA-497E-BE2C-FCE58CB67592}"/>
  <bookViews>
    <workbookView xWindow="-120" yWindow="-120" windowWidth="29040" windowHeight="16440" xr2:uid="{C37FF9F7-7953-4BAC-A03D-57CFF79501D7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2" i="1" l="1"/>
  <c r="W33" i="1"/>
  <c r="W31" i="1"/>
  <c r="V32" i="1"/>
  <c r="V33" i="1"/>
  <c r="V31" i="1"/>
  <c r="U32" i="1"/>
  <c r="U33" i="1"/>
  <c r="U31" i="1"/>
  <c r="T32" i="1"/>
  <c r="T33" i="1"/>
  <c r="T31" i="1"/>
  <c r="S32" i="1"/>
  <c r="S33" i="1"/>
  <c r="S31" i="1"/>
  <c r="W30" i="1"/>
  <c r="V30" i="1"/>
  <c r="U30" i="1"/>
  <c r="T30" i="1"/>
  <c r="S30" i="1"/>
  <c r="W29" i="1"/>
  <c r="V29" i="1"/>
  <c r="U29" i="1"/>
  <c r="T29" i="1"/>
  <c r="S29" i="1"/>
  <c r="W28" i="1"/>
  <c r="V28" i="1"/>
  <c r="U28" i="1"/>
  <c r="T28" i="1"/>
  <c r="S28" i="1"/>
  <c r="W21" i="1"/>
  <c r="W22" i="1" s="1"/>
  <c r="W25" i="1" s="1"/>
  <c r="V21" i="1"/>
  <c r="U21" i="1"/>
  <c r="U22" i="1" s="1"/>
  <c r="U25" i="1" s="1"/>
  <c r="T21" i="1"/>
  <c r="V22" i="1"/>
  <c r="V25" i="1" s="1"/>
  <c r="T23" i="1"/>
  <c r="T26" i="1" s="1"/>
  <c r="S21" i="1"/>
  <c r="S24" i="1" s="1"/>
  <c r="S27" i="1" s="1"/>
  <c r="V24" i="1"/>
  <c r="V27" i="1" s="1"/>
  <c r="V23" i="1"/>
  <c r="V26" i="1" s="1"/>
  <c r="W20" i="1"/>
  <c r="V20" i="1"/>
  <c r="U20" i="1"/>
  <c r="T20" i="1"/>
  <c r="S20" i="1"/>
  <c r="W19" i="1"/>
  <c r="V19" i="1"/>
  <c r="U19" i="1"/>
  <c r="T19" i="1"/>
  <c r="S19" i="1"/>
  <c r="W18" i="1"/>
  <c r="V18" i="1"/>
  <c r="U18" i="1"/>
  <c r="T18" i="1"/>
  <c r="S18" i="1"/>
  <c r="P22" i="1"/>
  <c r="O22" i="1"/>
  <c r="P21" i="1"/>
  <c r="O21" i="1"/>
  <c r="P20" i="1"/>
  <c r="O20" i="1"/>
  <c r="P19" i="1"/>
  <c r="O19" i="1"/>
  <c r="P18" i="1"/>
  <c r="O18" i="1"/>
  <c r="S16" i="1"/>
  <c r="S13" i="1"/>
  <c r="U12" i="1"/>
  <c r="S12" i="1"/>
  <c r="S9" i="1"/>
  <c r="S10" i="1"/>
  <c r="U9" i="1"/>
  <c r="V5" i="1"/>
  <c r="V11" i="1" s="1"/>
  <c r="S5" i="1"/>
  <c r="S14" i="1" s="1"/>
  <c r="V4" i="1"/>
  <c r="V10" i="1" s="1"/>
  <c r="S4" i="1"/>
  <c r="U3" i="1"/>
  <c r="U15" i="1" s="1"/>
  <c r="S3" i="1"/>
  <c r="S15" i="1" s="1"/>
  <c r="P10" i="1"/>
  <c r="O10" i="1"/>
  <c r="P9" i="1"/>
  <c r="O9" i="1"/>
  <c r="O8" i="1"/>
  <c r="W23" i="1" l="1"/>
  <c r="W26" i="1" s="1"/>
  <c r="W24" i="1"/>
  <c r="W27" i="1" s="1"/>
  <c r="U23" i="1"/>
  <c r="U26" i="1" s="1"/>
  <c r="U24" i="1"/>
  <c r="U27" i="1" s="1"/>
  <c r="T24" i="1"/>
  <c r="T27" i="1" s="1"/>
  <c r="T22" i="1"/>
  <c r="T25" i="1" s="1"/>
  <c r="S23" i="1"/>
  <c r="S26" i="1" s="1"/>
  <c r="S22" i="1"/>
  <c r="S25" i="1" s="1"/>
  <c r="V14" i="1"/>
  <c r="V17" i="1"/>
  <c r="V13" i="1"/>
  <c r="V16" i="1"/>
  <c r="S11" i="1"/>
  <c r="S17" i="1"/>
  <c r="W4" i="1"/>
  <c r="U5" i="1"/>
  <c r="W5" i="1"/>
  <c r="U4" i="1"/>
  <c r="W3" i="1"/>
  <c r="P12" i="1"/>
  <c r="O12" i="1"/>
  <c r="O11" i="1"/>
  <c r="U13" i="1" l="1"/>
  <c r="U10" i="1"/>
  <c r="U16" i="1"/>
  <c r="W10" i="1"/>
  <c r="W16" i="1"/>
  <c r="W13" i="1"/>
  <c r="W9" i="1"/>
  <c r="W15" i="1"/>
  <c r="W12" i="1"/>
  <c r="W11" i="1"/>
  <c r="W14" i="1"/>
  <c r="W17" i="1"/>
  <c r="U11" i="1"/>
  <c r="U14" i="1"/>
  <c r="U17" i="1"/>
  <c r="T5" i="1"/>
  <c r="T4" i="1"/>
  <c r="T3" i="1"/>
  <c r="P11" i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/>
  <c r="B21" i="1" a="1"/>
  <c r="B21" i="1" s="1"/>
  <c r="B22" i="1" a="1"/>
  <c r="B22" i="1" s="1"/>
  <c r="B23" i="1" a="1"/>
  <c r="B23" i="1" s="1"/>
  <c r="B24" i="1" a="1"/>
  <c r="B24" i="1"/>
  <c r="B25" i="1" a="1"/>
  <c r="B25" i="1" s="1"/>
  <c r="B26" i="1" a="1"/>
  <c r="B26" i="1" s="1"/>
  <c r="B27" i="1" a="1"/>
  <c r="B27" i="1" s="1"/>
  <c r="B28" i="1" a="1"/>
  <c r="B28" i="1" s="1"/>
  <c r="B29" i="1" a="1"/>
  <c r="B29" i="1"/>
  <c r="B30" i="1" a="1"/>
  <c r="B30" i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/>
  <c r="B97" i="1" a="1"/>
  <c r="B97" i="1" s="1"/>
  <c r="B98" i="1" a="1"/>
  <c r="B98" i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/>
  <c r="B128" i="1" a="1"/>
  <c r="B128" i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/>
  <c r="B194" i="1" a="1"/>
  <c r="B194" i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/>
  <c r="B204" i="1" a="1"/>
  <c r="B204" i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/>
  <c r="B279" i="1" a="1"/>
  <c r="B279" i="1" s="1"/>
  <c r="B280" i="1" a="1"/>
  <c r="B280" i="1" s="1"/>
  <c r="B281" i="1" a="1"/>
  <c r="B281" i="1" s="1"/>
  <c r="B282" i="1" a="1"/>
  <c r="B282" i="1" s="1"/>
  <c r="B283" i="1" a="1"/>
  <c r="B283" i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/>
  <c r="B301" i="1" a="1"/>
  <c r="B301" i="1" s="1"/>
  <c r="B302" i="1" a="1"/>
  <c r="B302" i="1" s="1"/>
  <c r="B2" i="1" a="1"/>
  <c r="B2" i="1" s="1"/>
  <c r="T17" i="1" l="1"/>
  <c r="T11" i="1"/>
  <c r="T14" i="1"/>
  <c r="T16" i="1"/>
  <c r="T10" i="1"/>
  <c r="T13" i="1"/>
  <c r="T12" i="1"/>
  <c r="T15" i="1"/>
  <c r="T9" i="1"/>
  <c r="V3" i="1"/>
  <c r="P8" i="1"/>
  <c r="V12" i="1" l="1"/>
  <c r="V9" i="1"/>
  <c r="V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<sst xmlns="http://schemas.openxmlformats.org/spreadsheetml/2006/main" count="370" uniqueCount="60">
  <si>
    <t>Operation</t>
  </si>
  <si>
    <t>Finishing</t>
  </si>
  <si>
    <t>Hot Rolling</t>
  </si>
  <si>
    <t>ANNEALING</t>
  </si>
  <si>
    <t>Slitting</t>
  </si>
  <si>
    <t>Cold Rolling</t>
  </si>
  <si>
    <t>Punching</t>
  </si>
  <si>
    <t>Casting</t>
  </si>
  <si>
    <t>SLITTING</t>
  </si>
  <si>
    <t>Resources</t>
  </si>
  <si>
    <t>BeforeThickness (mm)</t>
  </si>
  <si>
    <t>BeforeWidth (mm)</t>
  </si>
  <si>
    <t>BeforeLength(mm)</t>
  </si>
  <si>
    <t>AfterThickness (mm)</t>
  </si>
  <si>
    <t>AfterWidth (mm)</t>
  </si>
  <si>
    <t>AfterLength(mm)</t>
  </si>
  <si>
    <t>Hypothesis testing</t>
  </si>
  <si>
    <r>
      <t>BeforeEdgeCondition(</t>
    </r>
    <r>
      <rPr>
        <b/>
        <vertAlign val="superscript"/>
        <sz val="11"/>
        <color rgb="FFFFFFFF"/>
        <rFont val="Calibri"/>
        <family val="2"/>
      </rPr>
      <t>O</t>
    </r>
    <r>
      <rPr>
        <b/>
        <sz val="11"/>
        <color rgb="FFFFFFFF"/>
        <rFont val="Calibri"/>
        <family val="2"/>
      </rPr>
      <t>)</t>
    </r>
  </si>
  <si>
    <r>
      <t>AfterEdgeCondition(</t>
    </r>
    <r>
      <rPr>
        <b/>
        <vertAlign val="superscript"/>
        <sz val="11"/>
        <color rgb="FFFFFFFF"/>
        <rFont val="Calibri"/>
        <family val="2"/>
      </rPr>
      <t>O</t>
    </r>
    <r>
      <rPr>
        <b/>
        <sz val="11"/>
        <color rgb="FFFFFFFF"/>
        <rFont val="Calibri"/>
        <family val="2"/>
      </rPr>
      <t>)</t>
    </r>
  </si>
  <si>
    <t>Width</t>
  </si>
  <si>
    <t>Length</t>
  </si>
  <si>
    <t>Time</t>
  </si>
  <si>
    <t>Thickness</t>
  </si>
  <si>
    <t>EdgeCondition</t>
  </si>
  <si>
    <t>P-value</t>
  </si>
  <si>
    <t>BeforeTime(min)</t>
  </si>
  <si>
    <t>AfterTime(min)</t>
  </si>
  <si>
    <t>E.C</t>
  </si>
  <si>
    <t>Thick</t>
  </si>
  <si>
    <r>
      <t>µ</t>
    </r>
    <r>
      <rPr>
        <b/>
        <vertAlign val="subscript"/>
        <sz val="11"/>
        <color theme="1"/>
        <rFont val="Aptos Narrow"/>
        <family val="2"/>
      </rPr>
      <t>new</t>
    </r>
  </si>
  <si>
    <r>
      <t>µ</t>
    </r>
    <r>
      <rPr>
        <b/>
        <vertAlign val="subscript"/>
        <sz val="11"/>
        <color theme="1"/>
        <rFont val="Aptos Narrow"/>
        <family val="2"/>
      </rPr>
      <t>old</t>
    </r>
  </si>
  <si>
    <t>α-value</t>
  </si>
  <si>
    <t>Paired T.Test</t>
  </si>
  <si>
    <t>Two Sample equal variance T.Test</t>
  </si>
  <si>
    <t>Two Sample unequal variance T.Test</t>
  </si>
  <si>
    <t>Result
(for 0.05)</t>
  </si>
  <si>
    <t>Result
(for 0.01)</t>
  </si>
  <si>
    <t>Result
(for 0.1)</t>
  </si>
  <si>
    <t>Observed_Z</t>
  </si>
  <si>
    <t>Critical_Z @0.05</t>
  </si>
  <si>
    <t>Critical_Z @0.01</t>
  </si>
  <si>
    <t>Critical_Z @0.1</t>
  </si>
  <si>
    <t>Power @0.05</t>
  </si>
  <si>
    <t>Power @0.01</t>
  </si>
  <si>
    <t>Power @0.1</t>
  </si>
  <si>
    <t>Mean</t>
  </si>
  <si>
    <t>Standard deviation</t>
  </si>
  <si>
    <r>
      <t>σ</t>
    </r>
    <r>
      <rPr>
        <b/>
        <vertAlign val="subscript"/>
        <sz val="11"/>
        <color theme="1"/>
        <rFont val="Aptos Narrow"/>
        <family val="2"/>
      </rPr>
      <t>new</t>
    </r>
  </si>
  <si>
    <r>
      <t>σ</t>
    </r>
    <r>
      <rPr>
        <b/>
        <vertAlign val="subscript"/>
        <sz val="11"/>
        <color theme="1"/>
        <rFont val="Aptos Narrow"/>
        <family val="2"/>
      </rPr>
      <t>old</t>
    </r>
  </si>
  <si>
    <t>Z-Test</t>
  </si>
  <si>
    <t>β-value @0.05</t>
  </si>
  <si>
    <t>β-value @0.01</t>
  </si>
  <si>
    <t>β-value @0.1</t>
  </si>
  <si>
    <t>Critical_T @0.05</t>
  </si>
  <si>
    <t>Critical_T @0.01</t>
  </si>
  <si>
    <t>Critical_T @0.1</t>
  </si>
  <si>
    <t>T-Test</t>
  </si>
  <si>
    <t>Margin of Error @0.05</t>
  </si>
  <si>
    <t>Margin of Error @0.01</t>
  </si>
  <si>
    <t>Margin of Error @0.1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</si>
</sst>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00"/>
    <numFmt numFmtId="165" formatCode="0.00000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  <font>
      <b/>
      <vertAlign val="superscript"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b/>
      <vertAlign val="subscript"/>
      <sz val="11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0" fillId="0" borderId="1" xfId="0" applyBorder="1"/>
    <xf numFmtId="0" fontId="7" fillId="0" borderId="1" xfId="0" applyFont="1" applyBorder="1"/>
    <xf numFmtId="165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/>
    <xf numFmtId="0" fontId="8" fillId="0" borderId="1" xfId="0" applyFont="1" applyBorder="1"/>
    <xf numFmtId="0" fontId="6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8" fillId="0" borderId="0" xfId="0" applyFont="1" applyBorder="1"/>
    <xf numFmtId="0" fontId="0" fillId="0" borderId="0" xfId="0" applyBorder="1"/>
    <xf numFmtId="0" fontId="0" fillId="0" borderId="3" xfId="0" applyBorder="1"/>
    <xf numFmtId="0" fontId="8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8" fillId="4" borderId="1" xfId="0" applyFont="1" applyFill="1" applyBorder="1"/>
    <xf numFmtId="0" fontId="7" fillId="0" borderId="3" xfId="0" applyFont="1" applyFill="1" applyBorder="1" applyAlignment="1">
      <alignment horizontal="center" vertical="center"/>
    </xf>
    <xf numFmtId="0" fontId="8" fillId="0" borderId="1" xfId="0" applyFont="1" applyFill="1" applyBorder="1"/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2433CA1-F20E-410F-9291-CB0F6EC2C24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6D76-F447-43E6-ABBC-F7C8001D48CC}">
  <dimension ref="A1:X302"/>
  <sheetViews>
    <sheetView showGridLines="0" tabSelected="1" topLeftCell="I1" workbookViewId="0">
      <selection activeCell="R15" sqref="R15:R17"/>
    </sheetView>
  </sheetViews>
  <sheetFormatPr defaultRowHeight="14.5" x14ac:dyDescent="0.35"/>
  <cols>
    <col min="1" max="1" width="12" bestFit="1" customWidth="1"/>
    <col min="2" max="2" width="12.26953125" customWidth="1"/>
    <col min="3" max="3" width="21.1796875" bestFit="1" customWidth="1"/>
    <col min="4" max="5" width="18.1796875" bestFit="1" customWidth="1"/>
    <col min="6" max="6" width="18.453125" bestFit="1" customWidth="1"/>
    <col min="7" max="7" width="16.54296875" bestFit="1" customWidth="1"/>
    <col min="8" max="8" width="23.453125" bestFit="1" customWidth="1"/>
    <col min="9" max="10" width="20.453125" bestFit="1" customWidth="1"/>
    <col min="11" max="11" width="20.54296875" bestFit="1" customWidth="1"/>
    <col min="12" max="12" width="20.54296875" customWidth="1"/>
    <col min="13" max="13" width="16.54296875" customWidth="1"/>
    <col min="18" max="18" width="18.36328125" bestFit="1" customWidth="1"/>
    <col min="19" max="22" width="13.54296875" bestFit="1" customWidth="1"/>
    <col min="23" max="23" width="13.26953125" bestFit="1" customWidth="1"/>
    <col min="24" max="24" width="31.36328125" bestFit="1" customWidth="1"/>
  </cols>
  <sheetData>
    <row r="1" spans="1:24" ht="16.5" x14ac:dyDescent="0.35">
      <c r="A1" s="1" t="s">
        <v>0</v>
      </c>
      <c r="B1" s="1" t="s">
        <v>9</v>
      </c>
      <c r="C1" s="2" t="s">
        <v>10</v>
      </c>
      <c r="D1" s="2" t="s">
        <v>11</v>
      </c>
      <c r="E1" s="2" t="s">
        <v>12</v>
      </c>
      <c r="F1" s="2" t="s">
        <v>17</v>
      </c>
      <c r="G1" s="2" t="s">
        <v>25</v>
      </c>
      <c r="H1" s="2" t="s">
        <v>13</v>
      </c>
      <c r="I1" s="2" t="s">
        <v>14</v>
      </c>
      <c r="J1" s="2" t="s">
        <v>15</v>
      </c>
      <c r="K1" s="2" t="s">
        <v>18</v>
      </c>
      <c r="L1" s="2" t="s">
        <v>26</v>
      </c>
      <c r="M1" s="3"/>
      <c r="S1" s="10" t="s">
        <v>16</v>
      </c>
      <c r="T1" s="10"/>
      <c r="U1" s="10"/>
      <c r="V1" s="10"/>
      <c r="W1" s="10"/>
    </row>
    <row r="2" spans="1:24" x14ac:dyDescent="0.35">
      <c r="A2" t="s">
        <v>1</v>
      </c>
      <c r="B2" t="str" cm="1">
        <f t="array" ref="B2">_xlfn.IFS(A2="Finishing", "FG", A2="Hot Rolling", "HR", A2="ANNEALING", "AN", A2="Slitting", "SL", A2="Cold Rolling", "CR", A2="Casting", "CG", A2="Punching", "PG")</f>
        <v>FG</v>
      </c>
      <c r="C2">
        <v>568.28</v>
      </c>
      <c r="D2">
        <v>656.18</v>
      </c>
      <c r="E2">
        <v>686.28</v>
      </c>
      <c r="F2">
        <v>360</v>
      </c>
      <c r="G2">
        <v>701.32999999999993</v>
      </c>
      <c r="H2">
        <v>2.8714538222276476</v>
      </c>
      <c r="I2">
        <v>213</v>
      </c>
      <c r="J2">
        <v>228</v>
      </c>
      <c r="K2">
        <v>45</v>
      </c>
      <c r="L2">
        <v>243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</row>
    <row r="3" spans="1:24" x14ac:dyDescent="0.35">
      <c r="A3" t="s">
        <v>1</v>
      </c>
      <c r="B3" t="str" cm="1">
        <f t="array" ref="B3">_xlfn.IFS(A3="Finishing", "FG", A3="Hot Rolling", "HR", A3="ANNEALING", "AN", A3="Slitting", "SL", A3="Cold Rolling", "CR", A3="Casting", "CG", A3="Punching", "PG")</f>
        <v>FG</v>
      </c>
      <c r="C3">
        <v>48</v>
      </c>
      <c r="D3">
        <v>222</v>
      </c>
      <c r="E3">
        <v>238</v>
      </c>
      <c r="F3">
        <v>15</v>
      </c>
      <c r="G3">
        <v>221</v>
      </c>
      <c r="H3">
        <v>1.9399939821485979</v>
      </c>
      <c r="I3">
        <v>241</v>
      </c>
      <c r="J3">
        <v>238</v>
      </c>
      <c r="K3">
        <v>90</v>
      </c>
      <c r="L3">
        <v>236</v>
      </c>
      <c r="R3" s="11" t="s">
        <v>24</v>
      </c>
      <c r="S3" s="6">
        <f>_xlfn.T.TEST(D2:D302,I2:I302, 1,1)</f>
        <v>4.1190272227343047E-2</v>
      </c>
      <c r="T3" s="4">
        <f>_xlfn.T.TEST(E2:E302,J2:J302,1,1)</f>
        <v>4.1709774115217535E-2</v>
      </c>
      <c r="U3" s="7">
        <f>_xlfn.T.TEST(G2:G302,L2:L302,1,1)</f>
        <v>6.7383858162655533E-2</v>
      </c>
      <c r="V3" s="4">
        <f>_xlfn.T.TEST(C2:C302,H2:H302,1,1)</f>
        <v>1.1683282015610358E-2</v>
      </c>
      <c r="W3" s="4">
        <f>_xlfn.T.TEST(F2:F302,K2:K302,1,1)</f>
        <v>4.415219927455269E-4</v>
      </c>
      <c r="X3" s="5" t="s">
        <v>32</v>
      </c>
    </row>
    <row r="4" spans="1:24" x14ac:dyDescent="0.35">
      <c r="A4" t="s">
        <v>2</v>
      </c>
      <c r="B4" t="str" cm="1">
        <f t="array" ref="B4">_xlfn.IFS(A4="Finishing", "FG", A4="Hot Rolling", "HR", A4="ANNEALING", "AN", A4="Slitting", "SL", A4="Cold Rolling", "CR", A4="Casting", "CG", A4="Punching", "PG")</f>
        <v>HR</v>
      </c>
      <c r="C4">
        <v>89</v>
      </c>
      <c r="D4">
        <v>242</v>
      </c>
      <c r="E4">
        <v>212</v>
      </c>
      <c r="F4">
        <v>15</v>
      </c>
      <c r="G4">
        <v>213</v>
      </c>
      <c r="H4">
        <v>0.14709827595701208</v>
      </c>
      <c r="I4">
        <v>239</v>
      </c>
      <c r="J4">
        <v>212</v>
      </c>
      <c r="K4">
        <v>90</v>
      </c>
      <c r="L4">
        <v>212</v>
      </c>
      <c r="R4" s="11"/>
      <c r="S4" s="6">
        <f>_xlfn.T.TEST(D3:D303,I3:I303, 1,2)</f>
        <v>8.1987640252277699E-2</v>
      </c>
      <c r="T4" s="6">
        <f t="shared" ref="T4:V4" si="0">_xlfn.T.TEST(E3:E303,J3:J303, 1,2)</f>
        <v>9.3984984124884152E-2</v>
      </c>
      <c r="U4" s="6">
        <f t="shared" si="0"/>
        <v>1.7891928908091512E-4</v>
      </c>
      <c r="V4" s="6">
        <f t="shared" si="0"/>
        <v>0.13134740114101351</v>
      </c>
      <c r="W4" s="4">
        <f t="shared" ref="W4:W5" si="1">_xlfn.T.TEST(F3:F303,K3:K303,1,1)</f>
        <v>1.431296303962079E-4</v>
      </c>
      <c r="X4" s="5" t="s">
        <v>33</v>
      </c>
    </row>
    <row r="5" spans="1:24" x14ac:dyDescent="0.35">
      <c r="A5" t="s">
        <v>2</v>
      </c>
      <c r="B5" t="str" cm="1">
        <f t="array" ref="B5">_xlfn.IFS(A5="Finishing", "FG", A5="Hot Rolling", "HR", A5="ANNEALING", "AN", A5="Slitting", "SL", A5="Cold Rolling", "CR", A5="Casting", "CG", A5="Punching", "PG")</f>
        <v>HR</v>
      </c>
      <c r="C5">
        <v>38</v>
      </c>
      <c r="D5">
        <v>221</v>
      </c>
      <c r="E5">
        <v>219</v>
      </c>
      <c r="F5">
        <v>285</v>
      </c>
      <c r="G5">
        <v>235</v>
      </c>
      <c r="H5">
        <v>2.8501073948947382</v>
      </c>
      <c r="I5">
        <v>249</v>
      </c>
      <c r="J5">
        <v>219</v>
      </c>
      <c r="K5">
        <v>60</v>
      </c>
      <c r="L5">
        <v>236</v>
      </c>
      <c r="R5" s="11"/>
      <c r="S5" s="6">
        <f>_xlfn.T.TEST(D4:D304,I4:I304, 1,3)</f>
        <v>7.7995908148279239E-2</v>
      </c>
      <c r="T5" s="6">
        <f t="shared" ref="T5:V5" si="2">_xlfn.T.TEST(E4:E304,J4:J304, 1,3)</f>
        <v>9.4119746016502248E-2</v>
      </c>
      <c r="U5" s="6">
        <f t="shared" si="2"/>
        <v>2.1851026532601284E-4</v>
      </c>
      <c r="V5" s="6">
        <f t="shared" si="2"/>
        <v>0.12717697902204414</v>
      </c>
      <c r="W5" s="4">
        <f t="shared" si="1"/>
        <v>1.7233121559425649E-4</v>
      </c>
      <c r="X5" s="5" t="s">
        <v>34</v>
      </c>
    </row>
    <row r="6" spans="1:24" x14ac:dyDescent="0.35">
      <c r="A6" t="s">
        <v>2</v>
      </c>
      <c r="B6" t="str" cm="1">
        <f t="array" ref="B6">_xlfn.IFS(A6="Finishing", "FG", A6="Hot Rolling", "HR", A6="ANNEALING", "AN", A6="Slitting", "SL", A6="Cold Rolling", "CR", A6="Casting", "CG", A6="Punching", "PG")</f>
        <v>HR</v>
      </c>
      <c r="C6">
        <v>129</v>
      </c>
      <c r="D6">
        <v>223</v>
      </c>
      <c r="E6">
        <v>230</v>
      </c>
      <c r="F6">
        <v>300</v>
      </c>
      <c r="G6">
        <v>224</v>
      </c>
      <c r="H6">
        <v>0.6779452277609197</v>
      </c>
      <c r="I6">
        <v>214</v>
      </c>
      <c r="J6">
        <v>230</v>
      </c>
      <c r="K6">
        <v>90</v>
      </c>
      <c r="L6">
        <v>247</v>
      </c>
      <c r="O6" s="20" t="s">
        <v>45</v>
      </c>
      <c r="R6" s="15" t="s">
        <v>31</v>
      </c>
      <c r="S6" s="14">
        <v>0.05</v>
      </c>
      <c r="T6" s="4">
        <v>0.05</v>
      </c>
      <c r="U6" s="4">
        <v>0.05</v>
      </c>
      <c r="V6" s="4">
        <v>0.05</v>
      </c>
      <c r="W6" s="4">
        <v>0.05</v>
      </c>
    </row>
    <row r="7" spans="1:24" ht="16.5" x14ac:dyDescent="0.45">
      <c r="A7" t="s">
        <v>1</v>
      </c>
      <c r="B7" t="str" cm="1">
        <f t="array" ref="B7">_xlfn.IFS(A7="Finishing", "FG", A7="Hot Rolling", "HR", A7="ANNEALING", "AN", A7="Slitting", "SL", A7="Cold Rolling", "CR", A7="Casting", "CG", A7="Punching", "PG")</f>
        <v>FG</v>
      </c>
      <c r="C7">
        <v>84</v>
      </c>
      <c r="D7">
        <v>238</v>
      </c>
      <c r="E7">
        <v>218</v>
      </c>
      <c r="F7">
        <v>116</v>
      </c>
      <c r="G7">
        <v>225</v>
      </c>
      <c r="H7">
        <v>1.6427912435311611</v>
      </c>
      <c r="I7">
        <v>220</v>
      </c>
      <c r="J7">
        <v>218</v>
      </c>
      <c r="K7">
        <v>45</v>
      </c>
      <c r="L7">
        <v>217</v>
      </c>
      <c r="N7" s="4"/>
      <c r="O7" s="9" t="s">
        <v>29</v>
      </c>
      <c r="P7" s="9" t="s">
        <v>30</v>
      </c>
      <c r="Q7" s="12"/>
      <c r="R7" s="15"/>
      <c r="S7" s="14">
        <v>0.01</v>
      </c>
      <c r="T7" s="14">
        <v>0.01</v>
      </c>
      <c r="U7" s="14">
        <v>0.01</v>
      </c>
      <c r="V7" s="14">
        <v>0.01</v>
      </c>
      <c r="W7" s="14">
        <v>0.01</v>
      </c>
    </row>
    <row r="8" spans="1:24" x14ac:dyDescent="0.35">
      <c r="A8" t="s">
        <v>1</v>
      </c>
      <c r="B8" t="str" cm="1">
        <f t="array" ref="B8">_xlfn.IFS(A8="Finishing", "FG", A8="Hot Rolling", "HR", A8="ANNEALING", "AN", A8="Slitting", "SL", A8="Cold Rolling", "CR", A8="Casting", "CG", A8="Punching", "PG")</f>
        <v>FG</v>
      </c>
      <c r="C8">
        <v>93</v>
      </c>
      <c r="D8">
        <v>216</v>
      </c>
      <c r="E8">
        <v>250</v>
      </c>
      <c r="F8">
        <v>15</v>
      </c>
      <c r="G8">
        <v>235</v>
      </c>
      <c r="H8">
        <v>1.3570813642615167</v>
      </c>
      <c r="I8">
        <v>220</v>
      </c>
      <c r="J8">
        <v>250</v>
      </c>
      <c r="K8">
        <v>60</v>
      </c>
      <c r="L8">
        <v>215</v>
      </c>
      <c r="N8" s="4" t="s">
        <v>28</v>
      </c>
      <c r="O8" s="4">
        <f>AVERAGE(H2:H302)</f>
        <v>1.6739993889491256</v>
      </c>
      <c r="P8" s="4">
        <f>AVERAGE(C2:C302)</f>
        <v>6.3499854757115584</v>
      </c>
      <c r="Q8" s="13"/>
      <c r="R8" s="15"/>
      <c r="S8" s="14">
        <v>0.1</v>
      </c>
      <c r="T8" s="14">
        <v>0.1</v>
      </c>
      <c r="U8" s="14">
        <v>0.1</v>
      </c>
      <c r="V8" s="14">
        <v>0.1</v>
      </c>
      <c r="W8" s="14">
        <v>0.1</v>
      </c>
    </row>
    <row r="9" spans="1:24" x14ac:dyDescent="0.35">
      <c r="A9" t="s">
        <v>1</v>
      </c>
      <c r="B9" t="str" cm="1">
        <f t="array" ref="B9">_xlfn.IFS(A9="Finishing", "FG", A9="Hot Rolling", "HR", A9="ANNEALING", "AN", A9="Slitting", "SL", A9="Cold Rolling", "CR", A9="Casting", "CG", A9="Punching", "PG")</f>
        <v>FG</v>
      </c>
      <c r="C9">
        <v>36</v>
      </c>
      <c r="D9">
        <v>238</v>
      </c>
      <c r="E9">
        <v>232</v>
      </c>
      <c r="F9">
        <v>30</v>
      </c>
      <c r="G9">
        <v>221</v>
      </c>
      <c r="H9">
        <v>1.1224690682972045</v>
      </c>
      <c r="I9">
        <v>248</v>
      </c>
      <c r="J9">
        <v>232</v>
      </c>
      <c r="K9">
        <v>180</v>
      </c>
      <c r="L9">
        <v>214</v>
      </c>
      <c r="N9" s="4" t="s">
        <v>19</v>
      </c>
      <c r="O9" s="4">
        <f>AVERAGE(I2:I302)</f>
        <v>229.5747508305648</v>
      </c>
      <c r="P9" s="4">
        <f>AVERAGE(D2:D302)</f>
        <v>234.21136212624583</v>
      </c>
      <c r="Q9" s="13"/>
      <c r="R9" s="18" t="s">
        <v>35</v>
      </c>
      <c r="S9" s="4" t="str">
        <f>IF(S3&lt;$S$6, "Reject H0", "Fail to reject H0")</f>
        <v>Reject H0</v>
      </c>
      <c r="T9" s="4" t="str">
        <f>IF(T3&lt;$T$6, "Reject H0", "Fail to reject H0")</f>
        <v>Reject H0</v>
      </c>
      <c r="U9" s="4" t="str">
        <f>IF(U3&lt;$U$6, "Reject H0", "Fail to reject H0")</f>
        <v>Fail to reject H0</v>
      </c>
      <c r="V9" s="4" t="str">
        <f>IF(V3&lt;$V$6, "Reject H0", "Fail to reject H0")</f>
        <v>Reject H0</v>
      </c>
      <c r="W9" s="4" t="str">
        <f>IF(W3&lt;$W$6, "Reject H0", "Fail to reject H0")</f>
        <v>Reject H0</v>
      </c>
      <c r="X9" s="5" t="s">
        <v>32</v>
      </c>
    </row>
    <row r="10" spans="1:24" x14ac:dyDescent="0.35">
      <c r="A10" t="s">
        <v>1</v>
      </c>
      <c r="B10" t="str" cm="1">
        <f t="array" ref="B10">_xlfn.IFS(A10="Finishing", "FG", A10="Hot Rolling", "HR", A10="ANNEALING", "AN", A10="Slitting", "SL", A10="Cold Rolling", "CR", A10="Casting", "CG", A10="Punching", "PG")</f>
        <v>FG</v>
      </c>
      <c r="C10">
        <v>61</v>
      </c>
      <c r="D10">
        <v>247</v>
      </c>
      <c r="E10">
        <v>238</v>
      </c>
      <c r="F10">
        <v>15</v>
      </c>
      <c r="G10">
        <v>217</v>
      </c>
      <c r="H10">
        <v>9.8756405148164639E-2</v>
      </c>
      <c r="I10">
        <v>217</v>
      </c>
      <c r="J10">
        <v>238</v>
      </c>
      <c r="K10">
        <v>60</v>
      </c>
      <c r="L10">
        <v>236</v>
      </c>
      <c r="N10" s="4" t="s">
        <v>21</v>
      </c>
      <c r="O10" s="4">
        <f>AVERAGE(L2:L302)</f>
        <v>230.66445182724252</v>
      </c>
      <c r="P10" s="4">
        <f>AVERAGE(G2:G302)</f>
        <v>234.92039867109636</v>
      </c>
      <c r="Q10" s="13"/>
      <c r="R10" s="16"/>
      <c r="S10" s="4" t="str">
        <f>IF(S4&lt;$S$6, "Reject H0", "Fail to reject H0")</f>
        <v>Fail to reject H0</v>
      </c>
      <c r="T10" s="4" t="str">
        <f>IF(T4&lt;$T$6, "Reject H0", "Fail to reject H0")</f>
        <v>Fail to reject H0</v>
      </c>
      <c r="U10" s="4" t="str">
        <f>IF(U4&lt;$U$6, "Reject H0", "Fail to reject H0")</f>
        <v>Reject H0</v>
      </c>
      <c r="V10" s="4" t="str">
        <f>IF(V4&lt;$V$6, "Reject H0", "Fail to reject H0")</f>
        <v>Fail to reject H0</v>
      </c>
      <c r="W10" s="4" t="str">
        <f>IF(W4&lt;$W$6, "Reject H0", "Fail to reject H0")</f>
        <v>Reject H0</v>
      </c>
      <c r="X10" s="5" t="s">
        <v>33</v>
      </c>
    </row>
    <row r="11" spans="1:24" x14ac:dyDescent="0.35">
      <c r="A11" t="s">
        <v>2</v>
      </c>
      <c r="B11" t="str" cm="1">
        <f t="array" ref="B11">_xlfn.IFS(A11="Finishing", "FG", A11="Hot Rolling", "HR", A11="ANNEALING", "AN", A11="Slitting", "SL", A11="Cold Rolling", "CR", A11="Casting", "CG", A11="Punching", "PG")</f>
        <v>HR</v>
      </c>
      <c r="C11">
        <v>112</v>
      </c>
      <c r="D11">
        <v>229</v>
      </c>
      <c r="E11">
        <v>226</v>
      </c>
      <c r="F11">
        <v>305</v>
      </c>
      <c r="G11">
        <v>221</v>
      </c>
      <c r="H11">
        <v>2.4246144932870788</v>
      </c>
      <c r="I11">
        <v>220</v>
      </c>
      <c r="J11">
        <v>226</v>
      </c>
      <c r="K11">
        <v>0</v>
      </c>
      <c r="L11">
        <v>238</v>
      </c>
      <c r="N11" s="4" t="s">
        <v>20</v>
      </c>
      <c r="O11" s="4">
        <f>AVERAGE(J2:J302)</f>
        <v>229.0764119601329</v>
      </c>
      <c r="P11" s="4">
        <f>AVERAGE(E2:E302)</f>
        <v>233.45033222591363</v>
      </c>
      <c r="Q11" s="13"/>
      <c r="R11" s="17"/>
      <c r="S11" s="4" t="str">
        <f>IF(S5&lt;$S$6, "Reject H0", "Fail to reject H0")</f>
        <v>Fail to reject H0</v>
      </c>
      <c r="T11" s="4" t="str">
        <f>IF(T5&lt;$T$6, "Reject H0", "Fail to reject H0")</f>
        <v>Fail to reject H0</v>
      </c>
      <c r="U11" s="4" t="str">
        <f>IF(U5&lt;$U$6, "Reject H0", "Fail to reject H0")</f>
        <v>Reject H0</v>
      </c>
      <c r="V11" s="4" t="str">
        <f>IF(V5&lt;$V$6, "Reject H0", "Fail to reject H0")</f>
        <v>Fail to reject H0</v>
      </c>
      <c r="W11" s="4" t="str">
        <f>IF(W5&lt;$W$6, "Reject H0", "Fail to reject H0")</f>
        <v>Reject H0</v>
      </c>
      <c r="X11" s="5" t="s">
        <v>34</v>
      </c>
    </row>
    <row r="12" spans="1:24" x14ac:dyDescent="0.35">
      <c r="A12" t="s">
        <v>2</v>
      </c>
      <c r="B12" t="str" cm="1">
        <f t="array" ref="B12">_xlfn.IFS(A12="Finishing", "FG", A12="Hot Rolling", "HR", A12="ANNEALING", "AN", A12="Slitting", "SL", A12="Cold Rolling", "CR", A12="Casting", "CG", A12="Punching", "PG")</f>
        <v>HR</v>
      </c>
      <c r="C12">
        <v>85</v>
      </c>
      <c r="D12">
        <v>246</v>
      </c>
      <c r="E12">
        <v>221</v>
      </c>
      <c r="F12">
        <v>30</v>
      </c>
      <c r="G12">
        <v>222</v>
      </c>
      <c r="H12">
        <v>0.40911113552065248</v>
      </c>
      <c r="I12">
        <v>234</v>
      </c>
      <c r="J12">
        <v>221</v>
      </c>
      <c r="K12">
        <v>160</v>
      </c>
      <c r="L12">
        <v>217</v>
      </c>
      <c r="N12" s="4" t="s">
        <v>27</v>
      </c>
      <c r="O12" s="4">
        <f>AVERAGE(K2:K302)</f>
        <v>65.142857142857139</v>
      </c>
      <c r="P12" s="4">
        <f>AVERAGE(F2:F302)</f>
        <v>48.833887043189371</v>
      </c>
      <c r="Q12" s="13"/>
      <c r="R12" s="18" t="s">
        <v>36</v>
      </c>
      <c r="S12" s="4" t="str">
        <f>IF(S3&lt;$S$7, "Reject H0", "Fail to reject H0")</f>
        <v>Fail to reject H0</v>
      </c>
      <c r="T12" s="4" t="str">
        <f>IF(T3&lt;$T$7, "Reject H0", "Fail to reject H0")</f>
        <v>Fail to reject H0</v>
      </c>
      <c r="U12" s="4" t="str">
        <f>IF(U3&lt;$U$7, "Reject H0", "Fail to reject H0")</f>
        <v>Fail to reject H0</v>
      </c>
      <c r="V12" s="4" t="str">
        <f>IF(V3&lt;$V$7, "Reject H0", "Fail to reject H0")</f>
        <v>Fail to reject H0</v>
      </c>
      <c r="W12" s="4" t="str">
        <f>IF(W3&lt;$W$7, "Reject H0", "Fail to reject H0")</f>
        <v>Reject H0</v>
      </c>
      <c r="X12" s="5" t="s">
        <v>32</v>
      </c>
    </row>
    <row r="13" spans="1:24" x14ac:dyDescent="0.35">
      <c r="A13" t="s">
        <v>2</v>
      </c>
      <c r="B13" t="str" cm="1">
        <f t="array" ref="B13">_xlfn.IFS(A13="Finishing", "FG", A13="Hot Rolling", "HR", A13="ANNEALING", "AN", A13="Slitting", "SL", A13="Cold Rolling", "CR", A13="Casting", "CG", A13="Punching", "PG")</f>
        <v>HR</v>
      </c>
      <c r="C13">
        <v>1.0314422800450256</v>
      </c>
      <c r="D13">
        <v>241</v>
      </c>
      <c r="E13">
        <v>219</v>
      </c>
      <c r="F13">
        <v>15</v>
      </c>
      <c r="G13">
        <v>249</v>
      </c>
      <c r="H13">
        <v>0.8899415703580893</v>
      </c>
      <c r="I13">
        <v>216</v>
      </c>
      <c r="J13">
        <v>219</v>
      </c>
      <c r="K13">
        <v>0</v>
      </c>
      <c r="L13">
        <v>212</v>
      </c>
      <c r="R13" s="16"/>
      <c r="S13" s="4" t="str">
        <f t="shared" ref="S13:S14" si="3">IF(S4&lt;$S$7, "Reject H0", "Fail to reject H0")</f>
        <v>Fail to reject H0</v>
      </c>
      <c r="T13" s="4" t="str">
        <f t="shared" ref="T13:T14" si="4">IF(T4&lt;$T$7, "Reject H0", "Fail to reject H0")</f>
        <v>Fail to reject H0</v>
      </c>
      <c r="U13" s="4" t="str">
        <f t="shared" ref="U13:U14" si="5">IF(U4&lt;$U$7, "Reject H0", "Fail to reject H0")</f>
        <v>Reject H0</v>
      </c>
      <c r="V13" s="4" t="str">
        <f t="shared" ref="V13:V14" si="6">IF(V4&lt;$V$7, "Reject H0", "Fail to reject H0")</f>
        <v>Fail to reject H0</v>
      </c>
      <c r="W13" s="4" t="str">
        <f t="shared" ref="W13:W14" si="7">IF(W4&lt;$W$7, "Reject H0", "Fail to reject H0")</f>
        <v>Reject H0</v>
      </c>
      <c r="X13" s="5" t="s">
        <v>33</v>
      </c>
    </row>
    <row r="14" spans="1:24" x14ac:dyDescent="0.35">
      <c r="A14" t="s">
        <v>1</v>
      </c>
      <c r="B14" t="str" cm="1">
        <f t="array" ref="B14">_xlfn.IFS(A14="Finishing", "FG", A14="Hot Rolling", "HR", A14="ANNEALING", "AN", A14="Slitting", "SL", A14="Cold Rolling", "CR", A14="Casting", "CG", A14="Punching", "PG")</f>
        <v>FG</v>
      </c>
      <c r="C14">
        <v>1.3231402177672198</v>
      </c>
      <c r="D14">
        <v>231</v>
      </c>
      <c r="E14">
        <v>233</v>
      </c>
      <c r="F14">
        <v>30</v>
      </c>
      <c r="G14">
        <v>238</v>
      </c>
      <c r="H14">
        <v>1.1416222758992405</v>
      </c>
      <c r="I14">
        <v>235</v>
      </c>
      <c r="J14">
        <v>233</v>
      </c>
      <c r="K14">
        <v>45</v>
      </c>
      <c r="L14">
        <v>227</v>
      </c>
      <c r="R14" s="17"/>
      <c r="S14" s="4" t="str">
        <f t="shared" si="3"/>
        <v>Fail to reject H0</v>
      </c>
      <c r="T14" s="4" t="str">
        <f t="shared" si="4"/>
        <v>Fail to reject H0</v>
      </c>
      <c r="U14" s="4" t="str">
        <f t="shared" si="5"/>
        <v>Reject H0</v>
      </c>
      <c r="V14" s="4" t="str">
        <f t="shared" si="6"/>
        <v>Fail to reject H0</v>
      </c>
      <c r="W14" s="4" t="str">
        <f t="shared" si="7"/>
        <v>Reject H0</v>
      </c>
      <c r="X14" s="5" t="s">
        <v>34</v>
      </c>
    </row>
    <row r="15" spans="1:24" x14ac:dyDescent="0.35">
      <c r="A15" t="s">
        <v>1</v>
      </c>
      <c r="B15" t="str" cm="1">
        <f t="array" ref="B15">_xlfn.IFS(A15="Finishing", "FG", A15="Hot Rolling", "HR", A15="ANNEALING", "AN", A15="Slitting", "SL", A15="Cold Rolling", "CR", A15="Casting", "CG", A15="Punching", "PG")</f>
        <v>FG</v>
      </c>
      <c r="C15">
        <v>1.5730146082962988</v>
      </c>
      <c r="D15">
        <v>704.33999999999992</v>
      </c>
      <c r="E15">
        <v>647.15</v>
      </c>
      <c r="F15">
        <v>30</v>
      </c>
      <c r="G15">
        <v>731.43</v>
      </c>
      <c r="H15">
        <v>1.3572170908509911</v>
      </c>
      <c r="I15">
        <v>241</v>
      </c>
      <c r="J15">
        <v>215</v>
      </c>
      <c r="K15">
        <v>60</v>
      </c>
      <c r="L15">
        <v>226</v>
      </c>
      <c r="R15" s="18" t="s">
        <v>37</v>
      </c>
      <c r="S15" s="4" t="str">
        <f>IF(S3&lt;$S$8, "Reject H0", "Fail to reject H0")</f>
        <v>Reject H0</v>
      </c>
      <c r="T15" s="4" t="str">
        <f>IF(T3&lt;$T$8, "Reject H0", "Fail to reject H0")</f>
        <v>Reject H0</v>
      </c>
      <c r="U15" s="4" t="str">
        <f>IF(U3&lt;$U$8, "Reject H0", "Fail to reject H0")</f>
        <v>Reject H0</v>
      </c>
      <c r="V15" s="4" t="str">
        <f>IF(V3&lt;$V$8, "Reject H0", "Fail to reject H0")</f>
        <v>Reject H0</v>
      </c>
      <c r="W15" s="4" t="str">
        <f>IF(W3&lt;$W$8, "Reject H0", "Fail to reject H0")</f>
        <v>Reject H0</v>
      </c>
      <c r="X15" s="5" t="s">
        <v>32</v>
      </c>
    </row>
    <row r="16" spans="1:24" x14ac:dyDescent="0.35">
      <c r="A16" t="s">
        <v>1</v>
      </c>
      <c r="B16" t="str" cm="1">
        <f t="array" ref="B16">_xlfn.IFS(A16="Finishing", "FG", A16="Hot Rolling", "HR", A16="ANNEALING", "AN", A16="Slitting", "SL", A16="Cold Rolling", "CR", A16="Casting", "CG", A16="Punching", "PG")</f>
        <v>FG</v>
      </c>
      <c r="C16">
        <v>0.54004908293310094</v>
      </c>
      <c r="D16">
        <v>248</v>
      </c>
      <c r="E16">
        <v>210</v>
      </c>
      <c r="F16">
        <v>30</v>
      </c>
      <c r="G16">
        <v>228</v>
      </c>
      <c r="H16">
        <v>0.46596124498110525</v>
      </c>
      <c r="I16">
        <v>246</v>
      </c>
      <c r="J16">
        <v>210</v>
      </c>
      <c r="K16">
        <v>45</v>
      </c>
      <c r="L16">
        <v>240</v>
      </c>
      <c r="N16" s="19" t="s">
        <v>46</v>
      </c>
      <c r="O16" s="19"/>
      <c r="P16" s="19"/>
      <c r="R16" s="16"/>
      <c r="S16" s="4" t="str">
        <f t="shared" ref="S16:S17" si="8">IF(S4&lt;$S$8, "Reject H0", "Fail to reject H0")</f>
        <v>Reject H0</v>
      </c>
      <c r="T16" s="4" t="str">
        <f t="shared" ref="T16:T17" si="9">IF(T4&lt;$T$8, "Reject H0", "Fail to reject H0")</f>
        <v>Reject H0</v>
      </c>
      <c r="U16" s="4" t="str">
        <f t="shared" ref="U16:U17" si="10">IF(U4&lt;$U$8, "Reject H0", "Fail to reject H0")</f>
        <v>Reject H0</v>
      </c>
      <c r="V16" s="4" t="str">
        <f t="shared" ref="V16:V17" si="11">IF(V4&lt;$V$8, "Reject H0", "Fail to reject H0")</f>
        <v>Fail to reject H0</v>
      </c>
      <c r="W16" s="4" t="str">
        <f t="shared" ref="W16:W17" si="12">IF(W4&lt;$W$8, "Reject H0", "Fail to reject H0")</f>
        <v>Reject H0</v>
      </c>
      <c r="X16" s="5" t="s">
        <v>33</v>
      </c>
    </row>
    <row r="17" spans="1:24" ht="16.5" x14ac:dyDescent="0.45">
      <c r="A17" t="s">
        <v>1</v>
      </c>
      <c r="B17" t="str" cm="1">
        <f t="array" ref="B17">_xlfn.IFS(A17="Finishing", "FG", A17="Hot Rolling", "HR", A17="ANNEALING", "AN", A17="Slitting", "SL", A17="Cold Rolling", "CR", A17="Casting", "CG", A17="Punching", "PG")</f>
        <v>FG</v>
      </c>
      <c r="C17">
        <v>0.50739978615442027</v>
      </c>
      <c r="D17">
        <v>239</v>
      </c>
      <c r="E17">
        <v>230</v>
      </c>
      <c r="F17">
        <v>15</v>
      </c>
      <c r="G17">
        <v>224</v>
      </c>
      <c r="H17">
        <v>0.43779101480105287</v>
      </c>
      <c r="I17">
        <v>216</v>
      </c>
      <c r="J17">
        <v>230</v>
      </c>
      <c r="K17">
        <v>45</v>
      </c>
      <c r="L17">
        <v>221</v>
      </c>
      <c r="N17" s="4"/>
      <c r="O17" s="21" t="s">
        <v>47</v>
      </c>
      <c r="P17" s="9" t="s">
        <v>48</v>
      </c>
      <c r="R17" s="17"/>
      <c r="S17" s="4" t="str">
        <f t="shared" si="8"/>
        <v>Reject H0</v>
      </c>
      <c r="T17" s="4" t="str">
        <f t="shared" si="9"/>
        <v>Reject H0</v>
      </c>
      <c r="U17" s="4" t="str">
        <f t="shared" si="10"/>
        <v>Reject H0</v>
      </c>
      <c r="V17" s="4" t="str">
        <f t="shared" si="11"/>
        <v>Fail to reject H0</v>
      </c>
      <c r="W17" s="4" t="str">
        <f t="shared" si="12"/>
        <v>Reject H0</v>
      </c>
      <c r="X17" s="5" t="s">
        <v>34</v>
      </c>
    </row>
    <row r="18" spans="1:24" x14ac:dyDescent="0.35">
      <c r="A18" t="s">
        <v>2</v>
      </c>
      <c r="B18" t="str" cm="1">
        <f t="array" ref="B18">_xlfn.IFS(A18="Finishing", "FG", A18="Hot Rolling", "HR", A18="ANNEALING", "AN", A18="Slitting", "SL", A18="Cold Rolling", "CR", A18="Casting", "CG", A18="Punching", "PG")</f>
        <v>HR</v>
      </c>
      <c r="C18">
        <v>0.42314599285770621</v>
      </c>
      <c r="D18">
        <v>632.09999999999991</v>
      </c>
      <c r="E18">
        <v>638.12</v>
      </c>
      <c r="F18">
        <v>30</v>
      </c>
      <c r="G18">
        <v>686.28</v>
      </c>
      <c r="H18">
        <v>0.36509576605496652</v>
      </c>
      <c r="I18">
        <v>244</v>
      </c>
      <c r="J18">
        <v>212</v>
      </c>
      <c r="K18">
        <v>45</v>
      </c>
      <c r="L18">
        <v>250</v>
      </c>
      <c r="N18" s="4" t="s">
        <v>28</v>
      </c>
      <c r="O18" s="4">
        <f>_xlfn.STDEV.P(H2:H302)</f>
        <v>1.1457503648802958</v>
      </c>
      <c r="P18" s="4">
        <f>_xlfn.STDEV.P(C2:C302)</f>
        <v>35.588713380462849</v>
      </c>
      <c r="R18" s="8" t="s">
        <v>39</v>
      </c>
      <c r="S18" s="4">
        <f>_xlfn.NORM.S.INV(1-S6)</f>
        <v>1.6448536269514715</v>
      </c>
      <c r="T18" s="4">
        <f t="shared" ref="T18:W18" si="13">_xlfn.NORM.S.INV(1-T6)</f>
        <v>1.6448536269514715</v>
      </c>
      <c r="U18" s="4">
        <f t="shared" si="13"/>
        <v>1.6448536269514715</v>
      </c>
      <c r="V18" s="4">
        <f t="shared" si="13"/>
        <v>1.6448536269514715</v>
      </c>
      <c r="W18" s="4">
        <f t="shared" si="13"/>
        <v>1.6448536269514715</v>
      </c>
      <c r="X18" s="22" t="s">
        <v>49</v>
      </c>
    </row>
    <row r="19" spans="1:24" x14ac:dyDescent="0.35">
      <c r="A19" t="s">
        <v>2</v>
      </c>
      <c r="B19" t="str" cm="1">
        <f t="array" ref="B19">_xlfn.IFS(A19="Finishing", "FG", A19="Hot Rolling", "HR", A19="ANNEALING", "AN", A19="Slitting", "SL", A19="Cold Rolling", "CR", A19="Casting", "CG", A19="Punching", "PG")</f>
        <v>HR</v>
      </c>
      <c r="C19">
        <v>2.5265546249702031</v>
      </c>
      <c r="D19">
        <v>243</v>
      </c>
      <c r="E19">
        <v>212</v>
      </c>
      <c r="F19">
        <v>15</v>
      </c>
      <c r="G19">
        <v>238</v>
      </c>
      <c r="H19">
        <v>2.1799435935894764</v>
      </c>
      <c r="I19">
        <v>249</v>
      </c>
      <c r="J19">
        <v>212</v>
      </c>
      <c r="K19">
        <v>60</v>
      </c>
      <c r="L19">
        <v>234</v>
      </c>
      <c r="N19" s="4" t="s">
        <v>19</v>
      </c>
      <c r="O19" s="4">
        <f>_xlfn.STDEV.P(I2:I302)</f>
        <v>11.648159865840341</v>
      </c>
      <c r="P19" s="4">
        <f>_xlfn.STDEV.P(D2:D302)</f>
        <v>44.783006949440782</v>
      </c>
      <c r="R19" s="8" t="s">
        <v>40</v>
      </c>
      <c r="S19" s="4">
        <f>_xlfn.NORM.S.INV(1-S7)</f>
        <v>2.3263478740408408</v>
      </c>
      <c r="T19" s="4">
        <f t="shared" ref="T19:W19" si="14">_xlfn.NORM.S.INV(1-T7)</f>
        <v>2.3263478740408408</v>
      </c>
      <c r="U19" s="4">
        <f t="shared" si="14"/>
        <v>2.3263478740408408</v>
      </c>
      <c r="V19" s="4">
        <f t="shared" si="14"/>
        <v>2.3263478740408408</v>
      </c>
      <c r="W19" s="4">
        <f t="shared" si="14"/>
        <v>2.3263478740408408</v>
      </c>
      <c r="X19" s="22"/>
    </row>
    <row r="20" spans="1:24" x14ac:dyDescent="0.35">
      <c r="A20" t="s">
        <v>1</v>
      </c>
      <c r="B20" t="str" cm="1">
        <f t="array" ref="B20">_xlfn.IFS(A20="Finishing", "FG", A20="Hot Rolling", "HR", A20="ANNEALING", "AN", A20="Slitting", "SL", A20="Cold Rolling", "CR", A20="Casting", "CG", A20="Punching", "PG")</f>
        <v>FG</v>
      </c>
      <c r="C20">
        <v>1.4656349786968568</v>
      </c>
      <c r="D20">
        <v>231</v>
      </c>
      <c r="E20">
        <v>222</v>
      </c>
      <c r="F20">
        <v>130</v>
      </c>
      <c r="G20">
        <v>245</v>
      </c>
      <c r="H20">
        <v>1.2645685752345615</v>
      </c>
      <c r="I20">
        <v>225</v>
      </c>
      <c r="J20">
        <v>222</v>
      </c>
      <c r="K20">
        <v>45</v>
      </c>
      <c r="L20">
        <v>229</v>
      </c>
      <c r="N20" s="4" t="s">
        <v>21</v>
      </c>
      <c r="O20" s="4">
        <f>_xlfn.STDEV.P(L2:L302)</f>
        <v>11.693924599553315</v>
      </c>
      <c r="P20" s="4">
        <f>_xlfn.STDEV.P(G2:G302)</f>
        <v>48.703528662305231</v>
      </c>
      <c r="R20" s="8" t="s">
        <v>41</v>
      </c>
      <c r="S20" s="4">
        <f>_xlfn.NORM.S.INV(1-S8)</f>
        <v>1.2815515655446006</v>
      </c>
      <c r="T20" s="4">
        <f t="shared" ref="T20:W20" si="15">_xlfn.NORM.S.INV(1-T8)</f>
        <v>1.2815515655446006</v>
      </c>
      <c r="U20" s="4">
        <f t="shared" si="15"/>
        <v>1.2815515655446006</v>
      </c>
      <c r="V20" s="4">
        <f t="shared" si="15"/>
        <v>1.2815515655446006</v>
      </c>
      <c r="W20" s="4">
        <f t="shared" si="15"/>
        <v>1.2815515655446006</v>
      </c>
      <c r="X20" s="22"/>
    </row>
    <row r="21" spans="1:24" x14ac:dyDescent="0.35">
      <c r="A21" t="s">
        <v>1</v>
      </c>
      <c r="B21" t="str" cm="1">
        <f t="array" ref="B21">_xlfn.IFS(A21="Finishing", "FG", A21="Hot Rolling", "HR", A21="ANNEALING", "AN", A21="Slitting", "SL", A21="Cold Rolling", "CR", A21="Casting", "CG", A21="Punching", "PG")</f>
        <v>FG</v>
      </c>
      <c r="C21">
        <v>2.0903463709970422</v>
      </c>
      <c r="D21">
        <v>214</v>
      </c>
      <c r="E21">
        <v>221</v>
      </c>
      <c r="F21">
        <v>15</v>
      </c>
      <c r="G21">
        <v>240</v>
      </c>
      <c r="H21">
        <v>1.8035775418438671</v>
      </c>
      <c r="I21">
        <v>238</v>
      </c>
      <c r="J21">
        <v>221</v>
      </c>
      <c r="K21">
        <v>120</v>
      </c>
      <c r="L21">
        <v>211</v>
      </c>
      <c r="N21" s="4" t="s">
        <v>20</v>
      </c>
      <c r="O21" s="4">
        <f>_xlfn.STDEV.P(J2:J302)</f>
        <v>11.771247492285635</v>
      </c>
      <c r="P21" s="4">
        <f>_xlfn.STDEV.P(J2:J302)</f>
        <v>11.771247492285635</v>
      </c>
      <c r="R21" s="8" t="s">
        <v>38</v>
      </c>
      <c r="S21" s="4">
        <f>((ABS(P9-O9)/O19)/SQRT(COUNT(I2:I302)))</f>
        <v>2.2943523717314319E-2</v>
      </c>
      <c r="T21" s="4">
        <f>((ABS(P11-O11)/O21)/SQRT(COUNT(J2:J302)))</f>
        <v>2.1417319877528537E-2</v>
      </c>
      <c r="U21" s="4">
        <f>((ABS(P10-O10)/O20)/SQRT(COUNT(L2:L302)))</f>
        <v>2.0977448231106633E-2</v>
      </c>
      <c r="V21" s="4">
        <f>((ABS(P8-O8)/O18)/SQRT(COUNT(H2:H302)))</f>
        <v>0.23523392672100737</v>
      </c>
      <c r="W21" s="4">
        <f>(((ABS(P12-O12))/O22)/SQRT(COUNT(K2:K302)))</f>
        <v>2.0681532627244956E-2</v>
      </c>
    </row>
    <row r="22" spans="1:24" x14ac:dyDescent="0.35">
      <c r="A22" t="s">
        <v>3</v>
      </c>
      <c r="B22" t="str" cm="1">
        <f t="array" ref="B22">_xlfn.IFS(A22="Finishing", "FG", A22="Hot Rolling", "HR", A22="ANNEALING", "AN", A22="Slitting", "SL", A22="Cold Rolling", "CR", A22="Casting", "CG", A22="Punching", "PG")</f>
        <v>AN</v>
      </c>
      <c r="C22">
        <v>0.27003501975325983</v>
      </c>
      <c r="D22">
        <v>210</v>
      </c>
      <c r="E22">
        <v>235</v>
      </c>
      <c r="F22">
        <v>30</v>
      </c>
      <c r="G22">
        <v>238</v>
      </c>
      <c r="H22">
        <v>0.23298966329012927</v>
      </c>
      <c r="I22">
        <v>233</v>
      </c>
      <c r="J22">
        <v>235</v>
      </c>
      <c r="K22">
        <v>45</v>
      </c>
      <c r="L22">
        <v>237</v>
      </c>
      <c r="N22" s="4" t="s">
        <v>27</v>
      </c>
      <c r="O22" s="4">
        <f>_xlfn.STDEV.P(K2:K302)</f>
        <v>45.452792389717722</v>
      </c>
      <c r="P22" s="4">
        <f>_xlfn.STDEV.P(F2:F302)</f>
        <v>72.591692374778106</v>
      </c>
      <c r="R22" s="8" t="s">
        <v>42</v>
      </c>
      <c r="S22" s="4">
        <f>1-_xlfn.NORM.S.DIST(S18-S21,TRUE)</f>
        <v>5.2411298975198584E-2</v>
      </c>
      <c r="T22" s="4">
        <f t="shared" ref="T22:W22" si="16">1-_xlfn.NORM.S.DIST(T18-T21,TRUE)</f>
        <v>5.2248084319480248E-2</v>
      </c>
      <c r="U22" s="4">
        <f t="shared" si="16"/>
        <v>5.2201118755395792E-2</v>
      </c>
      <c r="V22" s="4">
        <f t="shared" si="16"/>
        <v>7.9326003397416578E-2</v>
      </c>
      <c r="W22" s="4">
        <f t="shared" si="16"/>
        <v>5.2169542400858915E-2</v>
      </c>
    </row>
    <row r="23" spans="1:24" x14ac:dyDescent="0.35">
      <c r="A23" t="s">
        <v>4</v>
      </c>
      <c r="B23" t="str" cm="1">
        <f t="array" ref="B23">_xlfn.IFS(A23="Finishing", "FG", A23="Hot Rolling", "HR", A23="ANNEALING", "AN", A23="Slitting", "SL", A23="Cold Rolling", "CR", A23="Casting", "CG", A23="Punching", "PG")</f>
        <v>SL</v>
      </c>
      <c r="C23">
        <v>3.1323445477706944</v>
      </c>
      <c r="D23">
        <v>243</v>
      </c>
      <c r="E23">
        <v>218</v>
      </c>
      <c r="F23">
        <v>30</v>
      </c>
      <c r="G23">
        <v>245</v>
      </c>
      <c r="H23">
        <v>2.7026268746943005</v>
      </c>
      <c r="I23">
        <v>220</v>
      </c>
      <c r="J23">
        <v>218</v>
      </c>
      <c r="K23">
        <v>160</v>
      </c>
      <c r="L23">
        <v>249</v>
      </c>
      <c r="R23" s="8" t="s">
        <v>43</v>
      </c>
      <c r="S23" s="4">
        <f>1-_xlfn.NORM.S.DIST(S19-S21,TRUE)</f>
        <v>1.0628051607223243E-2</v>
      </c>
      <c r="T23" s="4">
        <f t="shared" ref="T23:W23" si="17">1-_xlfn.NORM.S.DIST(T19-T21,TRUE)</f>
        <v>1.058523154048252E-2</v>
      </c>
      <c r="U23" s="4">
        <f t="shared" si="17"/>
        <v>1.0572918177641388E-2</v>
      </c>
      <c r="V23" s="4">
        <f t="shared" si="17"/>
        <v>1.8258925368358714E-2</v>
      </c>
      <c r="W23" s="4">
        <f t="shared" si="17"/>
        <v>1.0564641610669168E-2</v>
      </c>
    </row>
    <row r="24" spans="1:24" x14ac:dyDescent="0.35">
      <c r="A24" t="s">
        <v>4</v>
      </c>
      <c r="B24" t="str" cm="1">
        <f t="array" ref="B24">_xlfn.IFS(A24="Finishing", "FG", A24="Hot Rolling", "HR", A24="ANNEALING", "AN", A24="Slitting", "SL", A24="Cold Rolling", "CR", A24="Casting", "CG", A24="Punching", "PG")</f>
        <v>SL</v>
      </c>
      <c r="C24">
        <v>4.1940485375948828</v>
      </c>
      <c r="D24">
        <v>222</v>
      </c>
      <c r="E24">
        <v>215</v>
      </c>
      <c r="F24">
        <v>30</v>
      </c>
      <c r="G24">
        <v>239</v>
      </c>
      <c r="H24">
        <v>3.6186786346806583</v>
      </c>
      <c r="I24">
        <v>222</v>
      </c>
      <c r="J24">
        <v>215</v>
      </c>
      <c r="K24">
        <v>45</v>
      </c>
      <c r="L24">
        <v>211</v>
      </c>
      <c r="R24" s="8" t="s">
        <v>44</v>
      </c>
      <c r="S24" s="4">
        <f>1-_xlfn.NORM.S.DIST(S20-S21,TRUE)</f>
        <v>0.10408597045462131</v>
      </c>
      <c r="T24" s="4">
        <f t="shared" ref="T24:W24" si="18">1-_xlfn.NORM.S.DIST(T20-T21,TRUE)</f>
        <v>0.10381046912202718</v>
      </c>
      <c r="U24" s="4">
        <f t="shared" si="18"/>
        <v>0.10373116436521856</v>
      </c>
      <c r="V24" s="4">
        <f t="shared" si="18"/>
        <v>0.14770720214335031</v>
      </c>
      <c r="W24" s="4">
        <f t="shared" si="18"/>
        <v>0.10367783827626675</v>
      </c>
    </row>
    <row r="25" spans="1:24" x14ac:dyDescent="0.35">
      <c r="A25" t="s">
        <v>4</v>
      </c>
      <c r="B25" t="str" cm="1">
        <f t="array" ref="B25">_xlfn.IFS(A25="Finishing", "FG", A25="Hot Rolling", "HR", A25="ANNEALING", "AN", A25="Slitting", "SL", A25="Cold Rolling", "CR", A25="Casting", "CG", A25="Punching", "PG")</f>
        <v>SL</v>
      </c>
      <c r="C25">
        <v>3.66825695491652</v>
      </c>
      <c r="D25">
        <v>220</v>
      </c>
      <c r="E25">
        <v>210</v>
      </c>
      <c r="F25">
        <v>15</v>
      </c>
      <c r="G25">
        <v>221</v>
      </c>
      <c r="H25">
        <v>2.9482856091597172</v>
      </c>
      <c r="I25">
        <v>241</v>
      </c>
      <c r="J25">
        <v>210</v>
      </c>
      <c r="K25">
        <v>100</v>
      </c>
      <c r="L25">
        <v>234</v>
      </c>
      <c r="R25" s="9" t="s">
        <v>50</v>
      </c>
      <c r="S25" s="4">
        <f>1-S22</f>
        <v>0.94758870102480142</v>
      </c>
      <c r="T25" s="4">
        <f t="shared" ref="T25:W25" si="19">1-T22</f>
        <v>0.94775191568051975</v>
      </c>
      <c r="U25" s="4">
        <f t="shared" si="19"/>
        <v>0.94779888124460421</v>
      </c>
      <c r="V25" s="4">
        <f t="shared" si="19"/>
        <v>0.92067399660258342</v>
      </c>
      <c r="W25" s="4">
        <f t="shared" si="19"/>
        <v>0.94783045759914109</v>
      </c>
    </row>
    <row r="26" spans="1:24" x14ac:dyDescent="0.35">
      <c r="A26" t="s">
        <v>4</v>
      </c>
      <c r="B26" t="str" cm="1">
        <f t="array" ref="B26">_xlfn.IFS(A26="Finishing", "FG", A26="Hot Rolling", "HR", A26="ANNEALING", "AN", A26="Slitting", "SL", A26="Cold Rolling", "CR", A26="Casting", "CG", A26="Punching", "PG")</f>
        <v>SL</v>
      </c>
      <c r="C26">
        <v>2.9243317664635171</v>
      </c>
      <c r="D26">
        <v>217</v>
      </c>
      <c r="E26">
        <v>244</v>
      </c>
      <c r="F26">
        <v>100</v>
      </c>
      <c r="G26">
        <v>237</v>
      </c>
      <c r="H26">
        <v>2.5231507907364255</v>
      </c>
      <c r="I26">
        <v>214</v>
      </c>
      <c r="J26">
        <v>244</v>
      </c>
      <c r="K26">
        <v>45</v>
      </c>
      <c r="L26">
        <v>234</v>
      </c>
      <c r="R26" s="9" t="s">
        <v>51</v>
      </c>
      <c r="S26" s="4">
        <f>1-S23</f>
        <v>0.98937194839277676</v>
      </c>
      <c r="T26" s="4">
        <f t="shared" ref="T26:W26" si="20">1-T23</f>
        <v>0.98941476845951748</v>
      </c>
      <c r="U26" s="4">
        <f t="shared" si="20"/>
        <v>0.98942708182235861</v>
      </c>
      <c r="V26" s="4">
        <f t="shared" si="20"/>
        <v>0.98174107463164129</v>
      </c>
      <c r="W26" s="4">
        <f t="shared" si="20"/>
        <v>0.98943535838933083</v>
      </c>
    </row>
    <row r="27" spans="1:24" x14ac:dyDescent="0.35">
      <c r="A27" t="s">
        <v>5</v>
      </c>
      <c r="B27" t="str" cm="1">
        <f t="array" ref="B27">_xlfn.IFS(A27="Finishing", "FG", A27="Hot Rolling", "HR", A27="ANNEALING", "AN", A27="Slitting", "SL", A27="Cold Rolling", "CR", A27="Casting", "CG", A27="Punching", "PG")</f>
        <v>CR</v>
      </c>
      <c r="C27">
        <v>3.8517885320733467</v>
      </c>
      <c r="D27">
        <v>211</v>
      </c>
      <c r="E27">
        <v>216</v>
      </c>
      <c r="F27">
        <v>15</v>
      </c>
      <c r="G27">
        <v>249</v>
      </c>
      <c r="H27">
        <v>3.3233723313833878</v>
      </c>
      <c r="I27">
        <v>230</v>
      </c>
      <c r="J27">
        <v>216</v>
      </c>
      <c r="K27">
        <v>90</v>
      </c>
      <c r="L27">
        <v>225</v>
      </c>
      <c r="R27" s="9" t="s">
        <v>52</v>
      </c>
      <c r="S27" s="4">
        <f>1-S24</f>
        <v>0.89591402954537869</v>
      </c>
      <c r="T27" s="4">
        <f t="shared" ref="T27:W27" si="21">1-T24</f>
        <v>0.89618953087797282</v>
      </c>
      <c r="U27" s="4">
        <f t="shared" si="21"/>
        <v>0.89626883563478144</v>
      </c>
      <c r="V27" s="4">
        <f t="shared" si="21"/>
        <v>0.85229279785664969</v>
      </c>
      <c r="W27" s="4">
        <f t="shared" si="21"/>
        <v>0.89632216172373325</v>
      </c>
    </row>
    <row r="28" spans="1:24" x14ac:dyDescent="0.35">
      <c r="A28" t="s">
        <v>1</v>
      </c>
      <c r="B28" t="str" cm="1">
        <f t="array" ref="B28">_xlfn.IFS(A28="Finishing", "FG", A28="Hot Rolling", "HR", A28="ANNEALING", "AN", A28="Slitting", "SL", A28="Cold Rolling", "CR", A28="Casting", "CG", A28="Punching", "PG")</f>
        <v>FG</v>
      </c>
      <c r="C28">
        <v>1.4448312903653511</v>
      </c>
      <c r="D28">
        <v>210</v>
      </c>
      <c r="E28">
        <v>228</v>
      </c>
      <c r="F28">
        <v>15</v>
      </c>
      <c r="G28">
        <v>249</v>
      </c>
      <c r="H28">
        <v>1.2466188872867567</v>
      </c>
      <c r="I28">
        <v>210</v>
      </c>
      <c r="J28">
        <v>228</v>
      </c>
      <c r="K28">
        <v>60</v>
      </c>
      <c r="L28">
        <v>215</v>
      </c>
      <c r="R28" s="23" t="s">
        <v>53</v>
      </c>
      <c r="S28" s="4">
        <f>_xlfn.T.INV.2T(0.05, COUNT($I$2:$I$302)-1)</f>
        <v>1.9679030112610867</v>
      </c>
      <c r="T28" s="4">
        <f>_xlfn.T.INV.2T(0.05, COUNT($J$2:$J$302)-1)</f>
        <v>1.9679030112610867</v>
      </c>
      <c r="U28" s="4">
        <f>_xlfn.T.INV.2T(0.05,COUNT($L$2:$L$302)-1)</f>
        <v>1.9679030112610867</v>
      </c>
      <c r="V28" s="4">
        <f>_xlfn.T.INV.2T(0.05, COUNT($H$2:$H$302)-1)</f>
        <v>1.9679030112610867</v>
      </c>
      <c r="W28" s="4">
        <f>_xlfn.T.INV.2T(0.05, COUNT($K$2:$K$302)-1)</f>
        <v>1.9679030112610867</v>
      </c>
      <c r="X28" s="24" t="s">
        <v>56</v>
      </c>
    </row>
    <row r="29" spans="1:24" x14ac:dyDescent="0.35">
      <c r="A29" t="s">
        <v>1</v>
      </c>
      <c r="B29" t="str" cm="1">
        <f t="array" ref="B29">_xlfn.IFS(A29="Finishing", "FG", A29="Hot Rolling", "HR", A29="ANNEALING", "AN", A29="Slitting", "SL", A29="Cold Rolling", "CR", A29="Casting", "CG", A29="Punching", "PG")</f>
        <v>FG</v>
      </c>
      <c r="C29">
        <v>2.2252844349827137</v>
      </c>
      <c r="D29">
        <v>229</v>
      </c>
      <c r="E29">
        <v>212</v>
      </c>
      <c r="F29">
        <v>30</v>
      </c>
      <c r="G29">
        <v>228</v>
      </c>
      <c r="H29">
        <v>1.9200038265597184</v>
      </c>
      <c r="I29">
        <v>221</v>
      </c>
      <c r="J29">
        <v>212</v>
      </c>
      <c r="K29">
        <v>60</v>
      </c>
      <c r="L29">
        <v>234</v>
      </c>
      <c r="R29" s="23" t="s">
        <v>54</v>
      </c>
      <c r="S29" s="4">
        <f>_xlfn.T.INV.2T(0.01, COUNT($I$2:$I$302)-1)</f>
        <v>2.592316410847785</v>
      </c>
      <c r="T29" s="4">
        <f>_xlfn.T.INV.2T(0.01, COUNT($J$2:$J$302)-1)</f>
        <v>2.592316410847785</v>
      </c>
      <c r="U29" s="4">
        <f>_xlfn.T.INV.2T(0.01,COUNT($L$2:$L$302)-1)</f>
        <v>2.592316410847785</v>
      </c>
      <c r="V29" s="4">
        <f>_xlfn.T.INV.2T(0.01, COUNT($H$2:$H$302)-1)</f>
        <v>2.592316410847785</v>
      </c>
      <c r="W29" s="4">
        <f>_xlfn.T.INV.2T(0.01, COUNT($K$2:$K$302)-1)</f>
        <v>2.592316410847785</v>
      </c>
      <c r="X29" s="24"/>
    </row>
    <row r="30" spans="1:24" x14ac:dyDescent="0.35">
      <c r="A30" t="s">
        <v>1</v>
      </c>
      <c r="B30" t="str" cm="1">
        <f t="array" ref="B30">_xlfn.IFS(A30="Finishing", "FG", A30="Hot Rolling", "HR", A30="ANNEALING", "AN", A30="Slitting", "SL", A30="Cold Rolling", "CR", A30="Casting", "CG", A30="Punching", "PG")</f>
        <v>FG</v>
      </c>
      <c r="C30">
        <v>3.3678006340396602</v>
      </c>
      <c r="D30">
        <v>218</v>
      </c>
      <c r="E30">
        <v>234</v>
      </c>
      <c r="F30">
        <v>225</v>
      </c>
      <c r="G30">
        <v>234</v>
      </c>
      <c r="H30">
        <v>2.9057813926140295</v>
      </c>
      <c r="I30">
        <v>244</v>
      </c>
      <c r="J30">
        <v>234</v>
      </c>
      <c r="K30">
        <v>60</v>
      </c>
      <c r="L30">
        <v>227</v>
      </c>
      <c r="R30" s="23" t="s">
        <v>55</v>
      </c>
      <c r="S30" s="4">
        <f>_xlfn.T.INV.2T(0.1, COUNT($I$2:$I$302)-1)</f>
        <v>1.6499486739376235</v>
      </c>
      <c r="T30" s="4">
        <f>_xlfn.T.INV.2T(0.1, COUNT($J$2:$J$302)-1)</f>
        <v>1.6499486739376235</v>
      </c>
      <c r="U30" s="4">
        <f>_xlfn.T.INV.2T(0.1,COUNT($L$2:$L$302)-1)</f>
        <v>1.6499486739376235</v>
      </c>
      <c r="V30" s="4">
        <f>_xlfn.T.INV.2T(0.1, COUNT($H$2:$H$302)-1)</f>
        <v>1.6499486739376235</v>
      </c>
      <c r="W30" s="4">
        <f>_xlfn.T.INV.2T(0.1, COUNT($K$2:$K$302)-1)</f>
        <v>1.6499486739376235</v>
      </c>
      <c r="X30" s="24"/>
    </row>
    <row r="31" spans="1:24" x14ac:dyDescent="0.35">
      <c r="A31" t="s">
        <v>1</v>
      </c>
      <c r="B31" t="str" cm="1">
        <f t="array" ref="B31">_xlfn.IFS(A31="Finishing", "FG", A31="Hot Rolling", "HR", A31="ANNEALING", "AN", A31="Slitting", "SL", A31="Cold Rolling", "CR", A31="Casting", "CG", A31="Punching", "PG")</f>
        <v>FG</v>
      </c>
      <c r="C31">
        <v>2.2546716329213687</v>
      </c>
      <c r="D31">
        <v>210</v>
      </c>
      <c r="E31">
        <v>248</v>
      </c>
      <c r="F31">
        <v>30</v>
      </c>
      <c r="G31">
        <v>238</v>
      </c>
      <c r="H31">
        <v>1.9453594762048048</v>
      </c>
      <c r="I31">
        <v>225</v>
      </c>
      <c r="J31">
        <v>248</v>
      </c>
      <c r="K31">
        <v>135</v>
      </c>
      <c r="L31">
        <v>227</v>
      </c>
      <c r="R31" s="23" t="s">
        <v>57</v>
      </c>
      <c r="S31" s="4">
        <f>S28*$O$19/SQRT(COUNT($I$2:$I$302))</f>
        <v>1.3212279882232811</v>
      </c>
      <c r="T31" s="4">
        <f>T28*$O$21/SQRT(COUNT($J$2:$J$302))</f>
        <v>1.3351895769151068</v>
      </c>
      <c r="U31" s="4">
        <f>U28*$O$20/SQRT(COUNT($L$2:$L$302))</f>
        <v>1.326418992446402</v>
      </c>
      <c r="V31" s="4">
        <f>V28*$O$18/SQRT(COUNT($H$2:$H$302))</f>
        <v>0.12996022264737969</v>
      </c>
      <c r="W31" s="4">
        <f>W28*$O$22/SQRT(COUNT($K$2:$K$302))</f>
        <v>5.1556213290230906</v>
      </c>
    </row>
    <row r="32" spans="1:24" x14ac:dyDescent="0.35">
      <c r="A32" t="s">
        <v>4</v>
      </c>
      <c r="B32" t="str" cm="1">
        <f t="array" ref="B32">_xlfn.IFS(A32="Finishing", "FG", A32="Hot Rolling", "HR", A32="ANNEALING", "AN", A32="Slitting", "SL", A32="Cold Rolling", "CR", A32="Casting", "CG", A32="Punching", "PG")</f>
        <v>SL</v>
      </c>
      <c r="C32">
        <v>0.1672136749609707</v>
      </c>
      <c r="D32">
        <v>227</v>
      </c>
      <c r="E32">
        <v>231</v>
      </c>
      <c r="F32">
        <v>30</v>
      </c>
      <c r="G32">
        <v>246</v>
      </c>
      <c r="H32">
        <v>0.14427409401291691</v>
      </c>
      <c r="I32">
        <v>239</v>
      </c>
      <c r="J32">
        <v>231</v>
      </c>
      <c r="K32">
        <v>45</v>
      </c>
      <c r="L32">
        <v>233</v>
      </c>
      <c r="R32" s="23" t="s">
        <v>58</v>
      </c>
      <c r="S32" s="4">
        <f t="shared" ref="S32:S33" si="22">S29*$O$19/SQRT(COUNT($I$2:$I$302))</f>
        <v>1.740452134451359</v>
      </c>
      <c r="T32" s="4">
        <f t="shared" ref="T32:T33" si="23">T29*$O$21/SQRT(COUNT($J$2:$J$302))</f>
        <v>1.7588437194432096</v>
      </c>
      <c r="U32" s="4">
        <f t="shared" ref="U32:U33" si="24">U29*$O$20/SQRT(COUNT($L$2:$L$302))</f>
        <v>1.7472902384429545</v>
      </c>
      <c r="V32" s="4">
        <f t="shared" ref="V32:V33" si="25">V29*$O$18/SQRT(COUNT($H$2:$H$302))</f>
        <v>0.17119645429595681</v>
      </c>
      <c r="W32" s="4">
        <f t="shared" ref="W32:W33" si="26">W29*$O$22/SQRT(COUNT($K$2:$K$302))</f>
        <v>6.7914941452214981</v>
      </c>
    </row>
    <row r="33" spans="1:23" x14ac:dyDescent="0.35">
      <c r="A33" t="s">
        <v>4</v>
      </c>
      <c r="B33" t="str" cm="1">
        <f t="array" ref="B33">_xlfn.IFS(A33="Finishing", "FG", A33="Hot Rolling", "HR", A33="ANNEALING", "AN", A33="Slitting", "SL", A33="Cold Rolling", "CR", A33="Casting", "CG", A33="Punching", "PG")</f>
        <v>SL</v>
      </c>
      <c r="C33">
        <v>1.9635477324282675</v>
      </c>
      <c r="D33">
        <v>228</v>
      </c>
      <c r="E33">
        <v>240</v>
      </c>
      <c r="F33">
        <v>200</v>
      </c>
      <c r="G33">
        <v>212</v>
      </c>
      <c r="H33">
        <v>1.4126242679340055</v>
      </c>
      <c r="I33">
        <v>233</v>
      </c>
      <c r="J33">
        <v>240</v>
      </c>
      <c r="K33">
        <v>15</v>
      </c>
      <c r="L33">
        <v>211</v>
      </c>
      <c r="R33" s="23" t="s">
        <v>59</v>
      </c>
      <c r="S33" s="4">
        <f t="shared" si="22"/>
        <v>1.1077570157999297</v>
      </c>
      <c r="T33" s="4">
        <f t="shared" si="23"/>
        <v>1.1194628288488044</v>
      </c>
      <c r="U33" s="4">
        <f t="shared" si="24"/>
        <v>1.112109308817081</v>
      </c>
      <c r="V33" s="4">
        <f t="shared" si="25"/>
        <v>0.10896253310993781</v>
      </c>
      <c r="W33" s="4">
        <f t="shared" si="26"/>
        <v>4.3226269417083563</v>
      </c>
    </row>
    <row r="34" spans="1:23" x14ac:dyDescent="0.35">
      <c r="A34" t="s">
        <v>4</v>
      </c>
      <c r="B34" t="str" cm="1">
        <f t="array" ref="B34">_xlfn.IFS(A34="Finishing", "FG", A34="Hot Rolling", "HR", A34="ANNEALING", "AN", A34="Slitting", "SL", A34="Cold Rolling", "CR", A34="Casting", "CG", A34="Punching", "PG")</f>
        <v>SL</v>
      </c>
      <c r="C34">
        <v>2.2281180791226842</v>
      </c>
      <c r="D34">
        <v>216</v>
      </c>
      <c r="E34">
        <v>218</v>
      </c>
      <c r="F34">
        <v>15</v>
      </c>
      <c r="G34">
        <v>227</v>
      </c>
      <c r="H34">
        <v>1.9224487309082694</v>
      </c>
      <c r="I34">
        <v>235</v>
      </c>
      <c r="J34">
        <v>218</v>
      </c>
      <c r="K34">
        <v>45</v>
      </c>
      <c r="L34">
        <v>248</v>
      </c>
    </row>
    <row r="35" spans="1:23" x14ac:dyDescent="0.35">
      <c r="A35" t="s">
        <v>1</v>
      </c>
      <c r="B35" t="str" cm="1">
        <f t="array" ref="B35">_xlfn.IFS(A35="Finishing", "FG", A35="Hot Rolling", "HR", A35="ANNEALING", "AN", A35="Slitting", "SL", A35="Cold Rolling", "CR", A35="Casting", "CG", A35="Punching", "PG")</f>
        <v>FG</v>
      </c>
      <c r="C35">
        <v>3.6731981090272008</v>
      </c>
      <c r="D35">
        <v>214</v>
      </c>
      <c r="E35">
        <v>238</v>
      </c>
      <c r="F35">
        <v>30</v>
      </c>
      <c r="G35">
        <v>248</v>
      </c>
      <c r="H35">
        <v>3.1692822338457298</v>
      </c>
      <c r="I35">
        <v>220</v>
      </c>
      <c r="J35">
        <v>238</v>
      </c>
      <c r="K35">
        <v>45</v>
      </c>
      <c r="L35">
        <v>229</v>
      </c>
    </row>
    <row r="36" spans="1:23" x14ac:dyDescent="0.35">
      <c r="A36" t="s">
        <v>1</v>
      </c>
      <c r="B36" t="str" cm="1">
        <f t="array" ref="B36">_xlfn.IFS(A36="Finishing", "FG", A36="Hot Rolling", "HR", A36="ANNEALING", "AN", A36="Slitting", "SL", A36="Cold Rolling", "CR", A36="Casting", "CG", A36="Punching", "PG")</f>
        <v>FG</v>
      </c>
      <c r="C36">
        <v>1.8366609714517046</v>
      </c>
      <c r="D36">
        <v>217</v>
      </c>
      <c r="E36">
        <v>221</v>
      </c>
      <c r="F36">
        <v>190</v>
      </c>
      <c r="G36">
        <v>237</v>
      </c>
      <c r="H36">
        <v>1.5846945396477174</v>
      </c>
      <c r="I36">
        <v>245</v>
      </c>
      <c r="J36">
        <v>221</v>
      </c>
      <c r="K36">
        <v>45</v>
      </c>
      <c r="L36">
        <v>213</v>
      </c>
    </row>
    <row r="37" spans="1:23" x14ac:dyDescent="0.35">
      <c r="A37" t="s">
        <v>1</v>
      </c>
      <c r="B37" t="str" cm="1">
        <f t="array" ref="B37">_xlfn.IFS(A37="Finishing", "FG", A37="Hot Rolling", "HR", A37="ANNEALING", "AN", A37="Slitting", "SL", A37="Cold Rolling", "CR", A37="Casting", "CG", A37="Punching", "PG")</f>
        <v>FG</v>
      </c>
      <c r="C37">
        <v>1.3877353301752824</v>
      </c>
      <c r="D37">
        <v>218</v>
      </c>
      <c r="E37">
        <v>226</v>
      </c>
      <c r="F37">
        <v>0</v>
      </c>
      <c r="G37">
        <v>248</v>
      </c>
      <c r="H37">
        <v>1.197355763740537</v>
      </c>
      <c r="I37">
        <v>229</v>
      </c>
      <c r="J37">
        <v>226</v>
      </c>
      <c r="K37">
        <v>60</v>
      </c>
      <c r="L37">
        <v>236</v>
      </c>
    </row>
    <row r="38" spans="1:23" x14ac:dyDescent="0.35">
      <c r="A38" t="s">
        <v>1</v>
      </c>
      <c r="B38" t="str" cm="1">
        <f t="array" ref="B38">_xlfn.IFS(A38="Finishing", "FG", A38="Hot Rolling", "HR", A38="ANNEALING", "AN", A38="Slitting", "SL", A38="Cold Rolling", "CR", A38="Casting", "CG", A38="Punching", "PG")</f>
        <v>FG</v>
      </c>
      <c r="C38">
        <v>2.6252489857079668</v>
      </c>
      <c r="D38">
        <v>228</v>
      </c>
      <c r="E38">
        <v>224</v>
      </c>
      <c r="F38">
        <v>15</v>
      </c>
      <c r="G38">
        <v>214</v>
      </c>
      <c r="H38">
        <v>2.2650983483243889</v>
      </c>
      <c r="I38">
        <v>242</v>
      </c>
      <c r="J38">
        <v>224</v>
      </c>
      <c r="K38">
        <v>45</v>
      </c>
      <c r="L38">
        <v>210</v>
      </c>
    </row>
    <row r="39" spans="1:23" x14ac:dyDescent="0.35">
      <c r="A39" t="s">
        <v>4</v>
      </c>
      <c r="B39" t="str" cm="1">
        <f t="array" ref="B39">_xlfn.IFS(A39="Finishing", "FG", A39="Hot Rolling", "HR", A39="ANNEALING", "AN", A39="Slitting", "SL", A39="Cold Rolling", "CR", A39="Casting", "CG", A39="Punching", "PG")</f>
        <v>SL</v>
      </c>
      <c r="C39">
        <v>1.7733303127734594</v>
      </c>
      <c r="D39">
        <v>216</v>
      </c>
      <c r="E39">
        <v>218</v>
      </c>
      <c r="F39">
        <v>30</v>
      </c>
      <c r="G39">
        <v>233</v>
      </c>
      <c r="H39">
        <v>1.5300520386311125</v>
      </c>
      <c r="I39">
        <v>229</v>
      </c>
      <c r="J39">
        <v>218</v>
      </c>
      <c r="K39">
        <v>60</v>
      </c>
      <c r="L39">
        <v>245</v>
      </c>
    </row>
    <row r="40" spans="1:23" x14ac:dyDescent="0.35">
      <c r="A40" t="s">
        <v>5</v>
      </c>
      <c r="B40" t="str" cm="1">
        <f t="array" ref="B40">_xlfn.IFS(A40="Finishing", "FG", A40="Hot Rolling", "HR", A40="ANNEALING", "AN", A40="Slitting", "SL", A40="Cold Rolling", "CR", A40="Casting", "CG", A40="Punching", "PG")</f>
        <v>CR</v>
      </c>
      <c r="C40">
        <v>1.0719581075023579</v>
      </c>
      <c r="D40">
        <v>235</v>
      </c>
      <c r="E40">
        <v>232</v>
      </c>
      <c r="F40">
        <v>15</v>
      </c>
      <c r="G40">
        <v>229</v>
      </c>
      <c r="H40">
        <v>0.92489914366036052</v>
      </c>
      <c r="I40">
        <v>213</v>
      </c>
      <c r="J40">
        <v>232</v>
      </c>
      <c r="K40">
        <v>60</v>
      </c>
      <c r="L40">
        <v>226</v>
      </c>
    </row>
    <row r="41" spans="1:23" x14ac:dyDescent="0.35">
      <c r="A41" t="s">
        <v>1</v>
      </c>
      <c r="B41" t="str" cm="1">
        <f t="array" ref="B41">_xlfn.IFS(A41="Finishing", "FG", A41="Hot Rolling", "HR", A41="ANNEALING", "AN", A41="Slitting", "SL", A41="Cold Rolling", "CR", A41="Casting", "CG", A41="Punching", "PG")</f>
        <v>FG</v>
      </c>
      <c r="C41">
        <v>1.9559136091317426</v>
      </c>
      <c r="D41">
        <v>235</v>
      </c>
      <c r="E41">
        <v>228</v>
      </c>
      <c r="F41">
        <v>30</v>
      </c>
      <c r="G41">
        <v>247</v>
      </c>
      <c r="H41">
        <v>0.75722555521941248</v>
      </c>
      <c r="I41">
        <v>250</v>
      </c>
      <c r="J41">
        <v>228</v>
      </c>
      <c r="K41">
        <v>45</v>
      </c>
      <c r="L41">
        <v>229</v>
      </c>
    </row>
    <row r="42" spans="1:23" x14ac:dyDescent="0.35">
      <c r="A42" t="s">
        <v>4</v>
      </c>
      <c r="B42" t="str" cm="1">
        <f t="array" ref="B42">_xlfn.IFS(A42="Finishing", "FG", A42="Hot Rolling", "HR", A42="ANNEALING", "AN", A42="Slitting", "SL", A42="Cold Rolling", "CR", A42="Casting", "CG", A42="Punching", "PG")</f>
        <v>SL</v>
      </c>
      <c r="C42">
        <v>0.17654462522952766</v>
      </c>
      <c r="D42">
        <v>222</v>
      </c>
      <c r="E42">
        <v>246</v>
      </c>
      <c r="F42">
        <v>15</v>
      </c>
      <c r="G42">
        <v>233</v>
      </c>
      <c r="H42">
        <v>0.1523249570574009</v>
      </c>
      <c r="I42">
        <v>245</v>
      </c>
      <c r="J42">
        <v>246</v>
      </c>
      <c r="K42">
        <v>60</v>
      </c>
      <c r="L42">
        <v>249</v>
      </c>
    </row>
    <row r="43" spans="1:23" x14ac:dyDescent="0.35">
      <c r="A43" t="s">
        <v>4</v>
      </c>
      <c r="B43" t="str" cm="1">
        <f t="array" ref="B43">_xlfn.IFS(A43="Finishing", "FG", A43="Hot Rolling", "HR", A43="ANNEALING", "AN", A43="Slitting", "SL", A43="Cold Rolling", "CR", A43="Casting", "CG", A43="Punching", "PG")</f>
        <v>SL</v>
      </c>
      <c r="C43">
        <v>2.140154021987124</v>
      </c>
      <c r="D43">
        <v>233</v>
      </c>
      <c r="E43">
        <v>245</v>
      </c>
      <c r="F43">
        <v>15</v>
      </c>
      <c r="G43">
        <v>231</v>
      </c>
      <c r="H43">
        <v>1.8465522191433339</v>
      </c>
      <c r="I43">
        <v>211</v>
      </c>
      <c r="J43">
        <v>245</v>
      </c>
      <c r="K43">
        <v>60</v>
      </c>
      <c r="L43">
        <v>217</v>
      </c>
    </row>
    <row r="44" spans="1:23" x14ac:dyDescent="0.35">
      <c r="A44" t="s">
        <v>4</v>
      </c>
      <c r="B44" t="str" cm="1">
        <f t="array" ref="B44">_xlfn.IFS(A44="Finishing", "FG", A44="Hot Rolling", "HR", A44="ANNEALING", "AN", A44="Slitting", "SL", A44="Cold Rolling", "CR", A44="Casting", "CG", A44="Punching", "PG")</f>
        <v>SL</v>
      </c>
      <c r="C44">
        <v>3.105020004596132</v>
      </c>
      <c r="D44">
        <v>221</v>
      </c>
      <c r="E44">
        <v>217</v>
      </c>
      <c r="F44">
        <v>15</v>
      </c>
      <c r="G44">
        <v>216</v>
      </c>
      <c r="H44">
        <v>2.6790509099190096</v>
      </c>
      <c r="I44">
        <v>244</v>
      </c>
      <c r="J44">
        <v>217</v>
      </c>
      <c r="K44">
        <v>45</v>
      </c>
      <c r="L44">
        <v>223</v>
      </c>
    </row>
    <row r="45" spans="1:23" x14ac:dyDescent="0.35">
      <c r="A45" t="s">
        <v>1</v>
      </c>
      <c r="B45" t="str" cm="1">
        <f t="array" ref="B45">_xlfn.IFS(A45="Finishing", "FG", A45="Hot Rolling", "HR", A45="ANNEALING", "AN", A45="Slitting", "SL", A45="Cold Rolling", "CR", A45="Casting", "CG", A45="Punching", "PG")</f>
        <v>FG</v>
      </c>
      <c r="C45">
        <v>0.51568696654472634</v>
      </c>
      <c r="D45">
        <v>230</v>
      </c>
      <c r="E45">
        <v>210</v>
      </c>
      <c r="F45">
        <v>15</v>
      </c>
      <c r="G45">
        <v>215</v>
      </c>
      <c r="H45">
        <v>0.44494129986602793</v>
      </c>
      <c r="I45">
        <v>226</v>
      </c>
      <c r="J45">
        <v>210</v>
      </c>
      <c r="K45">
        <v>160</v>
      </c>
      <c r="L45">
        <v>219</v>
      </c>
    </row>
    <row r="46" spans="1:23" x14ac:dyDescent="0.35">
      <c r="A46" t="s">
        <v>4</v>
      </c>
      <c r="B46" t="str" cm="1">
        <f t="array" ref="B46">_xlfn.IFS(A46="Finishing", "FG", A46="Hot Rolling", "HR", A46="ANNEALING", "AN", A46="Slitting", "SL", A46="Cold Rolling", "CR", A46="Casting", "CG", A46="Punching", "PG")</f>
        <v>SL</v>
      </c>
      <c r="C46">
        <v>3.5538396780320345</v>
      </c>
      <c r="D46">
        <v>223</v>
      </c>
      <c r="E46">
        <v>214</v>
      </c>
      <c r="F46">
        <v>30</v>
      </c>
      <c r="G46">
        <v>222</v>
      </c>
      <c r="H46">
        <v>3.0662982554202194</v>
      </c>
      <c r="I46">
        <v>232</v>
      </c>
      <c r="J46">
        <v>214</v>
      </c>
      <c r="K46">
        <v>60</v>
      </c>
      <c r="L46">
        <v>233</v>
      </c>
    </row>
    <row r="47" spans="1:23" x14ac:dyDescent="0.35">
      <c r="A47" t="s">
        <v>5</v>
      </c>
      <c r="B47" t="str" cm="1">
        <f t="array" ref="B47">_xlfn.IFS(A47="Finishing", "FG", A47="Hot Rolling", "HR", A47="ANNEALING", "AN", A47="Slitting", "SL", A47="Cold Rolling", "CR", A47="Casting", "CG", A47="Punching", "PG")</f>
        <v>CR</v>
      </c>
      <c r="C47">
        <v>0.60614470820097011</v>
      </c>
      <c r="D47">
        <v>220</v>
      </c>
      <c r="E47">
        <v>235</v>
      </c>
      <c r="F47">
        <v>15</v>
      </c>
      <c r="G47">
        <v>233</v>
      </c>
      <c r="H47">
        <v>0.5229893944788353</v>
      </c>
      <c r="I47">
        <v>244</v>
      </c>
      <c r="J47">
        <v>235</v>
      </c>
      <c r="K47">
        <v>90</v>
      </c>
      <c r="L47">
        <v>230</v>
      </c>
    </row>
    <row r="48" spans="1:23" x14ac:dyDescent="0.35">
      <c r="A48" t="s">
        <v>1</v>
      </c>
      <c r="B48" t="str" cm="1">
        <f t="array" ref="B48">_xlfn.IFS(A48="Finishing", "FG", A48="Hot Rolling", "HR", A48="ANNEALING", "AN", A48="Slitting", "SL", A48="Cold Rolling", "CR", A48="Casting", "CG", A48="Punching", "PG")</f>
        <v>FG</v>
      </c>
      <c r="C48">
        <v>1.1347448542647056</v>
      </c>
      <c r="D48">
        <v>235</v>
      </c>
      <c r="E48">
        <v>237</v>
      </c>
      <c r="F48">
        <v>15</v>
      </c>
      <c r="G48">
        <v>225</v>
      </c>
      <c r="H48">
        <v>0.97907235053037578</v>
      </c>
      <c r="I48">
        <v>234</v>
      </c>
      <c r="J48">
        <v>237</v>
      </c>
      <c r="K48">
        <v>45</v>
      </c>
      <c r="L48">
        <v>221</v>
      </c>
    </row>
    <row r="49" spans="1:12" x14ac:dyDescent="0.35">
      <c r="A49" t="s">
        <v>1</v>
      </c>
      <c r="B49" t="str" cm="1">
        <f t="array" ref="B49">_xlfn.IFS(A49="Finishing", "FG", A49="Hot Rolling", "HR", A49="ANNEALING", "AN", A49="Slitting", "SL", A49="Cold Rolling", "CR", A49="Casting", "CG", A49="Punching", "PG")</f>
        <v>FG</v>
      </c>
      <c r="C49">
        <v>1.0950195320731837</v>
      </c>
      <c r="D49">
        <v>245</v>
      </c>
      <c r="E49">
        <v>246</v>
      </c>
      <c r="F49">
        <v>15</v>
      </c>
      <c r="G49">
        <v>233</v>
      </c>
      <c r="H49">
        <v>0.94479683526590486</v>
      </c>
      <c r="I49">
        <v>237</v>
      </c>
      <c r="J49">
        <v>246</v>
      </c>
      <c r="K49">
        <v>45</v>
      </c>
      <c r="L49">
        <v>222</v>
      </c>
    </row>
    <row r="50" spans="1:12" x14ac:dyDescent="0.35">
      <c r="A50" t="s">
        <v>5</v>
      </c>
      <c r="B50" t="str" cm="1">
        <f t="array" ref="B50">_xlfn.IFS(A50="Finishing", "FG", A50="Hot Rolling", "HR", A50="ANNEALING", "AN", A50="Slitting", "SL", A50="Cold Rolling", "CR", A50="Casting", "CG", A50="Punching", "PG")</f>
        <v>CR</v>
      </c>
      <c r="C50">
        <v>0.75708566400508737</v>
      </c>
      <c r="D50">
        <v>234</v>
      </c>
      <c r="E50">
        <v>220</v>
      </c>
      <c r="F50">
        <v>30</v>
      </c>
      <c r="G50">
        <v>242</v>
      </c>
      <c r="H50">
        <v>0.6532231786066327</v>
      </c>
      <c r="I50">
        <v>215</v>
      </c>
      <c r="J50">
        <v>220</v>
      </c>
      <c r="K50">
        <v>90</v>
      </c>
      <c r="L50">
        <v>246</v>
      </c>
    </row>
    <row r="51" spans="1:12" x14ac:dyDescent="0.35">
      <c r="A51" t="s">
        <v>4</v>
      </c>
      <c r="B51" t="str" cm="1">
        <f t="array" ref="B51">_xlfn.IFS(A51="Finishing", "FG", A51="Hot Rolling", "HR", A51="ANNEALING", "AN", A51="Slitting", "SL", A51="Cold Rolling", "CR", A51="Casting", "CG", A51="Punching", "PG")</f>
        <v>SL</v>
      </c>
      <c r="C51">
        <v>3.2685544518409038</v>
      </c>
      <c r="D51">
        <v>212</v>
      </c>
      <c r="E51">
        <v>220</v>
      </c>
      <c r="F51">
        <v>15</v>
      </c>
      <c r="G51">
        <v>224</v>
      </c>
      <c r="H51">
        <v>2.8201505192760168</v>
      </c>
      <c r="I51">
        <v>245</v>
      </c>
      <c r="J51">
        <v>220</v>
      </c>
      <c r="K51">
        <v>45</v>
      </c>
      <c r="L51">
        <v>241</v>
      </c>
    </row>
    <row r="52" spans="1:12" x14ac:dyDescent="0.35">
      <c r="A52" t="s">
        <v>1</v>
      </c>
      <c r="B52" t="str" cm="1">
        <f t="array" ref="B52">_xlfn.IFS(A52="Finishing", "FG", A52="Hot Rolling", "HR", A52="ANNEALING", "AN", A52="Slitting", "SL", A52="Cold Rolling", "CR", A52="Casting", "CG", A52="Punching", "PG")</f>
        <v>FG</v>
      </c>
      <c r="C52">
        <v>0.90235431295346791</v>
      </c>
      <c r="D52">
        <v>242</v>
      </c>
      <c r="E52">
        <v>249</v>
      </c>
      <c r="F52">
        <v>15</v>
      </c>
      <c r="G52">
        <v>214</v>
      </c>
      <c r="H52">
        <v>0.77856282394604648</v>
      </c>
      <c r="I52">
        <v>223</v>
      </c>
      <c r="J52">
        <v>249</v>
      </c>
      <c r="K52">
        <v>145</v>
      </c>
      <c r="L52">
        <v>244</v>
      </c>
    </row>
    <row r="53" spans="1:12" x14ac:dyDescent="0.35">
      <c r="A53" t="s">
        <v>4</v>
      </c>
      <c r="B53" t="str" cm="1">
        <f t="array" ref="B53">_xlfn.IFS(A53="Finishing", "FG", A53="Hot Rolling", "HR", A53="ANNEALING", "AN", A53="Slitting", "SL", A53="Cold Rolling", "CR", A53="Casting", "CG", A53="Punching", "PG")</f>
        <v>SL</v>
      </c>
      <c r="C53">
        <v>0.15987350012753937</v>
      </c>
      <c r="D53">
        <v>239</v>
      </c>
      <c r="E53">
        <v>230</v>
      </c>
      <c r="F53">
        <v>250</v>
      </c>
      <c r="G53">
        <v>229</v>
      </c>
      <c r="H53">
        <v>0.13794089743532301</v>
      </c>
      <c r="I53">
        <v>247</v>
      </c>
      <c r="J53">
        <v>230</v>
      </c>
      <c r="K53">
        <v>45</v>
      </c>
      <c r="L53">
        <v>230</v>
      </c>
    </row>
    <row r="54" spans="1:12" x14ac:dyDescent="0.35">
      <c r="A54" t="s">
        <v>4</v>
      </c>
      <c r="B54" t="str" cm="1">
        <f t="array" ref="B54">_xlfn.IFS(A54="Finishing", "FG", A54="Hot Rolling", "HR", A54="ANNEALING", "AN", A54="Slitting", "SL", A54="Cold Rolling", "CR", A54="Casting", "CG", A54="Punching", "PG")</f>
        <v>SL</v>
      </c>
      <c r="C54">
        <v>0.33726371336955108</v>
      </c>
      <c r="D54">
        <v>246</v>
      </c>
      <c r="E54">
        <v>239</v>
      </c>
      <c r="F54">
        <v>15</v>
      </c>
      <c r="G54">
        <v>232</v>
      </c>
      <c r="H54">
        <v>0.29099543862774035</v>
      </c>
      <c r="I54">
        <v>211</v>
      </c>
      <c r="J54">
        <v>239</v>
      </c>
      <c r="K54">
        <v>60</v>
      </c>
      <c r="L54">
        <v>217</v>
      </c>
    </row>
    <row r="55" spans="1:12" x14ac:dyDescent="0.35">
      <c r="A55" t="s">
        <v>1</v>
      </c>
      <c r="B55" t="str" cm="1">
        <f t="array" ref="B55">_xlfn.IFS(A55="Finishing", "FG", A55="Hot Rolling", "HR", A55="ANNEALING", "AN", A55="Slitting", "SL", A55="Cold Rolling", "CR", A55="Casting", "CG", A55="Punching", "PG")</f>
        <v>FG</v>
      </c>
      <c r="C55">
        <v>4.5577898654562653E-2</v>
      </c>
      <c r="D55">
        <v>223</v>
      </c>
      <c r="E55">
        <v>231</v>
      </c>
      <c r="F55">
        <v>15</v>
      </c>
      <c r="G55">
        <v>231</v>
      </c>
      <c r="H55">
        <v>1.4450823923450429E-2</v>
      </c>
      <c r="I55">
        <v>248</v>
      </c>
      <c r="J55">
        <v>231</v>
      </c>
      <c r="K55">
        <v>60</v>
      </c>
      <c r="L55">
        <v>225</v>
      </c>
    </row>
    <row r="56" spans="1:12" x14ac:dyDescent="0.35">
      <c r="A56" t="s">
        <v>1</v>
      </c>
      <c r="B56" t="str" cm="1">
        <f t="array" ref="B56">_xlfn.IFS(A56="Finishing", "FG", A56="Hot Rolling", "HR", A56="ANNEALING", "AN", A56="Slitting", "SL", A56="Cold Rolling", "CR", A56="Casting", "CG", A56="Punching", "PG")</f>
        <v>FG</v>
      </c>
      <c r="C56">
        <v>9.904592045954573E-2</v>
      </c>
      <c r="D56">
        <v>212</v>
      </c>
      <c r="E56">
        <v>211</v>
      </c>
      <c r="F56">
        <v>30</v>
      </c>
      <c r="G56">
        <v>216</v>
      </c>
      <c r="H56">
        <v>8.5458084952153346E-2</v>
      </c>
      <c r="I56">
        <v>219</v>
      </c>
      <c r="J56">
        <v>211</v>
      </c>
      <c r="K56">
        <v>60</v>
      </c>
      <c r="L56">
        <v>223</v>
      </c>
    </row>
    <row r="57" spans="1:12" x14ac:dyDescent="0.35">
      <c r="A57" t="s">
        <v>1</v>
      </c>
      <c r="B57" t="str" cm="1">
        <f t="array" ref="B57">_xlfn.IFS(A57="Finishing", "FG", A57="Hot Rolling", "HR", A57="ANNEALING", "AN", A57="Slitting", "SL", A57="Cold Rolling", "CR", A57="Casting", "CG", A57="Punching", "PG")</f>
        <v>FG</v>
      </c>
      <c r="C57">
        <v>1.6896624755733107</v>
      </c>
      <c r="D57">
        <v>228</v>
      </c>
      <c r="E57">
        <v>238</v>
      </c>
      <c r="F57">
        <v>15</v>
      </c>
      <c r="G57">
        <v>243</v>
      </c>
      <c r="H57">
        <v>1.4578623602875846</v>
      </c>
      <c r="I57">
        <v>228</v>
      </c>
      <c r="J57">
        <v>238</v>
      </c>
      <c r="K57">
        <v>360</v>
      </c>
      <c r="L57">
        <v>238</v>
      </c>
    </row>
    <row r="58" spans="1:12" x14ac:dyDescent="0.35">
      <c r="A58" t="s">
        <v>1</v>
      </c>
      <c r="B58" t="str" cm="1">
        <f t="array" ref="B58">_xlfn.IFS(A58="Finishing", "FG", A58="Hot Rolling", "HR", A58="ANNEALING", "AN", A58="Slitting", "SL", A58="Cold Rolling", "CR", A58="Casting", "CG", A58="Punching", "PG")</f>
        <v>FG</v>
      </c>
      <c r="C58">
        <v>2.525053212136724</v>
      </c>
      <c r="D58">
        <v>247</v>
      </c>
      <c r="E58">
        <v>213</v>
      </c>
      <c r="F58">
        <v>15</v>
      </c>
      <c r="G58">
        <v>247</v>
      </c>
      <c r="H58">
        <v>2.1786481554242658</v>
      </c>
      <c r="I58">
        <v>246</v>
      </c>
      <c r="J58">
        <v>213</v>
      </c>
      <c r="K58">
        <v>45</v>
      </c>
      <c r="L58">
        <v>244</v>
      </c>
    </row>
    <row r="59" spans="1:12" x14ac:dyDescent="0.35">
      <c r="A59" t="s">
        <v>4</v>
      </c>
      <c r="B59" t="str" cm="1">
        <f t="array" ref="B59">_xlfn.IFS(A59="Finishing", "FG", A59="Hot Rolling", "HR", A59="ANNEALING", "AN", A59="Slitting", "SL", A59="Cold Rolling", "CR", A59="Casting", "CG", A59="Punching", "PG")</f>
        <v>SL</v>
      </c>
      <c r="C59">
        <v>0.51418309476962187</v>
      </c>
      <c r="D59">
        <v>214</v>
      </c>
      <c r="E59">
        <v>247</v>
      </c>
      <c r="F59">
        <v>15</v>
      </c>
      <c r="G59">
        <v>230</v>
      </c>
      <c r="H59">
        <v>0.44364374009458318</v>
      </c>
      <c r="I59">
        <v>230</v>
      </c>
      <c r="J59">
        <v>247</v>
      </c>
      <c r="K59">
        <v>45</v>
      </c>
      <c r="L59">
        <v>223</v>
      </c>
    </row>
    <row r="60" spans="1:12" x14ac:dyDescent="0.35">
      <c r="A60" t="s">
        <v>1</v>
      </c>
      <c r="B60" t="str" cm="1">
        <f t="array" ref="B60">_xlfn.IFS(A60="Finishing", "FG", A60="Hot Rolling", "HR", A60="ANNEALING", "AN", A60="Slitting", "SL", A60="Cold Rolling", "CR", A60="Casting", "CG", A60="Punching", "PG")</f>
        <v>FG</v>
      </c>
      <c r="C60">
        <v>0.55601684184299305</v>
      </c>
      <c r="D60">
        <v>245</v>
      </c>
      <c r="E60">
        <v>244</v>
      </c>
      <c r="F60">
        <v>115</v>
      </c>
      <c r="G60">
        <v>229</v>
      </c>
      <c r="H60">
        <v>0.4797384312709172</v>
      </c>
      <c r="I60">
        <v>213</v>
      </c>
      <c r="J60">
        <v>244</v>
      </c>
      <c r="K60">
        <v>60</v>
      </c>
      <c r="L60">
        <v>225</v>
      </c>
    </row>
    <row r="61" spans="1:12" x14ac:dyDescent="0.35">
      <c r="A61" t="s">
        <v>4</v>
      </c>
      <c r="B61" t="str" cm="1">
        <f t="array" ref="B61">_xlfn.IFS(A61="Finishing", "FG", A61="Hot Rolling", "HR", A61="ANNEALING", "AN", A61="Slitting", "SL", A61="Cold Rolling", "CR", A61="Casting", "CG", A61="Punching", "PG")</f>
        <v>SL</v>
      </c>
      <c r="C61">
        <v>1.8815319398390185</v>
      </c>
      <c r="D61">
        <v>215</v>
      </c>
      <c r="E61">
        <v>232</v>
      </c>
      <c r="F61">
        <v>30</v>
      </c>
      <c r="G61">
        <v>240</v>
      </c>
      <c r="H61">
        <v>1.6234097841579107</v>
      </c>
      <c r="I61">
        <v>211</v>
      </c>
      <c r="J61">
        <v>232</v>
      </c>
      <c r="K61">
        <v>60</v>
      </c>
      <c r="L61">
        <v>212</v>
      </c>
    </row>
    <row r="62" spans="1:12" x14ac:dyDescent="0.35">
      <c r="A62" t="s">
        <v>4</v>
      </c>
      <c r="B62" t="str" cm="1">
        <f t="array" ref="B62">_xlfn.IFS(A62="Finishing", "FG", A62="Hot Rolling", "HR", A62="ANNEALING", "AN", A62="Slitting", "SL", A62="Cold Rolling", "CR", A62="Casting", "CG", A62="Punching", "PG")</f>
        <v>SL</v>
      </c>
      <c r="C62">
        <v>2.770626637041703</v>
      </c>
      <c r="D62">
        <v>236</v>
      </c>
      <c r="E62">
        <v>219</v>
      </c>
      <c r="F62">
        <v>15</v>
      </c>
      <c r="G62">
        <v>223</v>
      </c>
      <c r="H62">
        <v>2.3905320423138074</v>
      </c>
      <c r="I62">
        <v>233</v>
      </c>
      <c r="J62">
        <v>219</v>
      </c>
      <c r="K62">
        <v>60</v>
      </c>
      <c r="L62">
        <v>222</v>
      </c>
    </row>
    <row r="63" spans="1:12" x14ac:dyDescent="0.35">
      <c r="A63" t="s">
        <v>1</v>
      </c>
      <c r="B63" t="str" cm="1">
        <f t="array" ref="B63">_xlfn.IFS(A63="Finishing", "FG", A63="Hot Rolling", "HR", A63="ANNEALING", "AN", A63="Slitting", "SL", A63="Cold Rolling", "CR", A63="Casting", "CG", A63="Punching", "PG")</f>
        <v>FG</v>
      </c>
      <c r="C63">
        <v>1.6378066128836795</v>
      </c>
      <c r="D63">
        <v>249</v>
      </c>
      <c r="E63">
        <v>216</v>
      </c>
      <c r="F63">
        <v>15</v>
      </c>
      <c r="G63">
        <v>233</v>
      </c>
      <c r="H63">
        <v>1.0647553067765436</v>
      </c>
      <c r="I63">
        <v>217</v>
      </c>
      <c r="J63">
        <v>216</v>
      </c>
      <c r="K63">
        <v>45</v>
      </c>
      <c r="L63">
        <v>247</v>
      </c>
    </row>
    <row r="64" spans="1:12" x14ac:dyDescent="0.35">
      <c r="A64" t="s">
        <v>1</v>
      </c>
      <c r="B64" t="str" cm="1">
        <f t="array" ref="B64">_xlfn.IFS(A64="Finishing", "FG", A64="Hot Rolling", "HR", A64="ANNEALING", "AN", A64="Slitting", "SL", A64="Cold Rolling", "CR", A64="Casting", "CG", A64="Punching", "PG")</f>
        <v>FG</v>
      </c>
      <c r="C64">
        <v>4.9454319694857807E-2</v>
      </c>
      <c r="D64">
        <v>229</v>
      </c>
      <c r="E64">
        <v>233</v>
      </c>
      <c r="F64">
        <v>30</v>
      </c>
      <c r="G64">
        <v>224</v>
      </c>
      <c r="H64">
        <v>4.2669818546037797E-2</v>
      </c>
      <c r="I64">
        <v>219</v>
      </c>
      <c r="J64">
        <v>233</v>
      </c>
      <c r="K64">
        <v>45</v>
      </c>
      <c r="L64">
        <v>249</v>
      </c>
    </row>
    <row r="65" spans="1:12" x14ac:dyDescent="0.35">
      <c r="A65" t="s">
        <v>1</v>
      </c>
      <c r="B65" t="str" cm="1">
        <f t="array" ref="B65">_xlfn.IFS(A65="Finishing", "FG", A65="Hot Rolling", "HR", A65="ANNEALING", "AN", A65="Slitting", "SL", A65="Cold Rolling", "CR", A65="Casting", "CG", A65="Punching", "PG")</f>
        <v>FG</v>
      </c>
      <c r="C65">
        <v>1.2066958234302476</v>
      </c>
      <c r="D65">
        <v>243</v>
      </c>
      <c r="E65">
        <v>232</v>
      </c>
      <c r="F65">
        <v>15</v>
      </c>
      <c r="G65">
        <v>212</v>
      </c>
      <c r="H65">
        <v>1.0411525655135871</v>
      </c>
      <c r="I65">
        <v>239</v>
      </c>
      <c r="J65">
        <v>232</v>
      </c>
      <c r="K65">
        <v>60</v>
      </c>
      <c r="L65">
        <v>226</v>
      </c>
    </row>
    <row r="66" spans="1:12" x14ac:dyDescent="0.35">
      <c r="A66" t="s">
        <v>1</v>
      </c>
      <c r="B66" t="str" cm="1">
        <f t="array" ref="B66">_xlfn.IFS(A66="Finishing", "FG", A66="Hot Rolling", "HR", A66="ANNEALING", "AN", A66="Slitting", "SL", A66="Cold Rolling", "CR", A66="Casting", "CG", A66="Punching", "PG")</f>
        <v>FG</v>
      </c>
      <c r="C66">
        <v>2.4309340427690276</v>
      </c>
      <c r="D66">
        <v>222</v>
      </c>
      <c r="E66">
        <v>242</v>
      </c>
      <c r="F66">
        <v>15</v>
      </c>
      <c r="G66">
        <v>237</v>
      </c>
      <c r="H66">
        <v>2.0974409342269436</v>
      </c>
      <c r="I66">
        <v>239</v>
      </c>
      <c r="J66">
        <v>242</v>
      </c>
      <c r="K66">
        <v>60</v>
      </c>
      <c r="L66">
        <v>246</v>
      </c>
    </row>
    <row r="67" spans="1:12" x14ac:dyDescent="0.35">
      <c r="A67" t="s">
        <v>4</v>
      </c>
      <c r="B67" t="str" cm="1">
        <f t="array" ref="B67">_xlfn.IFS(A67="Finishing", "FG", A67="Hot Rolling", "HR", A67="ANNEALING", "AN", A67="Slitting", "SL", A67="Cold Rolling", "CR", A67="Casting", "CG", A67="Punching", "PG")</f>
        <v>SL</v>
      </c>
      <c r="C67">
        <v>2.3237404112186133</v>
      </c>
      <c r="D67">
        <v>230</v>
      </c>
      <c r="E67">
        <v>213</v>
      </c>
      <c r="F67">
        <v>30</v>
      </c>
      <c r="G67">
        <v>230</v>
      </c>
      <c r="H67">
        <v>2.004952900102341</v>
      </c>
      <c r="I67">
        <v>228</v>
      </c>
      <c r="J67">
        <v>213</v>
      </c>
      <c r="K67">
        <v>45</v>
      </c>
      <c r="L67">
        <v>223</v>
      </c>
    </row>
    <row r="68" spans="1:12" x14ac:dyDescent="0.35">
      <c r="A68" t="s">
        <v>1</v>
      </c>
      <c r="B68" t="str" cm="1">
        <f t="array" ref="B68">_xlfn.IFS(A68="Finishing", "FG", A68="Hot Rolling", "HR", A68="ANNEALING", "AN", A68="Slitting", "SL", A68="Cold Rolling", "CR", A68="Casting", "CG", A68="Punching", "PG")</f>
        <v>FG</v>
      </c>
      <c r="C68">
        <v>3.1386284058531397</v>
      </c>
      <c r="D68">
        <v>222</v>
      </c>
      <c r="E68">
        <v>246</v>
      </c>
      <c r="F68">
        <v>30</v>
      </c>
      <c r="G68">
        <v>226</v>
      </c>
      <c r="H68">
        <v>2.7080486676903708</v>
      </c>
      <c r="I68">
        <v>222</v>
      </c>
      <c r="J68">
        <v>246</v>
      </c>
      <c r="K68">
        <v>45</v>
      </c>
      <c r="L68">
        <v>211</v>
      </c>
    </row>
    <row r="69" spans="1:12" x14ac:dyDescent="0.35">
      <c r="A69" t="s">
        <v>4</v>
      </c>
      <c r="B69" t="str" cm="1">
        <f t="array" ref="B69">_xlfn.IFS(A69="Finishing", "FG", A69="Hot Rolling", "HR", A69="ANNEALING", "AN", A69="Slitting", "SL", A69="Cold Rolling", "CR", A69="Casting", "CG", A69="Punching", "PG")</f>
        <v>SL</v>
      </c>
      <c r="C69">
        <v>4.0210939955365719</v>
      </c>
      <c r="D69">
        <v>223</v>
      </c>
      <c r="E69">
        <v>241</v>
      </c>
      <c r="F69">
        <v>15</v>
      </c>
      <c r="G69">
        <v>210</v>
      </c>
      <c r="H69">
        <v>3.469451247227413</v>
      </c>
      <c r="I69">
        <v>224</v>
      </c>
      <c r="J69">
        <v>241</v>
      </c>
      <c r="K69">
        <v>45</v>
      </c>
      <c r="L69">
        <v>248</v>
      </c>
    </row>
    <row r="70" spans="1:12" x14ac:dyDescent="0.35">
      <c r="A70" t="s">
        <v>4</v>
      </c>
      <c r="B70" t="str" cm="1">
        <f t="array" ref="B70">_xlfn.IFS(A70="Finishing", "FG", A70="Hot Rolling", "HR", A70="ANNEALING", "AN", A70="Slitting", "SL", A70="Cold Rolling", "CR", A70="Casting", "CG", A70="Punching", "PG")</f>
        <v>SL</v>
      </c>
      <c r="C70">
        <v>1.5811724167276284</v>
      </c>
      <c r="D70">
        <v>216</v>
      </c>
      <c r="E70">
        <v>250</v>
      </c>
      <c r="F70">
        <v>30</v>
      </c>
      <c r="G70">
        <v>247</v>
      </c>
      <c r="H70">
        <v>1.3642557521377294</v>
      </c>
      <c r="I70">
        <v>213</v>
      </c>
      <c r="J70">
        <v>250</v>
      </c>
      <c r="K70">
        <v>45</v>
      </c>
      <c r="L70">
        <v>250</v>
      </c>
    </row>
    <row r="71" spans="1:12" x14ac:dyDescent="0.35">
      <c r="A71" t="s">
        <v>1</v>
      </c>
      <c r="B71" t="str" cm="1">
        <f t="array" ref="B71">_xlfn.IFS(A71="Finishing", "FG", A71="Hot Rolling", "HR", A71="ANNEALING", "AN", A71="Slitting", "SL", A71="Cold Rolling", "CR", A71="Casting", "CG", A71="Punching", "PG")</f>
        <v>FG</v>
      </c>
      <c r="C71">
        <v>1.4404715428592443</v>
      </c>
      <c r="D71">
        <v>243</v>
      </c>
      <c r="E71">
        <v>247</v>
      </c>
      <c r="F71">
        <v>30</v>
      </c>
      <c r="G71">
        <v>242</v>
      </c>
      <c r="H71">
        <v>1.2428572414661296</v>
      </c>
      <c r="I71">
        <v>229</v>
      </c>
      <c r="J71">
        <v>247</v>
      </c>
      <c r="K71">
        <v>45</v>
      </c>
      <c r="L71">
        <v>234</v>
      </c>
    </row>
    <row r="72" spans="1:12" x14ac:dyDescent="0.35">
      <c r="A72" t="s">
        <v>1</v>
      </c>
      <c r="B72" t="str" cm="1">
        <f t="array" ref="B72">_xlfn.IFS(A72="Finishing", "FG", A72="Hot Rolling", "HR", A72="ANNEALING", "AN", A72="Slitting", "SL", A72="Cold Rolling", "CR", A72="Casting", "CG", A72="Punching", "PG")</f>
        <v>FG</v>
      </c>
      <c r="C72">
        <v>0.97862616026203197</v>
      </c>
      <c r="D72">
        <v>222</v>
      </c>
      <c r="E72">
        <v>222</v>
      </c>
      <c r="F72">
        <v>108</v>
      </c>
      <c r="G72">
        <v>246</v>
      </c>
      <c r="H72">
        <v>0.84437114776706812</v>
      </c>
      <c r="I72">
        <v>248</v>
      </c>
      <c r="J72">
        <v>222</v>
      </c>
      <c r="K72">
        <v>60</v>
      </c>
      <c r="L72">
        <v>214</v>
      </c>
    </row>
    <row r="73" spans="1:12" x14ac:dyDescent="0.35">
      <c r="A73" t="s">
        <v>4</v>
      </c>
      <c r="B73" t="str" cm="1">
        <f t="array" ref="B73">_xlfn.IFS(A73="Finishing", "FG", A73="Hot Rolling", "HR", A73="ANNEALING", "AN", A73="Slitting", "SL", A73="Cold Rolling", "CR", A73="Casting", "CG", A73="Punching", "PG")</f>
        <v>SL</v>
      </c>
      <c r="C73">
        <v>4.1195225909325099</v>
      </c>
      <c r="D73">
        <v>237</v>
      </c>
      <c r="E73">
        <v>240</v>
      </c>
      <c r="F73">
        <v>30</v>
      </c>
      <c r="G73">
        <v>234</v>
      </c>
      <c r="H73">
        <v>3.5543766962316736</v>
      </c>
      <c r="I73">
        <v>223</v>
      </c>
      <c r="J73">
        <v>240</v>
      </c>
      <c r="K73">
        <v>60</v>
      </c>
      <c r="L73">
        <v>230</v>
      </c>
    </row>
    <row r="74" spans="1:12" x14ac:dyDescent="0.35">
      <c r="A74" t="s">
        <v>1</v>
      </c>
      <c r="B74" t="str" cm="1">
        <f t="array" ref="B74">_xlfn.IFS(A74="Finishing", "FG", A74="Hot Rolling", "HR", A74="ANNEALING", "AN", A74="Slitting", "SL", A74="Cold Rolling", "CR", A74="Casting", "CG", A74="Punching", "PG")</f>
        <v>FG</v>
      </c>
      <c r="C74">
        <v>0.93164391264187207</v>
      </c>
      <c r="D74">
        <v>220</v>
      </c>
      <c r="E74">
        <v>217</v>
      </c>
      <c r="F74">
        <v>30</v>
      </c>
      <c r="G74">
        <v>225</v>
      </c>
      <c r="H74">
        <v>0.80383426457452289</v>
      </c>
      <c r="I74">
        <v>210</v>
      </c>
      <c r="J74">
        <v>217</v>
      </c>
      <c r="K74">
        <v>45</v>
      </c>
      <c r="L74">
        <v>245</v>
      </c>
    </row>
    <row r="75" spans="1:12" x14ac:dyDescent="0.35">
      <c r="A75" t="s">
        <v>5</v>
      </c>
      <c r="B75" t="str" cm="1">
        <f t="array" ref="B75">_xlfn.IFS(A75="Finishing", "FG", A75="Hot Rolling", "HR", A75="ANNEALING", "AN", A75="Slitting", "SL", A75="Cold Rolling", "CR", A75="Casting", "CG", A75="Punching", "PG")</f>
        <v>CR</v>
      </c>
      <c r="C75">
        <v>3.0682010201213501</v>
      </c>
      <c r="D75">
        <v>244</v>
      </c>
      <c r="E75">
        <v>213</v>
      </c>
      <c r="F75">
        <v>15</v>
      </c>
      <c r="G75">
        <v>242</v>
      </c>
      <c r="H75">
        <v>2.6472830199493962</v>
      </c>
      <c r="I75">
        <v>211</v>
      </c>
      <c r="J75">
        <v>213</v>
      </c>
      <c r="K75">
        <v>60</v>
      </c>
      <c r="L75">
        <v>246</v>
      </c>
    </row>
    <row r="76" spans="1:12" x14ac:dyDescent="0.35">
      <c r="A76" t="s">
        <v>1</v>
      </c>
      <c r="B76" t="str" cm="1">
        <f t="array" ref="B76">_xlfn.IFS(A76="Finishing", "FG", A76="Hot Rolling", "HR", A76="ANNEALING", "AN", A76="Slitting", "SL", A76="Cold Rolling", "CR", A76="Casting", "CG", A76="Punching", "PG")</f>
        <v>FG</v>
      </c>
      <c r="C76">
        <v>0.14758376862248043</v>
      </c>
      <c r="D76">
        <v>233</v>
      </c>
      <c r="E76">
        <v>242</v>
      </c>
      <c r="F76">
        <v>15</v>
      </c>
      <c r="G76">
        <v>240</v>
      </c>
      <c r="H76">
        <v>0.12733716015744645</v>
      </c>
      <c r="I76">
        <v>213</v>
      </c>
      <c r="J76">
        <v>242</v>
      </c>
      <c r="K76">
        <v>60</v>
      </c>
      <c r="L76">
        <v>230</v>
      </c>
    </row>
    <row r="77" spans="1:12" x14ac:dyDescent="0.35">
      <c r="A77" t="s">
        <v>4</v>
      </c>
      <c r="B77" t="str" cm="1">
        <f t="array" ref="B77">_xlfn.IFS(A77="Finishing", "FG", A77="Hot Rolling", "HR", A77="ANNEALING", "AN", A77="Slitting", "SL", A77="Cold Rolling", "CR", A77="Casting", "CG", A77="Punching", "PG")</f>
        <v>SL</v>
      </c>
      <c r="C77">
        <v>2.4214638240248991</v>
      </c>
      <c r="D77">
        <v>210</v>
      </c>
      <c r="E77">
        <v>229</v>
      </c>
      <c r="F77">
        <v>15</v>
      </c>
      <c r="G77">
        <v>232</v>
      </c>
      <c r="H77">
        <v>2.0892699085633297</v>
      </c>
      <c r="I77">
        <v>211</v>
      </c>
      <c r="J77">
        <v>229</v>
      </c>
      <c r="K77">
        <v>60</v>
      </c>
      <c r="L77">
        <v>220</v>
      </c>
    </row>
    <row r="78" spans="1:12" x14ac:dyDescent="0.35">
      <c r="A78" t="s">
        <v>5</v>
      </c>
      <c r="B78" t="str" cm="1">
        <f t="array" ref="B78">_xlfn.IFS(A78="Finishing", "FG", A78="Hot Rolling", "HR", A78="ANNEALING", "AN", A78="Slitting", "SL", A78="Cold Rolling", "CR", A78="Casting", "CG", A78="Punching", "PG")</f>
        <v>CR</v>
      </c>
      <c r="C78">
        <v>0.16568479550348414</v>
      </c>
      <c r="D78">
        <v>244</v>
      </c>
      <c r="E78">
        <v>240</v>
      </c>
      <c r="F78">
        <v>30</v>
      </c>
      <c r="G78">
        <v>249</v>
      </c>
      <c r="H78">
        <v>0.14295495729377405</v>
      </c>
      <c r="I78">
        <v>247</v>
      </c>
      <c r="J78">
        <v>240</v>
      </c>
      <c r="K78">
        <v>45</v>
      </c>
      <c r="L78">
        <v>238</v>
      </c>
    </row>
    <row r="79" spans="1:12" x14ac:dyDescent="0.35">
      <c r="A79" t="s">
        <v>1</v>
      </c>
      <c r="B79" t="str" cm="1">
        <f t="array" ref="B79">_xlfn.IFS(A79="Finishing", "FG", A79="Hot Rolling", "HR", A79="ANNEALING", "AN", A79="Slitting", "SL", A79="Cold Rolling", "CR", A79="Casting", "CG", A79="Punching", "PG")</f>
        <v>FG</v>
      </c>
      <c r="C79">
        <v>1.18060687600633</v>
      </c>
      <c r="D79">
        <v>217</v>
      </c>
      <c r="E79">
        <v>240</v>
      </c>
      <c r="F79">
        <v>30</v>
      </c>
      <c r="G79">
        <v>240</v>
      </c>
      <c r="H79">
        <v>1.0186426885300517</v>
      </c>
      <c r="I79">
        <v>235</v>
      </c>
      <c r="J79">
        <v>240</v>
      </c>
      <c r="K79">
        <v>135</v>
      </c>
      <c r="L79">
        <v>245</v>
      </c>
    </row>
    <row r="80" spans="1:12" x14ac:dyDescent="0.35">
      <c r="A80" t="s">
        <v>1</v>
      </c>
      <c r="B80" t="str" cm="1">
        <f t="array" ref="B80">_xlfn.IFS(A80="Finishing", "FG", A80="Hot Rolling", "HR", A80="ANNEALING", "AN", A80="Slitting", "SL", A80="Cold Rolling", "CR", A80="Casting", "CG", A80="Punching", "PG")</f>
        <v>FG</v>
      </c>
      <c r="C80">
        <v>1.8961965219151575</v>
      </c>
      <c r="D80">
        <v>240</v>
      </c>
      <c r="E80">
        <v>241</v>
      </c>
      <c r="F80">
        <v>30</v>
      </c>
      <c r="G80">
        <v>216</v>
      </c>
      <c r="H80">
        <v>1.6360625728344758</v>
      </c>
      <c r="I80">
        <v>232</v>
      </c>
      <c r="J80">
        <v>241</v>
      </c>
      <c r="K80">
        <v>45</v>
      </c>
      <c r="L80">
        <v>225</v>
      </c>
    </row>
    <row r="81" spans="1:12" x14ac:dyDescent="0.35">
      <c r="A81" t="s">
        <v>1</v>
      </c>
      <c r="B81" t="str" cm="1">
        <f t="array" ref="B81">_xlfn.IFS(A81="Finishing", "FG", A81="Hot Rolling", "HR", A81="ANNEALING", "AN", A81="Slitting", "SL", A81="Cold Rolling", "CR", A81="Casting", "CG", A81="Punching", "PG")</f>
        <v>FG</v>
      </c>
      <c r="C81">
        <v>4.7972300450749739</v>
      </c>
      <c r="D81">
        <v>246</v>
      </c>
      <c r="E81">
        <v>237</v>
      </c>
      <c r="F81">
        <v>30</v>
      </c>
      <c r="G81">
        <v>223</v>
      </c>
      <c r="H81">
        <v>4.1391113417385448</v>
      </c>
      <c r="I81">
        <v>225</v>
      </c>
      <c r="J81">
        <v>237</v>
      </c>
      <c r="K81">
        <v>60</v>
      </c>
      <c r="L81">
        <v>234</v>
      </c>
    </row>
    <row r="82" spans="1:12" x14ac:dyDescent="0.35">
      <c r="A82" t="s">
        <v>6</v>
      </c>
      <c r="B82" t="str" cm="1">
        <f t="array" ref="B82">_xlfn.IFS(A82="Finishing", "FG", A82="Hot Rolling", "HR", A82="ANNEALING", "AN", A82="Slitting", "SL", A82="Cold Rolling", "CR", A82="Casting", "CG", A82="Punching", "PG")</f>
        <v>PG</v>
      </c>
      <c r="C82">
        <v>1.0176910038786617</v>
      </c>
      <c r="D82">
        <v>218</v>
      </c>
      <c r="E82">
        <v>238</v>
      </c>
      <c r="F82">
        <v>310</v>
      </c>
      <c r="G82">
        <v>217</v>
      </c>
      <c r="H82">
        <v>0.8780767936830558</v>
      </c>
      <c r="I82">
        <v>248</v>
      </c>
      <c r="J82">
        <v>238</v>
      </c>
      <c r="K82">
        <v>450</v>
      </c>
      <c r="L82">
        <v>233</v>
      </c>
    </row>
    <row r="83" spans="1:12" x14ac:dyDescent="0.35">
      <c r="A83" t="s">
        <v>1</v>
      </c>
      <c r="B83" t="str" cm="1">
        <f t="array" ref="B83">_xlfn.IFS(A83="Finishing", "FG", A83="Hot Rolling", "HR", A83="ANNEALING", "AN", A83="Slitting", "SL", A83="Cold Rolling", "CR", A83="Casting", "CG", A83="Punching", "PG")</f>
        <v>FG</v>
      </c>
      <c r="C83">
        <v>1.034895761185654</v>
      </c>
      <c r="D83">
        <v>237</v>
      </c>
      <c r="E83">
        <v>213</v>
      </c>
      <c r="F83">
        <v>30</v>
      </c>
      <c r="G83">
        <v>249</v>
      </c>
      <c r="H83">
        <v>0.89292127798589638</v>
      </c>
      <c r="I83">
        <v>244</v>
      </c>
      <c r="J83">
        <v>213</v>
      </c>
      <c r="K83">
        <v>45</v>
      </c>
      <c r="L83">
        <v>236</v>
      </c>
    </row>
    <row r="84" spans="1:12" x14ac:dyDescent="0.35">
      <c r="A84" t="s">
        <v>1</v>
      </c>
      <c r="B84" t="str" cm="1">
        <f t="array" ref="B84">_xlfn.IFS(A84="Finishing", "FG", A84="Hot Rolling", "HR", A84="ANNEALING", "AN", A84="Slitting", "SL", A84="Cold Rolling", "CR", A84="Casting", "CG", A84="Punching", "PG")</f>
        <v>FG</v>
      </c>
      <c r="C84">
        <v>2.0733005581040582</v>
      </c>
      <c r="D84">
        <v>210</v>
      </c>
      <c r="E84">
        <v>245</v>
      </c>
      <c r="F84">
        <v>415</v>
      </c>
      <c r="G84">
        <v>236</v>
      </c>
      <c r="H84">
        <v>1.7888701968110943</v>
      </c>
      <c r="I84">
        <v>211</v>
      </c>
      <c r="J84">
        <v>245</v>
      </c>
      <c r="K84">
        <v>45</v>
      </c>
      <c r="L84">
        <v>221</v>
      </c>
    </row>
    <row r="85" spans="1:12" x14ac:dyDescent="0.35">
      <c r="A85" t="s">
        <v>1</v>
      </c>
      <c r="B85" t="str" cm="1">
        <f t="array" ref="B85">_xlfn.IFS(A85="Finishing", "FG", A85="Hot Rolling", "HR", A85="ANNEALING", "AN", A85="Slitting", "SL", A85="Cold Rolling", "CR", A85="Casting", "CG", A85="Punching", "PG")</f>
        <v>FG</v>
      </c>
      <c r="C85">
        <v>0.22900975626064321</v>
      </c>
      <c r="D85">
        <v>243</v>
      </c>
      <c r="E85">
        <v>211</v>
      </c>
      <c r="F85">
        <v>15</v>
      </c>
      <c r="G85">
        <v>215</v>
      </c>
      <c r="H85">
        <v>0.19759254207130561</v>
      </c>
      <c r="I85">
        <v>250</v>
      </c>
      <c r="J85">
        <v>211</v>
      </c>
      <c r="K85">
        <v>45</v>
      </c>
      <c r="L85">
        <v>241</v>
      </c>
    </row>
    <row r="86" spans="1:12" x14ac:dyDescent="0.35">
      <c r="A86" t="s">
        <v>1</v>
      </c>
      <c r="B86" t="str" cm="1">
        <f t="array" ref="B86">_xlfn.IFS(A86="Finishing", "FG", A86="Hot Rolling", "HR", A86="ANNEALING", "AN", A86="Slitting", "SL", A86="Cold Rolling", "CR", A86="Casting", "CG", A86="Punching", "PG")</f>
        <v>FG</v>
      </c>
      <c r="C86">
        <v>2.05754774715703</v>
      </c>
      <c r="D86">
        <v>211</v>
      </c>
      <c r="E86">
        <v>211</v>
      </c>
      <c r="F86">
        <v>30</v>
      </c>
      <c r="G86">
        <v>240</v>
      </c>
      <c r="H86">
        <v>1.7752784703684468</v>
      </c>
      <c r="I86">
        <v>214</v>
      </c>
      <c r="J86">
        <v>211</v>
      </c>
      <c r="K86">
        <v>90</v>
      </c>
      <c r="L86">
        <v>248</v>
      </c>
    </row>
    <row r="87" spans="1:12" x14ac:dyDescent="0.35">
      <c r="A87" t="s">
        <v>4</v>
      </c>
      <c r="B87" t="str" cm="1">
        <f t="array" ref="B87">_xlfn.IFS(A87="Finishing", "FG", A87="Hot Rolling", "HR", A87="ANNEALING", "AN", A87="Slitting", "SL", A87="Cold Rolling", "CR", A87="Casting", "CG", A87="Punching", "PG")</f>
        <v>SL</v>
      </c>
      <c r="C87">
        <v>4.0614725930310485</v>
      </c>
      <c r="D87">
        <v>232</v>
      </c>
      <c r="E87">
        <v>244</v>
      </c>
      <c r="F87">
        <v>15</v>
      </c>
      <c r="G87">
        <v>244</v>
      </c>
      <c r="H87">
        <v>3.5042904167653566</v>
      </c>
      <c r="I87">
        <v>240</v>
      </c>
      <c r="J87">
        <v>244</v>
      </c>
      <c r="K87">
        <v>180</v>
      </c>
      <c r="L87">
        <v>226</v>
      </c>
    </row>
    <row r="88" spans="1:12" x14ac:dyDescent="0.35">
      <c r="A88" t="s">
        <v>5</v>
      </c>
      <c r="B88" t="str" cm="1">
        <f t="array" ref="B88">_xlfn.IFS(A88="Finishing", "FG", A88="Hot Rolling", "HR", A88="ANNEALING", "AN", A88="Slitting", "SL", A88="Cold Rolling", "CR", A88="Casting", "CG", A88="Punching", "PG")</f>
        <v>CR</v>
      </c>
      <c r="C88">
        <v>0.98909397115861519</v>
      </c>
      <c r="D88">
        <v>240</v>
      </c>
      <c r="E88">
        <v>218</v>
      </c>
      <c r="F88">
        <v>30</v>
      </c>
      <c r="G88">
        <v>211</v>
      </c>
      <c r="H88">
        <v>0.85340290867870161</v>
      </c>
      <c r="I88">
        <v>219</v>
      </c>
      <c r="J88">
        <v>218</v>
      </c>
      <c r="K88">
        <v>60</v>
      </c>
      <c r="L88">
        <v>228</v>
      </c>
    </row>
    <row r="89" spans="1:12" x14ac:dyDescent="0.35">
      <c r="A89" t="s">
        <v>5</v>
      </c>
      <c r="B89" t="str" cm="1">
        <f t="array" ref="B89">_xlfn.IFS(A89="Finishing", "FG", A89="Hot Rolling", "HR", A89="ANNEALING", "AN", A89="Slitting", "SL", A89="Cold Rolling", "CR", A89="Casting", "CG", A89="Punching", "PG")</f>
        <v>CR</v>
      </c>
      <c r="C89">
        <v>3.308392966072899</v>
      </c>
      <c r="D89">
        <v>237</v>
      </c>
      <c r="E89">
        <v>237</v>
      </c>
      <c r="F89">
        <v>15</v>
      </c>
      <c r="G89">
        <v>214</v>
      </c>
      <c r="H89">
        <v>2.8545236980784288</v>
      </c>
      <c r="I89">
        <v>229</v>
      </c>
      <c r="J89">
        <v>237</v>
      </c>
      <c r="K89">
        <v>60</v>
      </c>
      <c r="L89">
        <v>237</v>
      </c>
    </row>
    <row r="90" spans="1:12" x14ac:dyDescent="0.35">
      <c r="A90" t="s">
        <v>5</v>
      </c>
      <c r="B90" t="str" cm="1">
        <f t="array" ref="B90">_xlfn.IFS(A90="Finishing", "FG", A90="Hot Rolling", "HR", A90="ANNEALING", "AN", A90="Slitting", "SL", A90="Cold Rolling", "CR", A90="Casting", "CG", A90="Punching", "PG")</f>
        <v>CR</v>
      </c>
      <c r="C90">
        <v>4.020612369419875</v>
      </c>
      <c r="D90">
        <v>239</v>
      </c>
      <c r="E90">
        <v>231</v>
      </c>
      <c r="F90">
        <v>30</v>
      </c>
      <c r="G90">
        <v>210</v>
      </c>
      <c r="H90">
        <v>3.4690356940637406</v>
      </c>
      <c r="I90">
        <v>231</v>
      </c>
      <c r="J90">
        <v>231</v>
      </c>
      <c r="K90">
        <v>0</v>
      </c>
      <c r="L90">
        <v>225</v>
      </c>
    </row>
    <row r="91" spans="1:12" x14ac:dyDescent="0.35">
      <c r="A91" t="s">
        <v>1</v>
      </c>
      <c r="B91" t="str" cm="1">
        <f t="array" ref="B91">_xlfn.IFS(A91="Finishing", "FG", A91="Hot Rolling", "HR", A91="ANNEALING", "AN", A91="Slitting", "SL", A91="Cold Rolling", "CR", A91="Casting", "CG", A91="Punching", "PG")</f>
        <v>FG</v>
      </c>
      <c r="C91">
        <v>3.7011924896611137</v>
      </c>
      <c r="D91">
        <v>225</v>
      </c>
      <c r="E91">
        <v>221</v>
      </c>
      <c r="F91">
        <v>30</v>
      </c>
      <c r="G91">
        <v>232</v>
      </c>
      <c r="H91">
        <v>3.1934361429345244</v>
      </c>
      <c r="I91">
        <v>227</v>
      </c>
      <c r="J91">
        <v>221</v>
      </c>
      <c r="K91">
        <v>45</v>
      </c>
      <c r="L91">
        <v>235</v>
      </c>
    </row>
    <row r="92" spans="1:12" x14ac:dyDescent="0.35">
      <c r="A92" t="s">
        <v>6</v>
      </c>
      <c r="B92" t="str" cm="1">
        <f t="array" ref="B92">_xlfn.IFS(A92="Finishing", "FG", A92="Hot Rolling", "HR", A92="ANNEALING", "AN", A92="Slitting", "SL", A92="Cold Rolling", "CR", A92="Casting", "CG", A92="Punching", "PG")</f>
        <v>PG</v>
      </c>
      <c r="C92">
        <v>1.7693494496010291</v>
      </c>
      <c r="D92">
        <v>214</v>
      </c>
      <c r="E92">
        <v>213</v>
      </c>
      <c r="F92">
        <v>30</v>
      </c>
      <c r="G92">
        <v>242</v>
      </c>
      <c r="H92">
        <v>1.5266172990517939</v>
      </c>
      <c r="I92">
        <v>247</v>
      </c>
      <c r="J92">
        <v>213</v>
      </c>
      <c r="K92">
        <v>45</v>
      </c>
      <c r="L92">
        <v>240</v>
      </c>
    </row>
    <row r="93" spans="1:12" x14ac:dyDescent="0.35">
      <c r="A93" t="s">
        <v>1</v>
      </c>
      <c r="B93" t="str" cm="1">
        <f t="array" ref="B93">_xlfn.IFS(A93="Finishing", "FG", A93="Hot Rolling", "HR", A93="ANNEALING", "AN", A93="Slitting", "SL", A93="Cold Rolling", "CR", A93="Casting", "CG", A93="Punching", "PG")</f>
        <v>FG</v>
      </c>
      <c r="C93">
        <v>0.55048888078799496</v>
      </c>
      <c r="D93">
        <v>233</v>
      </c>
      <c r="E93">
        <v>248</v>
      </c>
      <c r="F93">
        <v>30</v>
      </c>
      <c r="G93">
        <v>222</v>
      </c>
      <c r="H93">
        <v>0.47496883588265315</v>
      </c>
      <c r="I93">
        <v>213</v>
      </c>
      <c r="J93">
        <v>248</v>
      </c>
      <c r="K93">
        <v>60</v>
      </c>
      <c r="L93">
        <v>243</v>
      </c>
    </row>
    <row r="94" spans="1:12" x14ac:dyDescent="0.35">
      <c r="A94" t="s">
        <v>1</v>
      </c>
      <c r="B94" t="str" cm="1">
        <f t="array" ref="B94">_xlfn.IFS(A94="Finishing", "FG", A94="Hot Rolling", "HR", A94="ANNEALING", "AN", A94="Slitting", "SL", A94="Cold Rolling", "CR", A94="Casting", "CG", A94="Punching", "PG")</f>
        <v>FG</v>
      </c>
      <c r="C94">
        <v>2.7885140396964139</v>
      </c>
      <c r="D94">
        <v>243</v>
      </c>
      <c r="E94">
        <v>236</v>
      </c>
      <c r="F94">
        <v>15</v>
      </c>
      <c r="G94">
        <v>213</v>
      </c>
      <c r="H94">
        <v>2.4059655217397875</v>
      </c>
      <c r="I94">
        <v>210</v>
      </c>
      <c r="J94">
        <v>236</v>
      </c>
      <c r="K94">
        <v>45</v>
      </c>
      <c r="L94">
        <v>238</v>
      </c>
    </row>
    <row r="95" spans="1:12" x14ac:dyDescent="0.35">
      <c r="A95" t="s">
        <v>1</v>
      </c>
      <c r="B95" t="str" cm="1">
        <f t="array" ref="B95">_xlfn.IFS(A95="Finishing", "FG", A95="Hot Rolling", "HR", A95="ANNEALING", "AN", A95="Slitting", "SL", A95="Cold Rolling", "CR", A95="Casting", "CG", A95="Punching", "PG")</f>
        <v>FG</v>
      </c>
      <c r="C95">
        <v>3.2352808973246359</v>
      </c>
      <c r="D95">
        <v>244</v>
      </c>
      <c r="E95">
        <v>212</v>
      </c>
      <c r="F95">
        <v>30</v>
      </c>
      <c r="G95">
        <v>227</v>
      </c>
      <c r="H95">
        <v>2.7914416715484345</v>
      </c>
      <c r="I95">
        <v>220</v>
      </c>
      <c r="J95">
        <v>212</v>
      </c>
      <c r="K95">
        <v>45</v>
      </c>
      <c r="L95">
        <v>234</v>
      </c>
    </row>
    <row r="96" spans="1:12" x14ac:dyDescent="0.35">
      <c r="A96" t="s">
        <v>4</v>
      </c>
      <c r="B96" t="str" cm="1">
        <f t="array" ref="B96">_xlfn.IFS(A96="Finishing", "FG", A96="Hot Rolling", "HR", A96="ANNEALING", "AN", A96="Slitting", "SL", A96="Cold Rolling", "CR", A96="Casting", "CG", A96="Punching", "PG")</f>
        <v>SL</v>
      </c>
      <c r="C96">
        <v>0.17882290149294133</v>
      </c>
      <c r="D96">
        <v>214</v>
      </c>
      <c r="E96">
        <v>247</v>
      </c>
      <c r="F96">
        <v>15</v>
      </c>
      <c r="G96">
        <v>223</v>
      </c>
      <c r="H96">
        <v>0.15429068291021686</v>
      </c>
      <c r="I96">
        <v>227</v>
      </c>
      <c r="J96">
        <v>247</v>
      </c>
      <c r="K96">
        <v>60</v>
      </c>
      <c r="L96">
        <v>217</v>
      </c>
    </row>
    <row r="97" spans="1:12" x14ac:dyDescent="0.35">
      <c r="A97" t="s">
        <v>5</v>
      </c>
      <c r="B97" t="str" cm="1">
        <f t="array" ref="B97">_xlfn.IFS(A97="Finishing", "FG", A97="Hot Rolling", "HR", A97="ANNEALING", "AN", A97="Slitting", "SL", A97="Cold Rolling", "CR", A97="Casting", "CG", A97="Punching", "PG")</f>
        <v>CR</v>
      </c>
      <c r="C97">
        <v>1.2015760393605073</v>
      </c>
      <c r="D97">
        <v>250</v>
      </c>
      <c r="E97">
        <v>218</v>
      </c>
      <c r="F97">
        <v>30</v>
      </c>
      <c r="G97">
        <v>243</v>
      </c>
      <c r="H97">
        <v>1.0367351504404723</v>
      </c>
      <c r="I97">
        <v>223</v>
      </c>
      <c r="J97">
        <v>218</v>
      </c>
      <c r="K97">
        <v>60</v>
      </c>
      <c r="L97">
        <v>210</v>
      </c>
    </row>
    <row r="98" spans="1:12" x14ac:dyDescent="0.35">
      <c r="A98" t="s">
        <v>1</v>
      </c>
      <c r="B98" t="str" cm="1">
        <f t="array" ref="B98">_xlfn.IFS(A98="Finishing", "FG", A98="Hot Rolling", "HR", A98="ANNEALING", "AN", A98="Slitting", "SL", A98="Cold Rolling", "CR", A98="Casting", "CG", A98="Punching", "PG")</f>
        <v>FG</v>
      </c>
      <c r="C98">
        <v>1.8484225837203583</v>
      </c>
      <c r="D98">
        <v>227</v>
      </c>
      <c r="E98">
        <v>246</v>
      </c>
      <c r="F98">
        <v>15</v>
      </c>
      <c r="G98">
        <v>249</v>
      </c>
      <c r="H98">
        <v>1.5948426089045369</v>
      </c>
      <c r="I98">
        <v>247</v>
      </c>
      <c r="J98">
        <v>246</v>
      </c>
      <c r="K98">
        <v>60</v>
      </c>
      <c r="L98">
        <v>225</v>
      </c>
    </row>
    <row r="99" spans="1:12" x14ac:dyDescent="0.35">
      <c r="A99" t="s">
        <v>1</v>
      </c>
      <c r="B99" t="str" cm="1">
        <f t="array" ref="B99">_xlfn.IFS(A99="Finishing", "FG", A99="Hot Rolling", "HR", A99="ANNEALING", "AN", A99="Slitting", "SL", A99="Cold Rolling", "CR", A99="Casting", "CG", A99="Punching", "PG")</f>
        <v>FG</v>
      </c>
      <c r="C99">
        <v>1.7639909622085896</v>
      </c>
      <c r="D99">
        <v>218</v>
      </c>
      <c r="E99">
        <v>218</v>
      </c>
      <c r="F99">
        <v>30</v>
      </c>
      <c r="G99">
        <v>250</v>
      </c>
      <c r="H99">
        <v>1.5219939277037011</v>
      </c>
      <c r="I99">
        <v>235</v>
      </c>
      <c r="J99">
        <v>218</v>
      </c>
      <c r="K99">
        <v>45</v>
      </c>
      <c r="L99">
        <v>211</v>
      </c>
    </row>
    <row r="100" spans="1:12" x14ac:dyDescent="0.35">
      <c r="A100" t="s">
        <v>1</v>
      </c>
      <c r="B100" t="str" cm="1">
        <f t="array" ref="B100">_xlfn.IFS(A100="Finishing", "FG", A100="Hot Rolling", "HR", A100="ANNEALING", "AN", A100="Slitting", "SL", A100="Cold Rolling", "CR", A100="Casting", "CG", A100="Punching", "PG")</f>
        <v>FG</v>
      </c>
      <c r="C100">
        <v>1.555237761410684</v>
      </c>
      <c r="D100">
        <v>227</v>
      </c>
      <c r="E100">
        <v>249</v>
      </c>
      <c r="F100">
        <v>15</v>
      </c>
      <c r="G100">
        <v>227</v>
      </c>
      <c r="H100">
        <v>1.3418790003543435</v>
      </c>
      <c r="I100">
        <v>226</v>
      </c>
      <c r="J100">
        <v>249</v>
      </c>
      <c r="K100">
        <v>90</v>
      </c>
      <c r="L100">
        <v>214</v>
      </c>
    </row>
    <row r="101" spans="1:12" x14ac:dyDescent="0.35">
      <c r="A101" t="s">
        <v>1</v>
      </c>
      <c r="B101" t="str" cm="1">
        <f t="array" ref="B101">_xlfn.IFS(A101="Finishing", "FG", A101="Hot Rolling", "HR", A101="ANNEALING", "AN", A101="Slitting", "SL", A101="Cold Rolling", "CR", A101="Casting", "CG", A101="Punching", "PG")</f>
        <v>FG</v>
      </c>
      <c r="C101">
        <v>1.2166376588764285</v>
      </c>
      <c r="D101">
        <v>213</v>
      </c>
      <c r="E101">
        <v>241</v>
      </c>
      <c r="F101">
        <v>30</v>
      </c>
      <c r="G101">
        <v>242</v>
      </c>
      <c r="H101">
        <v>1.0497305080901023</v>
      </c>
      <c r="I101">
        <v>241</v>
      </c>
      <c r="J101">
        <v>241</v>
      </c>
      <c r="K101">
        <v>45</v>
      </c>
      <c r="L101">
        <v>238</v>
      </c>
    </row>
    <row r="102" spans="1:12" x14ac:dyDescent="0.35">
      <c r="A102" t="s">
        <v>1</v>
      </c>
      <c r="B102" t="str" cm="1">
        <f t="array" ref="B102">_xlfn.IFS(A102="Finishing", "FG", A102="Hot Rolling", "HR", A102="ANNEALING", "AN", A102="Slitting", "SL", A102="Cold Rolling", "CR", A102="Casting", "CG", A102="Punching", "PG")</f>
        <v>FG</v>
      </c>
      <c r="C102">
        <v>2.383882269709519</v>
      </c>
      <c r="D102">
        <v>233</v>
      </c>
      <c r="E102">
        <v>241</v>
      </c>
      <c r="F102">
        <v>30</v>
      </c>
      <c r="G102">
        <v>215</v>
      </c>
      <c r="H102">
        <v>2.0568440635975143</v>
      </c>
      <c r="I102">
        <v>230</v>
      </c>
      <c r="J102">
        <v>241</v>
      </c>
      <c r="K102">
        <v>60</v>
      </c>
      <c r="L102">
        <v>220</v>
      </c>
    </row>
    <row r="103" spans="1:12" x14ac:dyDescent="0.35">
      <c r="A103" t="s">
        <v>4</v>
      </c>
      <c r="B103" t="str" cm="1">
        <f t="array" ref="B103">_xlfn.IFS(A103="Finishing", "FG", A103="Hot Rolling", "HR", A103="ANNEALING", "AN", A103="Slitting", "SL", A103="Cold Rolling", "CR", A103="Casting", "CG", A103="Punching", "PG")</f>
        <v>SL</v>
      </c>
      <c r="C103">
        <v>1.0067734512241404</v>
      </c>
      <c r="D103">
        <v>239</v>
      </c>
      <c r="E103">
        <v>221</v>
      </c>
      <c r="F103">
        <v>15</v>
      </c>
      <c r="G103">
        <v>227</v>
      </c>
      <c r="H103">
        <v>0.86865698983963791</v>
      </c>
      <c r="I103">
        <v>250</v>
      </c>
      <c r="J103">
        <v>221</v>
      </c>
      <c r="K103">
        <v>60</v>
      </c>
      <c r="L103">
        <v>229</v>
      </c>
    </row>
    <row r="104" spans="1:12" x14ac:dyDescent="0.35">
      <c r="A104" t="s">
        <v>1</v>
      </c>
      <c r="B104" t="str" cm="1">
        <f t="array" ref="B104">_xlfn.IFS(A104="Finishing", "FG", A104="Hot Rolling", "HR", A104="ANNEALING", "AN", A104="Slitting", "SL", A104="Cold Rolling", "CR", A104="Casting", "CG", A104="Punching", "PG")</f>
        <v>FG</v>
      </c>
      <c r="C104">
        <v>0.23774815535920504</v>
      </c>
      <c r="D104">
        <v>244</v>
      </c>
      <c r="E104">
        <v>241</v>
      </c>
      <c r="F104">
        <v>30</v>
      </c>
      <c r="G104">
        <v>242</v>
      </c>
      <c r="H104">
        <v>0.20513214439965921</v>
      </c>
      <c r="I104">
        <v>233</v>
      </c>
      <c r="J104">
        <v>241</v>
      </c>
      <c r="K104">
        <v>60</v>
      </c>
      <c r="L104">
        <v>222</v>
      </c>
    </row>
    <row r="105" spans="1:12" x14ac:dyDescent="0.35">
      <c r="A105" t="s">
        <v>1</v>
      </c>
      <c r="B105" t="str" cm="1">
        <f t="array" ref="B105">_xlfn.IFS(A105="Finishing", "FG", A105="Hot Rolling", "HR", A105="ANNEALING", "AN", A105="Slitting", "SL", A105="Cold Rolling", "CR", A105="Casting", "CG", A105="Punching", "PG")</f>
        <v>FG</v>
      </c>
      <c r="C105">
        <v>1.2032007226880757</v>
      </c>
      <c r="D105">
        <v>234</v>
      </c>
      <c r="E105">
        <v>243</v>
      </c>
      <c r="F105">
        <v>30</v>
      </c>
      <c r="G105">
        <v>214</v>
      </c>
      <c r="H105">
        <v>1.0381369479621014</v>
      </c>
      <c r="I105">
        <v>223</v>
      </c>
      <c r="J105">
        <v>243</v>
      </c>
      <c r="K105">
        <v>45</v>
      </c>
      <c r="L105">
        <v>215</v>
      </c>
    </row>
    <row r="106" spans="1:12" x14ac:dyDescent="0.35">
      <c r="A106" t="s">
        <v>1</v>
      </c>
      <c r="B106" t="str" cm="1">
        <f t="array" ref="B106">_xlfn.IFS(A106="Finishing", "FG", A106="Hot Rolling", "HR", A106="ANNEALING", "AN", A106="Slitting", "SL", A106="Cold Rolling", "CR", A106="Casting", "CG", A106="Punching", "PG")</f>
        <v>FG</v>
      </c>
      <c r="C106">
        <v>3.1272636471355586</v>
      </c>
      <c r="D106">
        <v>233</v>
      </c>
      <c r="E106">
        <v>225</v>
      </c>
      <c r="F106">
        <v>30</v>
      </c>
      <c r="G106">
        <v>228</v>
      </c>
      <c r="H106">
        <v>2.6982430087450893</v>
      </c>
      <c r="I106">
        <v>231</v>
      </c>
      <c r="J106">
        <v>225</v>
      </c>
      <c r="K106">
        <v>45</v>
      </c>
      <c r="L106">
        <v>215</v>
      </c>
    </row>
    <row r="107" spans="1:12" x14ac:dyDescent="0.35">
      <c r="A107" t="s">
        <v>1</v>
      </c>
      <c r="B107" t="str" cm="1">
        <f t="array" ref="B107">_xlfn.IFS(A107="Finishing", "FG", A107="Hot Rolling", "HR", A107="ANNEALING", "AN", A107="Slitting", "SL", A107="Cold Rolling", "CR", A107="Casting", "CG", A107="Punching", "PG")</f>
        <v>FG</v>
      </c>
      <c r="C107">
        <v>0.19933004942202567</v>
      </c>
      <c r="D107">
        <v>220</v>
      </c>
      <c r="E107">
        <v>232</v>
      </c>
      <c r="F107">
        <v>0</v>
      </c>
      <c r="G107">
        <v>210</v>
      </c>
      <c r="H107">
        <v>0.17198451201210152</v>
      </c>
      <c r="I107">
        <v>211</v>
      </c>
      <c r="J107">
        <v>232</v>
      </c>
      <c r="K107">
        <v>45</v>
      </c>
      <c r="L107">
        <v>227</v>
      </c>
    </row>
    <row r="108" spans="1:12" x14ac:dyDescent="0.35">
      <c r="A108" t="s">
        <v>5</v>
      </c>
      <c r="B108" t="str" cm="1">
        <f t="array" ref="B108">_xlfn.IFS(A108="Finishing", "FG", A108="Hot Rolling", "HR", A108="ANNEALING", "AN", A108="Slitting", "SL", A108="Cold Rolling", "CR", A108="Casting", "CG", A108="Punching", "PG")</f>
        <v>CR</v>
      </c>
      <c r="C108">
        <v>4.4036937219459027</v>
      </c>
      <c r="D108">
        <v>236</v>
      </c>
      <c r="E108">
        <v>228</v>
      </c>
      <c r="F108">
        <v>0</v>
      </c>
      <c r="G108">
        <v>233</v>
      </c>
      <c r="H108">
        <v>3.7995631768299418</v>
      </c>
      <c r="I108">
        <v>219</v>
      </c>
      <c r="J108">
        <v>228</v>
      </c>
      <c r="K108">
        <v>45</v>
      </c>
      <c r="L108">
        <v>240</v>
      </c>
    </row>
    <row r="109" spans="1:12" x14ac:dyDescent="0.35">
      <c r="A109" t="s">
        <v>5</v>
      </c>
      <c r="B109" t="str" cm="1">
        <f t="array" ref="B109">_xlfn.IFS(A109="Finishing", "FG", A109="Hot Rolling", "HR", A109="ANNEALING", "AN", A109="Slitting", "SL", A109="Cold Rolling", "CR", A109="Casting", "CG", A109="Punching", "PG")</f>
        <v>CR</v>
      </c>
      <c r="C109">
        <v>3.4612394752837288</v>
      </c>
      <c r="D109">
        <v>220</v>
      </c>
      <c r="E109">
        <v>230</v>
      </c>
      <c r="F109">
        <v>0</v>
      </c>
      <c r="G109">
        <v>246</v>
      </c>
      <c r="H109">
        <v>2.9864016180187476</v>
      </c>
      <c r="I109">
        <v>211</v>
      </c>
      <c r="J109">
        <v>230</v>
      </c>
      <c r="K109">
        <v>45</v>
      </c>
      <c r="L109">
        <v>246</v>
      </c>
    </row>
    <row r="110" spans="1:12" x14ac:dyDescent="0.35">
      <c r="A110" t="s">
        <v>4</v>
      </c>
      <c r="B110" t="str" cm="1">
        <f t="array" ref="B110">_xlfn.IFS(A110="Finishing", "FG", A110="Hot Rolling", "HR", A110="ANNEALING", "AN", A110="Slitting", "SL", A110="Cold Rolling", "CR", A110="Casting", "CG", A110="Punching", "PG")</f>
        <v>SL</v>
      </c>
      <c r="C110">
        <v>1.3756243962156722</v>
      </c>
      <c r="D110">
        <v>213</v>
      </c>
      <c r="E110">
        <v>245</v>
      </c>
      <c r="F110">
        <v>15</v>
      </c>
      <c r="G110">
        <v>232</v>
      </c>
      <c r="H110">
        <v>1.186906295268052</v>
      </c>
      <c r="I110">
        <v>235</v>
      </c>
      <c r="J110">
        <v>245</v>
      </c>
      <c r="K110">
        <v>60</v>
      </c>
      <c r="L110">
        <v>211</v>
      </c>
    </row>
    <row r="111" spans="1:12" x14ac:dyDescent="0.35">
      <c r="A111" t="s">
        <v>1</v>
      </c>
      <c r="B111" t="str" cm="1">
        <f t="array" ref="B111">_xlfn.IFS(A111="Finishing", "FG", A111="Hot Rolling", "HR", A111="ANNEALING", "AN", A111="Slitting", "SL", A111="Cold Rolling", "CR", A111="Casting", "CG", A111="Punching", "PG")</f>
        <v>FG</v>
      </c>
      <c r="C111">
        <v>1.1317951738378376</v>
      </c>
      <c r="D111">
        <v>233</v>
      </c>
      <c r="E111">
        <v>213</v>
      </c>
      <c r="F111">
        <v>30</v>
      </c>
      <c r="G111">
        <v>237</v>
      </c>
      <c r="H111">
        <v>0.97652732859174929</v>
      </c>
      <c r="I111">
        <v>221</v>
      </c>
      <c r="J111">
        <v>213</v>
      </c>
      <c r="K111">
        <v>60</v>
      </c>
      <c r="L111">
        <v>210</v>
      </c>
    </row>
    <row r="112" spans="1:12" x14ac:dyDescent="0.35">
      <c r="A112" t="s">
        <v>4</v>
      </c>
      <c r="B112" t="str" cm="1">
        <f t="array" ref="B112">_xlfn.IFS(A112="Finishing", "FG", A112="Hot Rolling", "HR", A112="ANNEALING", "AN", A112="Slitting", "SL", A112="Cold Rolling", "CR", A112="Casting", "CG", A112="Punching", "PG")</f>
        <v>SL</v>
      </c>
      <c r="C112">
        <v>2.6917432309564369</v>
      </c>
      <c r="D112">
        <v>238</v>
      </c>
      <c r="E112">
        <v>214</v>
      </c>
      <c r="F112">
        <v>30</v>
      </c>
      <c r="G112">
        <v>232</v>
      </c>
      <c r="H112">
        <v>2.3224704322316105</v>
      </c>
      <c r="I112">
        <v>236</v>
      </c>
      <c r="J112">
        <v>214</v>
      </c>
      <c r="K112">
        <v>60</v>
      </c>
      <c r="L112">
        <v>218</v>
      </c>
    </row>
    <row r="113" spans="1:12" x14ac:dyDescent="0.35">
      <c r="A113" t="s">
        <v>5</v>
      </c>
      <c r="B113" t="str" cm="1">
        <f t="array" ref="B113">_xlfn.IFS(A113="Finishing", "FG", A113="Hot Rolling", "HR", A113="ANNEALING", "AN", A113="Slitting", "SL", A113="Cold Rolling", "CR", A113="Casting", "CG", A113="Punching", "PG")</f>
        <v>CR</v>
      </c>
      <c r="C113">
        <v>1.0583463395677966</v>
      </c>
      <c r="D113">
        <v>235</v>
      </c>
      <c r="E113">
        <v>224</v>
      </c>
      <c r="F113">
        <v>30</v>
      </c>
      <c r="G113">
        <v>231</v>
      </c>
      <c r="H113">
        <v>0.91315473646919454</v>
      </c>
      <c r="I113">
        <v>223</v>
      </c>
      <c r="J113">
        <v>224</v>
      </c>
      <c r="K113">
        <v>45</v>
      </c>
      <c r="L113">
        <v>223</v>
      </c>
    </row>
    <row r="114" spans="1:12" x14ac:dyDescent="0.35">
      <c r="A114" t="s">
        <v>5</v>
      </c>
      <c r="B114" t="str" cm="1">
        <f t="array" ref="B114">_xlfn.IFS(A114="Finishing", "FG", A114="Hot Rolling", "HR", A114="ANNEALING", "AN", A114="Slitting", "SL", A114="Cold Rolling", "CR", A114="Casting", "CG", A114="Punching", "PG")</f>
        <v>CR</v>
      </c>
      <c r="C114">
        <v>0.51385874113001784</v>
      </c>
      <c r="D114">
        <v>213</v>
      </c>
      <c r="E114">
        <v>237</v>
      </c>
      <c r="F114">
        <v>15</v>
      </c>
      <c r="G114">
        <v>217</v>
      </c>
      <c r="H114">
        <v>0.44336388363245716</v>
      </c>
      <c r="I114">
        <v>219</v>
      </c>
      <c r="J114">
        <v>237</v>
      </c>
      <c r="K114">
        <v>45</v>
      </c>
      <c r="L114">
        <v>237</v>
      </c>
    </row>
    <row r="115" spans="1:12" x14ac:dyDescent="0.35">
      <c r="A115" t="s">
        <v>5</v>
      </c>
      <c r="B115" t="str" cm="1">
        <f t="array" ref="B115">_xlfn.IFS(A115="Finishing", "FG", A115="Hot Rolling", "HR", A115="ANNEALING", "AN", A115="Slitting", "SL", A115="Cold Rolling", "CR", A115="Casting", "CG", A115="Punching", "PG")</f>
        <v>CR</v>
      </c>
      <c r="C115">
        <v>2.2702980511944504</v>
      </c>
      <c r="D115">
        <v>213</v>
      </c>
      <c r="E115">
        <v>226</v>
      </c>
      <c r="F115">
        <v>30</v>
      </c>
      <c r="G115">
        <v>245</v>
      </c>
      <c r="H115">
        <v>1.9588421494343833</v>
      </c>
      <c r="I115">
        <v>216</v>
      </c>
      <c r="J115">
        <v>226</v>
      </c>
      <c r="K115">
        <v>60</v>
      </c>
      <c r="L115">
        <v>225</v>
      </c>
    </row>
    <row r="116" spans="1:12" x14ac:dyDescent="0.35">
      <c r="A116" t="s">
        <v>4</v>
      </c>
      <c r="B116" t="str" cm="1">
        <f t="array" ref="B116">_xlfn.IFS(A116="Finishing", "FG", A116="Hot Rolling", "HR", A116="ANNEALING", "AN", A116="Slitting", "SL", A116="Cold Rolling", "CR", A116="Casting", "CG", A116="Punching", "PG")</f>
        <v>SL</v>
      </c>
      <c r="C116">
        <v>2.4298019820572847</v>
      </c>
      <c r="D116">
        <v>237</v>
      </c>
      <c r="E116">
        <v>233</v>
      </c>
      <c r="F116">
        <v>30</v>
      </c>
      <c r="G116">
        <v>231</v>
      </c>
      <c r="H116">
        <v>2.0964641777888566</v>
      </c>
      <c r="I116">
        <v>225</v>
      </c>
      <c r="J116">
        <v>233</v>
      </c>
      <c r="K116">
        <v>60</v>
      </c>
      <c r="L116">
        <v>224</v>
      </c>
    </row>
    <row r="117" spans="1:12" x14ac:dyDescent="0.35">
      <c r="A117" t="s">
        <v>1</v>
      </c>
      <c r="B117" t="str" cm="1">
        <f t="array" ref="B117">_xlfn.IFS(A117="Finishing", "FG", A117="Hot Rolling", "HR", A117="ANNEALING", "AN", A117="Slitting", "SL", A117="Cold Rolling", "CR", A117="Casting", "CG", A117="Punching", "PG")</f>
        <v>FG</v>
      </c>
      <c r="C117">
        <v>0.90974859867379387</v>
      </c>
      <c r="D117">
        <v>235</v>
      </c>
      <c r="E117">
        <v>212</v>
      </c>
      <c r="F117">
        <v>15</v>
      </c>
      <c r="G117">
        <v>210</v>
      </c>
      <c r="H117">
        <v>0.78494270808782907</v>
      </c>
      <c r="I117">
        <v>223</v>
      </c>
      <c r="J117">
        <v>212</v>
      </c>
      <c r="K117">
        <v>60</v>
      </c>
      <c r="L117">
        <v>211</v>
      </c>
    </row>
    <row r="118" spans="1:12" x14ac:dyDescent="0.35">
      <c r="A118" t="s">
        <v>4</v>
      </c>
      <c r="B118" t="str" cm="1">
        <f t="array" ref="B118">_xlfn.IFS(A118="Finishing", "FG", A118="Hot Rolling", "HR", A118="ANNEALING", "AN", A118="Slitting", "SL", A118="Cold Rolling", "CR", A118="Casting", "CG", A118="Punching", "PG")</f>
        <v>SL</v>
      </c>
      <c r="C118">
        <v>2.6386395489983072</v>
      </c>
      <c r="D118">
        <v>211</v>
      </c>
      <c r="E118">
        <v>243</v>
      </c>
      <c r="F118">
        <v>30</v>
      </c>
      <c r="G118">
        <v>218</v>
      </c>
      <c r="H118">
        <v>2.2766518973238199</v>
      </c>
      <c r="I118">
        <v>212</v>
      </c>
      <c r="J118">
        <v>243</v>
      </c>
      <c r="K118">
        <v>60</v>
      </c>
      <c r="L118">
        <v>218</v>
      </c>
    </row>
    <row r="119" spans="1:12" x14ac:dyDescent="0.35">
      <c r="A119" t="s">
        <v>5</v>
      </c>
      <c r="B119" t="str" cm="1">
        <f t="array" ref="B119">_xlfn.IFS(A119="Finishing", "FG", A119="Hot Rolling", "HR", A119="ANNEALING", "AN", A119="Slitting", "SL", A119="Cold Rolling", "CR", A119="Casting", "CG", A119="Punching", "PG")</f>
        <v>CR</v>
      </c>
      <c r="C119">
        <v>0.31337398804830541</v>
      </c>
      <c r="D119">
        <v>222</v>
      </c>
      <c r="E119">
        <v>217</v>
      </c>
      <c r="F119">
        <v>15</v>
      </c>
      <c r="G119">
        <v>249</v>
      </c>
      <c r="H119">
        <v>0.27038307855764054</v>
      </c>
      <c r="I119">
        <v>222</v>
      </c>
      <c r="J119">
        <v>217</v>
      </c>
      <c r="K119">
        <v>45</v>
      </c>
      <c r="L119">
        <v>230</v>
      </c>
    </row>
    <row r="120" spans="1:12" x14ac:dyDescent="0.35">
      <c r="A120" t="s">
        <v>1</v>
      </c>
      <c r="B120" t="str" cm="1">
        <f t="array" ref="B120">_xlfn.IFS(A120="Finishing", "FG", A120="Hot Rolling", "HR", A120="ANNEALING", "AN", A120="Slitting", "SL", A120="Cold Rolling", "CR", A120="Casting", "CG", A120="Punching", "PG")</f>
        <v>FG</v>
      </c>
      <c r="C120">
        <v>3.6255742019927641</v>
      </c>
      <c r="D120">
        <v>225</v>
      </c>
      <c r="E120">
        <v>236</v>
      </c>
      <c r="F120">
        <v>15</v>
      </c>
      <c r="G120">
        <v>214</v>
      </c>
      <c r="H120">
        <v>3.1281917187167938</v>
      </c>
      <c r="I120">
        <v>234</v>
      </c>
      <c r="J120">
        <v>236</v>
      </c>
      <c r="K120">
        <v>60</v>
      </c>
      <c r="L120">
        <v>250</v>
      </c>
    </row>
    <row r="121" spans="1:12" x14ac:dyDescent="0.35">
      <c r="A121" t="s">
        <v>1</v>
      </c>
      <c r="B121" t="str" cm="1">
        <f t="array" ref="B121">_xlfn.IFS(A121="Finishing", "FG", A121="Hot Rolling", "HR", A121="ANNEALING", "AN", A121="Slitting", "SL", A121="Cold Rolling", "CR", A121="Casting", "CG", A121="Punching", "PG")</f>
        <v>FG</v>
      </c>
      <c r="C121">
        <v>1.400249494702128</v>
      </c>
      <c r="D121">
        <v>210</v>
      </c>
      <c r="E121">
        <v>227</v>
      </c>
      <c r="F121">
        <v>30</v>
      </c>
      <c r="G121">
        <v>233</v>
      </c>
      <c r="H121">
        <v>1.2081531446955376</v>
      </c>
      <c r="I121">
        <v>248</v>
      </c>
      <c r="J121">
        <v>227</v>
      </c>
      <c r="K121">
        <v>45</v>
      </c>
      <c r="L121">
        <v>244</v>
      </c>
    </row>
    <row r="122" spans="1:12" x14ac:dyDescent="0.35">
      <c r="A122" t="s">
        <v>1</v>
      </c>
      <c r="B122" t="str" cm="1">
        <f t="array" ref="B122">_xlfn.IFS(A122="Finishing", "FG", A122="Hot Rolling", "HR", A122="ANNEALING", "AN", A122="Slitting", "SL", A122="Cold Rolling", "CR", A122="Casting", "CG", A122="Punching", "PG")</f>
        <v>FG</v>
      </c>
      <c r="C122">
        <v>1.0943643384096295</v>
      </c>
      <c r="D122">
        <v>223</v>
      </c>
      <c r="E122">
        <v>244</v>
      </c>
      <c r="F122">
        <v>15</v>
      </c>
      <c r="G122">
        <v>236</v>
      </c>
      <c r="H122">
        <v>0.94423152580641023</v>
      </c>
      <c r="I122">
        <v>224</v>
      </c>
      <c r="J122">
        <v>244</v>
      </c>
      <c r="K122">
        <v>110</v>
      </c>
      <c r="L122">
        <v>249</v>
      </c>
    </row>
    <row r="123" spans="1:12" x14ac:dyDescent="0.35">
      <c r="A123" t="s">
        <v>1</v>
      </c>
      <c r="B123" t="str" cm="1">
        <f t="array" ref="B123">_xlfn.IFS(A123="Finishing", "FG", A123="Hot Rolling", "HR", A123="ANNEALING", "AN", A123="Slitting", "SL", A123="Cold Rolling", "CR", A123="Casting", "CG", A123="Punching", "PG")</f>
        <v>FG</v>
      </c>
      <c r="C123">
        <v>0.5178639477555731</v>
      </c>
      <c r="D123">
        <v>240</v>
      </c>
      <c r="E123">
        <v>243</v>
      </c>
      <c r="F123">
        <v>15</v>
      </c>
      <c r="G123">
        <v>247</v>
      </c>
      <c r="H123">
        <v>0.44681962705398881</v>
      </c>
      <c r="I123">
        <v>247</v>
      </c>
      <c r="J123">
        <v>243</v>
      </c>
      <c r="K123">
        <v>60</v>
      </c>
      <c r="L123">
        <v>249</v>
      </c>
    </row>
    <row r="124" spans="1:12" x14ac:dyDescent="0.35">
      <c r="A124" t="s">
        <v>1</v>
      </c>
      <c r="B124" t="str" cm="1">
        <f t="array" ref="B124">_xlfn.IFS(A124="Finishing", "FG", A124="Hot Rolling", "HR", A124="ANNEALING", "AN", A124="Slitting", "SL", A124="Cold Rolling", "CR", A124="Casting", "CG", A124="Punching", "PG")</f>
        <v>FG</v>
      </c>
      <c r="C124">
        <v>2.1502528113231283</v>
      </c>
      <c r="D124">
        <v>239</v>
      </c>
      <c r="E124">
        <v>210</v>
      </c>
      <c r="F124">
        <v>30</v>
      </c>
      <c r="G124">
        <v>228</v>
      </c>
      <c r="H124">
        <v>1.8552655835402314</v>
      </c>
      <c r="I124">
        <v>221</v>
      </c>
      <c r="J124">
        <v>210</v>
      </c>
      <c r="K124">
        <v>60</v>
      </c>
      <c r="L124">
        <v>245</v>
      </c>
    </row>
    <row r="125" spans="1:12" x14ac:dyDescent="0.35">
      <c r="A125" t="s">
        <v>1</v>
      </c>
      <c r="B125" t="str" cm="1">
        <f t="array" ref="B125">_xlfn.IFS(A125="Finishing", "FG", A125="Hot Rolling", "HR", A125="ANNEALING", "AN", A125="Slitting", "SL", A125="Cold Rolling", "CR", A125="Casting", "CG", A125="Punching", "PG")</f>
        <v>FG</v>
      </c>
      <c r="C125">
        <v>1.4295685865348766</v>
      </c>
      <c r="D125">
        <v>243</v>
      </c>
      <c r="E125">
        <v>216</v>
      </c>
      <c r="F125">
        <v>15</v>
      </c>
      <c r="G125">
        <v>226</v>
      </c>
      <c r="H125">
        <v>1.2334500315227581</v>
      </c>
      <c r="I125">
        <v>234</v>
      </c>
      <c r="J125">
        <v>216</v>
      </c>
      <c r="K125">
        <v>45</v>
      </c>
      <c r="L125">
        <v>244</v>
      </c>
    </row>
    <row r="126" spans="1:12" x14ac:dyDescent="0.35">
      <c r="A126" t="s">
        <v>1</v>
      </c>
      <c r="B126" t="str" cm="1">
        <f t="array" ref="B126">_xlfn.IFS(A126="Finishing", "FG", A126="Hot Rolling", "HR", A126="ANNEALING", "AN", A126="Slitting", "SL", A126="Cold Rolling", "CR", A126="Casting", "CG", A126="Punching", "PG")</f>
        <v>FG</v>
      </c>
      <c r="C126">
        <v>0.26674954243583771</v>
      </c>
      <c r="D126">
        <v>249</v>
      </c>
      <c r="E126">
        <v>217</v>
      </c>
      <c r="F126">
        <v>15</v>
      </c>
      <c r="G126">
        <v>241</v>
      </c>
      <c r="H126">
        <v>0.23015491150633105</v>
      </c>
      <c r="I126">
        <v>210</v>
      </c>
      <c r="J126">
        <v>217</v>
      </c>
      <c r="K126">
        <v>45</v>
      </c>
      <c r="L126">
        <v>240</v>
      </c>
    </row>
    <row r="127" spans="1:12" x14ac:dyDescent="0.35">
      <c r="A127" t="s">
        <v>4</v>
      </c>
      <c r="B127" t="str" cm="1">
        <f t="array" ref="B127">_xlfn.IFS(A127="Finishing", "FG", A127="Hot Rolling", "HR", A127="ANNEALING", "AN", A127="Slitting", "SL", A127="Cold Rolling", "CR", A127="Casting", "CG", A127="Punching", "PG")</f>
        <v>SL</v>
      </c>
      <c r="C127">
        <v>1.668653520545724</v>
      </c>
      <c r="D127">
        <v>212</v>
      </c>
      <c r="E127">
        <v>236</v>
      </c>
      <c r="F127">
        <v>360</v>
      </c>
      <c r="G127">
        <v>247</v>
      </c>
      <c r="H127">
        <v>1.4397355656132218</v>
      </c>
      <c r="I127">
        <v>245</v>
      </c>
      <c r="J127">
        <v>236</v>
      </c>
      <c r="K127">
        <v>60</v>
      </c>
      <c r="L127">
        <v>225</v>
      </c>
    </row>
    <row r="128" spans="1:12" x14ac:dyDescent="0.35">
      <c r="A128" t="s">
        <v>4</v>
      </c>
      <c r="B128" t="str" cm="1">
        <f t="array" ref="B128">_xlfn.IFS(A128="Finishing", "FG", A128="Hot Rolling", "HR", A128="ANNEALING", "AN", A128="Slitting", "SL", A128="Cold Rolling", "CR", A128="Casting", "CG", A128="Punching", "PG")</f>
        <v>SL</v>
      </c>
      <c r="C128">
        <v>2.6624960483659059</v>
      </c>
      <c r="D128">
        <v>240</v>
      </c>
      <c r="E128">
        <v>221</v>
      </c>
      <c r="F128">
        <v>15</v>
      </c>
      <c r="G128">
        <v>226</v>
      </c>
      <c r="H128">
        <v>2.2972355896168297</v>
      </c>
      <c r="I128">
        <v>211</v>
      </c>
      <c r="J128">
        <v>221</v>
      </c>
      <c r="K128">
        <v>10</v>
      </c>
      <c r="L128">
        <v>239</v>
      </c>
    </row>
    <row r="129" spans="1:12" x14ac:dyDescent="0.35">
      <c r="A129" t="s">
        <v>1</v>
      </c>
      <c r="B129" t="str" cm="1">
        <f t="array" ref="B129">_xlfn.IFS(A129="Finishing", "FG", A129="Hot Rolling", "HR", A129="ANNEALING", "AN", A129="Slitting", "SL", A129="Cold Rolling", "CR", A129="Casting", "CG", A129="Punching", "PG")</f>
        <v>FG</v>
      </c>
      <c r="C129">
        <v>3.2613941130426305</v>
      </c>
      <c r="D129">
        <v>217</v>
      </c>
      <c r="E129">
        <v>222</v>
      </c>
      <c r="F129">
        <v>30</v>
      </c>
      <c r="G129">
        <v>238</v>
      </c>
      <c r="H129">
        <v>2.813972487525997</v>
      </c>
      <c r="I129">
        <v>241</v>
      </c>
      <c r="J129">
        <v>222</v>
      </c>
      <c r="K129">
        <v>45</v>
      </c>
      <c r="L129">
        <v>248</v>
      </c>
    </row>
    <row r="130" spans="1:12" x14ac:dyDescent="0.35">
      <c r="A130" t="s">
        <v>1</v>
      </c>
      <c r="B130" t="str" cm="1">
        <f t="array" ref="B130">_xlfn.IFS(A130="Finishing", "FG", A130="Hot Rolling", "HR", A130="ANNEALING", "AN", A130="Slitting", "SL", A130="Cold Rolling", "CR", A130="Casting", "CG", A130="Punching", "PG")</f>
        <v>FG</v>
      </c>
      <c r="C130">
        <v>3.3537696286072882</v>
      </c>
      <c r="D130">
        <v>240</v>
      </c>
      <c r="E130">
        <v>215</v>
      </c>
      <c r="F130">
        <v>30</v>
      </c>
      <c r="G130">
        <v>229</v>
      </c>
      <c r="H130">
        <v>2.8936752619562451</v>
      </c>
      <c r="I130">
        <v>239</v>
      </c>
      <c r="J130">
        <v>215</v>
      </c>
      <c r="K130">
        <v>120</v>
      </c>
      <c r="L130">
        <v>245</v>
      </c>
    </row>
    <row r="131" spans="1:12" x14ac:dyDescent="0.35">
      <c r="A131" t="s">
        <v>1</v>
      </c>
      <c r="B131" t="str" cm="1">
        <f t="array" ref="B131">_xlfn.IFS(A131="Finishing", "FG", A131="Hot Rolling", "HR", A131="ANNEALING", "AN", A131="Slitting", "SL", A131="Cold Rolling", "CR", A131="Casting", "CG", A131="Punching", "PG")</f>
        <v>FG</v>
      </c>
      <c r="C131">
        <v>0.75743793139549975</v>
      </c>
      <c r="D131">
        <v>245</v>
      </c>
      <c r="E131">
        <v>234</v>
      </c>
      <c r="F131">
        <v>30</v>
      </c>
      <c r="G131">
        <v>234</v>
      </c>
      <c r="H131">
        <v>0.65352711940940444</v>
      </c>
      <c r="I131">
        <v>234</v>
      </c>
      <c r="J131">
        <v>234</v>
      </c>
      <c r="K131">
        <v>60</v>
      </c>
      <c r="L131">
        <v>215</v>
      </c>
    </row>
    <row r="132" spans="1:12" x14ac:dyDescent="0.35">
      <c r="A132" t="s">
        <v>1</v>
      </c>
      <c r="B132" t="str" cm="1">
        <f t="array" ref="B132">_xlfn.IFS(A132="Finishing", "FG", A132="Hot Rolling", "HR", A132="ANNEALING", "AN", A132="Slitting", "SL", A132="Cold Rolling", "CR", A132="Casting", "CG", A132="Punching", "PG")</f>
        <v>FG</v>
      </c>
      <c r="C132">
        <v>3.7181614325555397</v>
      </c>
      <c r="D132">
        <v>218</v>
      </c>
      <c r="E132">
        <v>224</v>
      </c>
      <c r="F132">
        <v>15</v>
      </c>
      <c r="G132">
        <v>247</v>
      </c>
      <c r="H132">
        <v>3.2080771635509402</v>
      </c>
      <c r="I132">
        <v>246</v>
      </c>
      <c r="J132">
        <v>224</v>
      </c>
      <c r="K132">
        <v>60</v>
      </c>
      <c r="L132">
        <v>233</v>
      </c>
    </row>
    <row r="133" spans="1:12" x14ac:dyDescent="0.35">
      <c r="A133" t="s">
        <v>1</v>
      </c>
      <c r="B133" t="str" cm="1">
        <f t="array" ref="B133">_xlfn.IFS(A133="Finishing", "FG", A133="Hot Rolling", "HR", A133="ANNEALING", "AN", A133="Slitting", "SL", A133="Cold Rolling", "CR", A133="Casting", "CG", A133="Punching", "PG")</f>
        <v>FG</v>
      </c>
      <c r="C133">
        <v>1.7150494709092119</v>
      </c>
      <c r="D133">
        <v>239</v>
      </c>
      <c r="E133">
        <v>235</v>
      </c>
      <c r="F133">
        <v>15</v>
      </c>
      <c r="G133">
        <v>216</v>
      </c>
      <c r="H133">
        <v>1.4797665840459118</v>
      </c>
      <c r="I133">
        <v>235</v>
      </c>
      <c r="J133">
        <v>235</v>
      </c>
      <c r="K133">
        <v>45</v>
      </c>
      <c r="L133">
        <v>239</v>
      </c>
    </row>
    <row r="134" spans="1:12" x14ac:dyDescent="0.35">
      <c r="A134" t="s">
        <v>1</v>
      </c>
      <c r="B134" t="str" cm="1">
        <f t="array" ref="B134">_xlfn.IFS(A134="Finishing", "FG", A134="Hot Rolling", "HR", A134="ANNEALING", "AN", A134="Slitting", "SL", A134="Cold Rolling", "CR", A134="Casting", "CG", A134="Punching", "PG")</f>
        <v>FG</v>
      </c>
      <c r="C134">
        <v>2.1289695206042536</v>
      </c>
      <c r="D134">
        <v>243</v>
      </c>
      <c r="E134">
        <v>226</v>
      </c>
      <c r="F134">
        <v>15</v>
      </c>
      <c r="G134">
        <v>241</v>
      </c>
      <c r="H134">
        <v>1.8369020885282601</v>
      </c>
      <c r="I134">
        <v>240</v>
      </c>
      <c r="J134">
        <v>226</v>
      </c>
      <c r="K134">
        <v>45</v>
      </c>
      <c r="L134">
        <v>211</v>
      </c>
    </row>
    <row r="135" spans="1:12" x14ac:dyDescent="0.35">
      <c r="A135" t="s">
        <v>4</v>
      </c>
      <c r="B135" t="str" cm="1">
        <f t="array" ref="B135">_xlfn.IFS(A135="Finishing", "FG", A135="Hot Rolling", "HR", A135="ANNEALING", "AN", A135="Slitting", "SL", A135="Cold Rolling", "CR", A135="Casting", "CG", A135="Punching", "PG")</f>
        <v>SL</v>
      </c>
      <c r="C135">
        <v>1.5466854654319417</v>
      </c>
      <c r="D135">
        <v>226</v>
      </c>
      <c r="E135">
        <v>247</v>
      </c>
      <c r="F135">
        <v>15</v>
      </c>
      <c r="G135">
        <v>225</v>
      </c>
      <c r="H135">
        <v>1.3344999701742379</v>
      </c>
      <c r="I135">
        <v>250</v>
      </c>
      <c r="J135">
        <v>247</v>
      </c>
      <c r="K135">
        <v>45</v>
      </c>
      <c r="L135">
        <v>212</v>
      </c>
    </row>
    <row r="136" spans="1:12" x14ac:dyDescent="0.35">
      <c r="A136" t="s">
        <v>4</v>
      </c>
      <c r="B136" t="str" cm="1">
        <f t="array" ref="B136">_xlfn.IFS(A136="Finishing", "FG", A136="Hot Rolling", "HR", A136="ANNEALING", "AN", A136="Slitting", "SL", A136="Cold Rolling", "CR", A136="Casting", "CG", A136="Punching", "PG")</f>
        <v>SL</v>
      </c>
      <c r="C136">
        <v>3.389856487688693</v>
      </c>
      <c r="D136">
        <v>241</v>
      </c>
      <c r="E136">
        <v>241</v>
      </c>
      <c r="F136">
        <v>30</v>
      </c>
      <c r="G136">
        <v>239</v>
      </c>
      <c r="H136">
        <v>2.9248114647874832</v>
      </c>
      <c r="I136">
        <v>236</v>
      </c>
      <c r="J136">
        <v>241</v>
      </c>
      <c r="K136">
        <v>45</v>
      </c>
      <c r="L136">
        <v>216</v>
      </c>
    </row>
    <row r="137" spans="1:12" x14ac:dyDescent="0.35">
      <c r="A137" t="s">
        <v>5</v>
      </c>
      <c r="B137" t="str" cm="1">
        <f t="array" ref="B137">_xlfn.IFS(A137="Finishing", "FG", A137="Hot Rolling", "HR", A137="ANNEALING", "AN", A137="Slitting", "SL", A137="Cold Rolling", "CR", A137="Casting", "CG", A137="Punching", "PG")</f>
        <v>CR</v>
      </c>
      <c r="C137">
        <v>0.9856420825460811</v>
      </c>
      <c r="D137">
        <v>224</v>
      </c>
      <c r="E137">
        <v>250</v>
      </c>
      <c r="F137">
        <v>15</v>
      </c>
      <c r="G137">
        <v>233</v>
      </c>
      <c r="H137">
        <v>0.85042457510447034</v>
      </c>
      <c r="I137">
        <v>221</v>
      </c>
      <c r="J137">
        <v>250</v>
      </c>
      <c r="K137">
        <v>60</v>
      </c>
      <c r="L137">
        <v>246</v>
      </c>
    </row>
    <row r="138" spans="1:12" x14ac:dyDescent="0.35">
      <c r="A138" t="s">
        <v>1</v>
      </c>
      <c r="B138" t="str" cm="1">
        <f t="array" ref="B138">_xlfn.IFS(A138="Finishing", "FG", A138="Hot Rolling", "HR", A138="ANNEALING", "AN", A138="Slitting", "SL", A138="Cold Rolling", "CR", A138="Casting", "CG", A138="Punching", "PG")</f>
        <v>FG</v>
      </c>
      <c r="C138">
        <v>1.6708715598503496</v>
      </c>
      <c r="D138">
        <v>242</v>
      </c>
      <c r="E138">
        <v>250</v>
      </c>
      <c r="F138">
        <v>15</v>
      </c>
      <c r="G138">
        <v>227</v>
      </c>
      <c r="H138">
        <v>1.4416493182487917</v>
      </c>
      <c r="I138">
        <v>226</v>
      </c>
      <c r="J138">
        <v>250</v>
      </c>
      <c r="K138">
        <v>45</v>
      </c>
      <c r="L138">
        <v>245</v>
      </c>
    </row>
    <row r="139" spans="1:12" x14ac:dyDescent="0.35">
      <c r="A139" t="s">
        <v>1</v>
      </c>
      <c r="B139" t="str" cm="1">
        <f t="array" ref="B139">_xlfn.IFS(A139="Finishing", "FG", A139="Hot Rolling", "HR", A139="ANNEALING", "AN", A139="Slitting", "SL", A139="Cold Rolling", "CR", A139="Casting", "CG", A139="Punching", "PG")</f>
        <v>FG</v>
      </c>
      <c r="C139">
        <v>1.2696192322568627</v>
      </c>
      <c r="D139">
        <v>227</v>
      </c>
      <c r="E139">
        <v>225</v>
      </c>
      <c r="F139">
        <v>270</v>
      </c>
      <c r="G139">
        <v>238</v>
      </c>
      <c r="H139">
        <v>1.0954436861577763</v>
      </c>
      <c r="I139">
        <v>234</v>
      </c>
      <c r="J139">
        <v>225</v>
      </c>
      <c r="K139">
        <v>60</v>
      </c>
      <c r="L139">
        <v>249</v>
      </c>
    </row>
    <row r="140" spans="1:12" x14ac:dyDescent="0.35">
      <c r="A140" t="s">
        <v>1</v>
      </c>
      <c r="B140" t="str" cm="1">
        <f t="array" ref="B140">_xlfn.IFS(A140="Finishing", "FG", A140="Hot Rolling", "HR", A140="ANNEALING", "AN", A140="Slitting", "SL", A140="Cold Rolling", "CR", A140="Casting", "CG", A140="Punching", "PG")</f>
        <v>FG</v>
      </c>
      <c r="C140">
        <v>4.0886188581306193</v>
      </c>
      <c r="D140">
        <v>210</v>
      </c>
      <c r="E140">
        <v>217</v>
      </c>
      <c r="F140">
        <v>30</v>
      </c>
      <c r="G140">
        <v>220</v>
      </c>
      <c r="H140">
        <v>3.5277125609410005</v>
      </c>
      <c r="I140">
        <v>236</v>
      </c>
      <c r="J140">
        <v>217</v>
      </c>
      <c r="K140">
        <v>60</v>
      </c>
      <c r="L140">
        <v>239</v>
      </c>
    </row>
    <row r="141" spans="1:12" x14ac:dyDescent="0.35">
      <c r="A141" t="s">
        <v>5</v>
      </c>
      <c r="B141" t="str" cm="1">
        <f t="array" ref="B141">_xlfn.IFS(A141="Finishing", "FG", A141="Hot Rolling", "HR", A141="ANNEALING", "AN", A141="Slitting", "SL", A141="Cold Rolling", "CR", A141="Casting", "CG", A141="Punching", "PG")</f>
        <v>CR</v>
      </c>
      <c r="C141">
        <v>0.59362894066935168</v>
      </c>
      <c r="D141">
        <v>248</v>
      </c>
      <c r="E141">
        <v>240</v>
      </c>
      <c r="F141">
        <v>30</v>
      </c>
      <c r="G141">
        <v>214</v>
      </c>
      <c r="H141">
        <v>0.512190630430847</v>
      </c>
      <c r="I141">
        <v>220</v>
      </c>
      <c r="J141">
        <v>240</v>
      </c>
      <c r="K141">
        <v>45</v>
      </c>
      <c r="L141">
        <v>236</v>
      </c>
    </row>
    <row r="142" spans="1:12" x14ac:dyDescent="0.35">
      <c r="A142" t="s">
        <v>5</v>
      </c>
      <c r="B142" t="str" cm="1">
        <f t="array" ref="B142">_xlfn.IFS(A142="Finishing", "FG", A142="Hot Rolling", "HR", A142="ANNEALING", "AN", A142="Slitting", "SL", A142="Cold Rolling", "CR", A142="Casting", "CG", A142="Punching", "PG")</f>
        <v>CR</v>
      </c>
      <c r="C142">
        <v>2.8401186243394383</v>
      </c>
      <c r="D142">
        <v>241</v>
      </c>
      <c r="E142">
        <v>227</v>
      </c>
      <c r="F142">
        <v>30</v>
      </c>
      <c r="G142">
        <v>239</v>
      </c>
      <c r="H142">
        <v>2.450490616341189</v>
      </c>
      <c r="I142">
        <v>226</v>
      </c>
      <c r="J142">
        <v>227</v>
      </c>
      <c r="K142">
        <v>45</v>
      </c>
      <c r="L142">
        <v>232</v>
      </c>
    </row>
    <row r="143" spans="1:12" x14ac:dyDescent="0.35">
      <c r="A143" t="s">
        <v>1</v>
      </c>
      <c r="B143" t="str" cm="1">
        <f t="array" ref="B143">_xlfn.IFS(A143="Finishing", "FG", A143="Hot Rolling", "HR", A143="ANNEALING", "AN", A143="Slitting", "SL", A143="Cold Rolling", "CR", A143="Casting", "CG", A143="Punching", "PG")</f>
        <v>FG</v>
      </c>
      <c r="C143">
        <v>0.85735017656123791</v>
      </c>
      <c r="D143">
        <v>248</v>
      </c>
      <c r="E143">
        <v>235</v>
      </c>
      <c r="F143">
        <v>15</v>
      </c>
      <c r="G143">
        <v>238</v>
      </c>
      <c r="H143">
        <v>0.73973268038070572</v>
      </c>
      <c r="I143">
        <v>233</v>
      </c>
      <c r="J143">
        <v>235</v>
      </c>
      <c r="K143">
        <v>45</v>
      </c>
      <c r="L143">
        <v>250</v>
      </c>
    </row>
    <row r="144" spans="1:12" x14ac:dyDescent="0.35">
      <c r="A144" t="s">
        <v>1</v>
      </c>
      <c r="B144" t="str" cm="1">
        <f t="array" ref="B144">_xlfn.IFS(A144="Finishing", "FG", A144="Hot Rolling", "HR", A144="ANNEALING", "AN", A144="Slitting", "SL", A144="Cold Rolling", "CR", A144="Casting", "CG", A144="Punching", "PG")</f>
        <v>FG</v>
      </c>
      <c r="C144">
        <v>0.72016051317377872</v>
      </c>
      <c r="D144">
        <v>229</v>
      </c>
      <c r="E144">
        <v>229</v>
      </c>
      <c r="F144">
        <v>15</v>
      </c>
      <c r="G144">
        <v>211</v>
      </c>
      <c r="H144">
        <v>0.62136368694890309</v>
      </c>
      <c r="I144">
        <v>250</v>
      </c>
      <c r="J144">
        <v>229</v>
      </c>
      <c r="K144">
        <v>45</v>
      </c>
      <c r="L144">
        <v>250</v>
      </c>
    </row>
    <row r="145" spans="1:12" x14ac:dyDescent="0.35">
      <c r="A145" t="s">
        <v>1</v>
      </c>
      <c r="B145" t="str" cm="1">
        <f t="array" ref="B145">_xlfn.IFS(A145="Finishing", "FG", A145="Hot Rolling", "HR", A145="ANNEALING", "AN", A145="Slitting", "SL", A145="Cold Rolling", "CR", A145="Casting", "CG", A145="Punching", "PG")</f>
        <v>FG</v>
      </c>
      <c r="C145">
        <v>3.8594798938482926</v>
      </c>
      <c r="D145">
        <v>238</v>
      </c>
      <c r="E145">
        <v>235</v>
      </c>
      <c r="F145">
        <v>270</v>
      </c>
      <c r="G145">
        <v>227</v>
      </c>
      <c r="H145">
        <v>3.3300085365386476</v>
      </c>
      <c r="I145">
        <v>222</v>
      </c>
      <c r="J145">
        <v>235</v>
      </c>
      <c r="K145">
        <v>45</v>
      </c>
      <c r="L145">
        <v>233</v>
      </c>
    </row>
    <row r="146" spans="1:12" x14ac:dyDescent="0.35">
      <c r="A146" t="s">
        <v>4</v>
      </c>
      <c r="B146" t="str" cm="1">
        <f t="array" ref="B146">_xlfn.IFS(A146="Finishing", "FG", A146="Hot Rolling", "HR", A146="ANNEALING", "AN", A146="Slitting", "SL", A146="Cold Rolling", "CR", A146="Casting", "CG", A146="Punching", "PG")</f>
        <v>SL</v>
      </c>
      <c r="C146">
        <v>0.22043525838679393</v>
      </c>
      <c r="D146">
        <v>222</v>
      </c>
      <c r="E146">
        <v>221</v>
      </c>
      <c r="F146">
        <v>15</v>
      </c>
      <c r="G146">
        <v>215</v>
      </c>
      <c r="H146">
        <v>0.19019435581259181</v>
      </c>
      <c r="I146">
        <v>235</v>
      </c>
      <c r="J146">
        <v>221</v>
      </c>
      <c r="K146">
        <v>120</v>
      </c>
      <c r="L146">
        <v>250</v>
      </c>
    </row>
    <row r="147" spans="1:12" x14ac:dyDescent="0.35">
      <c r="A147" t="s">
        <v>3</v>
      </c>
      <c r="B147" t="str" cm="1">
        <f t="array" ref="B147">_xlfn.IFS(A147="Finishing", "FG", A147="Hot Rolling", "HR", A147="ANNEALING", "AN", A147="Slitting", "SL", A147="Cold Rolling", "CR", A147="Casting", "CG", A147="Punching", "PG")</f>
        <v>AN</v>
      </c>
      <c r="C147">
        <v>2.9998377997965666</v>
      </c>
      <c r="D147">
        <v>227</v>
      </c>
      <c r="E147">
        <v>216</v>
      </c>
      <c r="F147">
        <v>30</v>
      </c>
      <c r="G147">
        <v>231</v>
      </c>
      <c r="H147">
        <v>2.5882983604802128</v>
      </c>
      <c r="I147">
        <v>228</v>
      </c>
      <c r="J147">
        <v>216</v>
      </c>
      <c r="K147">
        <v>45</v>
      </c>
      <c r="L147">
        <v>223</v>
      </c>
    </row>
    <row r="148" spans="1:12" x14ac:dyDescent="0.35">
      <c r="A148" t="s">
        <v>3</v>
      </c>
      <c r="B148" t="str" cm="1">
        <f t="array" ref="B148">_xlfn.IFS(A148="Finishing", "FG", A148="Hot Rolling", "HR", A148="ANNEALING", "AN", A148="Slitting", "SL", A148="Cold Rolling", "CR", A148="Casting", "CG", A148="Punching", "PG")</f>
        <v>AN</v>
      </c>
      <c r="C148">
        <v>0.24963253968669422</v>
      </c>
      <c r="D148">
        <v>228</v>
      </c>
      <c r="E148">
        <v>217</v>
      </c>
      <c r="F148">
        <v>30</v>
      </c>
      <c r="G148">
        <v>239</v>
      </c>
      <c r="H148">
        <v>0.21538614295659553</v>
      </c>
      <c r="I148">
        <v>224</v>
      </c>
      <c r="J148">
        <v>217</v>
      </c>
      <c r="K148">
        <v>45</v>
      </c>
      <c r="L148">
        <v>249</v>
      </c>
    </row>
    <row r="149" spans="1:12" x14ac:dyDescent="0.35">
      <c r="A149" t="s">
        <v>1</v>
      </c>
      <c r="B149" t="str" cm="1">
        <f t="array" ref="B149">_xlfn.IFS(A149="Finishing", "FG", A149="Hot Rolling", "HR", A149="ANNEALING", "AN", A149="Slitting", "SL", A149="Cold Rolling", "CR", A149="Casting", "CG", A149="Punching", "PG")</f>
        <v>FG</v>
      </c>
      <c r="C149">
        <v>1.1316334755918693</v>
      </c>
      <c r="D149">
        <v>240</v>
      </c>
      <c r="E149">
        <v>222</v>
      </c>
      <c r="F149">
        <v>15</v>
      </c>
      <c r="G149">
        <v>223</v>
      </c>
      <c r="H149">
        <v>0.97638781328030133</v>
      </c>
      <c r="I149">
        <v>213</v>
      </c>
      <c r="J149">
        <v>222</v>
      </c>
      <c r="K149">
        <v>60</v>
      </c>
      <c r="L149">
        <v>222</v>
      </c>
    </row>
    <row r="150" spans="1:12" x14ac:dyDescent="0.35">
      <c r="A150" t="s">
        <v>2</v>
      </c>
      <c r="B150" t="str" cm="1">
        <f t="array" ref="B150">_xlfn.IFS(A150="Finishing", "FG", A150="Hot Rolling", "HR", A150="ANNEALING", "AN", A150="Slitting", "SL", A150="Cold Rolling", "CR", A150="Casting", "CG", A150="Punching", "PG")</f>
        <v>HR</v>
      </c>
      <c r="C150">
        <v>4.201485781370959</v>
      </c>
      <c r="D150">
        <v>227</v>
      </c>
      <c r="E150">
        <v>239</v>
      </c>
      <c r="F150">
        <v>30</v>
      </c>
      <c r="G150">
        <v>213</v>
      </c>
      <c r="H150">
        <v>3.6250955835815</v>
      </c>
      <c r="I150">
        <v>230</v>
      </c>
      <c r="J150">
        <v>239</v>
      </c>
      <c r="K150">
        <v>10</v>
      </c>
      <c r="L150">
        <v>243</v>
      </c>
    </row>
    <row r="151" spans="1:12" x14ac:dyDescent="0.35">
      <c r="A151" t="s">
        <v>1</v>
      </c>
      <c r="B151" t="str" cm="1">
        <f t="array" ref="B151">_xlfn.IFS(A151="Finishing", "FG", A151="Hot Rolling", "HR", A151="ANNEALING", "AN", A151="Slitting", "SL", A151="Cold Rolling", "CR", A151="Casting", "CG", A151="Punching", "PG")</f>
        <v>FG</v>
      </c>
      <c r="C151">
        <v>0.90095139895812226</v>
      </c>
      <c r="D151">
        <v>212</v>
      </c>
      <c r="E151">
        <v>231</v>
      </c>
      <c r="F151">
        <v>30</v>
      </c>
      <c r="G151">
        <v>224</v>
      </c>
      <c r="H151">
        <v>0.77735237183617101</v>
      </c>
      <c r="I151">
        <v>233</v>
      </c>
      <c r="J151">
        <v>231</v>
      </c>
      <c r="K151">
        <v>45</v>
      </c>
      <c r="L151">
        <v>240</v>
      </c>
    </row>
    <row r="152" spans="1:12" x14ac:dyDescent="0.35">
      <c r="A152" t="s">
        <v>3</v>
      </c>
      <c r="B152" t="str" cm="1">
        <f t="array" ref="B152">_xlfn.IFS(A152="Finishing", "FG", A152="Hot Rolling", "HR", A152="ANNEALING", "AN", A152="Slitting", "SL", A152="Cold Rolling", "CR", A152="Casting", "CG", A152="Punching", "PG")</f>
        <v>AN</v>
      </c>
      <c r="C152">
        <v>5.2335029437854788</v>
      </c>
      <c r="D152">
        <v>222</v>
      </c>
      <c r="E152">
        <v>215</v>
      </c>
      <c r="F152">
        <v>30</v>
      </c>
      <c r="G152">
        <v>242</v>
      </c>
      <c r="H152">
        <v>4.5155331697890242</v>
      </c>
      <c r="I152">
        <v>219</v>
      </c>
      <c r="J152">
        <v>215</v>
      </c>
      <c r="K152">
        <v>45</v>
      </c>
      <c r="L152">
        <v>237</v>
      </c>
    </row>
    <row r="153" spans="1:12" x14ac:dyDescent="0.35">
      <c r="A153" t="s">
        <v>3</v>
      </c>
      <c r="B153" t="str" cm="1">
        <f t="array" ref="B153">_xlfn.IFS(A153="Finishing", "FG", A153="Hot Rolling", "HR", A153="ANNEALING", "AN", A153="Slitting", "SL", A153="Cold Rolling", "CR", A153="Casting", "CG", A153="Punching", "PG")</f>
        <v>AN</v>
      </c>
      <c r="C153">
        <v>1.1958407892747753</v>
      </c>
      <c r="D153">
        <v>229</v>
      </c>
      <c r="E153">
        <v>224</v>
      </c>
      <c r="F153">
        <v>30</v>
      </c>
      <c r="G153">
        <v>210</v>
      </c>
      <c r="H153">
        <v>1.031786703429487</v>
      </c>
      <c r="I153">
        <v>244</v>
      </c>
      <c r="J153">
        <v>224</v>
      </c>
      <c r="K153">
        <v>45</v>
      </c>
      <c r="L153">
        <v>244</v>
      </c>
    </row>
    <row r="154" spans="1:12" x14ac:dyDescent="0.35">
      <c r="A154" t="s">
        <v>2</v>
      </c>
      <c r="B154" t="str" cm="1">
        <f t="array" ref="B154">_xlfn.IFS(A154="Finishing", "FG", A154="Hot Rolling", "HR", A154="ANNEALING", "AN", A154="Slitting", "SL", A154="Cold Rolling", "CR", A154="Casting", "CG", A154="Punching", "PG")</f>
        <v>HR</v>
      </c>
      <c r="C154">
        <v>3.2493921231230867</v>
      </c>
      <c r="D154">
        <v>237</v>
      </c>
      <c r="E154">
        <v>229</v>
      </c>
      <c r="F154">
        <v>15</v>
      </c>
      <c r="G154">
        <v>221</v>
      </c>
      <c r="H154">
        <v>2.8036170173624559</v>
      </c>
      <c r="I154">
        <v>219</v>
      </c>
      <c r="J154">
        <v>229</v>
      </c>
      <c r="K154">
        <v>45</v>
      </c>
      <c r="L154">
        <v>246</v>
      </c>
    </row>
    <row r="155" spans="1:12" x14ac:dyDescent="0.35">
      <c r="A155" t="s">
        <v>2</v>
      </c>
      <c r="B155" t="str" cm="1">
        <f t="array" ref="B155">_xlfn.IFS(A155="Finishing", "FG", A155="Hot Rolling", "HR", A155="ANNEALING", "AN", A155="Slitting", "SL", A155="Cold Rolling", "CR", A155="Casting", "CG", A155="Punching", "PG")</f>
        <v>HR</v>
      </c>
      <c r="C155">
        <v>2.1329879649817216</v>
      </c>
      <c r="D155">
        <v>219</v>
      </c>
      <c r="E155">
        <v>229</v>
      </c>
      <c r="F155">
        <v>15</v>
      </c>
      <c r="G155">
        <v>226</v>
      </c>
      <c r="H155">
        <v>1.8403692536511833</v>
      </c>
      <c r="I155">
        <v>240</v>
      </c>
      <c r="J155">
        <v>229</v>
      </c>
      <c r="K155">
        <v>45</v>
      </c>
      <c r="L155">
        <v>234</v>
      </c>
    </row>
    <row r="156" spans="1:12" x14ac:dyDescent="0.35">
      <c r="A156" t="s">
        <v>2</v>
      </c>
      <c r="B156" t="str" cm="1">
        <f t="array" ref="B156">_xlfn.IFS(A156="Finishing", "FG", A156="Hot Rolling", "HR", A156="ANNEALING", "AN", A156="Slitting", "SL", A156="Cold Rolling", "CR", A156="Casting", "CG", A156="Punching", "PG")</f>
        <v>HR</v>
      </c>
      <c r="C156">
        <v>0.28997158444852839</v>
      </c>
      <c r="D156">
        <v>232</v>
      </c>
      <c r="E156">
        <v>244</v>
      </c>
      <c r="F156">
        <v>15</v>
      </c>
      <c r="G156">
        <v>235</v>
      </c>
      <c r="H156">
        <v>0.2501911858917415</v>
      </c>
      <c r="I156">
        <v>223</v>
      </c>
      <c r="J156">
        <v>244</v>
      </c>
      <c r="K156">
        <v>120</v>
      </c>
      <c r="L156">
        <v>230</v>
      </c>
    </row>
    <row r="157" spans="1:12" x14ac:dyDescent="0.35">
      <c r="A157" t="s">
        <v>2</v>
      </c>
      <c r="B157" t="str" cm="1">
        <f t="array" ref="B157">_xlfn.IFS(A157="Finishing", "FG", A157="Hot Rolling", "HR", A157="ANNEALING", "AN", A157="Slitting", "SL", A157="Cold Rolling", "CR", A157="Casting", "CG", A157="Punching", "PG")</f>
        <v>HR</v>
      </c>
      <c r="C157">
        <v>3.763977672236928</v>
      </c>
      <c r="D157">
        <v>212</v>
      </c>
      <c r="E157">
        <v>217</v>
      </c>
      <c r="F157">
        <v>120</v>
      </c>
      <c r="G157">
        <v>234</v>
      </c>
      <c r="H157">
        <v>3.2476080002044245</v>
      </c>
      <c r="I157">
        <v>225</v>
      </c>
      <c r="J157">
        <v>217</v>
      </c>
      <c r="K157">
        <v>60</v>
      </c>
      <c r="L157">
        <v>221</v>
      </c>
    </row>
    <row r="158" spans="1:12" x14ac:dyDescent="0.35">
      <c r="A158" t="s">
        <v>2</v>
      </c>
      <c r="B158" t="str" cm="1">
        <f t="array" ref="B158">_xlfn.IFS(A158="Finishing", "FG", A158="Hot Rolling", "HR", A158="ANNEALING", "AN", A158="Slitting", "SL", A158="Cold Rolling", "CR", A158="Casting", "CG", A158="Punching", "PG")</f>
        <v>HR</v>
      </c>
      <c r="C158">
        <v>0.51210655672163508</v>
      </c>
      <c r="D158">
        <v>219</v>
      </c>
      <c r="E158">
        <v>236</v>
      </c>
      <c r="F158">
        <v>120</v>
      </c>
      <c r="G158">
        <v>234</v>
      </c>
      <c r="H158">
        <v>0.44185207655015968</v>
      </c>
      <c r="I158">
        <v>229</v>
      </c>
      <c r="J158">
        <v>236</v>
      </c>
      <c r="K158">
        <v>60</v>
      </c>
      <c r="L158">
        <v>230</v>
      </c>
    </row>
    <row r="159" spans="1:12" x14ac:dyDescent="0.35">
      <c r="A159" t="s">
        <v>1</v>
      </c>
      <c r="B159" t="str" cm="1">
        <f t="array" ref="B159">_xlfn.IFS(A159="Finishing", "FG", A159="Hot Rolling", "HR", A159="ANNEALING", "AN", A159="Slitting", "SL", A159="Cold Rolling", "CR", A159="Casting", "CG", A159="Punching", "PG")</f>
        <v>FG</v>
      </c>
      <c r="C159">
        <v>0.93531374189514593</v>
      </c>
      <c r="D159">
        <v>250</v>
      </c>
      <c r="E159">
        <v>222</v>
      </c>
      <c r="F159">
        <v>30</v>
      </c>
      <c r="G159">
        <v>235</v>
      </c>
      <c r="H159">
        <v>0.80700064011660566</v>
      </c>
      <c r="I159">
        <v>219</v>
      </c>
      <c r="J159">
        <v>222</v>
      </c>
      <c r="K159">
        <v>60</v>
      </c>
      <c r="L159">
        <v>229</v>
      </c>
    </row>
    <row r="160" spans="1:12" x14ac:dyDescent="0.35">
      <c r="A160" t="s">
        <v>3</v>
      </c>
      <c r="B160" t="str" cm="1">
        <f t="array" ref="B160">_xlfn.IFS(A160="Finishing", "FG", A160="Hot Rolling", "HR", A160="ANNEALING", "AN", A160="Slitting", "SL", A160="Cold Rolling", "CR", A160="Casting", "CG", A160="Punching", "PG")</f>
        <v>AN</v>
      </c>
      <c r="C160">
        <v>1.6103365598650154</v>
      </c>
      <c r="D160">
        <v>250</v>
      </c>
      <c r="E160">
        <v>216</v>
      </c>
      <c r="F160">
        <v>30</v>
      </c>
      <c r="G160">
        <v>219</v>
      </c>
      <c r="H160">
        <v>1.3894189472519547</v>
      </c>
      <c r="I160">
        <v>238</v>
      </c>
      <c r="J160">
        <v>216</v>
      </c>
      <c r="K160">
        <v>90</v>
      </c>
      <c r="L160">
        <v>233</v>
      </c>
    </row>
    <row r="161" spans="1:12" x14ac:dyDescent="0.35">
      <c r="A161" t="s">
        <v>1</v>
      </c>
      <c r="B161" t="str" cm="1">
        <f t="array" ref="B161">_xlfn.IFS(A161="Finishing", "FG", A161="Hot Rolling", "HR", A161="ANNEALING", "AN", A161="Slitting", "SL", A161="Cold Rolling", "CR", A161="Casting", "CG", A161="Punching", "PG")</f>
        <v>FG</v>
      </c>
      <c r="C161">
        <v>1.7082197445497322</v>
      </c>
      <c r="D161">
        <v>237</v>
      </c>
      <c r="E161">
        <v>224</v>
      </c>
      <c r="F161">
        <v>30</v>
      </c>
      <c r="G161">
        <v>236</v>
      </c>
      <c r="H161">
        <v>1.4738738089298811</v>
      </c>
      <c r="I161">
        <v>234</v>
      </c>
      <c r="J161">
        <v>224</v>
      </c>
      <c r="K161">
        <v>90</v>
      </c>
      <c r="L161">
        <v>246</v>
      </c>
    </row>
    <row r="162" spans="1:12" x14ac:dyDescent="0.35">
      <c r="A162" t="s">
        <v>3</v>
      </c>
      <c r="B162" t="str" cm="1">
        <f t="array" ref="B162">_xlfn.IFS(A162="Finishing", "FG", A162="Hot Rolling", "HR", A162="ANNEALING", "AN", A162="Slitting", "SL", A162="Cold Rolling", "CR", A162="Casting", "CG", A162="Punching", "PG")</f>
        <v>AN</v>
      </c>
      <c r="C162">
        <v>1.4208408527210836</v>
      </c>
      <c r="D162">
        <v>223</v>
      </c>
      <c r="E162">
        <v>237</v>
      </c>
      <c r="F162">
        <v>15</v>
      </c>
      <c r="G162">
        <v>221</v>
      </c>
      <c r="H162">
        <v>1.2259196313382947</v>
      </c>
      <c r="I162">
        <v>214</v>
      </c>
      <c r="J162">
        <v>237</v>
      </c>
      <c r="K162">
        <v>90</v>
      </c>
      <c r="L162">
        <v>239</v>
      </c>
    </row>
    <row r="163" spans="1:12" x14ac:dyDescent="0.35">
      <c r="A163" t="s">
        <v>3</v>
      </c>
      <c r="B163" t="str" cm="1">
        <f t="array" ref="B163">_xlfn.IFS(A163="Finishing", "FG", A163="Hot Rolling", "HR", A163="ANNEALING", "AN", A163="Slitting", "SL", A163="Cold Rolling", "CR", A163="Casting", "CG", A163="Punching", "PG")</f>
        <v>AN</v>
      </c>
      <c r="C163">
        <v>0.89563320271578128</v>
      </c>
      <c r="D163">
        <v>240</v>
      </c>
      <c r="E163">
        <v>230</v>
      </c>
      <c r="F163">
        <v>30</v>
      </c>
      <c r="G163">
        <v>227</v>
      </c>
      <c r="H163">
        <v>0.77276376420688631</v>
      </c>
      <c r="I163">
        <v>211</v>
      </c>
      <c r="J163">
        <v>230</v>
      </c>
      <c r="K163">
        <v>90</v>
      </c>
      <c r="L163">
        <v>235</v>
      </c>
    </row>
    <row r="164" spans="1:12" x14ac:dyDescent="0.35">
      <c r="A164" t="s">
        <v>4</v>
      </c>
      <c r="B164" t="str" cm="1">
        <f t="array" ref="B164">_xlfn.IFS(A164="Finishing", "FG", A164="Hot Rolling", "HR", A164="ANNEALING", "AN", A164="Slitting", "SL", A164="Cold Rolling", "CR", A164="Casting", "CG", A164="Punching", "PG")</f>
        <v>SL</v>
      </c>
      <c r="C164">
        <v>3.8116009306885577</v>
      </c>
      <c r="D164">
        <v>216</v>
      </c>
      <c r="E164">
        <v>227</v>
      </c>
      <c r="F164">
        <v>120</v>
      </c>
      <c r="G164">
        <v>250</v>
      </c>
      <c r="H164">
        <v>3.2886979557278324</v>
      </c>
      <c r="I164">
        <v>247</v>
      </c>
      <c r="J164">
        <v>227</v>
      </c>
      <c r="K164">
        <v>135</v>
      </c>
      <c r="L164">
        <v>241</v>
      </c>
    </row>
    <row r="165" spans="1:12" x14ac:dyDescent="0.35">
      <c r="A165" t="s">
        <v>4</v>
      </c>
      <c r="B165" t="str" cm="1">
        <f t="array" ref="B165">_xlfn.IFS(A165="Finishing", "FG", A165="Hot Rolling", "HR", A165="ANNEALING", "AN", A165="Slitting", "SL", A165="Cold Rolling", "CR", A165="Casting", "CG", A165="Punching", "PG")</f>
        <v>SL</v>
      </c>
      <c r="C165">
        <v>4.6162172835839952</v>
      </c>
      <c r="D165">
        <v>214</v>
      </c>
      <c r="E165">
        <v>242</v>
      </c>
      <c r="F165">
        <v>30</v>
      </c>
      <c r="G165">
        <v>219</v>
      </c>
      <c r="H165">
        <v>3.982931219658322</v>
      </c>
      <c r="I165">
        <v>229</v>
      </c>
      <c r="J165">
        <v>242</v>
      </c>
      <c r="K165">
        <v>60</v>
      </c>
      <c r="L165">
        <v>248</v>
      </c>
    </row>
    <row r="166" spans="1:12" x14ac:dyDescent="0.35">
      <c r="A166" t="s">
        <v>4</v>
      </c>
      <c r="B166" t="str" cm="1">
        <f t="array" ref="B166">_xlfn.IFS(A166="Finishing", "FG", A166="Hot Rolling", "HR", A166="ANNEALING", "AN", A166="Slitting", "SL", A166="Cold Rolling", "CR", A166="Casting", "CG", A166="Punching", "PG")</f>
        <v>SL</v>
      </c>
      <c r="C166">
        <v>0.16594626304745561</v>
      </c>
      <c r="D166">
        <v>232</v>
      </c>
      <c r="E166">
        <v>227</v>
      </c>
      <c r="F166">
        <v>15</v>
      </c>
      <c r="G166">
        <v>212</v>
      </c>
      <c r="H166">
        <v>0.14318055482955616</v>
      </c>
      <c r="I166">
        <v>250</v>
      </c>
      <c r="J166">
        <v>227</v>
      </c>
      <c r="K166">
        <v>45</v>
      </c>
      <c r="L166">
        <v>215</v>
      </c>
    </row>
    <row r="167" spans="1:12" x14ac:dyDescent="0.35">
      <c r="A167" t="s">
        <v>1</v>
      </c>
      <c r="B167" t="str" cm="1">
        <f t="array" ref="B167">_xlfn.IFS(A167="Finishing", "FG", A167="Hot Rolling", "HR", A167="ANNEALING", "AN", A167="Slitting", "SL", A167="Cold Rolling", "CR", A167="Casting", "CG", A167="Punching", "PG")</f>
        <v>FG</v>
      </c>
      <c r="C167">
        <v>1.0992199564394327</v>
      </c>
      <c r="D167">
        <v>245</v>
      </c>
      <c r="E167">
        <v>241</v>
      </c>
      <c r="F167">
        <v>30</v>
      </c>
      <c r="G167">
        <v>229</v>
      </c>
      <c r="H167">
        <v>0.94842101504696519</v>
      </c>
      <c r="I167">
        <v>246</v>
      </c>
      <c r="J167">
        <v>241</v>
      </c>
      <c r="K167">
        <v>60</v>
      </c>
      <c r="L167">
        <v>242</v>
      </c>
    </row>
    <row r="168" spans="1:12" x14ac:dyDescent="0.35">
      <c r="A168" t="s">
        <v>1</v>
      </c>
      <c r="B168" t="str" cm="1">
        <f t="array" ref="B168">_xlfn.IFS(A168="Finishing", "FG", A168="Hot Rolling", "HR", A168="ANNEALING", "AN", A168="Slitting", "SL", A168="Cold Rolling", "CR", A168="Casting", "CG", A168="Punching", "PG")</f>
        <v>FG</v>
      </c>
      <c r="C168">
        <v>5.2015385510130141</v>
      </c>
      <c r="D168">
        <v>234</v>
      </c>
      <c r="E168">
        <v>227</v>
      </c>
      <c r="F168">
        <v>30</v>
      </c>
      <c r="G168">
        <v>243</v>
      </c>
      <c r="H168">
        <v>4.4879538835315049</v>
      </c>
      <c r="I168">
        <v>223</v>
      </c>
      <c r="J168">
        <v>227</v>
      </c>
      <c r="K168">
        <v>10</v>
      </c>
      <c r="L168">
        <v>215</v>
      </c>
    </row>
    <row r="169" spans="1:12" x14ac:dyDescent="0.35">
      <c r="A169" t="s">
        <v>3</v>
      </c>
      <c r="B169" t="str" cm="1">
        <f t="array" ref="B169">_xlfn.IFS(A169="Finishing", "FG", A169="Hot Rolling", "HR", A169="ANNEALING", "AN", A169="Slitting", "SL", A169="Cold Rolling", "CR", A169="Casting", "CG", A169="Punching", "PG")</f>
        <v>AN</v>
      </c>
      <c r="C169">
        <v>3.1809592258230657</v>
      </c>
      <c r="D169">
        <v>226</v>
      </c>
      <c r="E169">
        <v>239</v>
      </c>
      <c r="F169">
        <v>180</v>
      </c>
      <c r="G169">
        <v>224</v>
      </c>
      <c r="H169">
        <v>2.7445722397092887</v>
      </c>
      <c r="I169">
        <v>229</v>
      </c>
      <c r="J169">
        <v>239</v>
      </c>
      <c r="K169">
        <v>45</v>
      </c>
      <c r="L169">
        <v>220</v>
      </c>
    </row>
    <row r="170" spans="1:12" x14ac:dyDescent="0.35">
      <c r="A170" t="s">
        <v>1</v>
      </c>
      <c r="B170" t="str" cm="1">
        <f t="array" ref="B170">_xlfn.IFS(A170="Finishing", "FG", A170="Hot Rolling", "HR", A170="ANNEALING", "AN", A170="Slitting", "SL", A170="Cold Rolling", "CR", A170="Casting", "CG", A170="Punching", "PG")</f>
        <v>FG</v>
      </c>
      <c r="C170">
        <v>0.4363382182007432</v>
      </c>
      <c r="D170">
        <v>220</v>
      </c>
      <c r="E170">
        <v>218</v>
      </c>
      <c r="F170">
        <v>30</v>
      </c>
      <c r="G170">
        <v>218</v>
      </c>
      <c r="H170">
        <v>0.37647818654076204</v>
      </c>
      <c r="I170">
        <v>226</v>
      </c>
      <c r="J170">
        <v>218</v>
      </c>
      <c r="K170">
        <v>60</v>
      </c>
      <c r="L170">
        <v>217</v>
      </c>
    </row>
    <row r="171" spans="1:12" x14ac:dyDescent="0.35">
      <c r="A171" t="s">
        <v>3</v>
      </c>
      <c r="B171" t="str" cm="1">
        <f t="array" ref="B171">_xlfn.IFS(A171="Finishing", "FG", A171="Hot Rolling", "HR", A171="ANNEALING", "AN", A171="Slitting", "SL", A171="Cold Rolling", "CR", A171="Casting", "CG", A171="Punching", "PG")</f>
        <v>AN</v>
      </c>
      <c r="C171">
        <v>0.48568737435356063</v>
      </c>
      <c r="D171">
        <v>226</v>
      </c>
      <c r="E171">
        <v>243</v>
      </c>
      <c r="F171">
        <v>15</v>
      </c>
      <c r="G171">
        <v>213</v>
      </c>
      <c r="H171">
        <v>0.41905726863982795</v>
      </c>
      <c r="I171">
        <v>238</v>
      </c>
      <c r="J171">
        <v>243</v>
      </c>
      <c r="K171">
        <v>60</v>
      </c>
      <c r="L171">
        <v>233</v>
      </c>
    </row>
    <row r="172" spans="1:12" x14ac:dyDescent="0.35">
      <c r="A172" t="s">
        <v>1</v>
      </c>
      <c r="B172" t="str" cm="1">
        <f t="array" ref="B172">_xlfn.IFS(A172="Finishing", "FG", A172="Hot Rolling", "HR", A172="ANNEALING", "AN", A172="Slitting", "SL", A172="Cold Rolling", "CR", A172="Casting", "CG", A172="Punching", "PG")</f>
        <v>FG</v>
      </c>
      <c r="C172">
        <v>3.062480409833209</v>
      </c>
      <c r="D172">
        <v>230</v>
      </c>
      <c r="E172">
        <v>250</v>
      </c>
      <c r="F172">
        <v>120</v>
      </c>
      <c r="G172">
        <v>218</v>
      </c>
      <c r="H172">
        <v>2.642347204342717</v>
      </c>
      <c r="I172">
        <v>217</v>
      </c>
      <c r="J172">
        <v>250</v>
      </c>
      <c r="K172">
        <v>10</v>
      </c>
      <c r="L172">
        <v>248</v>
      </c>
    </row>
    <row r="173" spans="1:12" x14ac:dyDescent="0.35">
      <c r="A173" t="s">
        <v>3</v>
      </c>
      <c r="B173" t="str" cm="1">
        <f t="array" ref="B173">_xlfn.IFS(A173="Finishing", "FG", A173="Hot Rolling", "HR", A173="ANNEALING", "AN", A173="Slitting", "SL", A173="Cold Rolling", "CR", A173="Casting", "CG", A173="Punching", "PG")</f>
        <v>AN</v>
      </c>
      <c r="C173">
        <v>4.2959191568370247</v>
      </c>
      <c r="D173">
        <v>223</v>
      </c>
      <c r="E173">
        <v>220</v>
      </c>
      <c r="F173">
        <v>30</v>
      </c>
      <c r="G173">
        <v>230</v>
      </c>
      <c r="H173">
        <v>3.7065739058127907</v>
      </c>
      <c r="I173">
        <v>219</v>
      </c>
      <c r="J173">
        <v>220</v>
      </c>
      <c r="K173">
        <v>60</v>
      </c>
      <c r="L173">
        <v>241</v>
      </c>
    </row>
    <row r="174" spans="1:12" x14ac:dyDescent="0.35">
      <c r="A174" t="s">
        <v>3</v>
      </c>
      <c r="B174" t="str" cm="1">
        <f t="array" ref="B174">_xlfn.IFS(A174="Finishing", "FG", A174="Hot Rolling", "HR", A174="ANNEALING", "AN", A174="Slitting", "SL", A174="Cold Rolling", "CR", A174="Casting", "CG", A174="Punching", "PG")</f>
        <v>AN</v>
      </c>
      <c r="C174">
        <v>5.0559521123834799</v>
      </c>
      <c r="D174">
        <v>217</v>
      </c>
      <c r="E174">
        <v>211</v>
      </c>
      <c r="F174">
        <v>30</v>
      </c>
      <c r="G174">
        <v>236</v>
      </c>
      <c r="H174">
        <v>4.3623400451971355</v>
      </c>
      <c r="I174">
        <v>216</v>
      </c>
      <c r="J174">
        <v>211</v>
      </c>
      <c r="K174">
        <v>60</v>
      </c>
      <c r="L174">
        <v>229</v>
      </c>
    </row>
    <row r="175" spans="1:12" x14ac:dyDescent="0.35">
      <c r="A175" t="s">
        <v>4</v>
      </c>
      <c r="B175" t="str" cm="1">
        <f t="array" ref="B175">_xlfn.IFS(A175="Finishing", "FG", A175="Hot Rolling", "HR", A175="ANNEALING", "AN", A175="Slitting", "SL", A175="Cold Rolling", "CR", A175="Casting", "CG", A175="Punching", "PG")</f>
        <v>SL</v>
      </c>
      <c r="C175">
        <v>2.5030666990594703</v>
      </c>
      <c r="D175">
        <v>245</v>
      </c>
      <c r="E175">
        <v>239</v>
      </c>
      <c r="F175">
        <v>30</v>
      </c>
      <c r="G175">
        <v>226</v>
      </c>
      <c r="H175">
        <v>2.1596779111815962</v>
      </c>
      <c r="I175">
        <v>248</v>
      </c>
      <c r="J175">
        <v>239</v>
      </c>
      <c r="K175">
        <v>60</v>
      </c>
      <c r="L175">
        <v>212</v>
      </c>
    </row>
    <row r="176" spans="1:12" x14ac:dyDescent="0.35">
      <c r="A176" t="s">
        <v>3</v>
      </c>
      <c r="B176" t="str" cm="1">
        <f t="array" ref="B176">_xlfn.IFS(A176="Finishing", "FG", A176="Hot Rolling", "HR", A176="ANNEALING", "AN", A176="Slitting", "SL", A176="Cold Rolling", "CR", A176="Casting", "CG", A176="Punching", "PG")</f>
        <v>AN</v>
      </c>
      <c r="C176">
        <v>3.3979451629527095</v>
      </c>
      <c r="D176">
        <v>215</v>
      </c>
      <c r="E176">
        <v>242</v>
      </c>
      <c r="F176">
        <v>15</v>
      </c>
      <c r="G176">
        <v>238</v>
      </c>
      <c r="H176">
        <v>2.9317904770946588</v>
      </c>
      <c r="I176">
        <v>233</v>
      </c>
      <c r="J176">
        <v>242</v>
      </c>
      <c r="K176">
        <v>45</v>
      </c>
      <c r="L176">
        <v>246</v>
      </c>
    </row>
    <row r="177" spans="1:12" x14ac:dyDescent="0.35">
      <c r="A177" t="s">
        <v>3</v>
      </c>
      <c r="B177" t="str" cm="1">
        <f t="array" ref="B177">_xlfn.IFS(A177="Finishing", "FG", A177="Hot Rolling", "HR", A177="ANNEALING", "AN", A177="Slitting", "SL", A177="Cold Rolling", "CR", A177="Casting", "CG", A177="Punching", "PG")</f>
        <v>AN</v>
      </c>
      <c r="C177">
        <v>0.35879601606412176</v>
      </c>
      <c r="D177">
        <v>240</v>
      </c>
      <c r="E177">
        <v>227</v>
      </c>
      <c r="F177">
        <v>15</v>
      </c>
      <c r="G177">
        <v>246</v>
      </c>
      <c r="H177">
        <v>0.30957378435213267</v>
      </c>
      <c r="I177">
        <v>225</v>
      </c>
      <c r="J177">
        <v>227</v>
      </c>
      <c r="K177">
        <v>60</v>
      </c>
      <c r="L177">
        <v>239</v>
      </c>
    </row>
    <row r="178" spans="1:12" x14ac:dyDescent="0.35">
      <c r="A178" t="s">
        <v>1</v>
      </c>
      <c r="B178" t="str" cm="1">
        <f t="array" ref="B178">_xlfn.IFS(A178="Finishing", "FG", A178="Hot Rolling", "HR", A178="ANNEALING", "AN", A178="Slitting", "SL", A178="Cold Rolling", "CR", A178="Casting", "CG", A178="Punching", "PG")</f>
        <v>FG</v>
      </c>
      <c r="C178">
        <v>2.3039125350938439</v>
      </c>
      <c r="D178">
        <v>237</v>
      </c>
      <c r="E178">
        <v>241</v>
      </c>
      <c r="F178">
        <v>270</v>
      </c>
      <c r="G178">
        <v>214</v>
      </c>
      <c r="H178">
        <v>1.9878451553872682</v>
      </c>
      <c r="I178">
        <v>223</v>
      </c>
      <c r="J178">
        <v>241</v>
      </c>
      <c r="K178">
        <v>45</v>
      </c>
      <c r="L178">
        <v>235</v>
      </c>
    </row>
    <row r="179" spans="1:12" x14ac:dyDescent="0.35">
      <c r="A179" t="s">
        <v>4</v>
      </c>
      <c r="B179" t="str" cm="1">
        <f t="array" ref="B179">_xlfn.IFS(A179="Finishing", "FG", A179="Hot Rolling", "HR", A179="ANNEALING", "AN", A179="Slitting", "SL", A179="Cold Rolling", "CR", A179="Casting", "CG", A179="Punching", "PG")</f>
        <v>SL</v>
      </c>
      <c r="C179">
        <v>3.313036818271009</v>
      </c>
      <c r="D179">
        <v>211</v>
      </c>
      <c r="E179">
        <v>230</v>
      </c>
      <c r="F179">
        <v>30</v>
      </c>
      <c r="G179">
        <v>244</v>
      </c>
      <c r="H179">
        <v>2.8585304730552279</v>
      </c>
      <c r="I179">
        <v>233</v>
      </c>
      <c r="J179">
        <v>230</v>
      </c>
      <c r="K179">
        <v>110</v>
      </c>
      <c r="L179">
        <v>236</v>
      </c>
    </row>
    <row r="180" spans="1:12" x14ac:dyDescent="0.35">
      <c r="A180" t="s">
        <v>3</v>
      </c>
      <c r="B180" t="str" cm="1">
        <f t="array" ref="B180">_xlfn.IFS(A180="Finishing", "FG", A180="Hot Rolling", "HR", A180="ANNEALING", "AN", A180="Slitting", "SL", A180="Cold Rolling", "CR", A180="Casting", "CG", A180="Punching", "PG")</f>
        <v>AN</v>
      </c>
      <c r="C180">
        <v>1.8473093665095248</v>
      </c>
      <c r="D180">
        <v>229</v>
      </c>
      <c r="E180">
        <v>219</v>
      </c>
      <c r="F180">
        <v>30</v>
      </c>
      <c r="G180">
        <v>211</v>
      </c>
      <c r="H180">
        <v>1.593882110879659</v>
      </c>
      <c r="I180">
        <v>213</v>
      </c>
      <c r="J180">
        <v>219</v>
      </c>
      <c r="K180">
        <v>60</v>
      </c>
      <c r="L180">
        <v>228</v>
      </c>
    </row>
    <row r="181" spans="1:12" x14ac:dyDescent="0.35">
      <c r="A181" t="s">
        <v>1</v>
      </c>
      <c r="B181" t="str" cm="1">
        <f t="array" ref="B181">_xlfn.IFS(A181="Finishing", "FG", A181="Hot Rolling", "HR", A181="ANNEALING", "AN", A181="Slitting", "SL", A181="Cold Rolling", "CR", A181="Casting", "CG", A181="Punching", "PG")</f>
        <v>FG</v>
      </c>
      <c r="C181">
        <v>2.5625704274747183</v>
      </c>
      <c r="D181">
        <v>245</v>
      </c>
      <c r="E181">
        <v>213</v>
      </c>
      <c r="F181">
        <v>15</v>
      </c>
      <c r="G181">
        <v>218</v>
      </c>
      <c r="H181">
        <v>2.2110184878988077</v>
      </c>
      <c r="I181">
        <v>228</v>
      </c>
      <c r="J181">
        <v>213</v>
      </c>
      <c r="K181">
        <v>45</v>
      </c>
      <c r="L181">
        <v>240</v>
      </c>
    </row>
    <row r="182" spans="1:12" x14ac:dyDescent="0.35">
      <c r="A182" t="s">
        <v>4</v>
      </c>
      <c r="B182" t="str" cm="1">
        <f t="array" ref="B182">_xlfn.IFS(A182="Finishing", "FG", A182="Hot Rolling", "HR", A182="ANNEALING", "AN", A182="Slitting", "SL", A182="Cold Rolling", "CR", A182="Casting", "CG", A182="Punching", "PG")</f>
        <v>SL</v>
      </c>
      <c r="C182">
        <v>1.343029520327953</v>
      </c>
      <c r="D182">
        <v>212</v>
      </c>
      <c r="E182">
        <v>246</v>
      </c>
      <c r="F182">
        <v>30</v>
      </c>
      <c r="G182">
        <v>246</v>
      </c>
      <c r="H182">
        <v>1.1587830201276557</v>
      </c>
      <c r="I182">
        <v>230</v>
      </c>
      <c r="J182">
        <v>246</v>
      </c>
      <c r="K182">
        <v>60</v>
      </c>
      <c r="L182">
        <v>223</v>
      </c>
    </row>
    <row r="183" spans="1:12" x14ac:dyDescent="0.35">
      <c r="A183" t="s">
        <v>1</v>
      </c>
      <c r="B183" t="str" cm="1">
        <f t="array" ref="B183">_xlfn.IFS(A183="Finishing", "FG", A183="Hot Rolling", "HR", A183="ANNEALING", "AN", A183="Slitting", "SL", A183="Cold Rolling", "CR", A183="Casting", "CG", A183="Punching", "PG")</f>
        <v>FG</v>
      </c>
      <c r="C183">
        <v>3.4317697593202747</v>
      </c>
      <c r="D183">
        <v>243</v>
      </c>
      <c r="E183">
        <v>249</v>
      </c>
      <c r="F183">
        <v>15</v>
      </c>
      <c r="G183">
        <v>215</v>
      </c>
      <c r="H183">
        <v>2.9609747707681402</v>
      </c>
      <c r="I183">
        <v>238</v>
      </c>
      <c r="J183">
        <v>249</v>
      </c>
      <c r="K183">
        <v>45</v>
      </c>
      <c r="L183">
        <v>213</v>
      </c>
    </row>
    <row r="184" spans="1:12" x14ac:dyDescent="0.35">
      <c r="A184" t="s">
        <v>4</v>
      </c>
      <c r="B184" t="str" cm="1">
        <f t="array" ref="B184">_xlfn.IFS(A184="Finishing", "FG", A184="Hot Rolling", "HR", A184="ANNEALING", "AN", A184="Slitting", "SL", A184="Cold Rolling", "CR", A184="Casting", "CG", A184="Punching", "PG")</f>
        <v>SL</v>
      </c>
      <c r="C184">
        <v>1.4102203998472744</v>
      </c>
      <c r="D184">
        <v>232</v>
      </c>
      <c r="E184">
        <v>220</v>
      </c>
      <c r="F184">
        <v>15</v>
      </c>
      <c r="G184">
        <v>223</v>
      </c>
      <c r="H184">
        <v>1.2167561689795292</v>
      </c>
      <c r="I184">
        <v>240</v>
      </c>
      <c r="J184">
        <v>220</v>
      </c>
      <c r="K184">
        <v>60</v>
      </c>
      <c r="L184">
        <v>236</v>
      </c>
    </row>
    <row r="185" spans="1:12" x14ac:dyDescent="0.35">
      <c r="A185" t="s">
        <v>1</v>
      </c>
      <c r="B185" t="str" cm="1">
        <f t="array" ref="B185">_xlfn.IFS(A185="Finishing", "FG", A185="Hot Rolling", "HR", A185="ANNEALING", "AN", A185="Slitting", "SL", A185="Cold Rolling", "CR", A185="Casting", "CG", A185="Punching", "PG")</f>
        <v>FG</v>
      </c>
      <c r="C185">
        <v>2.2002867896958871</v>
      </c>
      <c r="D185">
        <v>226</v>
      </c>
      <c r="E185">
        <v>218</v>
      </c>
      <c r="F185">
        <v>30</v>
      </c>
      <c r="G185">
        <v>221</v>
      </c>
      <c r="H185">
        <v>1.8984355389955885</v>
      </c>
      <c r="I185">
        <v>234</v>
      </c>
      <c r="J185">
        <v>218</v>
      </c>
      <c r="K185">
        <v>120</v>
      </c>
      <c r="L185">
        <v>240</v>
      </c>
    </row>
    <row r="186" spans="1:12" x14ac:dyDescent="0.35">
      <c r="A186" t="s">
        <v>1</v>
      </c>
      <c r="B186" t="str" cm="1">
        <f t="array" ref="B186">_xlfn.IFS(A186="Finishing", "FG", A186="Hot Rolling", "HR", A186="ANNEALING", "AN", A186="Slitting", "SL", A186="Cold Rolling", "CR", A186="Casting", "CG", A186="Punching", "PG")</f>
        <v>FG</v>
      </c>
      <c r="C186">
        <v>0.87046827914923863</v>
      </c>
      <c r="D186">
        <v>233</v>
      </c>
      <c r="E186">
        <v>229</v>
      </c>
      <c r="F186">
        <v>30</v>
      </c>
      <c r="G186">
        <v>212</v>
      </c>
      <c r="H186">
        <v>0.75105114680693585</v>
      </c>
      <c r="I186">
        <v>220</v>
      </c>
      <c r="J186">
        <v>229</v>
      </c>
      <c r="K186">
        <v>45</v>
      </c>
      <c r="L186">
        <v>216</v>
      </c>
    </row>
    <row r="187" spans="1:12" x14ac:dyDescent="0.35">
      <c r="A187" t="s">
        <v>1</v>
      </c>
      <c r="B187" t="str" cm="1">
        <f t="array" ref="B187">_xlfn.IFS(A187="Finishing", "FG", A187="Hot Rolling", "HR", A187="ANNEALING", "AN", A187="Slitting", "SL", A187="Cold Rolling", "CR", A187="Casting", "CG", A187="Punching", "PG")</f>
        <v>FG</v>
      </c>
      <c r="C187">
        <v>0.95270806251010864</v>
      </c>
      <c r="D187">
        <v>211</v>
      </c>
      <c r="E187">
        <v>220</v>
      </c>
      <c r="F187">
        <v>15</v>
      </c>
      <c r="G187">
        <v>246</v>
      </c>
      <c r="H187">
        <v>0.82200868206221622</v>
      </c>
      <c r="I187">
        <v>240</v>
      </c>
      <c r="J187">
        <v>220</v>
      </c>
      <c r="K187">
        <v>45</v>
      </c>
      <c r="L187">
        <v>245</v>
      </c>
    </row>
    <row r="188" spans="1:12" x14ac:dyDescent="0.35">
      <c r="A188" t="s">
        <v>7</v>
      </c>
      <c r="B188" t="str" cm="1">
        <f t="array" ref="B188">_xlfn.IFS(A188="Finishing", "FG", A188="Hot Rolling", "HR", A188="ANNEALING", "AN", A188="Slitting", "SL", A188="Cold Rolling", "CR", A188="Casting", "CG", A188="Punching", "PG")</f>
        <v>CG</v>
      </c>
      <c r="C188">
        <v>0.7706208648163021</v>
      </c>
      <c r="D188">
        <v>211</v>
      </c>
      <c r="E188">
        <v>250</v>
      </c>
      <c r="F188">
        <v>15</v>
      </c>
      <c r="G188">
        <v>232</v>
      </c>
      <c r="H188">
        <v>0.66490152270604153</v>
      </c>
      <c r="I188">
        <v>213</v>
      </c>
      <c r="J188">
        <v>250</v>
      </c>
      <c r="K188">
        <v>60</v>
      </c>
      <c r="L188">
        <v>211</v>
      </c>
    </row>
    <row r="189" spans="1:12" x14ac:dyDescent="0.35">
      <c r="A189" t="s">
        <v>7</v>
      </c>
      <c r="B189" t="str" cm="1">
        <f t="array" ref="B189">_xlfn.IFS(A189="Finishing", "FG", A189="Hot Rolling", "HR", A189="ANNEALING", "AN", A189="Slitting", "SL", A189="Cold Rolling", "CR", A189="Casting", "CG", A189="Punching", "PG")</f>
        <v>CG</v>
      </c>
      <c r="C189">
        <v>0.26830100278817015</v>
      </c>
      <c r="D189">
        <v>233</v>
      </c>
      <c r="E189">
        <v>216</v>
      </c>
      <c r="F189">
        <v>30</v>
      </c>
      <c r="G189">
        <v>242</v>
      </c>
      <c r="H189">
        <v>0.23149353130989658</v>
      </c>
      <c r="I189">
        <v>220</v>
      </c>
      <c r="J189">
        <v>216</v>
      </c>
      <c r="K189">
        <v>60</v>
      </c>
      <c r="L189">
        <v>213</v>
      </c>
    </row>
    <row r="190" spans="1:12" x14ac:dyDescent="0.35">
      <c r="A190" t="s">
        <v>7</v>
      </c>
      <c r="B190" t="str" cm="1">
        <f t="array" ref="B190">_xlfn.IFS(A190="Finishing", "FG", A190="Hot Rolling", "HR", A190="ANNEALING", "AN", A190="Slitting", "SL", A190="Cold Rolling", "CR", A190="Casting", "CG", A190="Punching", "PG")</f>
        <v>CG</v>
      </c>
      <c r="C190">
        <v>1.5751993765641905</v>
      </c>
      <c r="D190">
        <v>240</v>
      </c>
      <c r="E190">
        <v>246</v>
      </c>
      <c r="F190">
        <v>15</v>
      </c>
      <c r="G190">
        <v>223</v>
      </c>
      <c r="H190">
        <v>1.3591021368112084</v>
      </c>
      <c r="I190">
        <v>237</v>
      </c>
      <c r="J190">
        <v>246</v>
      </c>
      <c r="K190">
        <v>45</v>
      </c>
      <c r="L190">
        <v>245</v>
      </c>
    </row>
    <row r="191" spans="1:12" x14ac:dyDescent="0.35">
      <c r="A191" t="s">
        <v>7</v>
      </c>
      <c r="B191" t="str" cm="1">
        <f t="array" ref="B191">_xlfn.IFS(A191="Finishing", "FG", A191="Hot Rolling", "HR", A191="ANNEALING", "AN", A191="Slitting", "SL", A191="Cold Rolling", "CR", A191="Casting", "CG", A191="Punching", "PG")</f>
        <v>CG</v>
      </c>
      <c r="C191">
        <v>0.79577406086547842</v>
      </c>
      <c r="D191">
        <v>221</v>
      </c>
      <c r="E191">
        <v>221</v>
      </c>
      <c r="F191">
        <v>15</v>
      </c>
      <c r="G191">
        <v>240</v>
      </c>
      <c r="H191">
        <v>0.68660402145425226</v>
      </c>
      <c r="I191">
        <v>236</v>
      </c>
      <c r="J191">
        <v>221</v>
      </c>
      <c r="K191">
        <v>45</v>
      </c>
      <c r="L191">
        <v>246</v>
      </c>
    </row>
    <row r="192" spans="1:12" x14ac:dyDescent="0.35">
      <c r="A192" t="s">
        <v>7</v>
      </c>
      <c r="B192" t="str" cm="1">
        <f t="array" ref="B192">_xlfn.IFS(A192="Finishing", "FG", A192="Hot Rolling", "HR", A192="ANNEALING", "AN", A192="Slitting", "SL", A192="Cold Rolling", "CR", A192="Casting", "CG", A192="Punching", "PG")</f>
        <v>CG</v>
      </c>
      <c r="C192">
        <v>0.91399240999282316</v>
      </c>
      <c r="D192">
        <v>233</v>
      </c>
      <c r="E192">
        <v>250</v>
      </c>
      <c r="F192">
        <v>15</v>
      </c>
      <c r="G192">
        <v>236</v>
      </c>
      <c r="H192">
        <v>0.78860432268578351</v>
      </c>
      <c r="I192">
        <v>228</v>
      </c>
      <c r="J192">
        <v>250</v>
      </c>
      <c r="K192">
        <v>60</v>
      </c>
      <c r="L192">
        <v>217</v>
      </c>
    </row>
    <row r="193" spans="1:12" x14ac:dyDescent="0.35">
      <c r="A193" t="s">
        <v>7</v>
      </c>
      <c r="B193" t="str" cm="1">
        <f t="array" ref="B193">_xlfn.IFS(A193="Finishing", "FG", A193="Hot Rolling", "HR", A193="ANNEALING", "AN", A193="Slitting", "SL", A193="Cold Rolling", "CR", A193="Casting", "CG", A193="Punching", "PG")</f>
        <v>CG</v>
      </c>
      <c r="C193">
        <v>1.697637612004786</v>
      </c>
      <c r="D193">
        <v>250</v>
      </c>
      <c r="E193">
        <v>234</v>
      </c>
      <c r="F193">
        <v>15</v>
      </c>
      <c r="G193">
        <v>249</v>
      </c>
      <c r="H193">
        <v>1.464743409840195</v>
      </c>
      <c r="I193">
        <v>210</v>
      </c>
      <c r="J193">
        <v>234</v>
      </c>
      <c r="K193">
        <v>60</v>
      </c>
      <c r="L193">
        <v>227</v>
      </c>
    </row>
    <row r="194" spans="1:12" x14ac:dyDescent="0.35">
      <c r="A194" t="s">
        <v>7</v>
      </c>
      <c r="B194" t="str" cm="1">
        <f t="array" ref="B194">_xlfn.IFS(A194="Finishing", "FG", A194="Hot Rolling", "HR", A194="ANNEALING", "AN", A194="Slitting", "SL", A194="Cold Rolling", "CR", A194="Casting", "CG", A194="Punching", "PG")</f>
        <v>CG</v>
      </c>
      <c r="C194">
        <v>2.9030406327511113</v>
      </c>
      <c r="D194">
        <v>230</v>
      </c>
      <c r="E194">
        <v>214</v>
      </c>
      <c r="F194">
        <v>30</v>
      </c>
      <c r="G194">
        <v>210</v>
      </c>
      <c r="H194">
        <v>2.5047805286894835</v>
      </c>
      <c r="I194">
        <v>234</v>
      </c>
      <c r="J194">
        <v>214</v>
      </c>
      <c r="K194">
        <v>270</v>
      </c>
      <c r="L194">
        <v>226</v>
      </c>
    </row>
    <row r="195" spans="1:12" x14ac:dyDescent="0.35">
      <c r="A195" t="s">
        <v>1</v>
      </c>
      <c r="B195" t="str" cm="1">
        <f t="array" ref="B195">_xlfn.IFS(A195="Finishing", "FG", A195="Hot Rolling", "HR", A195="ANNEALING", "AN", A195="Slitting", "SL", A195="Cold Rolling", "CR", A195="Casting", "CG", A195="Punching", "PG")</f>
        <v>FG</v>
      </c>
      <c r="C195">
        <v>3.7597813653979295</v>
      </c>
      <c r="D195">
        <v>233</v>
      </c>
      <c r="E195">
        <v>228</v>
      </c>
      <c r="F195">
        <v>15</v>
      </c>
      <c r="G195">
        <v>211</v>
      </c>
      <c r="H195">
        <v>3.243987373078455</v>
      </c>
      <c r="I195">
        <v>222</v>
      </c>
      <c r="J195">
        <v>228</v>
      </c>
      <c r="K195">
        <v>60</v>
      </c>
      <c r="L195">
        <v>212</v>
      </c>
    </row>
    <row r="196" spans="1:12" x14ac:dyDescent="0.35">
      <c r="A196" t="s">
        <v>3</v>
      </c>
      <c r="B196" t="str" cm="1">
        <f t="array" ref="B196">_xlfn.IFS(A196="Finishing", "FG", A196="Hot Rolling", "HR", A196="ANNEALING", "AN", A196="Slitting", "SL", A196="Cold Rolling", "CR", A196="Casting", "CG", A196="Punching", "PG")</f>
        <v>AN</v>
      </c>
      <c r="C196">
        <v>2.8852192060369255</v>
      </c>
      <c r="D196">
        <v>232</v>
      </c>
      <c r="E196">
        <v>226</v>
      </c>
      <c r="F196">
        <v>30</v>
      </c>
      <c r="G196">
        <v>235</v>
      </c>
      <c r="H196">
        <v>2.4894039741474767</v>
      </c>
      <c r="I196">
        <v>213</v>
      </c>
      <c r="J196">
        <v>226</v>
      </c>
      <c r="K196">
        <v>135</v>
      </c>
      <c r="L196">
        <v>227</v>
      </c>
    </row>
    <row r="197" spans="1:12" x14ac:dyDescent="0.35">
      <c r="A197" t="s">
        <v>6</v>
      </c>
      <c r="B197" t="str" cm="1">
        <f t="array" ref="B197">_xlfn.IFS(A197="Finishing", "FG", A197="Hot Rolling", "HR", A197="ANNEALING", "AN", A197="Slitting", "SL", A197="Cold Rolling", "CR", A197="Casting", "CG", A197="Punching", "PG")</f>
        <v>PG</v>
      </c>
      <c r="C197">
        <v>2.2743551320272055</v>
      </c>
      <c r="D197">
        <v>249</v>
      </c>
      <c r="E197">
        <v>245</v>
      </c>
      <c r="F197">
        <v>30</v>
      </c>
      <c r="G197">
        <v>239</v>
      </c>
      <c r="H197">
        <v>1.9623426505843014</v>
      </c>
      <c r="I197">
        <v>214</v>
      </c>
      <c r="J197">
        <v>245</v>
      </c>
      <c r="K197">
        <v>60</v>
      </c>
      <c r="L197">
        <v>217</v>
      </c>
    </row>
    <row r="198" spans="1:12" x14ac:dyDescent="0.35">
      <c r="A198" t="s">
        <v>8</v>
      </c>
      <c r="B198" t="str" cm="1">
        <f t="array" ref="B198">_xlfn.IFS(A198="Finishing", "FG", A198="Hot Rolling", "HR", A198="ANNEALING", "AN", A198="Slitting", "SL", A198="Cold Rolling", "CR", A198="Casting", "CG", A198="Punching", "PG")</f>
        <v>SL</v>
      </c>
      <c r="C198">
        <v>5.4029826092446118</v>
      </c>
      <c r="D198">
        <v>213</v>
      </c>
      <c r="E198">
        <v>246</v>
      </c>
      <c r="F198">
        <v>30</v>
      </c>
      <c r="G198">
        <v>244</v>
      </c>
      <c r="H198">
        <v>4.6617623893396134</v>
      </c>
      <c r="I198">
        <v>236</v>
      </c>
      <c r="J198">
        <v>246</v>
      </c>
      <c r="K198">
        <v>45</v>
      </c>
      <c r="L198">
        <v>245</v>
      </c>
    </row>
    <row r="199" spans="1:12" x14ac:dyDescent="0.35">
      <c r="A199" t="s">
        <v>3</v>
      </c>
      <c r="B199" t="str" cm="1">
        <f t="array" ref="B199">_xlfn.IFS(A199="Finishing", "FG", A199="Hot Rolling", "HR", A199="ANNEALING", "AN", A199="Slitting", "SL", A199="Cold Rolling", "CR", A199="Casting", "CG", A199="Punching", "PG")</f>
        <v>AN</v>
      </c>
      <c r="C199">
        <v>1.9688180286447203</v>
      </c>
      <c r="D199">
        <v>244</v>
      </c>
      <c r="E199">
        <v>248</v>
      </c>
      <c r="F199">
        <v>30</v>
      </c>
      <c r="G199">
        <v>236</v>
      </c>
      <c r="H199">
        <v>1.6987213361904403</v>
      </c>
      <c r="I199">
        <v>212</v>
      </c>
      <c r="J199">
        <v>248</v>
      </c>
      <c r="K199">
        <v>45</v>
      </c>
      <c r="L199">
        <v>215</v>
      </c>
    </row>
    <row r="200" spans="1:12" x14ac:dyDescent="0.35">
      <c r="A200" t="s">
        <v>8</v>
      </c>
      <c r="B200" t="str" cm="1">
        <f t="array" ref="B200">_xlfn.IFS(A200="Finishing", "FG", A200="Hot Rolling", "HR", A200="ANNEALING", "AN", A200="Slitting", "SL", A200="Cold Rolling", "CR", A200="Casting", "CG", A200="Punching", "PG")</f>
        <v>SL</v>
      </c>
      <c r="C200">
        <v>4.6338604870102085</v>
      </c>
      <c r="D200">
        <v>227</v>
      </c>
      <c r="E200">
        <v>233</v>
      </c>
      <c r="F200">
        <v>180</v>
      </c>
      <c r="G200">
        <v>213</v>
      </c>
      <c r="H200">
        <v>3.9981540008716205</v>
      </c>
      <c r="I200">
        <v>246</v>
      </c>
      <c r="J200">
        <v>233</v>
      </c>
      <c r="K200">
        <v>60</v>
      </c>
      <c r="L200">
        <v>236</v>
      </c>
    </row>
    <row r="201" spans="1:12" x14ac:dyDescent="0.35">
      <c r="A201" t="s">
        <v>8</v>
      </c>
      <c r="B201" t="str" cm="1">
        <f t="array" ref="B201">_xlfn.IFS(A201="Finishing", "FG", A201="Hot Rolling", "HR", A201="ANNEALING", "AN", A201="Slitting", "SL", A201="Cold Rolling", "CR", A201="Casting", "CG", A201="Punching", "PG")</f>
        <v>SL</v>
      </c>
      <c r="C201">
        <v>0.30408947498670885</v>
      </c>
      <c r="D201">
        <v>230</v>
      </c>
      <c r="E201">
        <v>245</v>
      </c>
      <c r="F201">
        <v>15</v>
      </c>
      <c r="G201">
        <v>243</v>
      </c>
      <c r="H201">
        <v>0.26237228212830788</v>
      </c>
      <c r="I201">
        <v>244</v>
      </c>
      <c r="J201">
        <v>245</v>
      </c>
      <c r="K201">
        <v>150</v>
      </c>
      <c r="L201">
        <v>234</v>
      </c>
    </row>
    <row r="202" spans="1:12" x14ac:dyDescent="0.35">
      <c r="A202" t="s">
        <v>8</v>
      </c>
      <c r="B202" t="str" cm="1">
        <f t="array" ref="B202">_xlfn.IFS(A202="Finishing", "FG", A202="Hot Rolling", "HR", A202="ANNEALING", "AN", A202="Slitting", "SL", A202="Cold Rolling", "CR", A202="Casting", "CG", A202="Punching", "PG")</f>
        <v>SL</v>
      </c>
      <c r="C202">
        <v>1.798199640611388</v>
      </c>
      <c r="D202">
        <v>245</v>
      </c>
      <c r="E202">
        <v>231</v>
      </c>
      <c r="F202">
        <v>30</v>
      </c>
      <c r="G202">
        <v>227</v>
      </c>
      <c r="H202">
        <v>1.5515096122617671</v>
      </c>
      <c r="I202">
        <v>236</v>
      </c>
      <c r="J202">
        <v>231</v>
      </c>
      <c r="K202">
        <v>18</v>
      </c>
      <c r="L202">
        <v>243</v>
      </c>
    </row>
    <row r="203" spans="1:12" x14ac:dyDescent="0.35">
      <c r="A203" t="s">
        <v>6</v>
      </c>
      <c r="B203" t="str" cm="1">
        <f t="array" ref="B203">_xlfn.IFS(A203="Finishing", "FG", A203="Hot Rolling", "HR", A203="ANNEALING", "AN", A203="Slitting", "SL", A203="Cold Rolling", "CR", A203="Casting", "CG", A203="Punching", "PG")</f>
        <v>PG</v>
      </c>
      <c r="C203">
        <v>1.3136843494962966</v>
      </c>
      <c r="D203">
        <v>223</v>
      </c>
      <c r="E203">
        <v>241</v>
      </c>
      <c r="F203">
        <v>30</v>
      </c>
      <c r="G203">
        <v>249</v>
      </c>
      <c r="H203">
        <v>1.1334636320071585</v>
      </c>
      <c r="I203">
        <v>236</v>
      </c>
      <c r="J203">
        <v>241</v>
      </c>
      <c r="K203">
        <v>45</v>
      </c>
      <c r="L203">
        <v>229</v>
      </c>
    </row>
    <row r="204" spans="1:12" x14ac:dyDescent="0.35">
      <c r="A204" t="s">
        <v>8</v>
      </c>
      <c r="B204" t="str" cm="1">
        <f t="array" ref="B204">_xlfn.IFS(A204="Finishing", "FG", A204="Hot Rolling", "HR", A204="ANNEALING", "AN", A204="Slitting", "SL", A204="Cold Rolling", "CR", A204="Casting", "CG", A204="Punching", "PG")</f>
        <v>SL</v>
      </c>
      <c r="C204">
        <v>0.84026942975097252</v>
      </c>
      <c r="D204">
        <v>219</v>
      </c>
      <c r="E204">
        <v>242</v>
      </c>
      <c r="F204">
        <v>135</v>
      </c>
      <c r="G204">
        <v>224</v>
      </c>
      <c r="H204">
        <v>0.72499519391800904</v>
      </c>
      <c r="I204">
        <v>249</v>
      </c>
      <c r="J204">
        <v>242</v>
      </c>
      <c r="K204">
        <v>60</v>
      </c>
      <c r="L204">
        <v>237</v>
      </c>
    </row>
    <row r="205" spans="1:12" x14ac:dyDescent="0.35">
      <c r="A205" t="s">
        <v>8</v>
      </c>
      <c r="B205" t="str" cm="1">
        <f t="array" ref="B205">_xlfn.IFS(A205="Finishing", "FG", A205="Hot Rolling", "HR", A205="ANNEALING", "AN", A205="Slitting", "SL", A205="Cold Rolling", "CR", A205="Casting", "CG", A205="Punching", "PG")</f>
        <v>SL</v>
      </c>
      <c r="C205">
        <v>1.7485368977410891</v>
      </c>
      <c r="D205">
        <v>237</v>
      </c>
      <c r="E205">
        <v>229</v>
      </c>
      <c r="F205">
        <v>15</v>
      </c>
      <c r="G205">
        <v>237</v>
      </c>
      <c r="H205">
        <v>1.5086599635384721</v>
      </c>
      <c r="I205">
        <v>244</v>
      </c>
      <c r="J205">
        <v>229</v>
      </c>
      <c r="K205">
        <v>60</v>
      </c>
      <c r="L205">
        <v>239</v>
      </c>
    </row>
    <row r="206" spans="1:12" x14ac:dyDescent="0.35">
      <c r="A206" t="s">
        <v>6</v>
      </c>
      <c r="B206" t="str" cm="1">
        <f t="array" ref="B206">_xlfn.IFS(A206="Finishing", "FG", A206="Hot Rolling", "HR", A206="ANNEALING", "AN", A206="Slitting", "SL", A206="Cold Rolling", "CR", A206="Casting", "CG", A206="Punching", "PG")</f>
        <v>PG</v>
      </c>
      <c r="C206">
        <v>1.661228129250367</v>
      </c>
      <c r="D206">
        <v>234</v>
      </c>
      <c r="E206">
        <v>210</v>
      </c>
      <c r="F206">
        <v>30</v>
      </c>
      <c r="G206">
        <v>230</v>
      </c>
      <c r="H206">
        <v>1.4333288431840958</v>
      </c>
      <c r="I206">
        <v>235</v>
      </c>
      <c r="J206">
        <v>210</v>
      </c>
      <c r="K206">
        <v>45</v>
      </c>
      <c r="L206">
        <v>211</v>
      </c>
    </row>
    <row r="207" spans="1:12" x14ac:dyDescent="0.35">
      <c r="A207" t="s">
        <v>6</v>
      </c>
      <c r="B207" t="str" cm="1">
        <f t="array" ref="B207">_xlfn.IFS(A207="Finishing", "FG", A207="Hot Rolling", "HR", A207="ANNEALING", "AN", A207="Slitting", "SL", A207="Cold Rolling", "CR", A207="Casting", "CG", A207="Punching", "PG")</f>
        <v>PG</v>
      </c>
      <c r="C207">
        <v>4.2890961092395106</v>
      </c>
      <c r="D207">
        <v>229</v>
      </c>
      <c r="E207">
        <v>219</v>
      </c>
      <c r="F207">
        <v>15</v>
      </c>
      <c r="G207">
        <v>237</v>
      </c>
      <c r="H207">
        <v>3.7006868932178696</v>
      </c>
      <c r="I207">
        <v>239</v>
      </c>
      <c r="J207">
        <v>219</v>
      </c>
      <c r="K207">
        <v>60</v>
      </c>
      <c r="L207">
        <v>236</v>
      </c>
    </row>
    <row r="208" spans="1:12" x14ac:dyDescent="0.35">
      <c r="A208" t="s">
        <v>3</v>
      </c>
      <c r="B208" t="str" cm="1">
        <f t="array" ref="B208">_xlfn.IFS(A208="Finishing", "FG", A208="Hot Rolling", "HR", A208="ANNEALING", "AN", A208="Slitting", "SL", A208="Cold Rolling", "CR", A208="Casting", "CG", A208="Punching", "PG")</f>
        <v>AN</v>
      </c>
      <c r="C208">
        <v>4.2072224611454843</v>
      </c>
      <c r="D208">
        <v>220</v>
      </c>
      <c r="E208">
        <v>224</v>
      </c>
      <c r="F208">
        <v>15</v>
      </c>
      <c r="G208">
        <v>226</v>
      </c>
      <c r="H208">
        <v>3.6300452641462329</v>
      </c>
      <c r="I208">
        <v>226</v>
      </c>
      <c r="J208">
        <v>224</v>
      </c>
      <c r="K208">
        <v>160</v>
      </c>
      <c r="L208">
        <v>236</v>
      </c>
    </row>
    <row r="209" spans="1:12" x14ac:dyDescent="0.35">
      <c r="A209" t="s">
        <v>8</v>
      </c>
      <c r="B209" t="str" cm="1">
        <f t="array" ref="B209">_xlfn.IFS(A209="Finishing", "FG", A209="Hot Rolling", "HR", A209="ANNEALING", "AN", A209="Slitting", "SL", A209="Cold Rolling", "CR", A209="Casting", "CG", A209="Punching", "PG")</f>
        <v>SL</v>
      </c>
      <c r="C209">
        <v>3.0708398938505646</v>
      </c>
      <c r="D209">
        <v>249</v>
      </c>
      <c r="E209">
        <v>232</v>
      </c>
      <c r="F209">
        <v>15</v>
      </c>
      <c r="G209">
        <v>242</v>
      </c>
      <c r="H209">
        <v>2.6495598739004009</v>
      </c>
      <c r="I209">
        <v>211</v>
      </c>
      <c r="J209">
        <v>232</v>
      </c>
      <c r="K209">
        <v>45</v>
      </c>
      <c r="L209">
        <v>220</v>
      </c>
    </row>
    <row r="210" spans="1:12" x14ac:dyDescent="0.35">
      <c r="A210" t="s">
        <v>8</v>
      </c>
      <c r="B210" t="str" cm="1">
        <f t="array" ref="B210">_xlfn.IFS(A210="Finishing", "FG", A210="Hot Rolling", "HR", A210="ANNEALING", "AN", A210="Slitting", "SL", A210="Cold Rolling", "CR", A210="Casting", "CG", A210="Punching", "PG")</f>
        <v>SL</v>
      </c>
      <c r="C210">
        <v>3.5245237679560288</v>
      </c>
      <c r="D210">
        <v>244</v>
      </c>
      <c r="E210">
        <v>250</v>
      </c>
      <c r="F210">
        <v>15</v>
      </c>
      <c r="G210">
        <v>215</v>
      </c>
      <c r="H210">
        <v>3.0410041138533468</v>
      </c>
      <c r="I210">
        <v>234</v>
      </c>
      <c r="J210">
        <v>250</v>
      </c>
      <c r="K210">
        <v>60</v>
      </c>
      <c r="L210">
        <v>219</v>
      </c>
    </row>
    <row r="211" spans="1:12" x14ac:dyDescent="0.35">
      <c r="A211" t="s">
        <v>3</v>
      </c>
      <c r="B211" t="str" cm="1">
        <f t="array" ref="B211">_xlfn.IFS(A211="Finishing", "FG", A211="Hot Rolling", "HR", A211="ANNEALING", "AN", A211="Slitting", "SL", A211="Cold Rolling", "CR", A211="Casting", "CG", A211="Punching", "PG")</f>
        <v>AN</v>
      </c>
      <c r="C211">
        <v>4.4762228223891078</v>
      </c>
      <c r="D211">
        <v>225</v>
      </c>
      <c r="E211">
        <v>232</v>
      </c>
      <c r="F211">
        <v>15</v>
      </c>
      <c r="G211">
        <v>247</v>
      </c>
      <c r="H211">
        <v>3.8621422108620429</v>
      </c>
      <c r="I211">
        <v>230</v>
      </c>
      <c r="J211">
        <v>232</v>
      </c>
      <c r="K211">
        <v>60</v>
      </c>
      <c r="L211">
        <v>238</v>
      </c>
    </row>
    <row r="212" spans="1:12" x14ac:dyDescent="0.35">
      <c r="A212" t="s">
        <v>8</v>
      </c>
      <c r="B212" t="str" cm="1">
        <f t="array" ref="B212">_xlfn.IFS(A212="Finishing", "FG", A212="Hot Rolling", "HR", A212="ANNEALING", "AN", A212="Slitting", "SL", A212="Cold Rolling", "CR", A212="Casting", "CG", A212="Punching", "PG")</f>
        <v>SL</v>
      </c>
      <c r="C212">
        <v>0.44700290181670449</v>
      </c>
      <c r="D212">
        <v>237</v>
      </c>
      <c r="E212">
        <v>235</v>
      </c>
      <c r="F212">
        <v>30</v>
      </c>
      <c r="G212">
        <v>249</v>
      </c>
      <c r="H212">
        <v>0.3856798117486665</v>
      </c>
      <c r="I212">
        <v>235</v>
      </c>
      <c r="J212">
        <v>235</v>
      </c>
      <c r="K212">
        <v>180</v>
      </c>
      <c r="L212">
        <v>233</v>
      </c>
    </row>
    <row r="213" spans="1:12" x14ac:dyDescent="0.35">
      <c r="A213" t="s">
        <v>8</v>
      </c>
      <c r="B213" t="str" cm="1">
        <f t="array" ref="B213">_xlfn.IFS(A213="Finishing", "FG", A213="Hot Rolling", "HR", A213="ANNEALING", "AN", A213="Slitting", "SL", A213="Cold Rolling", "CR", A213="Casting", "CG", A213="Punching", "PG")</f>
        <v>SL</v>
      </c>
      <c r="C213">
        <v>0.58524121807634122</v>
      </c>
      <c r="D213">
        <v>250</v>
      </c>
      <c r="E213">
        <v>212</v>
      </c>
      <c r="F213">
        <v>15</v>
      </c>
      <c r="G213">
        <v>238</v>
      </c>
      <c r="H213">
        <v>0.50495359626949199</v>
      </c>
      <c r="I213">
        <v>235</v>
      </c>
      <c r="J213">
        <v>212</v>
      </c>
      <c r="K213">
        <v>60</v>
      </c>
      <c r="L213">
        <v>234</v>
      </c>
    </row>
    <row r="214" spans="1:12" x14ac:dyDescent="0.35">
      <c r="A214" t="s">
        <v>8</v>
      </c>
      <c r="B214" t="str" cm="1">
        <f t="array" ref="B214">_xlfn.IFS(A214="Finishing", "FG", A214="Hot Rolling", "HR", A214="ANNEALING", "AN", A214="Slitting", "SL", A214="Cold Rolling", "CR", A214="Casting", "CG", A214="Punching", "PG")</f>
        <v>SL</v>
      </c>
      <c r="C214">
        <v>2.8338553970828997</v>
      </c>
      <c r="D214">
        <v>224</v>
      </c>
      <c r="E214">
        <v>231</v>
      </c>
      <c r="F214">
        <v>60</v>
      </c>
      <c r="G214">
        <v>225</v>
      </c>
      <c r="H214">
        <v>2.4450866238851594</v>
      </c>
      <c r="I214">
        <v>240</v>
      </c>
      <c r="J214">
        <v>231</v>
      </c>
      <c r="K214">
        <v>45</v>
      </c>
      <c r="L214">
        <v>217</v>
      </c>
    </row>
    <row r="215" spans="1:12" x14ac:dyDescent="0.35">
      <c r="A215" t="s">
        <v>8</v>
      </c>
      <c r="B215" t="str" cm="1">
        <f t="array" ref="B215">_xlfn.IFS(A215="Finishing", "FG", A215="Hot Rolling", "HR", A215="ANNEALING", "AN", A215="Slitting", "SL", A215="Cold Rolling", "CR", A215="Casting", "CG", A215="Punching", "PG")</f>
        <v>SL</v>
      </c>
      <c r="C215">
        <v>1.4988162364000335</v>
      </c>
      <c r="D215">
        <v>222</v>
      </c>
      <c r="E215">
        <v>219</v>
      </c>
      <c r="F215">
        <v>225</v>
      </c>
      <c r="G215">
        <v>249</v>
      </c>
      <c r="H215">
        <v>1.2931977880932126</v>
      </c>
      <c r="I215">
        <v>247</v>
      </c>
      <c r="J215">
        <v>219</v>
      </c>
      <c r="K215">
        <v>60</v>
      </c>
      <c r="L215">
        <v>229</v>
      </c>
    </row>
    <row r="216" spans="1:12" x14ac:dyDescent="0.35">
      <c r="A216" t="s">
        <v>8</v>
      </c>
      <c r="B216" t="str" cm="1">
        <f t="array" ref="B216">_xlfn.IFS(A216="Finishing", "FG", A216="Hot Rolling", "HR", A216="ANNEALING", "AN", A216="Slitting", "SL", A216="Cold Rolling", "CR", A216="Casting", "CG", A216="Punching", "PG")</f>
        <v>SL</v>
      </c>
      <c r="C216">
        <v>0.14459696645357606</v>
      </c>
      <c r="D216">
        <v>238</v>
      </c>
      <c r="E216">
        <v>227</v>
      </c>
      <c r="F216">
        <v>225</v>
      </c>
      <c r="G216">
        <v>247</v>
      </c>
      <c r="H216">
        <v>0.12476010910576019</v>
      </c>
      <c r="I216">
        <v>226</v>
      </c>
      <c r="J216">
        <v>227</v>
      </c>
      <c r="K216">
        <v>45</v>
      </c>
      <c r="L216">
        <v>249</v>
      </c>
    </row>
    <row r="217" spans="1:12" x14ac:dyDescent="0.35">
      <c r="A217" t="s">
        <v>2</v>
      </c>
      <c r="B217" t="str" cm="1">
        <f t="array" ref="B217">_xlfn.IFS(A217="Finishing", "FG", A217="Hot Rolling", "HR", A217="ANNEALING", "AN", A217="Slitting", "SL", A217="Cold Rolling", "CR", A217="Casting", "CG", A217="Punching", "PG")</f>
        <v>HR</v>
      </c>
      <c r="C217">
        <v>1.7515353189294733</v>
      </c>
      <c r="D217">
        <v>220</v>
      </c>
      <c r="E217">
        <v>222</v>
      </c>
      <c r="F217">
        <v>225</v>
      </c>
      <c r="G217">
        <v>215</v>
      </c>
      <c r="H217">
        <v>1.511247039628536</v>
      </c>
      <c r="I217">
        <v>210</v>
      </c>
      <c r="J217">
        <v>222</v>
      </c>
      <c r="K217">
        <v>45</v>
      </c>
      <c r="L217">
        <v>240</v>
      </c>
    </row>
    <row r="218" spans="1:12" x14ac:dyDescent="0.35">
      <c r="A218" t="s">
        <v>8</v>
      </c>
      <c r="B218" t="str" cm="1">
        <f t="array" ref="B218">_xlfn.IFS(A218="Finishing", "FG", A218="Hot Rolling", "HR", A218="ANNEALING", "AN", A218="Slitting", "SL", A218="Cold Rolling", "CR", A218="Casting", "CG", A218="Punching", "PG")</f>
        <v>SL</v>
      </c>
      <c r="C218">
        <v>2.4051455963963244</v>
      </c>
      <c r="D218">
        <v>237</v>
      </c>
      <c r="E218">
        <v>240</v>
      </c>
      <c r="F218">
        <v>225</v>
      </c>
      <c r="G218">
        <v>230</v>
      </c>
      <c r="H218">
        <v>2.0751903333876829</v>
      </c>
      <c r="I218">
        <v>236</v>
      </c>
      <c r="J218">
        <v>240</v>
      </c>
      <c r="K218">
        <v>100</v>
      </c>
      <c r="L218">
        <v>247</v>
      </c>
    </row>
    <row r="219" spans="1:12" x14ac:dyDescent="0.35">
      <c r="A219" t="s">
        <v>8</v>
      </c>
      <c r="B219" t="str" cm="1">
        <f t="array" ref="B219">_xlfn.IFS(A219="Finishing", "FG", A219="Hot Rolling", "HR", A219="ANNEALING", "AN", A219="Slitting", "SL", A219="Cold Rolling", "CR", A219="Casting", "CG", A219="Punching", "PG")</f>
        <v>SL</v>
      </c>
      <c r="C219">
        <v>1.6448195203442322</v>
      </c>
      <c r="D219">
        <v>220</v>
      </c>
      <c r="E219">
        <v>247</v>
      </c>
      <c r="F219">
        <v>30</v>
      </c>
      <c r="G219">
        <v>214</v>
      </c>
      <c r="H219">
        <v>1.4191712858880345</v>
      </c>
      <c r="I219">
        <v>228</v>
      </c>
      <c r="J219">
        <v>247</v>
      </c>
      <c r="K219">
        <v>60</v>
      </c>
      <c r="L219">
        <v>249</v>
      </c>
    </row>
    <row r="220" spans="1:12" x14ac:dyDescent="0.35">
      <c r="A220" t="s">
        <v>8</v>
      </c>
      <c r="B220" t="str" cm="1">
        <f t="array" ref="B220">_xlfn.IFS(A220="Finishing", "FG", A220="Hot Rolling", "HR", A220="ANNEALING", "AN", A220="Slitting", "SL", A220="Cold Rolling", "CR", A220="Casting", "CG", A220="Punching", "PG")</f>
        <v>SL</v>
      </c>
      <c r="C220">
        <v>2.4727016206322521</v>
      </c>
      <c r="D220">
        <v>247</v>
      </c>
      <c r="E220">
        <v>217</v>
      </c>
      <c r="F220">
        <v>15</v>
      </c>
      <c r="G220">
        <v>219</v>
      </c>
      <c r="H220">
        <v>2.1334785337638067</v>
      </c>
      <c r="I220">
        <v>225</v>
      </c>
      <c r="J220">
        <v>217</v>
      </c>
      <c r="K220">
        <v>60</v>
      </c>
      <c r="L220">
        <v>217</v>
      </c>
    </row>
    <row r="221" spans="1:12" x14ac:dyDescent="0.35">
      <c r="A221" t="s">
        <v>2</v>
      </c>
      <c r="B221" t="str" cm="1">
        <f t="array" ref="B221">_xlfn.IFS(A221="Finishing", "FG", A221="Hot Rolling", "HR", A221="ANNEALING", "AN", A221="Slitting", "SL", A221="Cold Rolling", "CR", A221="Casting", "CG", A221="Punching", "PG")</f>
        <v>HR</v>
      </c>
      <c r="C221">
        <v>2.239641184168693</v>
      </c>
      <c r="D221">
        <v>231</v>
      </c>
      <c r="E221">
        <v>244</v>
      </c>
      <c r="F221">
        <v>15</v>
      </c>
      <c r="G221">
        <v>216</v>
      </c>
      <c r="H221">
        <v>1.932391013087742</v>
      </c>
      <c r="I221">
        <v>230</v>
      </c>
      <c r="J221">
        <v>244</v>
      </c>
      <c r="K221">
        <v>60</v>
      </c>
      <c r="L221">
        <v>220</v>
      </c>
    </row>
    <row r="222" spans="1:12" x14ac:dyDescent="0.35">
      <c r="A222" t="s">
        <v>8</v>
      </c>
      <c r="B222" t="str" cm="1">
        <f t="array" ref="B222">_xlfn.IFS(A222="Finishing", "FG", A222="Hot Rolling", "HR", A222="ANNEALING", "AN", A222="Slitting", "SL", A222="Cold Rolling", "CR", A222="Casting", "CG", A222="Punching", "PG")</f>
        <v>SL</v>
      </c>
      <c r="C222">
        <v>1.0738592171260346</v>
      </c>
      <c r="D222">
        <v>219</v>
      </c>
      <c r="E222">
        <v>225</v>
      </c>
      <c r="F222">
        <v>30</v>
      </c>
      <c r="G222">
        <v>234</v>
      </c>
      <c r="H222">
        <v>0.92653944532013344</v>
      </c>
      <c r="I222">
        <v>221</v>
      </c>
      <c r="J222">
        <v>225</v>
      </c>
      <c r="K222">
        <v>270</v>
      </c>
      <c r="L222">
        <v>245</v>
      </c>
    </row>
    <row r="223" spans="1:12" x14ac:dyDescent="0.35">
      <c r="A223" t="s">
        <v>8</v>
      </c>
      <c r="B223" t="str" cm="1">
        <f t="array" ref="B223">_xlfn.IFS(A223="Finishing", "FG", A223="Hot Rolling", "HR", A223="ANNEALING", "AN", A223="Slitting", "SL", A223="Cold Rolling", "CR", A223="Casting", "CG", A223="Punching", "PG")</f>
        <v>SL</v>
      </c>
      <c r="C223">
        <v>0.281596695322262</v>
      </c>
      <c r="D223">
        <v>234</v>
      </c>
      <c r="E223">
        <v>211</v>
      </c>
      <c r="F223">
        <v>15</v>
      </c>
      <c r="G223">
        <v>245</v>
      </c>
      <c r="H223">
        <v>0.24296522460937187</v>
      </c>
      <c r="I223">
        <v>236</v>
      </c>
      <c r="J223">
        <v>211</v>
      </c>
      <c r="K223">
        <v>45</v>
      </c>
      <c r="L223">
        <v>229</v>
      </c>
    </row>
    <row r="224" spans="1:12" x14ac:dyDescent="0.35">
      <c r="A224" t="s">
        <v>2</v>
      </c>
      <c r="B224" t="str" cm="1">
        <f t="array" ref="B224">_xlfn.IFS(A224="Finishing", "FG", A224="Hot Rolling", "HR", A224="ANNEALING", "AN", A224="Slitting", "SL", A224="Cold Rolling", "CR", A224="Casting", "CG", A224="Punching", "PG")</f>
        <v>HR</v>
      </c>
      <c r="C224">
        <v>0.62078175526322033</v>
      </c>
      <c r="D224">
        <v>213</v>
      </c>
      <c r="E224">
        <v>216</v>
      </c>
      <c r="F224">
        <v>15</v>
      </c>
      <c r="G224">
        <v>244</v>
      </c>
      <c r="H224">
        <v>0.53561842559380524</v>
      </c>
      <c r="I224">
        <v>229</v>
      </c>
      <c r="J224">
        <v>216</v>
      </c>
      <c r="K224">
        <v>45</v>
      </c>
      <c r="L224">
        <v>223</v>
      </c>
    </row>
    <row r="225" spans="1:12" x14ac:dyDescent="0.35">
      <c r="A225" t="s">
        <v>8</v>
      </c>
      <c r="B225" t="str" cm="1">
        <f t="array" ref="B225">_xlfn.IFS(A225="Finishing", "FG", A225="Hot Rolling", "HR", A225="ANNEALING", "AN", A225="Slitting", "SL", A225="Cold Rolling", "CR", A225="Casting", "CG", A225="Punching", "PG")</f>
        <v>SL</v>
      </c>
      <c r="C225">
        <v>2.2006471727700054</v>
      </c>
      <c r="D225">
        <v>248</v>
      </c>
      <c r="E225">
        <v>250</v>
      </c>
      <c r="F225">
        <v>30</v>
      </c>
      <c r="G225">
        <v>240</v>
      </c>
      <c r="H225">
        <v>1.898746482113896</v>
      </c>
      <c r="I225">
        <v>231</v>
      </c>
      <c r="J225">
        <v>250</v>
      </c>
      <c r="K225">
        <v>45</v>
      </c>
      <c r="L225">
        <v>219</v>
      </c>
    </row>
    <row r="226" spans="1:12" x14ac:dyDescent="0.35">
      <c r="A226" t="s">
        <v>8</v>
      </c>
      <c r="B226" t="str" cm="1">
        <f t="array" ref="B226">_xlfn.IFS(A226="Finishing", "FG", A226="Hot Rolling", "HR", A226="ANNEALING", "AN", A226="Slitting", "SL", A226="Cold Rolling", "CR", A226="Casting", "CG", A226="Punching", "PG")</f>
        <v>SL</v>
      </c>
      <c r="C226">
        <v>4.2533593824384646</v>
      </c>
      <c r="D226">
        <v>248</v>
      </c>
      <c r="E226">
        <v>214</v>
      </c>
      <c r="F226">
        <v>15</v>
      </c>
      <c r="G226">
        <v>227</v>
      </c>
      <c r="H226">
        <v>3.6698527889891839</v>
      </c>
      <c r="I226">
        <v>218</v>
      </c>
      <c r="J226">
        <v>214</v>
      </c>
      <c r="K226">
        <v>60</v>
      </c>
      <c r="L226">
        <v>217</v>
      </c>
    </row>
    <row r="227" spans="1:12" x14ac:dyDescent="0.35">
      <c r="A227" t="s">
        <v>8</v>
      </c>
      <c r="B227" t="str" cm="1">
        <f t="array" ref="B227">_xlfn.IFS(A227="Finishing", "FG", A227="Hot Rolling", "HR", A227="ANNEALING", "AN", A227="Slitting", "SL", A227="Cold Rolling", "CR", A227="Casting", "CG", A227="Punching", "PG")</f>
        <v>SL</v>
      </c>
      <c r="C227">
        <v>2.9419005286885058</v>
      </c>
      <c r="D227">
        <v>242</v>
      </c>
      <c r="E227">
        <v>249</v>
      </c>
      <c r="F227">
        <v>30</v>
      </c>
      <c r="G227">
        <v>250</v>
      </c>
      <c r="H227">
        <v>2.5383093431307211</v>
      </c>
      <c r="I227">
        <v>228</v>
      </c>
      <c r="J227">
        <v>249</v>
      </c>
      <c r="K227">
        <v>45</v>
      </c>
      <c r="L227">
        <v>236</v>
      </c>
    </row>
    <row r="228" spans="1:12" x14ac:dyDescent="0.35">
      <c r="A228" t="s">
        <v>8</v>
      </c>
      <c r="B228" t="str" cm="1">
        <f t="array" ref="B228">_xlfn.IFS(A228="Finishing", "FG", A228="Hot Rolling", "HR", A228="ANNEALING", "AN", A228="Slitting", "SL", A228="Cold Rolling", "CR", A228="Casting", "CG", A228="Punching", "PG")</f>
        <v>SL</v>
      </c>
      <c r="C228">
        <v>1.5652636017643022</v>
      </c>
      <c r="D228">
        <v>241</v>
      </c>
      <c r="E228">
        <v>235</v>
      </c>
      <c r="F228">
        <v>15</v>
      </c>
      <c r="G228">
        <v>242</v>
      </c>
      <c r="H228">
        <v>1.3505294234377068</v>
      </c>
      <c r="I228">
        <v>210</v>
      </c>
      <c r="J228">
        <v>235</v>
      </c>
      <c r="K228">
        <v>45</v>
      </c>
      <c r="L228">
        <v>250</v>
      </c>
    </row>
    <row r="229" spans="1:12" x14ac:dyDescent="0.35">
      <c r="A229" t="s">
        <v>2</v>
      </c>
      <c r="B229" t="str" cm="1">
        <f t="array" ref="B229">_xlfn.IFS(A229="Finishing", "FG", A229="Hot Rolling", "HR", A229="ANNEALING", "AN", A229="Slitting", "SL", A229="Cold Rolling", "CR", A229="Casting", "CG", A229="Punching", "PG")</f>
        <v>HR</v>
      </c>
      <c r="C229">
        <v>5.4876288087934029</v>
      </c>
      <c r="D229">
        <v>212</v>
      </c>
      <c r="E229">
        <v>236</v>
      </c>
      <c r="F229">
        <v>135</v>
      </c>
      <c r="G229">
        <v>213</v>
      </c>
      <c r="H229">
        <v>4.7347962112108739</v>
      </c>
      <c r="I229">
        <v>220</v>
      </c>
      <c r="J229">
        <v>236</v>
      </c>
      <c r="K229">
        <v>270</v>
      </c>
      <c r="L229">
        <v>225</v>
      </c>
    </row>
    <row r="230" spans="1:12" x14ac:dyDescent="0.35">
      <c r="A230" t="s">
        <v>8</v>
      </c>
      <c r="B230" t="str" cm="1">
        <f t="array" ref="B230">_xlfn.IFS(A230="Finishing", "FG", A230="Hot Rolling", "HR", A230="ANNEALING", "AN", A230="Slitting", "SL", A230="Cold Rolling", "CR", A230="Casting", "CG", A230="Punching", "PG")</f>
        <v>SL</v>
      </c>
      <c r="C230">
        <v>4.6278898700027451</v>
      </c>
      <c r="D230">
        <v>238</v>
      </c>
      <c r="E230">
        <v>211</v>
      </c>
      <c r="F230">
        <v>30</v>
      </c>
      <c r="G230">
        <v>240</v>
      </c>
      <c r="H230">
        <v>3.9930024762750174</v>
      </c>
      <c r="I230">
        <v>239</v>
      </c>
      <c r="J230">
        <v>211</v>
      </c>
      <c r="K230">
        <v>45</v>
      </c>
      <c r="L230">
        <v>241</v>
      </c>
    </row>
    <row r="231" spans="1:12" x14ac:dyDescent="0.35">
      <c r="A231" t="s">
        <v>8</v>
      </c>
      <c r="B231" t="str" cm="1">
        <f t="array" ref="B231">_xlfn.IFS(A231="Finishing", "FG", A231="Hot Rolling", "HR", A231="ANNEALING", "AN", A231="Slitting", "SL", A231="Cold Rolling", "CR", A231="Casting", "CG", A231="Punching", "PG")</f>
        <v>SL</v>
      </c>
      <c r="C231">
        <v>2.2263315224885232</v>
      </c>
      <c r="D231">
        <v>233</v>
      </c>
      <c r="E231">
        <v>212</v>
      </c>
      <c r="F231">
        <v>30</v>
      </c>
      <c r="G231">
        <v>245</v>
      </c>
      <c r="H231">
        <v>1.92090726703065</v>
      </c>
      <c r="I231">
        <v>237</v>
      </c>
      <c r="J231">
        <v>212</v>
      </c>
      <c r="K231">
        <v>45</v>
      </c>
      <c r="L231">
        <v>234</v>
      </c>
    </row>
    <row r="232" spans="1:12" x14ac:dyDescent="0.35">
      <c r="A232" t="s">
        <v>8</v>
      </c>
      <c r="B232" t="str" cm="1">
        <f t="array" ref="B232">_xlfn.IFS(A232="Finishing", "FG", A232="Hot Rolling", "HR", A232="ANNEALING", "AN", A232="Slitting", "SL", A232="Cold Rolling", "CR", A232="Casting", "CG", A232="Punching", "PG")</f>
        <v>SL</v>
      </c>
      <c r="C232">
        <v>4.0890938307188076</v>
      </c>
      <c r="D232">
        <v>236</v>
      </c>
      <c r="E232">
        <v>211</v>
      </c>
      <c r="F232">
        <v>90</v>
      </c>
      <c r="G232">
        <v>242</v>
      </c>
      <c r="H232">
        <v>3.5281223733553126</v>
      </c>
      <c r="I232">
        <v>249</v>
      </c>
      <c r="J232">
        <v>211</v>
      </c>
      <c r="K232">
        <v>60</v>
      </c>
      <c r="L232">
        <v>216</v>
      </c>
    </row>
    <row r="233" spans="1:12" x14ac:dyDescent="0.35">
      <c r="A233" t="s">
        <v>2</v>
      </c>
      <c r="B233" t="str" cm="1">
        <f t="array" ref="B233">_xlfn.IFS(A233="Finishing", "FG", A233="Hot Rolling", "HR", A233="ANNEALING", "AN", A233="Slitting", "SL", A233="Cold Rolling", "CR", A233="Casting", "CG", A233="Punching", "PG")</f>
        <v>HR</v>
      </c>
      <c r="C233">
        <v>3.0363173519871465</v>
      </c>
      <c r="D233">
        <v>226</v>
      </c>
      <c r="E233">
        <v>240</v>
      </c>
      <c r="F233">
        <v>90</v>
      </c>
      <c r="G233">
        <v>238</v>
      </c>
      <c r="H233">
        <v>2.6197733839405921</v>
      </c>
      <c r="I233">
        <v>213</v>
      </c>
      <c r="J233">
        <v>240</v>
      </c>
      <c r="K233">
        <v>45</v>
      </c>
      <c r="L233">
        <v>234</v>
      </c>
    </row>
    <row r="234" spans="1:12" x14ac:dyDescent="0.35">
      <c r="A234" t="s">
        <v>8</v>
      </c>
      <c r="B234" t="str" cm="1">
        <f t="array" ref="B234">_xlfn.IFS(A234="Finishing", "FG", A234="Hot Rolling", "HR", A234="ANNEALING", "AN", A234="Slitting", "SL", A234="Cold Rolling", "CR", A234="Casting", "CG", A234="Punching", "PG")</f>
        <v>SL</v>
      </c>
      <c r="C234">
        <v>2.566335693190728</v>
      </c>
      <c r="D234">
        <v>234</v>
      </c>
      <c r="E234">
        <v>215</v>
      </c>
      <c r="F234">
        <v>90</v>
      </c>
      <c r="G234">
        <v>218</v>
      </c>
      <c r="H234">
        <v>2.2142672072396272</v>
      </c>
      <c r="I234">
        <v>242</v>
      </c>
      <c r="J234">
        <v>215</v>
      </c>
      <c r="K234">
        <v>45</v>
      </c>
      <c r="L234">
        <v>243</v>
      </c>
    </row>
    <row r="235" spans="1:12" x14ac:dyDescent="0.35">
      <c r="A235" t="s">
        <v>8</v>
      </c>
      <c r="B235" t="str" cm="1">
        <f t="array" ref="B235">_xlfn.IFS(A235="Finishing", "FG", A235="Hot Rolling", "HR", A235="ANNEALING", "AN", A235="Slitting", "SL", A235="Cold Rolling", "CR", A235="Casting", "CG", A235="Punching", "PG")</f>
        <v>SL</v>
      </c>
      <c r="C235">
        <v>2.0596782220450307</v>
      </c>
      <c r="D235">
        <v>210</v>
      </c>
      <c r="E235">
        <v>218</v>
      </c>
      <c r="F235">
        <v>15</v>
      </c>
      <c r="G235">
        <v>250</v>
      </c>
      <c r="H235">
        <v>1.777116671307188</v>
      </c>
      <c r="I235">
        <v>222</v>
      </c>
      <c r="J235">
        <v>218</v>
      </c>
      <c r="K235">
        <v>60</v>
      </c>
      <c r="L235">
        <v>246</v>
      </c>
    </row>
    <row r="236" spans="1:12" x14ac:dyDescent="0.35">
      <c r="A236" t="s">
        <v>2</v>
      </c>
      <c r="B236" t="str" cm="1">
        <f t="array" ref="B236">_xlfn.IFS(A236="Finishing", "FG", A236="Hot Rolling", "HR", A236="ANNEALING", "AN", A236="Slitting", "SL", A236="Cold Rolling", "CR", A236="Casting", "CG", A236="Punching", "PG")</f>
        <v>HR</v>
      </c>
      <c r="C236">
        <v>2.6513755594063788</v>
      </c>
      <c r="D236">
        <v>220</v>
      </c>
      <c r="E236">
        <v>215</v>
      </c>
      <c r="F236">
        <v>30</v>
      </c>
      <c r="G236">
        <v>220</v>
      </c>
      <c r="H236">
        <v>2.2876406897380317</v>
      </c>
      <c r="I236">
        <v>231</v>
      </c>
      <c r="J236">
        <v>215</v>
      </c>
      <c r="K236">
        <v>45</v>
      </c>
      <c r="L236">
        <v>222</v>
      </c>
    </row>
    <row r="237" spans="1:12" x14ac:dyDescent="0.35">
      <c r="A237" t="s">
        <v>8</v>
      </c>
      <c r="B237" t="str" cm="1">
        <f t="array" ref="B237">_xlfn.IFS(A237="Finishing", "FG", A237="Hot Rolling", "HR", A237="ANNEALING", "AN", A237="Slitting", "SL", A237="Cold Rolling", "CR", A237="Casting", "CG", A237="Punching", "PG")</f>
        <v>SL</v>
      </c>
      <c r="C237">
        <v>2.740093465943966</v>
      </c>
      <c r="D237">
        <v>240</v>
      </c>
      <c r="E237">
        <v>215</v>
      </c>
      <c r="F237">
        <v>30</v>
      </c>
      <c r="G237">
        <v>217</v>
      </c>
      <c r="H237">
        <v>2.364187632393413</v>
      </c>
      <c r="I237">
        <v>233</v>
      </c>
      <c r="J237">
        <v>215</v>
      </c>
      <c r="K237">
        <v>45</v>
      </c>
      <c r="L237">
        <v>227</v>
      </c>
    </row>
    <row r="238" spans="1:12" x14ac:dyDescent="0.35">
      <c r="A238" t="s">
        <v>6</v>
      </c>
      <c r="B238" t="str" cm="1">
        <f t="array" ref="B238">_xlfn.IFS(A238="Finishing", "FG", A238="Hot Rolling", "HR", A238="ANNEALING", "AN", A238="Slitting", "SL", A238="Cold Rolling", "CR", A238="Casting", "CG", A238="Punching", "PG")</f>
        <v>PG</v>
      </c>
      <c r="C238">
        <v>0.46722933359858115</v>
      </c>
      <c r="D238">
        <v>210</v>
      </c>
      <c r="E238">
        <v>216</v>
      </c>
      <c r="F238">
        <v>30</v>
      </c>
      <c r="G238">
        <v>240</v>
      </c>
      <c r="H238">
        <v>0.40313143537409935</v>
      </c>
      <c r="I238">
        <v>210</v>
      </c>
      <c r="J238">
        <v>216</v>
      </c>
      <c r="K238">
        <v>60</v>
      </c>
      <c r="L238">
        <v>220</v>
      </c>
    </row>
    <row r="239" spans="1:12" x14ac:dyDescent="0.35">
      <c r="A239" t="s">
        <v>1</v>
      </c>
      <c r="B239" t="str" cm="1">
        <f t="array" ref="B239">_xlfn.IFS(A239="Finishing", "FG", A239="Hot Rolling", "HR", A239="ANNEALING", "AN", A239="Slitting", "SL", A239="Cold Rolling", "CR", A239="Casting", "CG", A239="Punching", "PG")</f>
        <v>FG</v>
      </c>
      <c r="C239">
        <v>4.624792128880423</v>
      </c>
      <c r="D239">
        <v>233</v>
      </c>
      <c r="E239">
        <v>225</v>
      </c>
      <c r="F239">
        <v>15</v>
      </c>
      <c r="G239">
        <v>219</v>
      </c>
      <c r="H239">
        <v>3.9903297056776728</v>
      </c>
      <c r="I239">
        <v>237</v>
      </c>
      <c r="J239">
        <v>225</v>
      </c>
      <c r="K239">
        <v>45</v>
      </c>
      <c r="L239">
        <v>231</v>
      </c>
    </row>
    <row r="240" spans="1:12" x14ac:dyDescent="0.35">
      <c r="A240" t="s">
        <v>1</v>
      </c>
      <c r="B240" t="str" cm="1">
        <f t="array" ref="B240">_xlfn.IFS(A240="Finishing", "FG", A240="Hot Rolling", "HR", A240="ANNEALING", "AN", A240="Slitting", "SL", A240="Cold Rolling", "CR", A240="Casting", "CG", A240="Punching", "PG")</f>
        <v>FG</v>
      </c>
      <c r="C240">
        <v>0.98909439193448967</v>
      </c>
      <c r="D240">
        <v>234</v>
      </c>
      <c r="E240">
        <v>213</v>
      </c>
      <c r="F240">
        <v>30</v>
      </c>
      <c r="G240">
        <v>244</v>
      </c>
      <c r="H240">
        <v>0.85340327172949926</v>
      </c>
      <c r="I240">
        <v>241</v>
      </c>
      <c r="J240">
        <v>213</v>
      </c>
      <c r="K240">
        <v>60</v>
      </c>
      <c r="L240">
        <v>217</v>
      </c>
    </row>
    <row r="241" spans="1:12" x14ac:dyDescent="0.35">
      <c r="A241" t="s">
        <v>1</v>
      </c>
      <c r="B241" t="str" cm="1">
        <f t="array" ref="B241">_xlfn.IFS(A241="Finishing", "FG", A241="Hot Rolling", "HR", A241="ANNEALING", "AN", A241="Slitting", "SL", A241="Cold Rolling", "CR", A241="Casting", "CG", A241="Punching", "PG")</f>
        <v>FG</v>
      </c>
      <c r="C241">
        <v>1.5930605970575005</v>
      </c>
      <c r="D241">
        <v>249</v>
      </c>
      <c r="E241">
        <v>233</v>
      </c>
      <c r="F241">
        <v>15</v>
      </c>
      <c r="G241">
        <v>238</v>
      </c>
      <c r="H241">
        <v>1.3745130259339953</v>
      </c>
      <c r="I241">
        <v>223</v>
      </c>
      <c r="J241">
        <v>233</v>
      </c>
      <c r="K241">
        <v>45</v>
      </c>
      <c r="L241">
        <v>217</v>
      </c>
    </row>
    <row r="242" spans="1:12" x14ac:dyDescent="0.35">
      <c r="A242" t="s">
        <v>4</v>
      </c>
      <c r="B242" t="str" cm="1">
        <f t="array" ref="B242">_xlfn.IFS(A242="Finishing", "FG", A242="Hot Rolling", "HR", A242="ANNEALING", "AN", A242="Slitting", "SL", A242="Cold Rolling", "CR", A242="Casting", "CG", A242="Punching", "PG")</f>
        <v>SL</v>
      </c>
      <c r="C242">
        <v>2.1032897041364049</v>
      </c>
      <c r="D242">
        <v>243</v>
      </c>
      <c r="E242">
        <v>223</v>
      </c>
      <c r="F242">
        <v>360</v>
      </c>
      <c r="G242">
        <v>210</v>
      </c>
      <c r="H242">
        <v>1.8147452149580716</v>
      </c>
      <c r="I242">
        <v>231</v>
      </c>
      <c r="J242">
        <v>223</v>
      </c>
      <c r="K242">
        <v>45</v>
      </c>
      <c r="L242">
        <v>225</v>
      </c>
    </row>
    <row r="243" spans="1:12" x14ac:dyDescent="0.35">
      <c r="A243" t="s">
        <v>4</v>
      </c>
      <c r="B243" t="str" cm="1">
        <f t="array" ref="B243">_xlfn.IFS(A243="Finishing", "FG", A243="Hot Rolling", "HR", A243="ANNEALING", "AN", A243="Slitting", "SL", A243="Cold Rolling", "CR", A243="Casting", "CG", A243="Punching", "PG")</f>
        <v>SL</v>
      </c>
      <c r="C243">
        <v>2.1513010511234287</v>
      </c>
      <c r="D243">
        <v>246</v>
      </c>
      <c r="E243">
        <v>212</v>
      </c>
      <c r="F243">
        <v>30</v>
      </c>
      <c r="G243">
        <v>225</v>
      </c>
      <c r="H243">
        <v>1.8561700182255638</v>
      </c>
      <c r="I243">
        <v>223</v>
      </c>
      <c r="J243">
        <v>212</v>
      </c>
      <c r="K243">
        <v>150</v>
      </c>
      <c r="L243">
        <v>247</v>
      </c>
    </row>
    <row r="244" spans="1:12" x14ac:dyDescent="0.35">
      <c r="A244" t="s">
        <v>1</v>
      </c>
      <c r="B244" t="str" cm="1">
        <f t="array" ref="B244">_xlfn.IFS(A244="Finishing", "FG", A244="Hot Rolling", "HR", A244="ANNEALING", "AN", A244="Slitting", "SL", A244="Cold Rolling", "CR", A244="Casting", "CG", A244="Punching", "PG")</f>
        <v>FG</v>
      </c>
      <c r="C244">
        <v>3.6748308313172702</v>
      </c>
      <c r="D244">
        <v>234</v>
      </c>
      <c r="E244">
        <v>223</v>
      </c>
      <c r="F244">
        <v>150</v>
      </c>
      <c r="G244">
        <v>231</v>
      </c>
      <c r="H244">
        <v>3.1706909674868595</v>
      </c>
      <c r="I244">
        <v>227</v>
      </c>
      <c r="J244">
        <v>223</v>
      </c>
      <c r="K244">
        <v>60</v>
      </c>
      <c r="L244">
        <v>221</v>
      </c>
    </row>
    <row r="245" spans="1:12" x14ac:dyDescent="0.35">
      <c r="A245" t="s">
        <v>1</v>
      </c>
      <c r="B245" t="str" cm="1">
        <f t="array" ref="B245">_xlfn.IFS(A245="Finishing", "FG", A245="Hot Rolling", "HR", A245="ANNEALING", "AN", A245="Slitting", "SL", A245="Cold Rolling", "CR", A245="Casting", "CG", A245="Punching", "PG")</f>
        <v>FG</v>
      </c>
      <c r="C245">
        <v>2.0374164050773449</v>
      </c>
      <c r="D245">
        <v>250</v>
      </c>
      <c r="E245">
        <v>239</v>
      </c>
      <c r="F245">
        <v>130</v>
      </c>
      <c r="G245">
        <v>233</v>
      </c>
      <c r="H245">
        <v>1.7579088913523251</v>
      </c>
      <c r="I245">
        <v>227</v>
      </c>
      <c r="J245">
        <v>239</v>
      </c>
      <c r="K245">
        <v>60</v>
      </c>
      <c r="L245">
        <v>243</v>
      </c>
    </row>
    <row r="246" spans="1:12" x14ac:dyDescent="0.35">
      <c r="A246" t="s">
        <v>1</v>
      </c>
      <c r="B246" t="str" cm="1">
        <f t="array" ref="B246">_xlfn.IFS(A246="Finishing", "FG", A246="Hot Rolling", "HR", A246="ANNEALING", "AN", A246="Slitting", "SL", A246="Cold Rolling", "CR", A246="Casting", "CG", A246="Punching", "PG")</f>
        <v>FG</v>
      </c>
      <c r="C246">
        <v>4.552198119854169</v>
      </c>
      <c r="D246">
        <v>233</v>
      </c>
      <c r="E246">
        <v>217</v>
      </c>
      <c r="F246">
        <v>30</v>
      </c>
      <c r="G246">
        <v>217</v>
      </c>
      <c r="H246">
        <v>3.927694667691259</v>
      </c>
      <c r="I246">
        <v>216</v>
      </c>
      <c r="J246">
        <v>217</v>
      </c>
      <c r="K246">
        <v>45</v>
      </c>
      <c r="L246">
        <v>221</v>
      </c>
    </row>
    <row r="247" spans="1:12" x14ac:dyDescent="0.35">
      <c r="A247" t="s">
        <v>1</v>
      </c>
      <c r="B247" t="str" cm="1">
        <f t="array" ref="B247">_xlfn.IFS(A247="Finishing", "FG", A247="Hot Rolling", "HR", A247="ANNEALING", "AN", A247="Slitting", "SL", A247="Cold Rolling", "CR", A247="Casting", "CG", A247="Punching", "PG")</f>
        <v>FG</v>
      </c>
      <c r="C247">
        <v>4.0085979804708129</v>
      </c>
      <c r="D247">
        <v>210</v>
      </c>
      <c r="E247">
        <v>211</v>
      </c>
      <c r="F247">
        <v>15</v>
      </c>
      <c r="G247">
        <v>233</v>
      </c>
      <c r="H247">
        <v>3.4586695258591997</v>
      </c>
      <c r="I247">
        <v>237</v>
      </c>
      <c r="J247">
        <v>211</v>
      </c>
      <c r="K247">
        <v>45</v>
      </c>
      <c r="L247">
        <v>235</v>
      </c>
    </row>
    <row r="248" spans="1:12" x14ac:dyDescent="0.35">
      <c r="A248" t="s">
        <v>1</v>
      </c>
      <c r="B248" t="str" cm="1">
        <f t="array" ref="B248">_xlfn.IFS(A248="Finishing", "FG", A248="Hot Rolling", "HR", A248="ANNEALING", "AN", A248="Slitting", "SL", A248="Cold Rolling", "CR", A248="Casting", "CG", A248="Punching", "PG")</f>
        <v>FG</v>
      </c>
      <c r="C248">
        <v>1.059535731982352</v>
      </c>
      <c r="D248">
        <v>214</v>
      </c>
      <c r="E248">
        <v>226</v>
      </c>
      <c r="F248">
        <v>15</v>
      </c>
      <c r="G248">
        <v>238</v>
      </c>
      <c r="H248">
        <v>0.91418095943257294</v>
      </c>
      <c r="I248">
        <v>210</v>
      </c>
      <c r="J248">
        <v>226</v>
      </c>
      <c r="K248">
        <v>45</v>
      </c>
      <c r="L248">
        <v>239</v>
      </c>
    </row>
    <row r="249" spans="1:12" x14ac:dyDescent="0.35">
      <c r="A249" t="s">
        <v>1</v>
      </c>
      <c r="B249" t="str" cm="1">
        <f t="array" ref="B249">_xlfn.IFS(A249="Finishing", "FG", A249="Hot Rolling", "HR", A249="ANNEALING", "AN", A249="Slitting", "SL", A249="Cold Rolling", "CR", A249="Casting", "CG", A249="Punching", "PG")</f>
        <v>FG</v>
      </c>
      <c r="C249">
        <v>1.3717981614998425</v>
      </c>
      <c r="D249">
        <v>246</v>
      </c>
      <c r="E249">
        <v>242</v>
      </c>
      <c r="F249">
        <v>15</v>
      </c>
      <c r="G249">
        <v>230</v>
      </c>
      <c r="H249">
        <v>1.1836049710956362</v>
      </c>
      <c r="I249">
        <v>240</v>
      </c>
      <c r="J249">
        <v>242</v>
      </c>
      <c r="K249">
        <v>45</v>
      </c>
      <c r="L249">
        <v>240</v>
      </c>
    </row>
    <row r="250" spans="1:12" x14ac:dyDescent="0.35">
      <c r="A250" t="s">
        <v>1</v>
      </c>
      <c r="B250" t="str" cm="1">
        <f t="array" ref="B250">_xlfn.IFS(A250="Finishing", "FG", A250="Hot Rolling", "HR", A250="ANNEALING", "AN", A250="Slitting", "SL", A250="Cold Rolling", "CR", A250="Casting", "CG", A250="Punching", "PG")</f>
        <v>FG</v>
      </c>
      <c r="C250">
        <v>2.0801278587956271</v>
      </c>
      <c r="D250">
        <v>232</v>
      </c>
      <c r="E250">
        <v>225</v>
      </c>
      <c r="F250">
        <v>30</v>
      </c>
      <c r="G250">
        <v>211</v>
      </c>
      <c r="H250">
        <v>1.7947608790298766</v>
      </c>
      <c r="I250">
        <v>210</v>
      </c>
      <c r="J250">
        <v>225</v>
      </c>
      <c r="K250">
        <v>150</v>
      </c>
      <c r="L250">
        <v>233</v>
      </c>
    </row>
    <row r="251" spans="1:12" x14ac:dyDescent="0.35">
      <c r="A251" t="s">
        <v>1</v>
      </c>
      <c r="B251" t="str" cm="1">
        <f t="array" ref="B251">_xlfn.IFS(A251="Finishing", "FG", A251="Hot Rolling", "HR", A251="ANNEALING", "AN", A251="Slitting", "SL", A251="Cold Rolling", "CR", A251="Casting", "CG", A251="Punching", "PG")</f>
        <v>FG</v>
      </c>
      <c r="C251">
        <v>2.7014820356815612</v>
      </c>
      <c r="D251">
        <v>210</v>
      </c>
      <c r="E251">
        <v>237</v>
      </c>
      <c r="F251">
        <v>15</v>
      </c>
      <c r="G251">
        <v>225</v>
      </c>
      <c r="H251">
        <v>2.330873197309371</v>
      </c>
      <c r="I251">
        <v>244</v>
      </c>
      <c r="J251">
        <v>237</v>
      </c>
      <c r="K251">
        <v>60</v>
      </c>
      <c r="L251">
        <v>231</v>
      </c>
    </row>
    <row r="252" spans="1:12" x14ac:dyDescent="0.35">
      <c r="A252" t="s">
        <v>1</v>
      </c>
      <c r="B252" t="str" cm="1">
        <f t="array" ref="B252">_xlfn.IFS(A252="Finishing", "FG", A252="Hot Rolling", "HR", A252="ANNEALING", "AN", A252="Slitting", "SL", A252="Cold Rolling", "CR", A252="Casting", "CG", A252="Punching", "PG")</f>
        <v>FG</v>
      </c>
      <c r="C252">
        <v>2.0221512029217878</v>
      </c>
      <c r="D252">
        <v>246</v>
      </c>
      <c r="E252">
        <v>224</v>
      </c>
      <c r="F252">
        <v>15</v>
      </c>
      <c r="G252">
        <v>231</v>
      </c>
      <c r="H252">
        <v>1.7447378800015425</v>
      </c>
      <c r="I252">
        <v>244</v>
      </c>
      <c r="J252">
        <v>224</v>
      </c>
      <c r="K252">
        <v>60</v>
      </c>
      <c r="L252">
        <v>221</v>
      </c>
    </row>
    <row r="253" spans="1:12" x14ac:dyDescent="0.35">
      <c r="A253" t="s">
        <v>1</v>
      </c>
      <c r="B253" t="str" cm="1">
        <f t="array" ref="B253">_xlfn.IFS(A253="Finishing", "FG", A253="Hot Rolling", "HR", A253="ANNEALING", "AN", A253="Slitting", "SL", A253="Cold Rolling", "CR", A253="Casting", "CG", A253="Punching", "PG")</f>
        <v>FG</v>
      </c>
      <c r="C253">
        <v>0.66277331455542776</v>
      </c>
      <c r="D253">
        <v>247</v>
      </c>
      <c r="E253">
        <v>213</v>
      </c>
      <c r="F253">
        <v>15</v>
      </c>
      <c r="G253">
        <v>227</v>
      </c>
      <c r="H253">
        <v>0.57184927916775474</v>
      </c>
      <c r="I253">
        <v>239</v>
      </c>
      <c r="J253">
        <v>213</v>
      </c>
      <c r="K253">
        <v>45</v>
      </c>
      <c r="L253">
        <v>235</v>
      </c>
    </row>
    <row r="254" spans="1:12" x14ac:dyDescent="0.35">
      <c r="A254" t="s">
        <v>1</v>
      </c>
      <c r="B254" t="str" cm="1">
        <f t="array" ref="B254">_xlfn.IFS(A254="Finishing", "FG", A254="Hot Rolling", "HR", A254="ANNEALING", "AN", A254="Slitting", "SL", A254="Cold Rolling", "CR", A254="Casting", "CG", A254="Punching", "PG")</f>
        <v>FG</v>
      </c>
      <c r="C254">
        <v>1.7251475141604009</v>
      </c>
      <c r="D254">
        <v>224</v>
      </c>
      <c r="E254">
        <v>243</v>
      </c>
      <c r="F254">
        <v>15</v>
      </c>
      <c r="G254">
        <v>210</v>
      </c>
      <c r="H254">
        <v>1.4884793047113036</v>
      </c>
      <c r="I254">
        <v>246</v>
      </c>
      <c r="J254">
        <v>243</v>
      </c>
      <c r="K254">
        <v>45</v>
      </c>
      <c r="L254">
        <v>217</v>
      </c>
    </row>
    <row r="255" spans="1:12" x14ac:dyDescent="0.35">
      <c r="A255" t="s">
        <v>1</v>
      </c>
      <c r="B255" t="str" cm="1">
        <f t="array" ref="B255">_xlfn.IFS(A255="Finishing", "FG", A255="Hot Rolling", "HR", A255="ANNEALING", "AN", A255="Slitting", "SL", A255="Cold Rolling", "CR", A255="Casting", "CG", A255="Punching", "PG")</f>
        <v>FG</v>
      </c>
      <c r="C255">
        <v>1.617253622651045</v>
      </c>
      <c r="D255">
        <v>224</v>
      </c>
      <c r="E255">
        <v>226</v>
      </c>
      <c r="F255">
        <v>215</v>
      </c>
      <c r="G255">
        <v>231</v>
      </c>
      <c r="H255">
        <v>1.3953870773520665</v>
      </c>
      <c r="I255">
        <v>219</v>
      </c>
      <c r="J255">
        <v>226</v>
      </c>
      <c r="K255">
        <v>60</v>
      </c>
      <c r="L255">
        <v>249</v>
      </c>
    </row>
    <row r="256" spans="1:12" x14ac:dyDescent="0.35">
      <c r="A256" t="s">
        <v>1</v>
      </c>
      <c r="B256" t="str" cm="1">
        <f t="array" ref="B256">_xlfn.IFS(A256="Finishing", "FG", A256="Hot Rolling", "HR", A256="ANNEALING", "AN", A256="Slitting", "SL", A256="Cold Rolling", "CR", A256="Casting", "CG", A256="Punching", "PG")</f>
        <v>FG</v>
      </c>
      <c r="C256">
        <v>2.6258139730003356E-2</v>
      </c>
      <c r="D256">
        <v>223</v>
      </c>
      <c r="E256">
        <v>234</v>
      </c>
      <c r="F256">
        <v>30</v>
      </c>
      <c r="G256">
        <v>233</v>
      </c>
      <c r="H256">
        <v>2.2655858265749229E-2</v>
      </c>
      <c r="I256">
        <v>231</v>
      </c>
      <c r="J256">
        <v>234</v>
      </c>
      <c r="K256">
        <v>60</v>
      </c>
      <c r="L256">
        <v>217</v>
      </c>
    </row>
    <row r="257" spans="1:12" x14ac:dyDescent="0.35">
      <c r="A257" t="s">
        <v>1</v>
      </c>
      <c r="B257" t="str" cm="1">
        <f t="array" ref="B257">_xlfn.IFS(A257="Finishing", "FG", A257="Hot Rolling", "HR", A257="ANNEALING", "AN", A257="Slitting", "SL", A257="Cold Rolling", "CR", A257="Casting", "CG", A257="Punching", "PG")</f>
        <v>FG</v>
      </c>
      <c r="C257">
        <v>3.0560478244556455</v>
      </c>
      <c r="D257">
        <v>231</v>
      </c>
      <c r="E257">
        <v>231</v>
      </c>
      <c r="F257">
        <v>30</v>
      </c>
      <c r="G257">
        <v>222</v>
      </c>
      <c r="H257">
        <v>2.6367970875372264</v>
      </c>
      <c r="I257">
        <v>229</v>
      </c>
      <c r="J257">
        <v>231</v>
      </c>
      <c r="K257">
        <v>60</v>
      </c>
      <c r="L257">
        <v>216</v>
      </c>
    </row>
    <row r="258" spans="1:12" x14ac:dyDescent="0.35">
      <c r="A258" t="s">
        <v>1</v>
      </c>
      <c r="B258" t="str" cm="1">
        <f t="array" ref="B258">_xlfn.IFS(A258="Finishing", "FG", A258="Hot Rolling", "HR", A258="ANNEALING", "AN", A258="Slitting", "SL", A258="Cold Rolling", "CR", A258="Casting", "CG", A258="Punching", "PG")</f>
        <v>FG</v>
      </c>
      <c r="C258">
        <v>1.8975156619465623</v>
      </c>
      <c r="D258">
        <v>230</v>
      </c>
      <c r="E258">
        <v>234</v>
      </c>
      <c r="F258">
        <v>30</v>
      </c>
      <c r="G258">
        <v>241</v>
      </c>
      <c r="H258">
        <v>1.6372007436985005</v>
      </c>
      <c r="I258">
        <v>212</v>
      </c>
      <c r="J258">
        <v>234</v>
      </c>
      <c r="K258">
        <v>120</v>
      </c>
      <c r="L258">
        <v>247</v>
      </c>
    </row>
    <row r="259" spans="1:12" x14ac:dyDescent="0.35">
      <c r="A259" t="s">
        <v>1</v>
      </c>
      <c r="B259" t="str" cm="1">
        <f t="array" ref="B259">_xlfn.IFS(A259="Finishing", "FG", A259="Hot Rolling", "HR", A259="ANNEALING", "AN", A259="Slitting", "SL", A259="Cold Rolling", "CR", A259="Casting", "CG", A259="Punching", "PG")</f>
        <v>FG</v>
      </c>
      <c r="C259">
        <v>2.7109616776704115</v>
      </c>
      <c r="D259">
        <v>249</v>
      </c>
      <c r="E259">
        <v>216</v>
      </c>
      <c r="F259">
        <v>15</v>
      </c>
      <c r="G259">
        <v>236</v>
      </c>
      <c r="H259">
        <v>2.3390523534688623</v>
      </c>
      <c r="I259">
        <v>218</v>
      </c>
      <c r="J259">
        <v>216</v>
      </c>
      <c r="K259">
        <v>45</v>
      </c>
      <c r="L259">
        <v>227</v>
      </c>
    </row>
    <row r="260" spans="1:12" x14ac:dyDescent="0.35">
      <c r="A260" t="s">
        <v>1</v>
      </c>
      <c r="B260" t="str" cm="1">
        <f t="array" ref="B260">_xlfn.IFS(A260="Finishing", "FG", A260="Hot Rolling", "HR", A260="ANNEALING", "AN", A260="Slitting", "SL", A260="Cold Rolling", "CR", A260="Casting", "CG", A260="Punching", "PG")</f>
        <v>FG</v>
      </c>
      <c r="C260">
        <v>0.55269840600148756</v>
      </c>
      <c r="D260">
        <v>219</v>
      </c>
      <c r="E260">
        <v>217</v>
      </c>
      <c r="F260">
        <v>15</v>
      </c>
      <c r="G260">
        <v>233</v>
      </c>
      <c r="H260">
        <v>0.47687524245167179</v>
      </c>
      <c r="I260">
        <v>218</v>
      </c>
      <c r="J260">
        <v>217</v>
      </c>
      <c r="K260">
        <v>60</v>
      </c>
      <c r="L260">
        <v>250</v>
      </c>
    </row>
    <row r="261" spans="1:12" x14ac:dyDescent="0.35">
      <c r="A261" t="s">
        <v>1</v>
      </c>
      <c r="B261" t="str" cm="1">
        <f t="array" ref="B261">_xlfn.IFS(A261="Finishing", "FG", A261="Hot Rolling", "HR", A261="ANNEALING", "AN", A261="Slitting", "SL", A261="Cold Rolling", "CR", A261="Casting", "CG", A261="Punching", "PG")</f>
        <v>FG</v>
      </c>
      <c r="C261">
        <v>0.28163090174280253</v>
      </c>
      <c r="D261">
        <v>216</v>
      </c>
      <c r="E261">
        <v>224</v>
      </c>
      <c r="F261">
        <v>150</v>
      </c>
      <c r="G261">
        <v>222</v>
      </c>
      <c r="H261">
        <v>0.24299473834581753</v>
      </c>
      <c r="I261">
        <v>215</v>
      </c>
      <c r="J261">
        <v>224</v>
      </c>
      <c r="K261">
        <v>60</v>
      </c>
      <c r="L261">
        <v>233</v>
      </c>
    </row>
    <row r="262" spans="1:12" x14ac:dyDescent="0.35">
      <c r="A262" t="s">
        <v>1</v>
      </c>
      <c r="B262" t="str" cm="1">
        <f t="array" ref="B262">_xlfn.IFS(A262="Finishing", "FG", A262="Hot Rolling", "HR", A262="ANNEALING", "AN", A262="Slitting", "SL", A262="Cold Rolling", "CR", A262="Casting", "CG", A262="Punching", "PG")</f>
        <v>FG</v>
      </c>
      <c r="C262">
        <v>2.7872793123330912</v>
      </c>
      <c r="D262">
        <v>229</v>
      </c>
      <c r="E262">
        <v>220</v>
      </c>
      <c r="F262">
        <v>30</v>
      </c>
      <c r="G262">
        <v>216</v>
      </c>
      <c r="H262">
        <v>2.4049001832037025</v>
      </c>
      <c r="I262">
        <v>225</v>
      </c>
      <c r="J262">
        <v>220</v>
      </c>
      <c r="K262">
        <v>45</v>
      </c>
      <c r="L262">
        <v>235</v>
      </c>
    </row>
    <row r="263" spans="1:12" x14ac:dyDescent="0.35">
      <c r="A263" t="s">
        <v>4</v>
      </c>
      <c r="B263" t="str" cm="1">
        <f t="array" ref="B263">_xlfn.IFS(A263="Finishing", "FG", A263="Hot Rolling", "HR", A263="ANNEALING", "AN", A263="Slitting", "SL", A263="Cold Rolling", "CR", A263="Casting", "CG", A263="Punching", "PG")</f>
        <v>SL</v>
      </c>
      <c r="C263">
        <v>0.94748364191215417</v>
      </c>
      <c r="D263">
        <v>221</v>
      </c>
      <c r="E263">
        <v>240</v>
      </c>
      <c r="F263">
        <v>30</v>
      </c>
      <c r="G263">
        <v>225</v>
      </c>
      <c r="H263">
        <v>0.81750098525638837</v>
      </c>
      <c r="I263">
        <v>235</v>
      </c>
      <c r="J263">
        <v>240</v>
      </c>
      <c r="K263">
        <v>45</v>
      </c>
      <c r="L263">
        <v>219</v>
      </c>
    </row>
    <row r="264" spans="1:12" x14ac:dyDescent="0.35">
      <c r="A264" t="s">
        <v>1</v>
      </c>
      <c r="B264" t="str" cm="1">
        <f t="array" ref="B264">_xlfn.IFS(A264="Finishing", "FG", A264="Hot Rolling", "HR", A264="ANNEALING", "AN", A264="Slitting", "SL", A264="Cold Rolling", "CR", A264="Casting", "CG", A264="Punching", "PG")</f>
        <v>FG</v>
      </c>
      <c r="C264">
        <v>1.8875859537968338</v>
      </c>
      <c r="D264">
        <v>224</v>
      </c>
      <c r="E264">
        <v>223</v>
      </c>
      <c r="F264">
        <v>15</v>
      </c>
      <c r="G264">
        <v>242</v>
      </c>
      <c r="H264">
        <v>1.6286332647082258</v>
      </c>
      <c r="I264">
        <v>247</v>
      </c>
      <c r="J264">
        <v>223</v>
      </c>
      <c r="K264">
        <v>60</v>
      </c>
      <c r="L264">
        <v>214</v>
      </c>
    </row>
    <row r="265" spans="1:12" x14ac:dyDescent="0.35">
      <c r="A265" t="s">
        <v>1</v>
      </c>
      <c r="B265" t="str" cm="1">
        <f t="array" ref="B265">_xlfn.IFS(A265="Finishing", "FG", A265="Hot Rolling", "HR", A265="ANNEALING", "AN", A265="Slitting", "SL", A265="Cold Rolling", "CR", A265="Casting", "CG", A265="Punching", "PG")</f>
        <v>FG</v>
      </c>
      <c r="C265">
        <v>1.2867294081708536</v>
      </c>
      <c r="D265">
        <v>235</v>
      </c>
      <c r="E265">
        <v>215</v>
      </c>
      <c r="F265">
        <v>15</v>
      </c>
      <c r="G265">
        <v>217</v>
      </c>
      <c r="H265">
        <v>1.1102065644269659</v>
      </c>
      <c r="I265">
        <v>224</v>
      </c>
      <c r="J265">
        <v>215</v>
      </c>
      <c r="K265">
        <v>150</v>
      </c>
      <c r="L265">
        <v>216</v>
      </c>
    </row>
    <row r="266" spans="1:12" x14ac:dyDescent="0.35">
      <c r="A266" t="s">
        <v>1</v>
      </c>
      <c r="B266" t="str" cm="1">
        <f t="array" ref="B266">_xlfn.IFS(A266="Finishing", "FG", A266="Hot Rolling", "HR", A266="ANNEALING", "AN", A266="Slitting", "SL", A266="Cold Rolling", "CR", A266="Casting", "CG", A266="Punching", "PG")</f>
        <v>FG</v>
      </c>
      <c r="C266">
        <v>0.26910908261570066</v>
      </c>
      <c r="D266">
        <v>236</v>
      </c>
      <c r="E266">
        <v>246</v>
      </c>
      <c r="F266">
        <v>15</v>
      </c>
      <c r="G266">
        <v>212</v>
      </c>
      <c r="H266">
        <v>0.23219075290396951</v>
      </c>
      <c r="I266">
        <v>240</v>
      </c>
      <c r="J266">
        <v>246</v>
      </c>
      <c r="K266">
        <v>60</v>
      </c>
      <c r="L266">
        <v>229</v>
      </c>
    </row>
    <row r="267" spans="1:12" x14ac:dyDescent="0.35">
      <c r="A267" t="s">
        <v>1</v>
      </c>
      <c r="B267" t="str" cm="1">
        <f t="array" ref="B267">_xlfn.IFS(A267="Finishing", "FG", A267="Hot Rolling", "HR", A267="ANNEALING", "AN", A267="Slitting", "SL", A267="Cold Rolling", "CR", A267="Casting", "CG", A267="Punching", "PG")</f>
        <v>FG</v>
      </c>
      <c r="C267">
        <v>1.5455392605350795</v>
      </c>
      <c r="D267">
        <v>227</v>
      </c>
      <c r="E267">
        <v>237</v>
      </c>
      <c r="F267">
        <v>30</v>
      </c>
      <c r="G267">
        <v>231</v>
      </c>
      <c r="H267">
        <v>1.333511009952614</v>
      </c>
      <c r="I267">
        <v>230</v>
      </c>
      <c r="J267">
        <v>237</v>
      </c>
      <c r="K267">
        <v>45</v>
      </c>
      <c r="L267">
        <v>226</v>
      </c>
    </row>
    <row r="268" spans="1:12" x14ac:dyDescent="0.35">
      <c r="A268" t="s">
        <v>3</v>
      </c>
      <c r="B268" t="str" cm="1">
        <f t="array" ref="B268">_xlfn.IFS(A268="Finishing", "FG", A268="Hot Rolling", "HR", A268="ANNEALING", "AN", A268="Slitting", "SL", A268="Cold Rolling", "CR", A268="Casting", "CG", A268="Punching", "PG")</f>
        <v>AN</v>
      </c>
      <c r="C268">
        <v>0.74750170082093437</v>
      </c>
      <c r="D268">
        <v>232</v>
      </c>
      <c r="E268">
        <v>243</v>
      </c>
      <c r="F268">
        <v>30</v>
      </c>
      <c r="G268">
        <v>245</v>
      </c>
      <c r="H268">
        <v>0.64495401278769138</v>
      </c>
      <c r="I268">
        <v>236</v>
      </c>
      <c r="J268">
        <v>243</v>
      </c>
      <c r="K268">
        <v>45</v>
      </c>
      <c r="L268">
        <v>237</v>
      </c>
    </row>
    <row r="269" spans="1:12" x14ac:dyDescent="0.35">
      <c r="A269" t="s">
        <v>3</v>
      </c>
      <c r="B269" t="str" cm="1">
        <f t="array" ref="B269">_xlfn.IFS(A269="Finishing", "FG", A269="Hot Rolling", "HR", A269="ANNEALING", "AN", A269="Slitting", "SL", A269="Cold Rolling", "CR", A269="Casting", "CG", A269="Punching", "PG")</f>
        <v>AN</v>
      </c>
      <c r="C269">
        <v>0.16303566270603009</v>
      </c>
      <c r="D269">
        <v>215</v>
      </c>
      <c r="E269">
        <v>235</v>
      </c>
      <c r="F269">
        <v>30</v>
      </c>
      <c r="G269">
        <v>219</v>
      </c>
      <c r="H269">
        <v>0.14066925168768774</v>
      </c>
      <c r="I269">
        <v>249</v>
      </c>
      <c r="J269">
        <v>235</v>
      </c>
      <c r="K269">
        <v>60</v>
      </c>
      <c r="L269">
        <v>238</v>
      </c>
    </row>
    <row r="270" spans="1:12" x14ac:dyDescent="0.35">
      <c r="A270" t="s">
        <v>3</v>
      </c>
      <c r="B270" t="str" cm="1">
        <f t="array" ref="B270">_xlfn.IFS(A270="Finishing", "FG", A270="Hot Rolling", "HR", A270="ANNEALING", "AN", A270="Slitting", "SL", A270="Cold Rolling", "CR", A270="Casting", "CG", A270="Punching", "PG")</f>
        <v>AN</v>
      </c>
      <c r="C270">
        <v>2.0585686780082293</v>
      </c>
      <c r="D270">
        <v>223</v>
      </c>
      <c r="E270">
        <v>212</v>
      </c>
      <c r="F270">
        <v>15</v>
      </c>
      <c r="G270">
        <v>222</v>
      </c>
      <c r="H270">
        <v>1.7761593425437698</v>
      </c>
      <c r="I270">
        <v>222</v>
      </c>
      <c r="J270">
        <v>212</v>
      </c>
      <c r="K270">
        <v>60</v>
      </c>
      <c r="L270">
        <v>229</v>
      </c>
    </row>
    <row r="271" spans="1:12" x14ac:dyDescent="0.35">
      <c r="A271" t="s">
        <v>3</v>
      </c>
      <c r="B271" t="str" cm="1">
        <f t="array" ref="B271">_xlfn.IFS(A271="Finishing", "FG", A271="Hot Rolling", "HR", A271="ANNEALING", "AN", A271="Slitting", "SL", A271="Cold Rolling", "CR", A271="Casting", "CG", A271="Punching", "PG")</f>
        <v>AN</v>
      </c>
      <c r="C271">
        <v>0.96370641954265734</v>
      </c>
      <c r="D271">
        <v>249</v>
      </c>
      <c r="E271">
        <v>242</v>
      </c>
      <c r="F271">
        <v>200</v>
      </c>
      <c r="G271">
        <v>246</v>
      </c>
      <c r="H271">
        <v>0.83149820495483806</v>
      </c>
      <c r="I271">
        <v>237</v>
      </c>
      <c r="J271">
        <v>242</v>
      </c>
      <c r="K271">
        <v>45</v>
      </c>
      <c r="L271">
        <v>225</v>
      </c>
    </row>
    <row r="272" spans="1:12" x14ac:dyDescent="0.35">
      <c r="A272" t="s">
        <v>1</v>
      </c>
      <c r="B272" t="str" cm="1">
        <f t="array" ref="B272">_xlfn.IFS(A272="Finishing", "FG", A272="Hot Rolling", "HR", A272="ANNEALING", "AN", A272="Slitting", "SL", A272="Cold Rolling", "CR", A272="Casting", "CG", A272="Punching", "PG")</f>
        <v>FG</v>
      </c>
      <c r="C272">
        <v>2.989502951800254</v>
      </c>
      <c r="D272">
        <v>244</v>
      </c>
      <c r="E272">
        <v>232</v>
      </c>
      <c r="F272">
        <v>215</v>
      </c>
      <c r="G272">
        <v>231</v>
      </c>
      <c r="H272">
        <v>2.5793813216568195</v>
      </c>
      <c r="I272">
        <v>249</v>
      </c>
      <c r="J272">
        <v>232</v>
      </c>
      <c r="K272">
        <v>45</v>
      </c>
      <c r="L272">
        <v>232</v>
      </c>
    </row>
    <row r="273" spans="1:12" x14ac:dyDescent="0.35">
      <c r="A273" t="s">
        <v>1</v>
      </c>
      <c r="B273" t="str" cm="1">
        <f t="array" ref="B273">_xlfn.IFS(A273="Finishing", "FG", A273="Hot Rolling", "HR", A273="ANNEALING", "AN", A273="Slitting", "SL", A273="Cold Rolling", "CR", A273="Casting", "CG", A273="Punching", "PG")</f>
        <v>FG</v>
      </c>
      <c r="C273">
        <v>4.5304360206077838</v>
      </c>
      <c r="D273">
        <v>227</v>
      </c>
      <c r="E273">
        <v>213</v>
      </c>
      <c r="F273">
        <v>15</v>
      </c>
      <c r="G273">
        <v>219</v>
      </c>
      <c r="H273">
        <v>3.9089180505675438</v>
      </c>
      <c r="I273">
        <v>235</v>
      </c>
      <c r="J273">
        <v>213</v>
      </c>
      <c r="K273">
        <v>45</v>
      </c>
      <c r="L273">
        <v>225</v>
      </c>
    </row>
    <row r="274" spans="1:12" x14ac:dyDescent="0.35">
      <c r="A274" t="s">
        <v>1</v>
      </c>
      <c r="B274" t="str" cm="1">
        <f t="array" ref="B274">_xlfn.IFS(A274="Finishing", "FG", A274="Hot Rolling", "HR", A274="ANNEALING", "AN", A274="Slitting", "SL", A274="Cold Rolling", "CR", A274="Casting", "CG", A274="Punching", "PG")</f>
        <v>FG</v>
      </c>
      <c r="C274">
        <v>5.3623191033783453</v>
      </c>
      <c r="D274">
        <v>240</v>
      </c>
      <c r="E274">
        <v>219</v>
      </c>
      <c r="F274">
        <v>15</v>
      </c>
      <c r="G274">
        <v>214</v>
      </c>
      <c r="H274">
        <v>4.6266773972203152</v>
      </c>
      <c r="I274">
        <v>232</v>
      </c>
      <c r="J274">
        <v>219</v>
      </c>
      <c r="K274">
        <v>60</v>
      </c>
      <c r="L274">
        <v>238</v>
      </c>
    </row>
    <row r="275" spans="1:12" x14ac:dyDescent="0.35">
      <c r="A275" t="s">
        <v>1</v>
      </c>
      <c r="B275" t="str" cm="1">
        <f t="array" ref="B275">_xlfn.IFS(A275="Finishing", "FG", A275="Hot Rolling", "HR", A275="ANNEALING", "AN", A275="Slitting", "SL", A275="Cold Rolling", "CR", A275="Casting", "CG", A275="Punching", "PG")</f>
        <v>FG</v>
      </c>
      <c r="C275">
        <v>1.9215416092796334</v>
      </c>
      <c r="D275">
        <v>239</v>
      </c>
      <c r="E275">
        <v>241</v>
      </c>
      <c r="F275">
        <v>15</v>
      </c>
      <c r="G275">
        <v>221</v>
      </c>
      <c r="H275">
        <v>1.6579306378599079</v>
      </c>
      <c r="I275">
        <v>235</v>
      </c>
      <c r="J275">
        <v>241</v>
      </c>
      <c r="K275">
        <v>60</v>
      </c>
      <c r="L275">
        <v>250</v>
      </c>
    </row>
    <row r="276" spans="1:12" x14ac:dyDescent="0.35">
      <c r="A276" t="s">
        <v>1</v>
      </c>
      <c r="B276" t="str" cm="1">
        <f t="array" ref="B276">_xlfn.IFS(A276="Finishing", "FG", A276="Hot Rolling", "HR", A276="ANNEALING", "AN", A276="Slitting", "SL", A276="Cold Rolling", "CR", A276="Casting", "CG", A276="Punching", "PG")</f>
        <v>FG</v>
      </c>
      <c r="C276">
        <v>0.24545358069235365</v>
      </c>
      <c r="D276">
        <v>246</v>
      </c>
      <c r="E276">
        <v>231</v>
      </c>
      <c r="F276">
        <v>30</v>
      </c>
      <c r="G276">
        <v>236</v>
      </c>
      <c r="H276">
        <v>0.21178048377252257</v>
      </c>
      <c r="I276">
        <v>244</v>
      </c>
      <c r="J276">
        <v>231</v>
      </c>
      <c r="K276">
        <v>60</v>
      </c>
      <c r="L276">
        <v>221</v>
      </c>
    </row>
    <row r="277" spans="1:12" x14ac:dyDescent="0.35">
      <c r="A277" t="s">
        <v>1</v>
      </c>
      <c r="B277" t="str" cm="1">
        <f t="array" ref="B277">_xlfn.IFS(A277="Finishing", "FG", A277="Hot Rolling", "HR", A277="ANNEALING", "AN", A277="Slitting", "SL", A277="Cold Rolling", "CR", A277="Casting", "CG", A277="Punching", "PG")</f>
        <v>FG</v>
      </c>
      <c r="C277">
        <v>1.1284736235608306</v>
      </c>
      <c r="D277">
        <v>214</v>
      </c>
      <c r="E277">
        <v>222</v>
      </c>
      <c r="F277">
        <v>30</v>
      </c>
      <c r="G277">
        <v>224</v>
      </c>
      <c r="H277">
        <v>0.97366145259778314</v>
      </c>
      <c r="I277">
        <v>236</v>
      </c>
      <c r="J277">
        <v>222</v>
      </c>
      <c r="K277">
        <v>45</v>
      </c>
      <c r="L277">
        <v>218</v>
      </c>
    </row>
    <row r="278" spans="1:12" x14ac:dyDescent="0.35">
      <c r="A278" t="s">
        <v>1</v>
      </c>
      <c r="B278" t="str" cm="1">
        <f t="array" ref="B278">_xlfn.IFS(A278="Finishing", "FG", A278="Hot Rolling", "HR", A278="ANNEALING", "AN", A278="Slitting", "SL", A278="Cold Rolling", "CR", A278="Casting", "CG", A278="Punching", "PG")</f>
        <v>FG</v>
      </c>
      <c r="C278">
        <v>0.6363032248119842</v>
      </c>
      <c r="D278">
        <v>223</v>
      </c>
      <c r="E278">
        <v>234</v>
      </c>
      <c r="F278">
        <v>15</v>
      </c>
      <c r="G278">
        <v>243</v>
      </c>
      <c r="H278">
        <v>0.54901054772388624</v>
      </c>
      <c r="I278">
        <v>210</v>
      </c>
      <c r="J278">
        <v>234</v>
      </c>
      <c r="K278">
        <v>60</v>
      </c>
      <c r="L278">
        <v>219</v>
      </c>
    </row>
    <row r="279" spans="1:12" x14ac:dyDescent="0.35">
      <c r="A279" t="s">
        <v>1</v>
      </c>
      <c r="B279" t="str" cm="1">
        <f t="array" ref="B279">_xlfn.IFS(A279="Finishing", "FG", A279="Hot Rolling", "HR", A279="ANNEALING", "AN", A279="Slitting", "SL", A279="Cold Rolling", "CR", A279="Casting", "CG", A279="Punching", "PG")</f>
        <v>FG</v>
      </c>
      <c r="C279">
        <v>1.692871131455093</v>
      </c>
      <c r="D279">
        <v>221</v>
      </c>
      <c r="E279">
        <v>221</v>
      </c>
      <c r="F279">
        <v>150</v>
      </c>
      <c r="G279">
        <v>229</v>
      </c>
      <c r="H279">
        <v>1.4606308295557318</v>
      </c>
      <c r="I279">
        <v>250</v>
      </c>
      <c r="J279">
        <v>221</v>
      </c>
      <c r="K279">
        <v>110</v>
      </c>
      <c r="L279">
        <v>228</v>
      </c>
    </row>
    <row r="280" spans="1:12" x14ac:dyDescent="0.35">
      <c r="A280" t="s">
        <v>1</v>
      </c>
      <c r="B280" t="str" cm="1">
        <f t="array" ref="B280">_xlfn.IFS(A280="Finishing", "FG", A280="Hot Rolling", "HR", A280="ANNEALING", "AN", A280="Slitting", "SL", A280="Cold Rolling", "CR", A280="Casting", "CG", A280="Punching", "PG")</f>
        <v>FG</v>
      </c>
      <c r="C280">
        <v>5.7819106277534384</v>
      </c>
      <c r="D280">
        <v>236</v>
      </c>
      <c r="E280">
        <v>231</v>
      </c>
      <c r="F280">
        <v>30</v>
      </c>
      <c r="G280">
        <v>231</v>
      </c>
      <c r="H280">
        <v>4.9887063224792394</v>
      </c>
      <c r="I280">
        <v>223</v>
      </c>
      <c r="J280">
        <v>231</v>
      </c>
      <c r="K280">
        <v>45</v>
      </c>
      <c r="L280">
        <v>217</v>
      </c>
    </row>
    <row r="281" spans="1:12" x14ac:dyDescent="0.35">
      <c r="A281" t="s">
        <v>1</v>
      </c>
      <c r="B281" t="str" cm="1">
        <f t="array" ref="B281">_xlfn.IFS(A281="Finishing", "FG", A281="Hot Rolling", "HR", A281="ANNEALING", "AN", A281="Slitting", "SL", A281="Cold Rolling", "CR", A281="Casting", "CG", A281="Punching", "PG")</f>
        <v>FG</v>
      </c>
      <c r="C281">
        <v>1.3775934351689134</v>
      </c>
      <c r="D281">
        <v>249</v>
      </c>
      <c r="E281">
        <v>234</v>
      </c>
      <c r="F281">
        <v>15</v>
      </c>
      <c r="G281">
        <v>231</v>
      </c>
      <c r="H281">
        <v>1.1886052072208053</v>
      </c>
      <c r="I281">
        <v>229</v>
      </c>
      <c r="J281">
        <v>234</v>
      </c>
      <c r="K281">
        <v>60</v>
      </c>
      <c r="L281">
        <v>230</v>
      </c>
    </row>
    <row r="282" spans="1:12" x14ac:dyDescent="0.35">
      <c r="A282" t="s">
        <v>1</v>
      </c>
      <c r="B282" t="str" cm="1">
        <f t="array" ref="B282">_xlfn.IFS(A282="Finishing", "FG", A282="Hot Rolling", "HR", A282="ANNEALING", "AN", A282="Slitting", "SL", A282="Cold Rolling", "CR", A282="Casting", "CG", A282="Punching", "PG")</f>
        <v>FG</v>
      </c>
      <c r="C282">
        <v>0.12688086418031902</v>
      </c>
      <c r="D282">
        <v>220</v>
      </c>
      <c r="E282">
        <v>234</v>
      </c>
      <c r="F282">
        <v>15</v>
      </c>
      <c r="G282">
        <v>239</v>
      </c>
      <c r="H282">
        <v>0.10947442983634081</v>
      </c>
      <c r="I282">
        <v>235</v>
      </c>
      <c r="J282">
        <v>234</v>
      </c>
      <c r="K282">
        <v>45</v>
      </c>
      <c r="L282">
        <v>210</v>
      </c>
    </row>
    <row r="283" spans="1:12" x14ac:dyDescent="0.35">
      <c r="A283" t="s">
        <v>3</v>
      </c>
      <c r="B283" t="str" cm="1">
        <f t="array" ref="B283">_xlfn.IFS(A283="Finishing", "FG", A283="Hot Rolling", "HR", A283="ANNEALING", "AN", A283="Slitting", "SL", A283="Cold Rolling", "CR", A283="Casting", "CG", A283="Punching", "PG")</f>
        <v>AN</v>
      </c>
      <c r="C283">
        <v>0.98596837726848852</v>
      </c>
      <c r="D283">
        <v>221</v>
      </c>
      <c r="E283">
        <v>210</v>
      </c>
      <c r="F283">
        <v>15</v>
      </c>
      <c r="G283">
        <v>215</v>
      </c>
      <c r="H283">
        <v>0.850706106357626</v>
      </c>
      <c r="I283">
        <v>219</v>
      </c>
      <c r="J283">
        <v>210</v>
      </c>
      <c r="K283">
        <v>45</v>
      </c>
      <c r="L283">
        <v>230</v>
      </c>
    </row>
    <row r="284" spans="1:12" x14ac:dyDescent="0.35">
      <c r="A284" t="s">
        <v>2</v>
      </c>
      <c r="B284" t="str" cm="1">
        <f t="array" ref="B284">_xlfn.IFS(A284="Finishing", "FG", A284="Hot Rolling", "HR", A284="ANNEALING", "AN", A284="Slitting", "SL", A284="Cold Rolling", "CR", A284="Casting", "CG", A284="Punching", "PG")</f>
        <v>HR</v>
      </c>
      <c r="C284">
        <v>1.5387344526612419</v>
      </c>
      <c r="D284">
        <v>235</v>
      </c>
      <c r="E284">
        <v>226</v>
      </c>
      <c r="F284">
        <v>30</v>
      </c>
      <c r="G284">
        <v>249</v>
      </c>
      <c r="H284">
        <v>1.3276397348241948</v>
      </c>
      <c r="I284">
        <v>235</v>
      </c>
      <c r="J284">
        <v>226</v>
      </c>
      <c r="K284">
        <v>60</v>
      </c>
      <c r="L284">
        <v>233</v>
      </c>
    </row>
    <row r="285" spans="1:12" x14ac:dyDescent="0.35">
      <c r="A285" t="s">
        <v>2</v>
      </c>
      <c r="B285" t="str" cm="1">
        <f t="array" ref="B285">_xlfn.IFS(A285="Finishing", "FG", A285="Hot Rolling", "HR", A285="ANNEALING", "AN", A285="Slitting", "SL", A285="Cold Rolling", "CR", A285="Casting", "CG", A285="Punching", "PG")</f>
        <v>HR</v>
      </c>
      <c r="C285">
        <v>2.0719473630686172</v>
      </c>
      <c r="D285">
        <v>215</v>
      </c>
      <c r="E285">
        <v>226</v>
      </c>
      <c r="F285">
        <v>15</v>
      </c>
      <c r="G285">
        <v>222</v>
      </c>
      <c r="H285">
        <v>1.7877026428547171</v>
      </c>
      <c r="I285">
        <v>249</v>
      </c>
      <c r="J285">
        <v>226</v>
      </c>
      <c r="K285">
        <v>60</v>
      </c>
      <c r="L285">
        <v>229</v>
      </c>
    </row>
    <row r="286" spans="1:12" x14ac:dyDescent="0.35">
      <c r="A286" t="s">
        <v>2</v>
      </c>
      <c r="B286" t="str" cm="1">
        <f t="array" ref="B286">_xlfn.IFS(A286="Finishing", "FG", A286="Hot Rolling", "HR", A286="ANNEALING", "AN", A286="Slitting", "SL", A286="Cold Rolling", "CR", A286="Casting", "CG", A286="Punching", "PG")</f>
        <v>HR</v>
      </c>
      <c r="C286">
        <v>0.6922013288156097</v>
      </c>
      <c r="D286">
        <v>213</v>
      </c>
      <c r="E286">
        <v>249</v>
      </c>
      <c r="F286">
        <v>15</v>
      </c>
      <c r="G286">
        <v>225</v>
      </c>
      <c r="H286">
        <v>0.59724014565626371</v>
      </c>
      <c r="I286">
        <v>242</v>
      </c>
      <c r="J286">
        <v>249</v>
      </c>
      <c r="K286">
        <v>45</v>
      </c>
      <c r="L286">
        <v>231</v>
      </c>
    </row>
    <row r="287" spans="1:12" x14ac:dyDescent="0.35">
      <c r="A287" t="s">
        <v>2</v>
      </c>
      <c r="B287" t="str" cm="1">
        <f t="array" ref="B287">_xlfn.IFS(A287="Finishing", "FG", A287="Hot Rolling", "HR", A287="ANNEALING", "AN", A287="Slitting", "SL", A287="Cold Rolling", "CR", A287="Casting", "CG", A287="Punching", "PG")</f>
        <v>HR</v>
      </c>
      <c r="C287">
        <v>2.1274157084050587</v>
      </c>
      <c r="D287">
        <v>242</v>
      </c>
      <c r="E287">
        <v>239</v>
      </c>
      <c r="F287">
        <v>300</v>
      </c>
      <c r="G287">
        <v>215</v>
      </c>
      <c r="H287">
        <v>1.8355614395211894</v>
      </c>
      <c r="I287">
        <v>218</v>
      </c>
      <c r="J287">
        <v>239</v>
      </c>
      <c r="K287">
        <v>45</v>
      </c>
      <c r="L287">
        <v>237</v>
      </c>
    </row>
    <row r="288" spans="1:12" x14ac:dyDescent="0.35">
      <c r="A288" t="s">
        <v>2</v>
      </c>
      <c r="B288" t="str" cm="1">
        <f t="array" ref="B288">_xlfn.IFS(A288="Finishing", "FG", A288="Hot Rolling", "HR", A288="ANNEALING", "AN", A288="Slitting", "SL", A288="Cold Rolling", "CR", A288="Casting", "CG", A288="Punching", "PG")</f>
        <v>HR</v>
      </c>
      <c r="C288">
        <v>2.33821745090497</v>
      </c>
      <c r="D288">
        <v>238</v>
      </c>
      <c r="E288">
        <v>229</v>
      </c>
      <c r="F288">
        <v>15</v>
      </c>
      <c r="G288">
        <v>239</v>
      </c>
      <c r="H288">
        <v>2.0174438748101551</v>
      </c>
      <c r="I288">
        <v>220</v>
      </c>
      <c r="J288">
        <v>229</v>
      </c>
      <c r="K288">
        <v>60</v>
      </c>
      <c r="L288">
        <v>219</v>
      </c>
    </row>
    <row r="289" spans="1:12" x14ac:dyDescent="0.35">
      <c r="A289" t="s">
        <v>2</v>
      </c>
      <c r="B289" t="str" cm="1">
        <f t="array" ref="B289">_xlfn.IFS(A289="Finishing", "FG", A289="Hot Rolling", "HR", A289="ANNEALING", "AN", A289="Slitting", "SL", A289="Cold Rolling", "CR", A289="Casting", "CG", A289="Punching", "PG")</f>
        <v>HR</v>
      </c>
      <c r="C289">
        <v>3.8038722213247209</v>
      </c>
      <c r="D289">
        <v>227</v>
      </c>
      <c r="E289">
        <v>227</v>
      </c>
      <c r="F289">
        <v>15</v>
      </c>
      <c r="G289">
        <v>224</v>
      </c>
      <c r="H289">
        <v>3.2820295265959629</v>
      </c>
      <c r="I289">
        <v>245</v>
      </c>
      <c r="J289">
        <v>227</v>
      </c>
      <c r="K289">
        <v>60</v>
      </c>
      <c r="L289">
        <v>232</v>
      </c>
    </row>
    <row r="290" spans="1:12" x14ac:dyDescent="0.35">
      <c r="A290" t="s">
        <v>2</v>
      </c>
      <c r="B290" t="str" cm="1">
        <f t="array" ref="B290">_xlfn.IFS(A290="Finishing", "FG", A290="Hot Rolling", "HR", A290="ANNEALING", "AN", A290="Slitting", "SL", A290="Cold Rolling", "CR", A290="Casting", "CG", A290="Punching", "PG")</f>
        <v>HR</v>
      </c>
      <c r="C290">
        <v>1.3473434759986516</v>
      </c>
      <c r="D290">
        <v>241</v>
      </c>
      <c r="E290">
        <v>212</v>
      </c>
      <c r="F290">
        <v>30</v>
      </c>
      <c r="G290">
        <v>214</v>
      </c>
      <c r="H290">
        <v>1.1625051561679478</v>
      </c>
      <c r="I290">
        <v>226</v>
      </c>
      <c r="J290">
        <v>212</v>
      </c>
      <c r="K290">
        <v>160</v>
      </c>
      <c r="L290">
        <v>212</v>
      </c>
    </row>
    <row r="291" spans="1:12" x14ac:dyDescent="0.35">
      <c r="A291" t="s">
        <v>2</v>
      </c>
      <c r="B291" t="str" cm="1">
        <f t="array" ref="B291">_xlfn.IFS(A291="Finishing", "FG", A291="Hot Rolling", "HR", A291="ANNEALING", "AN", A291="Slitting", "SL", A291="Cold Rolling", "CR", A291="Casting", "CG", A291="Punching", "PG")</f>
        <v>HR</v>
      </c>
      <c r="C291">
        <v>0.4453014605311959</v>
      </c>
      <c r="D291">
        <v>237</v>
      </c>
      <c r="E291">
        <v>246</v>
      </c>
      <c r="F291">
        <v>270</v>
      </c>
      <c r="G291">
        <v>249</v>
      </c>
      <c r="H291">
        <v>0.38421178648075571</v>
      </c>
      <c r="I291">
        <v>214</v>
      </c>
      <c r="J291">
        <v>246</v>
      </c>
      <c r="K291">
        <v>45</v>
      </c>
      <c r="L291">
        <v>242</v>
      </c>
    </row>
    <row r="292" spans="1:12" x14ac:dyDescent="0.35">
      <c r="A292" t="s">
        <v>2</v>
      </c>
      <c r="B292" t="str" cm="1">
        <f t="array" ref="B292">_xlfn.IFS(A292="Finishing", "FG", A292="Hot Rolling", "HR", A292="ANNEALING", "AN", A292="Slitting", "SL", A292="Cold Rolling", "CR", A292="Casting", "CG", A292="Punching", "PG")</f>
        <v>HR</v>
      </c>
      <c r="C292">
        <v>1.4836447538401711</v>
      </c>
      <c r="D292">
        <v>219</v>
      </c>
      <c r="E292">
        <v>221</v>
      </c>
      <c r="F292">
        <v>30</v>
      </c>
      <c r="G292">
        <v>215</v>
      </c>
      <c r="H292">
        <v>1.2801076392063599</v>
      </c>
      <c r="I292">
        <v>216</v>
      </c>
      <c r="J292">
        <v>221</v>
      </c>
      <c r="K292">
        <v>60</v>
      </c>
      <c r="L292">
        <v>231</v>
      </c>
    </row>
    <row r="293" spans="1:12" x14ac:dyDescent="0.35">
      <c r="A293" t="s">
        <v>2</v>
      </c>
      <c r="B293" t="str" cm="1">
        <f t="array" ref="B293">_xlfn.IFS(A293="Finishing", "FG", A293="Hot Rolling", "HR", A293="ANNEALING", "AN", A293="Slitting", "SL", A293="Cold Rolling", "CR", A293="Casting", "CG", A293="Punching", "PG")</f>
        <v>HR</v>
      </c>
      <c r="C293">
        <v>0.17791588788765422</v>
      </c>
      <c r="D293">
        <v>239</v>
      </c>
      <c r="E293">
        <v>231</v>
      </c>
      <c r="F293">
        <v>15</v>
      </c>
      <c r="G293">
        <v>226</v>
      </c>
      <c r="H293">
        <v>0.15350809998934789</v>
      </c>
      <c r="I293">
        <v>213</v>
      </c>
      <c r="J293">
        <v>231</v>
      </c>
      <c r="K293">
        <v>45</v>
      </c>
      <c r="L293">
        <v>226</v>
      </c>
    </row>
    <row r="294" spans="1:12" x14ac:dyDescent="0.35">
      <c r="A294" t="s">
        <v>2</v>
      </c>
      <c r="B294" t="str" cm="1">
        <f t="array" ref="B294">_xlfn.IFS(A294="Finishing", "FG", A294="Hot Rolling", "HR", A294="ANNEALING", "AN", A294="Slitting", "SL", A294="Cold Rolling", "CR", A294="Casting", "CG", A294="Punching", "PG")</f>
        <v>HR</v>
      </c>
      <c r="C294">
        <v>0.33739385589552023</v>
      </c>
      <c r="D294">
        <v>229</v>
      </c>
      <c r="E294">
        <v>229</v>
      </c>
      <c r="F294">
        <v>30</v>
      </c>
      <c r="G294">
        <v>221</v>
      </c>
      <c r="H294">
        <v>0.2911077272610183</v>
      </c>
      <c r="I294">
        <v>238</v>
      </c>
      <c r="J294">
        <v>229</v>
      </c>
      <c r="K294">
        <v>45</v>
      </c>
      <c r="L294">
        <v>213</v>
      </c>
    </row>
    <row r="295" spans="1:12" x14ac:dyDescent="0.35">
      <c r="A295" t="s">
        <v>2</v>
      </c>
      <c r="B295" t="str" cm="1">
        <f t="array" ref="B295">_xlfn.IFS(A295="Finishing", "FG", A295="Hot Rolling", "HR", A295="ANNEALING", "AN", A295="Slitting", "SL", A295="Cold Rolling", "CR", A295="Casting", "CG", A295="Punching", "PG")</f>
        <v>HR</v>
      </c>
      <c r="C295">
        <v>0.57039586570146283</v>
      </c>
      <c r="D295">
        <v>242</v>
      </c>
      <c r="E295">
        <v>235</v>
      </c>
      <c r="F295">
        <v>15</v>
      </c>
      <c r="G295">
        <v>219</v>
      </c>
      <c r="H295">
        <v>0.49214483667080489</v>
      </c>
      <c r="I295">
        <v>236</v>
      </c>
      <c r="J295">
        <v>235</v>
      </c>
      <c r="K295">
        <v>60</v>
      </c>
      <c r="L295">
        <v>236</v>
      </c>
    </row>
    <row r="296" spans="1:12" x14ac:dyDescent="0.35">
      <c r="A296" t="s">
        <v>1</v>
      </c>
      <c r="B296" t="str" cm="1">
        <f t="array" ref="B296">_xlfn.IFS(A296="Finishing", "FG", A296="Hot Rolling", "HR", A296="ANNEALING", "AN", A296="Slitting", "SL", A296="Cold Rolling", "CR", A296="Casting", "CG", A296="Punching", "PG")</f>
        <v>FG</v>
      </c>
      <c r="C296">
        <v>4.4383631497560332</v>
      </c>
      <c r="D296">
        <v>228</v>
      </c>
      <c r="E296">
        <v>235</v>
      </c>
      <c r="F296">
        <v>30</v>
      </c>
      <c r="G296">
        <v>228</v>
      </c>
      <c r="H296">
        <v>3.8294764018602532</v>
      </c>
      <c r="I296">
        <v>230</v>
      </c>
      <c r="J296">
        <v>235</v>
      </c>
      <c r="K296">
        <v>60</v>
      </c>
      <c r="L296">
        <v>234</v>
      </c>
    </row>
    <row r="297" spans="1:12" x14ac:dyDescent="0.35">
      <c r="A297" t="s">
        <v>8</v>
      </c>
      <c r="B297" t="str" cm="1">
        <f t="array" ref="B297">_xlfn.IFS(A297="Finishing", "FG", A297="Hot Rolling", "HR", A297="ANNEALING", "AN", A297="Slitting", "SL", A297="Cold Rolling", "CR", A297="Casting", "CG", A297="Punching", "PG")</f>
        <v>SL</v>
      </c>
      <c r="C297">
        <v>1.3517046297037432</v>
      </c>
      <c r="D297">
        <v>228</v>
      </c>
      <c r="E297">
        <v>238</v>
      </c>
      <c r="F297">
        <v>15</v>
      </c>
      <c r="G297">
        <v>242</v>
      </c>
      <c r="H297">
        <v>1.1662680152750156</v>
      </c>
      <c r="I297">
        <v>231</v>
      </c>
      <c r="J297">
        <v>238</v>
      </c>
      <c r="K297">
        <v>45</v>
      </c>
      <c r="L297">
        <v>233</v>
      </c>
    </row>
    <row r="298" spans="1:12" x14ac:dyDescent="0.35">
      <c r="A298" t="s">
        <v>1</v>
      </c>
      <c r="B298" t="str" cm="1">
        <f t="array" ref="B298">_xlfn.IFS(A298="Finishing", "FG", A298="Hot Rolling", "HR", A298="ANNEALING", "AN", A298="Slitting", "SL", A298="Cold Rolling", "CR", A298="Casting", "CG", A298="Punching", "PG")</f>
        <v>FG</v>
      </c>
      <c r="C298">
        <v>0.59208358628225266</v>
      </c>
      <c r="D298">
        <v>215</v>
      </c>
      <c r="E298">
        <v>220</v>
      </c>
      <c r="F298">
        <v>30</v>
      </c>
      <c r="G298">
        <v>237</v>
      </c>
      <c r="H298">
        <v>0.51085727893205579</v>
      </c>
      <c r="I298">
        <v>232</v>
      </c>
      <c r="J298">
        <v>220</v>
      </c>
      <c r="K298">
        <v>45</v>
      </c>
      <c r="L298">
        <v>228</v>
      </c>
    </row>
    <row r="299" spans="1:12" x14ac:dyDescent="0.35">
      <c r="A299" t="s">
        <v>5</v>
      </c>
      <c r="B299" t="str" cm="1">
        <f t="array" ref="B299">_xlfn.IFS(A299="Finishing", "FG", A299="Hot Rolling", "HR", A299="ANNEALING", "AN", A299="Slitting", "SL", A299="Cold Rolling", "CR", A299="Casting", "CG", A299="Punching", "PG")</f>
        <v>CR</v>
      </c>
      <c r="C299">
        <v>2.0234182721393061</v>
      </c>
      <c r="D299">
        <v>233</v>
      </c>
      <c r="E299">
        <v>248</v>
      </c>
      <c r="F299">
        <v>15</v>
      </c>
      <c r="G299">
        <v>222</v>
      </c>
      <c r="H299">
        <v>1.7458311235024211</v>
      </c>
      <c r="I299">
        <v>228</v>
      </c>
      <c r="J299">
        <v>248</v>
      </c>
      <c r="K299">
        <v>60</v>
      </c>
      <c r="L299">
        <v>248</v>
      </c>
    </row>
    <row r="300" spans="1:12" x14ac:dyDescent="0.35">
      <c r="A300" t="s">
        <v>1</v>
      </c>
      <c r="B300" t="str" cm="1">
        <f t="array" ref="B300">_xlfn.IFS(A300="Finishing", "FG", A300="Hot Rolling", "HR", A300="ANNEALING", "AN", A300="Slitting", "SL", A300="Cold Rolling", "CR", A300="Casting", "CG", A300="Punching", "PG")</f>
        <v>FG</v>
      </c>
      <c r="C300">
        <v>2.295449665133082</v>
      </c>
      <c r="D300">
        <v>244</v>
      </c>
      <c r="E300">
        <v>233</v>
      </c>
      <c r="F300">
        <v>15</v>
      </c>
      <c r="G300">
        <v>247</v>
      </c>
      <c r="H300">
        <v>1.9805432831174132</v>
      </c>
      <c r="I300">
        <v>231</v>
      </c>
      <c r="J300">
        <v>233</v>
      </c>
      <c r="K300">
        <v>120</v>
      </c>
      <c r="L300">
        <v>213</v>
      </c>
    </row>
    <row r="301" spans="1:12" x14ac:dyDescent="0.35">
      <c r="A301" t="s">
        <v>1</v>
      </c>
      <c r="B301" t="str" cm="1">
        <f t="array" ref="B301">_xlfn.IFS(A301="Finishing", "FG", A301="Hot Rolling", "HR", A301="ANNEALING", "AN", A301="Slitting", "SL", A301="Cold Rolling", "CR", A301="Casting", "CG", A301="Punching", "PG")</f>
        <v>FG</v>
      </c>
      <c r="C301">
        <v>2.0445559455335451</v>
      </c>
      <c r="D301">
        <v>218</v>
      </c>
      <c r="E301">
        <v>237</v>
      </c>
      <c r="F301">
        <v>30</v>
      </c>
      <c r="G301">
        <v>230</v>
      </c>
      <c r="H301">
        <v>1.7640689780272174</v>
      </c>
      <c r="I301">
        <v>210</v>
      </c>
      <c r="J301">
        <v>237</v>
      </c>
      <c r="K301">
        <v>60</v>
      </c>
      <c r="L301">
        <v>247</v>
      </c>
    </row>
    <row r="302" spans="1:12" x14ac:dyDescent="0.35">
      <c r="A302" t="s">
        <v>8</v>
      </c>
      <c r="B302" t="str" cm="1">
        <f t="array" ref="B302">_xlfn.IFS(A302="Finishing", "FG", A302="Hot Rolling", "HR", A302="ANNEALING", "AN", A302="Slitting", "SL", A302="Cold Rolling", "CR", A302="Casting", "CG", A302="Punching", "PG")</f>
        <v>SL</v>
      </c>
      <c r="C302">
        <v>0.49633343351441306</v>
      </c>
      <c r="D302">
        <v>213</v>
      </c>
      <c r="E302">
        <v>216</v>
      </c>
      <c r="F302">
        <v>30</v>
      </c>
      <c r="G302">
        <v>221</v>
      </c>
      <c r="H302">
        <v>0.42824282443003714</v>
      </c>
      <c r="I302">
        <v>248</v>
      </c>
      <c r="J302">
        <v>216</v>
      </c>
      <c r="K302">
        <v>60</v>
      </c>
      <c r="L302">
        <v>234</v>
      </c>
    </row>
  </sheetData>
  <autoFilter ref="A1:L1" xr:uid="{BEFE6D76-F447-43E6-ABBC-F7C8001D48CC}"/>
  <mergeCells count="9">
    <mergeCell ref="X28:X30"/>
    <mergeCell ref="R12:R14"/>
    <mergeCell ref="R15:R17"/>
    <mergeCell ref="N16:P16"/>
    <mergeCell ref="X18:X20"/>
    <mergeCell ref="S1:W1"/>
    <mergeCell ref="R3:R5"/>
    <mergeCell ref="R6:R8"/>
    <mergeCell ref="R9:R1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SASIKIRAN, SASI</dc:creator>
  <cp:lastModifiedBy>SASIKIRAN, SASI</cp:lastModifiedBy>
  <dcterms:created xsi:type="dcterms:W3CDTF">2025-06-03T07:34:36Z</dcterms:created>
  <dcterms:modified xsi:type="dcterms:W3CDTF">2025-06-04T17:18:23Z</dcterms:modified>
</cp:coreProperties>
</file>