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LP" sheetId="1" r:id="rId4"/>
    <sheet state="visible" name="CNN-alexnet" sheetId="2" r:id="rId5"/>
    <sheet state="visible" name="CNN-adhoc" sheetId="3" r:id="rId6"/>
    <sheet state="visible" name="CNN-adhoc-adam" sheetId="4" r:id="rId7"/>
    <sheet state="visible" name="CAExFxF" sheetId="5" r:id="rId8"/>
    <sheet state="visible" name="DCT" sheetId="6" r:id="rId9"/>
    <sheet state="visible" name="linealidad" sheetId="7" r:id="rId10"/>
    <sheet state="visible" name="resources (RAM)" sheetId="8" r:id="rId11"/>
  </sheets>
  <definedNames/>
  <calcPr/>
</workbook>
</file>

<file path=xl/sharedStrings.xml><?xml version="1.0" encoding="utf-8"?>
<sst xmlns="http://schemas.openxmlformats.org/spreadsheetml/2006/main" count="112" uniqueCount="52">
  <si>
    <t>MLP "puro"  con caltech101</t>
  </si>
  <si>
    <t>cat</t>
  </si>
  <si>
    <t>size
(M)</t>
  </si>
  <si>
    <t>F: factor 
reducción</t>
  </si>
  <si>
    <t>maquinas</t>
  </si>
  <si>
    <t>épocas</t>
  </si>
  <si>
    <t>tiempo/epoch</t>
  </si>
  <si>
    <t>tiempo total</t>
  </si>
  <si>
    <t>val acc</t>
  </si>
  <si>
    <t>val loss</t>
  </si>
  <si>
    <t>2.14</t>
  </si>
  <si>
    <t>Alexnet con caltech101</t>
  </si>
  <si>
    <t>RAM (GB)</t>
  </si>
  <si>
    <t>CNN adhoc con omniglot</t>
  </si>
  <si>
    <t>CNN adhoc con omniglot y optimizer= adam</t>
  </si>
  <si>
    <t>epoca alcanza 
acc</t>
  </si>
  <si>
    <t>CAE (convolutional autoencoder)</t>
  </si>
  <si>
    <t>usando powershell</t>
  </si>
  <si>
    <t>se ejecuta varias veces y me quedo con el valor maximo. fluctua mucho</t>
  </si>
  <si>
    <t>get-process python*</t>
  </si>
  <si>
    <t>get-process -Id 10752 | Format-List Working*</t>
  </si>
  <si>
    <t>WorkingSet64 : 2166591488</t>
  </si>
  <si>
    <t>samples</t>
  </si>
  <si>
    <t>imagenes</t>
  </si>
  <si>
    <t>samples
(portions)</t>
  </si>
  <si>
    <t>model size
(M)</t>
  </si>
  <si>
    <t>ratio</t>
  </si>
  <si>
    <t>tiempo f*100</t>
  </si>
  <si>
    <t>ram 500</t>
  </si>
  <si>
    <t>alcanza 500</t>
  </si>
  <si>
    <t>DCT</t>
  </si>
  <si>
    <t>epocas?</t>
  </si>
  <si>
    <t>subred
(F=16)</t>
  </si>
  <si>
    <t xml:space="preserve">loss </t>
  </si>
  <si>
    <t>subred
(F=8)</t>
  </si>
  <si>
    <t>subred
(F=4)</t>
  </si>
  <si>
    <t>average</t>
  </si>
  <si>
    <t>subred
(F=3)</t>
  </si>
  <si>
    <t>subred
(F=2)</t>
  </si>
  <si>
    <t>tipo red</t>
  </si>
  <si>
    <t>F</t>
  </si>
  <si>
    <t>num 
subredes</t>
  </si>
  <si>
    <t>tiempo
 original</t>
  </si>
  <si>
    <t>tiempo
subred</t>
  </si>
  <si>
    <t>ratio reduccion
 tiempo</t>
  </si>
  <si>
    <t>MLP</t>
  </si>
  <si>
    <t>CNN-alexnet</t>
  </si>
  <si>
    <t>CNN (omniglot SGD)</t>
  </si>
  <si>
    <t>CNN (omniglot Adam)</t>
  </si>
  <si>
    <t>regresor local (CAE)</t>
  </si>
  <si>
    <t>regresor no local</t>
  </si>
  <si>
    <t>regresor local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</si>
</sst>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"/>
    <numFmt numFmtId="165" formatCode="0.0"/>
  </numFmts>
  <fonts count="10">
    <font>
      <sz val="10.0"/>
      <color rgb="FF000000"/>
      <name val="Arial"/>
      <scheme val="minor"/>
    </font>
    <font>
      <b/>
      <sz val="17.0"/>
      <color theme="1"/>
      <name val="Arial"/>
      <scheme val="minor"/>
    </font>
    <font>
      <b/>
      <sz val="11.0"/>
      <color rgb="FF000000"/>
      <name val="Calibri"/>
    </font>
    <font>
      <sz val="11.0"/>
      <color rgb="FF0000FF"/>
      <name val="Calibri"/>
    </font>
    <font>
      <b/>
      <sz val="11.0"/>
      <color rgb="FF0000FF"/>
      <name val="Calibri"/>
    </font>
    <font>
      <color theme="1"/>
      <name val="Arial"/>
      <scheme val="minor"/>
    </font>
    <font>
      <sz val="17.0"/>
      <color theme="1"/>
      <name val="Arial"/>
      <scheme val="minor"/>
    </font>
    <font>
      <b/>
      <color theme="1"/>
      <name val="Arial"/>
      <scheme val="minor"/>
    </font>
    <font>
      <color rgb="FF000000"/>
      <name val="Arial"/>
      <scheme val="minor"/>
    </font>
    <font>
      <b/>
      <color rgb="FF00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left" readingOrder="0" shrinkToFit="0" wrapText="1"/>
    </xf>
    <xf borderId="1" fillId="0" fontId="3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horizontal="left" readingOrder="0" shrinkToFit="0" wrapText="1"/>
    </xf>
    <xf borderId="1" fillId="0" fontId="5" numFmtId="0" xfId="0" applyAlignment="1" applyBorder="1" applyFont="1">
      <alignment readingOrder="0"/>
    </xf>
    <xf borderId="1" fillId="0" fontId="5" numFmtId="0" xfId="0" applyBorder="1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1" fillId="0" fontId="3" numFmtId="1" xfId="0" applyAlignment="1" applyBorder="1" applyFont="1" applyNumberFormat="1">
      <alignment horizontal="left" readingOrder="0" shrinkToFit="0" wrapText="1"/>
    </xf>
    <xf borderId="1" fillId="0" fontId="3" numFmtId="164" xfId="0" applyAlignment="1" applyBorder="1" applyFont="1" applyNumberFormat="1">
      <alignment horizontal="left" readingOrder="0" shrinkToFit="0" wrapText="1"/>
    </xf>
    <xf borderId="1" fillId="0" fontId="3" numFmtId="11" xfId="0" applyAlignment="1" applyBorder="1" applyFont="1" applyNumberFormat="1">
      <alignment horizontal="left" readingOrder="0" shrinkToFit="0" wrapText="1"/>
    </xf>
    <xf borderId="0" fillId="0" fontId="7" numFmtId="0" xfId="0" applyAlignment="1" applyFont="1">
      <alignment readingOrder="0"/>
    </xf>
    <xf borderId="0" fillId="2" fontId="5" numFmtId="0" xfId="0" applyAlignment="1" applyFill="1" applyFont="1">
      <alignment readingOrder="0"/>
    </xf>
    <xf borderId="0" fillId="3" fontId="8" numFmtId="11" xfId="0" applyAlignment="1" applyFill="1" applyFont="1" applyNumberFormat="1">
      <alignment readingOrder="0"/>
    </xf>
    <xf borderId="0" fillId="3" fontId="5" numFmtId="11" xfId="0" applyAlignment="1" applyFont="1" applyNumberFormat="1">
      <alignment readingOrder="0"/>
    </xf>
    <xf borderId="0" fillId="4" fontId="9" numFmtId="11" xfId="0" applyFill="1" applyFont="1" applyNumberFormat="1"/>
    <xf borderId="1" fillId="0" fontId="7" numFmtId="0" xfId="0" applyAlignment="1" applyBorder="1" applyFont="1">
      <alignment readingOrder="0"/>
    </xf>
    <xf borderId="1" fillId="0" fontId="7" numFmtId="2" xfId="0" applyBorder="1" applyFont="1" applyNumberFormat="1"/>
    <xf borderId="1" fillId="0" fontId="3" numFmtId="165" xfId="0" applyAlignment="1" applyBorder="1" applyFont="1" applyNumberForma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training time vs number of machines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MLP!$F$13:$F$20</c:f>
            </c:strRef>
          </c:cat>
          <c:val>
            <c:numRef>
              <c:f>MLP!$I$13:$I$20</c:f>
              <c:numCache/>
            </c:numRef>
          </c:val>
          <c:smooth val="0"/>
        </c:ser>
        <c:axId val="1410621887"/>
        <c:axId val="645212442"/>
      </c:lineChart>
      <c:catAx>
        <c:axId val="1410621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Number of machines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5212442"/>
      </c:catAx>
      <c:valAx>
        <c:axId val="645212442"/>
        <c:scaling>
          <c:orientation val="minMax"/>
          <c:max val="1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Training time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06218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training time vs number of machines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DCT!$F$13:$F$21</c:f>
            </c:strRef>
          </c:cat>
          <c:val>
            <c:numRef>
              <c:f>DCT!$I$13:$I$21</c:f>
              <c:numCache/>
            </c:numRef>
          </c:val>
          <c:smooth val="0"/>
        </c:ser>
        <c:axId val="1233478723"/>
        <c:axId val="1358026244"/>
      </c:lineChart>
      <c:catAx>
        <c:axId val="12334787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Number of machines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8026244"/>
      </c:catAx>
      <c:valAx>
        <c:axId val="1358026244"/>
        <c:scaling>
          <c:orientation val="minMax"/>
          <c:max val="3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Training time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34787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training time vs number of categories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MLP!$C$13:$C$20</c:f>
            </c:strRef>
          </c:cat>
          <c:val>
            <c:numRef>
              <c:f>MLP!$I$13:$I$20</c:f>
              <c:numCache/>
            </c:numRef>
          </c:val>
          <c:smooth val="0"/>
        </c:ser>
        <c:axId val="1204119712"/>
        <c:axId val="409207971"/>
      </c:lineChart>
      <c:catAx>
        <c:axId val="120411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Number of categories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9207971"/>
      </c:catAx>
      <c:valAx>
        <c:axId val="409207971"/>
        <c:scaling>
          <c:orientation val="minMax"/>
          <c:max val="1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Training time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41197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training time vs number of machines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'CNN-alexnet'!$F$13:$F$20</c:f>
            </c:strRef>
          </c:cat>
          <c:val>
            <c:numRef>
              <c:f>'CNN-alexnet'!$I$13:$I$20</c:f>
              <c:numCache/>
            </c:numRef>
          </c:val>
          <c:smooth val="0"/>
        </c:ser>
        <c:axId val="132144076"/>
        <c:axId val="128370653"/>
      </c:lineChart>
      <c:catAx>
        <c:axId val="1321440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Number of machines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370653"/>
      </c:catAx>
      <c:valAx>
        <c:axId val="128370653"/>
        <c:scaling>
          <c:orientation val="minMax"/>
          <c:max val="8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Training time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1440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training time vs number of categories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'CNN-alexnet'!$C$13:$C$20</c:f>
            </c:strRef>
          </c:cat>
          <c:val>
            <c:numRef>
              <c:f>'CNN-alexnet'!$I$13:$I$20</c:f>
              <c:numCache/>
            </c:numRef>
          </c:val>
          <c:smooth val="0"/>
        </c:ser>
        <c:axId val="43732317"/>
        <c:axId val="1766223748"/>
      </c:lineChart>
      <c:catAx>
        <c:axId val="437323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Number of categories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6223748"/>
      </c:catAx>
      <c:valAx>
        <c:axId val="1766223748"/>
        <c:scaling>
          <c:orientation val="minMax"/>
          <c:max val="8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Training time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7323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training time vs number of machines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'CNN-adhoc'!$F$13:$F$20</c:f>
            </c:strRef>
          </c:cat>
          <c:val>
            <c:numRef>
              <c:f>'CNN-adhoc'!$I$13:$I$20</c:f>
              <c:numCache/>
            </c:numRef>
          </c:val>
          <c:smooth val="0"/>
        </c:ser>
        <c:axId val="1446054908"/>
        <c:axId val="1623838560"/>
      </c:lineChart>
      <c:catAx>
        <c:axId val="14460549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Number of machines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3838560"/>
      </c:catAx>
      <c:valAx>
        <c:axId val="1623838560"/>
        <c:scaling>
          <c:orientation val="minMax"/>
          <c:max val="6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Training time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60549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training time vs number of categories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'CNN-adhoc'!$C$13:$C$20</c:f>
            </c:strRef>
          </c:cat>
          <c:val>
            <c:numRef>
              <c:f>'CNN-adhoc'!$I$13:$I$20</c:f>
              <c:numCache/>
            </c:numRef>
          </c:val>
          <c:smooth val="0"/>
        </c:ser>
        <c:axId val="832419760"/>
        <c:axId val="2114091303"/>
      </c:lineChart>
      <c:catAx>
        <c:axId val="83241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Number of categories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4091303"/>
      </c:catAx>
      <c:valAx>
        <c:axId val="2114091303"/>
        <c:scaling>
          <c:orientation val="minMax"/>
          <c:max val="6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Training time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24197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training time vs number of machines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'CNN-adhoc-adam'!$F$13:$F$21</c:f>
            </c:strRef>
          </c:cat>
          <c:val>
            <c:numRef>
              <c:f>'CNN-adhoc-adam'!$I$13:$I$21</c:f>
              <c:numCache/>
            </c:numRef>
          </c:val>
          <c:smooth val="0"/>
        </c:ser>
        <c:axId val="2104183022"/>
        <c:axId val="747439549"/>
      </c:lineChart>
      <c:catAx>
        <c:axId val="21041830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Number of machines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7439549"/>
      </c:catAx>
      <c:valAx>
        <c:axId val="747439549"/>
        <c:scaling>
          <c:orientation val="minMax"/>
          <c:max val="2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Training time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41830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training time vs number of categories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'CNN-adhoc-adam'!$C$13:$C$21</c:f>
            </c:strRef>
          </c:cat>
          <c:val>
            <c:numRef>
              <c:f>'CNN-adhoc-adam'!$I$13:$I$21</c:f>
              <c:numCache/>
            </c:numRef>
          </c:val>
          <c:smooth val="0"/>
        </c:ser>
        <c:axId val="1963343804"/>
        <c:axId val="686314915"/>
      </c:lineChart>
      <c:catAx>
        <c:axId val="19633438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Number of categories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6314915"/>
      </c:catAx>
      <c:valAx>
        <c:axId val="686314915"/>
        <c:scaling>
          <c:orientation val="minMax"/>
          <c:max val="2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Training time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33438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training time vs F value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CAExFxF!$F$13:$F$21</c:f>
            </c:strRef>
          </c:cat>
          <c:val>
            <c:numRef>
              <c:f>CAExFxF!$I$13:$I$21</c:f>
              <c:numCache/>
            </c:numRef>
          </c:val>
          <c:smooth val="0"/>
        </c:ser>
        <c:axId val="295718892"/>
        <c:axId val="395159891"/>
      </c:lineChart>
      <c:catAx>
        <c:axId val="2957188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F value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5159891"/>
      </c:catAx>
      <c:valAx>
        <c:axId val="395159891"/>
        <c:scaling>
          <c:orientation val="minMax"/>
          <c:max val="2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Training time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57188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image" Target="../media/image12.png"/><Relationship Id="rId4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image" Target="../media/image7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image" Target="../media/image8.png"/><Relationship Id="rId3" Type="http://schemas.openxmlformats.org/officeDocument/2006/relationships/image" Target="../media/image11.png"/><Relationship Id="rId4" Type="http://schemas.openxmlformats.org/officeDocument/2006/relationships/image" Target="../media/image6.png"/><Relationship Id="rId5" Type="http://schemas.openxmlformats.org/officeDocument/2006/relationships/image" Target="../media/image5.png"/><Relationship Id="rId6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847725</xdr:colOff>
      <xdr:row>24</xdr:row>
      <xdr:rowOff>38100</xdr:rowOff>
    </xdr:from>
    <xdr:ext cx="4114800" cy="38100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161925</xdr:colOff>
      <xdr:row>24</xdr:row>
      <xdr:rowOff>38100</xdr:rowOff>
    </xdr:from>
    <xdr:ext cx="4114800" cy="38100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</xdr:row>
      <xdr:rowOff>76200</xdr:rowOff>
    </xdr:from>
    <xdr:ext cx="3886200" cy="1647825"/>
    <xdr:pic>
      <xdr:nvPicPr>
        <xdr:cNvPr id="0" name="image2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962025</xdr:colOff>
      <xdr:row>0</xdr:row>
      <xdr:rowOff>200025</xdr:rowOff>
    </xdr:from>
    <xdr:ext cx="4286250" cy="1533525"/>
    <xdr:pic>
      <xdr:nvPicPr>
        <xdr:cNvPr id="0" name="image1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542925</xdr:colOff>
      <xdr:row>25</xdr:row>
      <xdr:rowOff>38100</xdr:rowOff>
    </xdr:from>
    <xdr:ext cx="4114800" cy="38100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819150</xdr:colOff>
      <xdr:row>25</xdr:row>
      <xdr:rowOff>38100</xdr:rowOff>
    </xdr:from>
    <xdr:ext cx="4114800" cy="381000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552450</xdr:colOff>
      <xdr:row>0</xdr:row>
      <xdr:rowOff>285750</xdr:rowOff>
    </xdr:from>
    <xdr:ext cx="1676400" cy="1390650"/>
    <xdr:pic>
      <xdr:nvPicPr>
        <xdr:cNvPr id="0" name="image12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142875</xdr:colOff>
      <xdr:row>0</xdr:row>
      <xdr:rowOff>285750</xdr:rowOff>
    </xdr:from>
    <xdr:ext cx="3228975" cy="1390650"/>
    <xdr:pic>
      <xdr:nvPicPr>
        <xdr:cNvPr id="0" name="image3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781050</xdr:colOff>
      <xdr:row>26</xdr:row>
      <xdr:rowOff>57150</xdr:rowOff>
    </xdr:from>
    <xdr:ext cx="4114800" cy="38100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104775</xdr:colOff>
      <xdr:row>26</xdr:row>
      <xdr:rowOff>57150</xdr:rowOff>
    </xdr:from>
    <xdr:ext cx="4114800" cy="381000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0</xdr:row>
      <xdr:rowOff>304800</xdr:rowOff>
    </xdr:from>
    <xdr:ext cx="4267200" cy="1905000"/>
    <xdr:pic>
      <xdr:nvPicPr>
        <xdr:cNvPr id="0" name="image10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466725</xdr:colOff>
      <xdr:row>1</xdr:row>
      <xdr:rowOff>57150</xdr:rowOff>
    </xdr:from>
    <xdr:ext cx="4467225" cy="1714500"/>
    <xdr:pic>
      <xdr:nvPicPr>
        <xdr:cNvPr id="0" name="image9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781050</xdr:colOff>
      <xdr:row>26</xdr:row>
      <xdr:rowOff>57150</xdr:rowOff>
    </xdr:from>
    <xdr:ext cx="4114800" cy="381000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104775</xdr:colOff>
      <xdr:row>26</xdr:row>
      <xdr:rowOff>57150</xdr:rowOff>
    </xdr:from>
    <xdr:ext cx="4114800" cy="3810000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57150</xdr:colOff>
      <xdr:row>1</xdr:row>
      <xdr:rowOff>57150</xdr:rowOff>
    </xdr:from>
    <xdr:ext cx="3457575" cy="1457325"/>
    <xdr:pic>
      <xdr:nvPicPr>
        <xdr:cNvPr id="0" name="image7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781050</xdr:colOff>
      <xdr:row>26</xdr:row>
      <xdr:rowOff>57150</xdr:rowOff>
    </xdr:from>
    <xdr:ext cx="4114800" cy="3810000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25</xdr:row>
      <xdr:rowOff>19050</xdr:rowOff>
    </xdr:from>
    <xdr:ext cx="4114800" cy="3810000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504825</xdr:colOff>
      <xdr:row>4</xdr:row>
      <xdr:rowOff>38100</xdr:rowOff>
    </xdr:from>
    <xdr:ext cx="2600325" cy="962025"/>
    <xdr:pic>
      <xdr:nvPicPr>
        <xdr:cNvPr id="0" name="image8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409575</xdr:colOff>
      <xdr:row>4</xdr:row>
      <xdr:rowOff>57150</xdr:rowOff>
    </xdr:from>
    <xdr:ext cx="2466975" cy="914400"/>
    <xdr:pic>
      <xdr:nvPicPr>
        <xdr:cNvPr id="0" name="image11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238125</xdr:colOff>
      <xdr:row>3</xdr:row>
      <xdr:rowOff>171450</xdr:rowOff>
    </xdr:from>
    <xdr:ext cx="3028950" cy="1085850"/>
    <xdr:pic>
      <xdr:nvPicPr>
        <xdr:cNvPr id="0" name="image6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619125</xdr:colOff>
      <xdr:row>0</xdr:row>
      <xdr:rowOff>133350</xdr:rowOff>
    </xdr:from>
    <xdr:ext cx="5391150" cy="1295400"/>
    <xdr:pic>
      <xdr:nvPicPr>
        <xdr:cNvPr id="0" name="image5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1</xdr:row>
      <xdr:rowOff>85725</xdr:rowOff>
    </xdr:from>
    <xdr:ext cx="1924050" cy="1562100"/>
    <xdr:pic>
      <xdr:nvPicPr>
        <xdr:cNvPr id="0" name="image4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12">
      <c r="C12" s="2" t="s">
        <v>1</v>
      </c>
      <c r="D12" s="2" t="s">
        <v>2</v>
      </c>
      <c r="E12" s="2" t="s">
        <v>3</v>
      </c>
      <c r="F12" s="2" t="s">
        <v>4</v>
      </c>
      <c r="G12" s="2" t="s">
        <v>5</v>
      </c>
      <c r="H12" s="2" t="s">
        <v>6</v>
      </c>
      <c r="I12" s="2" t="s">
        <v>7</v>
      </c>
      <c r="J12" s="2" t="s">
        <v>8</v>
      </c>
      <c r="K12" s="2" t="s">
        <v>9</v>
      </c>
    </row>
    <row r="13">
      <c r="C13" s="3">
        <v>102.0</v>
      </c>
      <c r="D13" s="3">
        <v>40.5</v>
      </c>
      <c r="E13" s="3">
        <v>1.0</v>
      </c>
      <c r="F13" s="3">
        <v>1.0</v>
      </c>
      <c r="G13" s="3">
        <v>18.0</v>
      </c>
      <c r="H13" s="3">
        <v>53.0</v>
      </c>
      <c r="I13" s="3">
        <f t="shared" ref="I13:I20" si="1">H13*G13</f>
        <v>954</v>
      </c>
      <c r="J13" s="3">
        <v>53.0</v>
      </c>
      <c r="K13" s="3" t="s">
        <v>10</v>
      </c>
    </row>
    <row r="14">
      <c r="C14" s="3">
        <v>68.0</v>
      </c>
      <c r="D14" s="3">
        <v>30.2</v>
      </c>
      <c r="E14" s="3">
        <v>1.5</v>
      </c>
      <c r="F14" s="3">
        <v>3.0</v>
      </c>
      <c r="G14" s="3">
        <f>G13/E14</f>
        <v>12</v>
      </c>
      <c r="H14" s="3">
        <v>28.0</v>
      </c>
      <c r="I14" s="3">
        <f t="shared" si="1"/>
        <v>336</v>
      </c>
      <c r="J14" s="3">
        <v>53.0</v>
      </c>
      <c r="K14" s="3">
        <v>1.9</v>
      </c>
    </row>
    <row r="15">
      <c r="C15" s="3">
        <v>51.0</v>
      </c>
      <c r="D15" s="3">
        <v>20.1</v>
      </c>
      <c r="E15" s="3">
        <v>2.0</v>
      </c>
      <c r="F15" s="3">
        <v>6.0</v>
      </c>
      <c r="G15" s="3">
        <v>9.0</v>
      </c>
      <c r="H15" s="3">
        <v>17.0</v>
      </c>
      <c r="I15" s="3">
        <f t="shared" si="1"/>
        <v>153</v>
      </c>
      <c r="J15" s="3">
        <v>54.0</v>
      </c>
      <c r="K15" s="3">
        <v>1.8</v>
      </c>
    </row>
    <row r="16">
      <c r="C16" s="3">
        <v>40.0</v>
      </c>
      <c r="D16" s="3">
        <v>15.7</v>
      </c>
      <c r="E16" s="3">
        <v>2.5</v>
      </c>
      <c r="F16" s="3">
        <v>10.0</v>
      </c>
      <c r="G16" s="3">
        <v>7.0</v>
      </c>
      <c r="H16" s="3">
        <v>12.0</v>
      </c>
      <c r="I16" s="3">
        <f t="shared" si="1"/>
        <v>84</v>
      </c>
      <c r="J16" s="3">
        <v>59.0</v>
      </c>
      <c r="K16" s="3">
        <v>1.8</v>
      </c>
    </row>
    <row r="17">
      <c r="C17" s="3">
        <v>34.0</v>
      </c>
      <c r="D17" s="3">
        <v>13.4</v>
      </c>
      <c r="E17" s="3">
        <v>3.0</v>
      </c>
      <c r="F17" s="3">
        <v>15.0</v>
      </c>
      <c r="G17" s="3">
        <v>8.0</v>
      </c>
      <c r="H17" s="3">
        <v>8.0</v>
      </c>
      <c r="I17" s="3">
        <f t="shared" si="1"/>
        <v>64</v>
      </c>
      <c r="J17" s="3">
        <v>52.0</v>
      </c>
      <c r="K17" s="3">
        <v>1.8</v>
      </c>
    </row>
    <row r="18">
      <c r="C18" s="3">
        <v>29.0</v>
      </c>
      <c r="D18" s="3">
        <v>11.4</v>
      </c>
      <c r="E18" s="3">
        <v>3.5</v>
      </c>
      <c r="F18" s="3">
        <v>21.0</v>
      </c>
      <c r="G18" s="3">
        <v>6.0</v>
      </c>
      <c r="H18" s="3">
        <v>6.0</v>
      </c>
      <c r="I18" s="3">
        <f t="shared" si="1"/>
        <v>36</v>
      </c>
      <c r="J18" s="3">
        <v>53.0</v>
      </c>
      <c r="K18" s="4">
        <v>1.8</v>
      </c>
    </row>
    <row r="19">
      <c r="C19" s="3">
        <v>25.0</v>
      </c>
      <c r="D19" s="3">
        <v>9.8</v>
      </c>
      <c r="E19" s="3">
        <v>4.0</v>
      </c>
      <c r="F19" s="3">
        <v>25.0</v>
      </c>
      <c r="G19" s="3">
        <v>2.0</v>
      </c>
      <c r="H19" s="3">
        <v>5.0</v>
      </c>
      <c r="I19" s="3">
        <f t="shared" si="1"/>
        <v>10</v>
      </c>
      <c r="J19" s="3">
        <v>54.0</v>
      </c>
      <c r="K19" s="4">
        <v>1.75</v>
      </c>
    </row>
    <row r="20">
      <c r="C20" s="3">
        <v>20.0</v>
      </c>
      <c r="D20" s="3">
        <v>7.8</v>
      </c>
      <c r="E20" s="3">
        <v>5.0</v>
      </c>
      <c r="F20" s="3">
        <v>45.0</v>
      </c>
      <c r="G20" s="3">
        <v>1.0</v>
      </c>
      <c r="H20" s="3">
        <v>4.0</v>
      </c>
      <c r="I20" s="3">
        <f t="shared" si="1"/>
        <v>4</v>
      </c>
      <c r="J20" s="3">
        <v>57.0</v>
      </c>
      <c r="K20" s="3">
        <v>1.5</v>
      </c>
    </row>
    <row r="21">
      <c r="C21" s="3"/>
      <c r="D21" s="3"/>
      <c r="E21" s="3"/>
      <c r="F21" s="3"/>
      <c r="G21" s="3"/>
      <c r="H21" s="3"/>
      <c r="I21" s="3"/>
      <c r="J21" s="3"/>
      <c r="K21" s="3"/>
    </row>
    <row r="22">
      <c r="C22" s="3"/>
      <c r="D22" s="3"/>
      <c r="E22" s="3"/>
      <c r="F22" s="3"/>
      <c r="G22" s="3"/>
      <c r="H22" s="3"/>
      <c r="I22" s="3"/>
      <c r="J22" s="3"/>
      <c r="K22" s="3"/>
    </row>
    <row r="23">
      <c r="C23" s="3"/>
      <c r="D23" s="3"/>
      <c r="E23" s="3"/>
      <c r="F23" s="3"/>
      <c r="G23" s="3"/>
      <c r="H23" s="3"/>
      <c r="I23" s="3"/>
      <c r="J23" s="3"/>
      <c r="K23" s="3"/>
    </row>
    <row r="24">
      <c r="C24" s="3"/>
      <c r="D24" s="3"/>
      <c r="E24" s="3"/>
      <c r="F24" s="3"/>
      <c r="G24" s="3"/>
      <c r="H24" s="3"/>
      <c r="I24" s="3"/>
      <c r="J24" s="3"/>
      <c r="K24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</v>
      </c>
    </row>
    <row r="12">
      <c r="C12" s="2" t="s">
        <v>1</v>
      </c>
      <c r="D12" s="2" t="s">
        <v>2</v>
      </c>
      <c r="E12" s="2" t="s">
        <v>3</v>
      </c>
      <c r="F12" s="2" t="s">
        <v>4</v>
      </c>
      <c r="G12" s="2" t="s">
        <v>5</v>
      </c>
      <c r="H12" s="2" t="s">
        <v>6</v>
      </c>
      <c r="I12" s="2" t="s">
        <v>7</v>
      </c>
      <c r="J12" s="2" t="s">
        <v>8</v>
      </c>
      <c r="K12" s="2" t="s">
        <v>9</v>
      </c>
      <c r="L12" s="2" t="s">
        <v>12</v>
      </c>
    </row>
    <row r="13">
      <c r="C13" s="3">
        <v>102.0</v>
      </c>
      <c r="D13" s="3">
        <v>58.6</v>
      </c>
      <c r="E13" s="3">
        <v>1.0</v>
      </c>
      <c r="F13" s="3">
        <v>1.0</v>
      </c>
      <c r="G13" s="3">
        <v>15.0</v>
      </c>
      <c r="H13" s="3">
        <v>520.0</v>
      </c>
      <c r="I13" s="3">
        <f t="shared" ref="I13:I20" si="1">H13*G13</f>
        <v>7800</v>
      </c>
      <c r="J13" s="3">
        <v>62.0</v>
      </c>
      <c r="K13" s="3">
        <v>1.8</v>
      </c>
      <c r="L13" s="5">
        <v>6.8</v>
      </c>
    </row>
    <row r="14">
      <c r="C14" s="3">
        <v>68.0</v>
      </c>
      <c r="D14" s="3">
        <v>26.0</v>
      </c>
      <c r="E14" s="3">
        <v>1.5</v>
      </c>
      <c r="F14" s="3">
        <v>3.0</v>
      </c>
      <c r="G14" s="3">
        <v>15.0</v>
      </c>
      <c r="H14" s="3">
        <v>230.0</v>
      </c>
      <c r="I14" s="3">
        <f t="shared" si="1"/>
        <v>3450</v>
      </c>
      <c r="J14" s="3">
        <v>62.0</v>
      </c>
      <c r="K14" s="3">
        <v>1.7</v>
      </c>
      <c r="L14" s="6"/>
    </row>
    <row r="15">
      <c r="C15" s="3">
        <v>51.0</v>
      </c>
      <c r="D15" s="3">
        <v>14.6</v>
      </c>
      <c r="E15" s="3">
        <v>2.0</v>
      </c>
      <c r="F15" s="3">
        <v>6.0</v>
      </c>
      <c r="G15" s="3">
        <v>15.0</v>
      </c>
      <c r="H15" s="3">
        <v>103.0</v>
      </c>
      <c r="I15" s="3">
        <f t="shared" si="1"/>
        <v>1545</v>
      </c>
      <c r="J15" s="3">
        <v>62.0</v>
      </c>
      <c r="K15" s="3">
        <v>1.5</v>
      </c>
      <c r="L15" s="6"/>
    </row>
    <row r="16">
      <c r="C16" s="3">
        <v>40.0</v>
      </c>
      <c r="D16" s="3">
        <v>9.36</v>
      </c>
      <c r="E16" s="3">
        <v>2.5</v>
      </c>
      <c r="F16" s="3">
        <v>10.0</v>
      </c>
      <c r="G16" s="3">
        <v>15.0</v>
      </c>
      <c r="H16" s="3">
        <v>63.0</v>
      </c>
      <c r="I16" s="3">
        <f t="shared" si="1"/>
        <v>945</v>
      </c>
      <c r="J16" s="3">
        <v>63.0</v>
      </c>
      <c r="K16" s="3">
        <v>1.47</v>
      </c>
      <c r="L16" s="6"/>
    </row>
    <row r="17">
      <c r="C17" s="3">
        <v>34.0</v>
      </c>
      <c r="D17" s="3">
        <v>6.5</v>
      </c>
      <c r="E17" s="3">
        <v>3.0</v>
      </c>
      <c r="F17" s="3">
        <v>15.0</v>
      </c>
      <c r="G17" s="3">
        <v>15.0</v>
      </c>
      <c r="H17" s="3">
        <v>37.0</v>
      </c>
      <c r="I17" s="3">
        <f t="shared" si="1"/>
        <v>555</v>
      </c>
      <c r="J17" s="3">
        <v>63.0</v>
      </c>
      <c r="K17" s="3">
        <v>1.45</v>
      </c>
      <c r="L17" s="6"/>
    </row>
    <row r="18">
      <c r="C18" s="3">
        <v>29.0</v>
      </c>
      <c r="D18" s="3">
        <v>4.78</v>
      </c>
      <c r="E18" s="3">
        <v>3.5</v>
      </c>
      <c r="F18" s="3">
        <v>21.0</v>
      </c>
      <c r="G18" s="3">
        <v>15.0</v>
      </c>
      <c r="H18" s="3">
        <v>30.0</v>
      </c>
      <c r="I18" s="3">
        <f t="shared" si="1"/>
        <v>450</v>
      </c>
      <c r="J18" s="3">
        <v>66.0</v>
      </c>
      <c r="K18" s="3">
        <v>1.25</v>
      </c>
      <c r="L18" s="6"/>
    </row>
    <row r="19">
      <c r="C19" s="3">
        <v>25.0</v>
      </c>
      <c r="D19" s="3">
        <v>3.6</v>
      </c>
      <c r="E19" s="3">
        <v>4.0</v>
      </c>
      <c r="F19" s="3">
        <v>28.0</v>
      </c>
      <c r="G19" s="3">
        <v>15.0</v>
      </c>
      <c r="H19" s="3">
        <v>23.0</v>
      </c>
      <c r="I19" s="3">
        <f t="shared" si="1"/>
        <v>345</v>
      </c>
      <c r="J19" s="3">
        <v>68.0</v>
      </c>
      <c r="K19" s="3">
        <v>1.07</v>
      </c>
      <c r="L19" s="6"/>
    </row>
    <row r="20">
      <c r="C20" s="3">
        <v>20.0</v>
      </c>
      <c r="D20" s="3">
        <v>2.34</v>
      </c>
      <c r="E20" s="3">
        <v>5.0</v>
      </c>
      <c r="F20" s="3">
        <v>45.0</v>
      </c>
      <c r="G20" s="3">
        <v>15.0</v>
      </c>
      <c r="H20" s="3">
        <v>20.0</v>
      </c>
      <c r="I20" s="3">
        <f t="shared" si="1"/>
        <v>300</v>
      </c>
      <c r="J20" s="3">
        <v>72.0</v>
      </c>
      <c r="K20" s="3">
        <v>0.75</v>
      </c>
      <c r="L20" s="5">
        <v>4.6</v>
      </c>
    </row>
    <row r="21">
      <c r="C21" s="3"/>
      <c r="D21" s="3"/>
      <c r="E21" s="3"/>
      <c r="F21" s="3"/>
      <c r="G21" s="3"/>
      <c r="H21" s="3"/>
      <c r="I21" s="3"/>
      <c r="J21" s="3"/>
      <c r="K21" s="3"/>
    </row>
    <row r="22">
      <c r="C22" s="3"/>
      <c r="D22" s="3"/>
      <c r="E22" s="3"/>
      <c r="F22" s="3"/>
      <c r="G22" s="3"/>
      <c r="H22" s="3"/>
      <c r="I22" s="3"/>
      <c r="J22" s="3"/>
      <c r="K22" s="3"/>
    </row>
    <row r="23">
      <c r="C23" s="3"/>
      <c r="D23" s="3"/>
      <c r="E23" s="3"/>
      <c r="F23" s="3"/>
      <c r="G23" s="3"/>
      <c r="H23" s="3"/>
      <c r="I23" s="3"/>
      <c r="J23" s="3"/>
      <c r="K23" s="3"/>
    </row>
    <row r="24">
      <c r="C24" s="3"/>
      <c r="D24" s="3"/>
      <c r="E24" s="3"/>
      <c r="F24" s="3"/>
      <c r="G24" s="3"/>
      <c r="H24" s="3"/>
      <c r="I24" s="3"/>
      <c r="J24" s="3"/>
      <c r="K24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13</v>
      </c>
    </row>
    <row r="12">
      <c r="C12" s="2" t="s">
        <v>1</v>
      </c>
      <c r="D12" s="2" t="s">
        <v>2</v>
      </c>
      <c r="E12" s="2" t="s">
        <v>3</v>
      </c>
      <c r="F12" s="2" t="s">
        <v>4</v>
      </c>
      <c r="G12" s="2" t="s">
        <v>5</v>
      </c>
      <c r="H12" s="2" t="s">
        <v>6</v>
      </c>
      <c r="I12" s="2" t="s">
        <v>7</v>
      </c>
      <c r="J12" s="2" t="s">
        <v>8</v>
      </c>
      <c r="K12" s="2" t="s">
        <v>9</v>
      </c>
    </row>
    <row r="13">
      <c r="C13" s="3">
        <v>1623.0</v>
      </c>
      <c r="D13" s="3">
        <v>45.6</v>
      </c>
      <c r="E13" s="3">
        <v>1.0</v>
      </c>
      <c r="F13" s="3">
        <v>1.0</v>
      </c>
      <c r="G13" s="3">
        <v>20.0</v>
      </c>
      <c r="H13" s="3">
        <v>300.0</v>
      </c>
      <c r="I13" s="3">
        <f t="shared" ref="I13:I20" si="1">H13*G13</f>
        <v>6000</v>
      </c>
      <c r="J13" s="3">
        <v>58.0</v>
      </c>
      <c r="K13" s="3">
        <v>2.88</v>
      </c>
    </row>
    <row r="14">
      <c r="C14" s="3">
        <v>1082.0</v>
      </c>
      <c r="D14" s="3">
        <v>20.21</v>
      </c>
      <c r="E14" s="3">
        <v>1.5</v>
      </c>
      <c r="F14" s="3">
        <v>3.0</v>
      </c>
      <c r="G14" s="3">
        <v>20.0</v>
      </c>
      <c r="H14" s="3">
        <v>110.0</v>
      </c>
      <c r="I14" s="3">
        <f t="shared" si="1"/>
        <v>2200</v>
      </c>
      <c r="J14" s="3">
        <v>59.0</v>
      </c>
      <c r="K14" s="3">
        <v>2.5</v>
      </c>
    </row>
    <row r="15">
      <c r="C15" s="3">
        <v>811.0</v>
      </c>
      <c r="D15" s="3">
        <v>11.4</v>
      </c>
      <c r="E15" s="3">
        <v>2.0</v>
      </c>
      <c r="F15" s="3">
        <v>6.0</v>
      </c>
      <c r="G15" s="3">
        <v>20.0</v>
      </c>
      <c r="H15" s="3">
        <v>55.0</v>
      </c>
      <c r="I15" s="3">
        <f t="shared" si="1"/>
        <v>1100</v>
      </c>
      <c r="J15" s="3">
        <v>58.0</v>
      </c>
      <c r="K15" s="3">
        <v>2.4</v>
      </c>
    </row>
    <row r="16">
      <c r="C16" s="3">
        <v>541.0</v>
      </c>
      <c r="D16" s="3">
        <v>5.0</v>
      </c>
      <c r="E16" s="3">
        <v>3.0</v>
      </c>
      <c r="F16" s="3">
        <v>15.0</v>
      </c>
      <c r="G16" s="3">
        <v>20.0</v>
      </c>
      <c r="H16" s="3">
        <v>23.0</v>
      </c>
      <c r="I16" s="3">
        <f t="shared" si="1"/>
        <v>460</v>
      </c>
      <c r="J16" s="3">
        <v>57.0</v>
      </c>
      <c r="K16" s="3">
        <v>2.6</v>
      </c>
    </row>
    <row r="17">
      <c r="C17" s="3">
        <v>463.0</v>
      </c>
      <c r="D17" s="3">
        <v>3.67</v>
      </c>
      <c r="E17" s="3">
        <v>3.5</v>
      </c>
      <c r="F17" s="3">
        <v>21.0</v>
      </c>
      <c r="G17" s="3">
        <v>20.0</v>
      </c>
      <c r="H17" s="3">
        <v>18.0</v>
      </c>
      <c r="I17" s="3">
        <f t="shared" si="1"/>
        <v>360</v>
      </c>
      <c r="J17" s="3">
        <v>58.0</v>
      </c>
      <c r="K17" s="3">
        <v>2.6</v>
      </c>
    </row>
    <row r="18">
      <c r="C18" s="3">
        <v>405.0</v>
      </c>
      <c r="D18" s="3">
        <v>2.8</v>
      </c>
      <c r="E18" s="3">
        <v>4.0</v>
      </c>
      <c r="F18" s="3">
        <v>28.0</v>
      </c>
      <c r="G18" s="3">
        <v>20.0</v>
      </c>
      <c r="H18" s="3">
        <v>12.0</v>
      </c>
      <c r="I18" s="3">
        <f t="shared" si="1"/>
        <v>240</v>
      </c>
      <c r="J18" s="3">
        <v>58.0</v>
      </c>
      <c r="K18" s="3">
        <v>2.7</v>
      </c>
    </row>
    <row r="19">
      <c r="C19" s="3">
        <v>324.0</v>
      </c>
      <c r="D19" s="3">
        <v>1.7</v>
      </c>
      <c r="E19" s="3">
        <v>5.0</v>
      </c>
      <c r="F19" s="3">
        <v>45.0</v>
      </c>
      <c r="G19" s="3">
        <v>20.0</v>
      </c>
      <c r="H19" s="3">
        <v>8.0</v>
      </c>
      <c r="I19" s="3">
        <f t="shared" si="1"/>
        <v>160</v>
      </c>
      <c r="J19" s="3">
        <v>59.0</v>
      </c>
      <c r="K19" s="3">
        <v>2.4</v>
      </c>
    </row>
    <row r="20">
      <c r="C20" s="3">
        <v>270.0</v>
      </c>
      <c r="D20" s="3">
        <v>1.2</v>
      </c>
      <c r="E20" s="3">
        <v>6.0</v>
      </c>
      <c r="F20" s="3">
        <v>66.0</v>
      </c>
      <c r="G20" s="3">
        <v>20.0</v>
      </c>
      <c r="H20" s="3">
        <v>6.0</v>
      </c>
      <c r="I20" s="3">
        <f t="shared" si="1"/>
        <v>120</v>
      </c>
      <c r="J20" s="3">
        <v>58.0</v>
      </c>
      <c r="K20" s="3">
        <v>2.2</v>
      </c>
    </row>
    <row r="21">
      <c r="C21" s="3"/>
      <c r="D21" s="3"/>
      <c r="E21" s="3"/>
      <c r="F21" s="3"/>
      <c r="G21" s="3"/>
      <c r="H21" s="3"/>
      <c r="I21" s="3"/>
      <c r="J21" s="3"/>
      <c r="K21" s="3"/>
    </row>
    <row r="22">
      <c r="C22" s="3"/>
      <c r="D22" s="3"/>
      <c r="E22" s="3"/>
      <c r="F22" s="3"/>
      <c r="G22" s="3"/>
      <c r="H22" s="3"/>
      <c r="I22" s="3"/>
      <c r="J22" s="3"/>
      <c r="K22" s="3"/>
    </row>
    <row r="23">
      <c r="C23" s="3"/>
      <c r="D23" s="3"/>
      <c r="E23" s="3"/>
      <c r="F23" s="3"/>
      <c r="G23" s="3"/>
      <c r="H23" s="3"/>
      <c r="I23" s="3"/>
      <c r="J23" s="3"/>
      <c r="K23" s="3"/>
    </row>
    <row r="24">
      <c r="C24" s="3"/>
      <c r="D24" s="3"/>
      <c r="E24" s="3"/>
      <c r="F24" s="3"/>
      <c r="G24" s="3"/>
      <c r="H24" s="3"/>
      <c r="I24" s="3"/>
      <c r="J24" s="3"/>
      <c r="K24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</v>
      </c>
    </row>
    <row r="12">
      <c r="B12" s="7" t="s">
        <v>15</v>
      </c>
      <c r="C12" s="2" t="s">
        <v>1</v>
      </c>
      <c r="D12" s="2" t="s">
        <v>2</v>
      </c>
      <c r="E12" s="2" t="s">
        <v>3</v>
      </c>
      <c r="F12" s="2" t="s">
        <v>4</v>
      </c>
      <c r="G12" s="2" t="s">
        <v>5</v>
      </c>
      <c r="H12" s="2" t="s">
        <v>6</v>
      </c>
      <c r="I12" s="2" t="s">
        <v>7</v>
      </c>
      <c r="J12" s="2" t="s">
        <v>8</v>
      </c>
      <c r="K12" s="2" t="s">
        <v>9</v>
      </c>
    </row>
    <row r="13">
      <c r="B13" s="3">
        <v>6.0</v>
      </c>
      <c r="C13" s="3">
        <v>1623.0</v>
      </c>
      <c r="D13" s="3">
        <v>45.6</v>
      </c>
      <c r="E13" s="3">
        <v>1.0</v>
      </c>
      <c r="F13" s="3">
        <v>1.0</v>
      </c>
      <c r="G13" s="3">
        <v>6.0</v>
      </c>
      <c r="H13" s="3">
        <v>350.0</v>
      </c>
      <c r="I13" s="3">
        <f t="shared" ref="I13:I21" si="1">H13*G13</f>
        <v>2100</v>
      </c>
      <c r="J13" s="3">
        <v>62.0</v>
      </c>
      <c r="K13" s="3">
        <v>2.52</v>
      </c>
    </row>
    <row r="14">
      <c r="B14" s="3">
        <v>4.0</v>
      </c>
      <c r="C14" s="3">
        <v>1082.0</v>
      </c>
      <c r="D14" s="3">
        <v>20.21</v>
      </c>
      <c r="E14" s="3">
        <v>1.5</v>
      </c>
      <c r="F14" s="3">
        <v>3.0</v>
      </c>
      <c r="G14" s="3">
        <v>6.0</v>
      </c>
      <c r="H14" s="3">
        <v>120.0</v>
      </c>
      <c r="I14" s="3">
        <f t="shared" si="1"/>
        <v>720</v>
      </c>
      <c r="J14" s="3">
        <v>66.0</v>
      </c>
      <c r="K14" s="3">
        <v>1.8</v>
      </c>
    </row>
    <row r="15">
      <c r="B15" s="3">
        <v>3.0</v>
      </c>
      <c r="C15" s="3">
        <v>811.0</v>
      </c>
      <c r="D15" s="3">
        <v>11.4</v>
      </c>
      <c r="E15" s="3">
        <v>2.0</v>
      </c>
      <c r="F15" s="3">
        <v>6.0</v>
      </c>
      <c r="G15" s="3">
        <v>6.0</v>
      </c>
      <c r="H15" s="3">
        <v>65.0</v>
      </c>
      <c r="I15" s="3">
        <f t="shared" si="1"/>
        <v>390</v>
      </c>
      <c r="J15" s="3">
        <v>65.0</v>
      </c>
      <c r="K15" s="3">
        <v>2.0</v>
      </c>
    </row>
    <row r="16">
      <c r="B16" s="3">
        <v>3.0</v>
      </c>
      <c r="C16" s="3">
        <v>649.0</v>
      </c>
      <c r="D16" s="3">
        <v>7.15</v>
      </c>
      <c r="E16" s="3">
        <v>2.5</v>
      </c>
      <c r="F16" s="3">
        <v>10.0</v>
      </c>
      <c r="G16" s="3">
        <v>6.0</v>
      </c>
      <c r="H16" s="3">
        <v>36.0</v>
      </c>
      <c r="I16" s="3">
        <f t="shared" si="1"/>
        <v>216</v>
      </c>
      <c r="J16" s="3">
        <v>67.0</v>
      </c>
      <c r="K16" s="3">
        <v>1.91</v>
      </c>
    </row>
    <row r="17">
      <c r="B17" s="3">
        <v>3.0</v>
      </c>
      <c r="C17" s="3">
        <v>541.0</v>
      </c>
      <c r="D17" s="3">
        <v>5.0</v>
      </c>
      <c r="E17" s="3">
        <v>3.0</v>
      </c>
      <c r="F17" s="3">
        <v>15.0</v>
      </c>
      <c r="G17" s="3">
        <v>6.0</v>
      </c>
      <c r="H17" s="3">
        <v>23.0</v>
      </c>
      <c r="I17" s="3">
        <f t="shared" si="1"/>
        <v>138</v>
      </c>
      <c r="J17" s="3">
        <v>66.0</v>
      </c>
      <c r="K17" s="3">
        <v>1.9</v>
      </c>
    </row>
    <row r="18">
      <c r="B18" s="3">
        <v>3.0</v>
      </c>
      <c r="C18" s="3">
        <v>463.0</v>
      </c>
      <c r="D18" s="3">
        <v>3.67</v>
      </c>
      <c r="E18" s="3">
        <v>3.5</v>
      </c>
      <c r="F18" s="3">
        <v>21.0</v>
      </c>
      <c r="G18" s="3">
        <v>6.0</v>
      </c>
      <c r="H18" s="3">
        <v>17.0</v>
      </c>
      <c r="I18" s="3">
        <f t="shared" si="1"/>
        <v>102</v>
      </c>
      <c r="J18" s="3">
        <v>67.0</v>
      </c>
      <c r="K18" s="3">
        <v>1.78</v>
      </c>
    </row>
    <row r="19">
      <c r="B19" s="3">
        <v>3.0</v>
      </c>
      <c r="C19" s="3">
        <v>405.0</v>
      </c>
      <c r="D19" s="3">
        <v>2.8</v>
      </c>
      <c r="E19" s="3">
        <v>4.0</v>
      </c>
      <c r="F19" s="3">
        <v>28.0</v>
      </c>
      <c r="G19" s="3">
        <v>6.0</v>
      </c>
      <c r="H19" s="3">
        <v>12.0</v>
      </c>
      <c r="I19" s="3">
        <f t="shared" si="1"/>
        <v>72</v>
      </c>
      <c r="J19" s="3">
        <v>70.0</v>
      </c>
      <c r="K19" s="3">
        <v>1.6</v>
      </c>
    </row>
    <row r="20">
      <c r="B20" s="3">
        <v>4.0</v>
      </c>
      <c r="C20" s="3">
        <v>324.0</v>
      </c>
      <c r="D20" s="3">
        <v>1.7</v>
      </c>
      <c r="E20" s="3">
        <v>5.0</v>
      </c>
      <c r="F20" s="3">
        <v>45.0</v>
      </c>
      <c r="G20" s="3">
        <v>6.0</v>
      </c>
      <c r="H20" s="3">
        <v>8.0</v>
      </c>
      <c r="I20" s="3">
        <f t="shared" si="1"/>
        <v>48</v>
      </c>
      <c r="J20" s="3">
        <v>66.0</v>
      </c>
      <c r="K20" s="3">
        <v>1.8</v>
      </c>
    </row>
    <row r="21">
      <c r="B21" s="3">
        <v>5.0</v>
      </c>
      <c r="C21" s="3">
        <v>270.0</v>
      </c>
      <c r="D21" s="3">
        <v>1.2</v>
      </c>
      <c r="E21" s="3">
        <v>6.0</v>
      </c>
      <c r="F21" s="3">
        <v>66.0</v>
      </c>
      <c r="G21" s="3">
        <v>6.0</v>
      </c>
      <c r="H21" s="3">
        <v>5.0</v>
      </c>
      <c r="I21" s="3">
        <f t="shared" si="1"/>
        <v>30</v>
      </c>
      <c r="J21" s="3">
        <v>65.0</v>
      </c>
      <c r="K21" s="3">
        <v>1.7</v>
      </c>
    </row>
    <row r="22">
      <c r="C22" s="3"/>
      <c r="D22" s="3"/>
      <c r="E22" s="3"/>
      <c r="F22" s="3"/>
      <c r="G22" s="3"/>
      <c r="H22" s="3"/>
      <c r="I22" s="3"/>
      <c r="J22" s="3"/>
      <c r="K22" s="3"/>
    </row>
    <row r="23">
      <c r="C23" s="3"/>
      <c r="D23" s="3"/>
      <c r="E23" s="3"/>
      <c r="F23" s="3"/>
      <c r="G23" s="3"/>
      <c r="H23" s="3"/>
      <c r="I23" s="3"/>
      <c r="J23" s="3"/>
      <c r="K23" s="3"/>
    </row>
    <row r="24">
      <c r="C24" s="3"/>
      <c r="D24" s="3"/>
      <c r="E24" s="3"/>
      <c r="F24" s="3"/>
      <c r="G24" s="3"/>
      <c r="H24" s="3"/>
      <c r="I24" s="3"/>
      <c r="J24" s="3"/>
      <c r="K24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16</v>
      </c>
    </row>
    <row r="7">
      <c r="C7" s="7" t="s">
        <v>17</v>
      </c>
    </row>
    <row r="8">
      <c r="C8" s="7" t="s">
        <v>18</v>
      </c>
    </row>
    <row r="9">
      <c r="C9" s="7" t="s">
        <v>19</v>
      </c>
    </row>
    <row r="10">
      <c r="C10" s="7" t="s">
        <v>20</v>
      </c>
    </row>
    <row r="11">
      <c r="C11" s="7" t="s">
        <v>21</v>
      </c>
    </row>
    <row r="12">
      <c r="A12" s="7" t="s">
        <v>22</v>
      </c>
      <c r="B12" s="7" t="s">
        <v>23</v>
      </c>
      <c r="C12" s="2" t="s">
        <v>24</v>
      </c>
      <c r="D12" s="2" t="s">
        <v>25</v>
      </c>
      <c r="E12" s="2" t="s">
        <v>3</v>
      </c>
      <c r="F12" s="2" t="s">
        <v>4</v>
      </c>
      <c r="G12" s="2" t="s">
        <v>5</v>
      </c>
      <c r="H12" s="2" t="s">
        <v>6</v>
      </c>
      <c r="I12" s="2" t="s">
        <v>7</v>
      </c>
      <c r="J12" s="2" t="s">
        <v>9</v>
      </c>
      <c r="K12" s="2" t="s">
        <v>12</v>
      </c>
      <c r="L12" s="7" t="s">
        <v>26</v>
      </c>
      <c r="M12" s="2" t="s">
        <v>27</v>
      </c>
      <c r="N12" s="7" t="s">
        <v>28</v>
      </c>
      <c r="O12" s="7" t="s">
        <v>29</v>
      </c>
    </row>
    <row r="13">
      <c r="A13" s="3">
        <v>100.0</v>
      </c>
      <c r="B13" s="3"/>
      <c r="C13" s="3">
        <v>100.0</v>
      </c>
      <c r="D13" s="3">
        <v>3.1</v>
      </c>
      <c r="E13" s="3">
        <v>1.0</v>
      </c>
      <c r="F13" s="3">
        <v>1.0</v>
      </c>
      <c r="G13" s="3">
        <f t="shared" ref="G13:G17" si="1">100/E13</f>
        <v>100</v>
      </c>
      <c r="H13" s="3">
        <v>235.0</v>
      </c>
      <c r="I13" s="9">
        <f t="shared" ref="I13:I17" si="2">H13*G13</f>
        <v>23500</v>
      </c>
      <c r="J13" s="10">
        <v>0.012</v>
      </c>
      <c r="K13" s="3">
        <v>6.0</v>
      </c>
      <c r="L13" s="3">
        <v>1.0</v>
      </c>
      <c r="M13" s="3">
        <v>235.0</v>
      </c>
    </row>
    <row r="14">
      <c r="A14" s="3">
        <v>200.0</v>
      </c>
      <c r="B14" s="3"/>
      <c r="C14" s="3">
        <v>400.0</v>
      </c>
      <c r="D14" s="3">
        <v>3.1</v>
      </c>
      <c r="E14" s="3">
        <v>2.0</v>
      </c>
      <c r="F14" s="3">
        <v>2.0</v>
      </c>
      <c r="G14" s="3">
        <f t="shared" si="1"/>
        <v>50</v>
      </c>
      <c r="H14" s="3">
        <v>250.0</v>
      </c>
      <c r="I14" s="9">
        <f t="shared" si="2"/>
        <v>12500</v>
      </c>
      <c r="J14" s="10">
        <v>0.011</v>
      </c>
      <c r="K14" s="3">
        <v>2.0</v>
      </c>
      <c r="L14" s="3">
        <f t="shared" ref="L14:L17" si="3">K$13/K14</f>
        <v>3</v>
      </c>
      <c r="M14" s="3">
        <v>133.0</v>
      </c>
    </row>
    <row r="15">
      <c r="A15" s="3">
        <v>400.0</v>
      </c>
      <c r="B15" s="3"/>
      <c r="C15" s="3">
        <v>1600.0</v>
      </c>
      <c r="D15" s="3">
        <v>3.1</v>
      </c>
      <c r="E15" s="3">
        <v>4.0</v>
      </c>
      <c r="F15" s="3">
        <v>4.0</v>
      </c>
      <c r="G15" s="3">
        <f t="shared" si="1"/>
        <v>25</v>
      </c>
      <c r="H15" s="3">
        <v>300.0</v>
      </c>
      <c r="I15" s="9">
        <f t="shared" si="2"/>
        <v>7500</v>
      </c>
      <c r="J15" s="10">
        <v>0.012</v>
      </c>
      <c r="K15" s="3">
        <v>1.13</v>
      </c>
      <c r="L15" s="3">
        <f t="shared" si="3"/>
        <v>5.309734513</v>
      </c>
      <c r="M15" s="3">
        <v>76.0</v>
      </c>
    </row>
    <row r="16">
      <c r="A16" s="3">
        <v>800.0</v>
      </c>
      <c r="B16" s="3"/>
      <c r="C16" s="3">
        <v>6400.0</v>
      </c>
      <c r="D16" s="3">
        <v>3.1</v>
      </c>
      <c r="E16" s="3">
        <v>8.0</v>
      </c>
      <c r="F16" s="3">
        <v>8.0</v>
      </c>
      <c r="G16" s="9">
        <f t="shared" si="1"/>
        <v>12.5</v>
      </c>
      <c r="H16" s="3">
        <v>350.0</v>
      </c>
      <c r="I16" s="9">
        <f t="shared" si="2"/>
        <v>4375</v>
      </c>
      <c r="J16" s="10">
        <v>0.0098</v>
      </c>
      <c r="K16" s="3">
        <v>0.92</v>
      </c>
      <c r="L16" s="3">
        <f t="shared" si="3"/>
        <v>6.52173913</v>
      </c>
      <c r="M16" s="3">
        <v>46.0</v>
      </c>
      <c r="N16" s="7">
        <v>1.32</v>
      </c>
    </row>
    <row r="17">
      <c r="A17" s="3">
        <v>1600.0</v>
      </c>
      <c r="B17" s="3">
        <v>4.0</v>
      </c>
      <c r="C17" s="3">
        <v>25600.0</v>
      </c>
      <c r="D17" s="3">
        <v>3.1</v>
      </c>
      <c r="E17" s="3">
        <v>16.0</v>
      </c>
      <c r="F17" s="3">
        <v>16.0</v>
      </c>
      <c r="G17" s="9">
        <f t="shared" si="1"/>
        <v>6.25</v>
      </c>
      <c r="H17" s="3">
        <v>475.0</v>
      </c>
      <c r="I17" s="9">
        <f t="shared" si="2"/>
        <v>2968.75</v>
      </c>
      <c r="J17" s="10">
        <v>0.01</v>
      </c>
      <c r="K17" s="3">
        <v>0.87</v>
      </c>
      <c r="L17" s="3">
        <f t="shared" si="3"/>
        <v>6.896551724</v>
      </c>
      <c r="M17" s="3">
        <v>31.0</v>
      </c>
      <c r="N17" s="7">
        <v>1.2</v>
      </c>
      <c r="O17" s="7">
        <v>50.0</v>
      </c>
    </row>
    <row r="18">
      <c r="B18" s="3"/>
      <c r="C18" s="3"/>
      <c r="D18" s="3"/>
      <c r="E18" s="3"/>
      <c r="F18" s="3"/>
      <c r="G18" s="9"/>
      <c r="H18" s="3"/>
      <c r="I18" s="9"/>
      <c r="J18" s="10"/>
      <c r="K18" s="3"/>
    </row>
    <row r="19">
      <c r="B19" s="3"/>
      <c r="C19" s="3"/>
      <c r="D19" s="3"/>
      <c r="E19" s="3"/>
      <c r="F19" s="3"/>
      <c r="G19" s="9"/>
      <c r="H19" s="3"/>
      <c r="I19" s="9"/>
      <c r="J19" s="10"/>
      <c r="K19" s="3"/>
    </row>
    <row r="20">
      <c r="B20" s="3"/>
      <c r="C20" s="3"/>
      <c r="D20" s="3"/>
      <c r="E20" s="3"/>
      <c r="F20" s="3"/>
      <c r="G20" s="3"/>
      <c r="H20" s="3"/>
      <c r="I20" s="3"/>
      <c r="J20" s="3"/>
      <c r="K20" s="3"/>
    </row>
    <row r="21">
      <c r="B21" s="3"/>
      <c r="C21" s="3"/>
      <c r="D21" s="3"/>
      <c r="E21" s="3"/>
      <c r="F21" s="3"/>
      <c r="G21" s="3"/>
      <c r="H21" s="3"/>
      <c r="I21" s="3"/>
      <c r="J21" s="3"/>
      <c r="K21" s="3"/>
    </row>
    <row r="22">
      <c r="C22" s="3"/>
      <c r="D22" s="3"/>
      <c r="E22" s="3"/>
      <c r="F22" s="3"/>
      <c r="G22" s="3"/>
      <c r="H22" s="3"/>
      <c r="I22" s="3"/>
      <c r="J22" s="3"/>
      <c r="K22" s="3"/>
    </row>
    <row r="23">
      <c r="C23" s="3"/>
      <c r="D23" s="3"/>
      <c r="E23" s="3"/>
      <c r="F23" s="3"/>
      <c r="G23" s="3"/>
      <c r="H23" s="3"/>
      <c r="I23" s="3"/>
      <c r="J23" s="3"/>
      <c r="K23" s="3"/>
    </row>
    <row r="24">
      <c r="C24" s="3"/>
      <c r="D24" s="3"/>
      <c r="E24" s="3"/>
      <c r="F24" s="3"/>
      <c r="G24" s="3"/>
      <c r="H24" s="3"/>
      <c r="I24" s="3"/>
      <c r="J24" s="3"/>
      <c r="K24" s="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30</v>
      </c>
    </row>
    <row r="12">
      <c r="B12" s="7" t="s">
        <v>15</v>
      </c>
      <c r="C12" s="2" t="s">
        <v>1</v>
      </c>
      <c r="D12" s="2" t="s">
        <v>2</v>
      </c>
      <c r="E12" s="2" t="s">
        <v>3</v>
      </c>
      <c r="F12" s="2" t="s">
        <v>4</v>
      </c>
      <c r="G12" s="2" t="s">
        <v>5</v>
      </c>
      <c r="H12" s="2" t="s">
        <v>6</v>
      </c>
      <c r="I12" s="2" t="s">
        <v>7</v>
      </c>
      <c r="J12" s="2" t="s">
        <v>9</v>
      </c>
      <c r="K12" s="2" t="s">
        <v>12</v>
      </c>
      <c r="L12" s="7" t="s">
        <v>31</v>
      </c>
      <c r="M12" s="7" t="s">
        <v>26</v>
      </c>
    </row>
    <row r="13">
      <c r="B13" s="3"/>
      <c r="C13" s="3"/>
      <c r="D13" s="3">
        <v>71.4</v>
      </c>
      <c r="E13" s="3">
        <v>1.0</v>
      </c>
      <c r="F13" s="3">
        <v>1.0</v>
      </c>
      <c r="G13" s="3">
        <v>25.0</v>
      </c>
      <c r="H13" s="3">
        <v>120.0</v>
      </c>
      <c r="I13" s="3">
        <f t="shared" ref="I13:I19" si="1">H13*G13</f>
        <v>3000</v>
      </c>
      <c r="J13" s="11">
        <v>7.8E-6</v>
      </c>
      <c r="K13" s="3">
        <v>1.8</v>
      </c>
      <c r="L13" s="3">
        <v>25.0</v>
      </c>
      <c r="M13" s="7">
        <v>1.0</v>
      </c>
    </row>
    <row r="14">
      <c r="B14" s="3"/>
      <c r="C14" s="3"/>
      <c r="D14" s="3">
        <v>17.8</v>
      </c>
      <c r="E14" s="3">
        <v>2.0</v>
      </c>
      <c r="F14" s="3">
        <f t="shared" ref="F14:F18" si="2">E14</f>
        <v>2</v>
      </c>
      <c r="G14" s="3">
        <v>25.0</v>
      </c>
      <c r="H14" s="3">
        <v>36.0</v>
      </c>
      <c r="I14" s="3">
        <f t="shared" si="1"/>
        <v>900</v>
      </c>
      <c r="J14" s="11">
        <v>6.5E-6</v>
      </c>
      <c r="K14" s="3">
        <v>0.75</v>
      </c>
      <c r="L14" s="3">
        <f t="shared" ref="L14:L19" si="3">int($G$13/$E14+1)</f>
        <v>13</v>
      </c>
      <c r="M14" s="7">
        <f t="shared" ref="M14:M19" si="4">K$13/K14</f>
        <v>2.4</v>
      </c>
    </row>
    <row r="15">
      <c r="B15" s="3"/>
      <c r="C15" s="3"/>
      <c r="D15" s="3">
        <v>7.8</v>
      </c>
      <c r="E15" s="3">
        <v>3.0</v>
      </c>
      <c r="F15" s="3">
        <f t="shared" si="2"/>
        <v>3</v>
      </c>
      <c r="G15" s="3">
        <v>25.0</v>
      </c>
      <c r="H15" s="3">
        <v>17.0</v>
      </c>
      <c r="I15" s="3">
        <f t="shared" si="1"/>
        <v>425</v>
      </c>
      <c r="J15" s="11">
        <v>7.78E-6</v>
      </c>
      <c r="K15" s="3">
        <v>0.57</v>
      </c>
      <c r="L15" s="3">
        <f t="shared" si="3"/>
        <v>9</v>
      </c>
      <c r="M15" s="7">
        <f t="shared" si="4"/>
        <v>3.157894737</v>
      </c>
    </row>
    <row r="16">
      <c r="B16" s="3"/>
      <c r="C16" s="3"/>
      <c r="D16" s="3">
        <v>4.4</v>
      </c>
      <c r="E16" s="3">
        <v>4.0</v>
      </c>
      <c r="F16" s="3">
        <f t="shared" si="2"/>
        <v>4</v>
      </c>
      <c r="G16" s="3">
        <v>25.0</v>
      </c>
      <c r="H16" s="3">
        <v>12.0</v>
      </c>
      <c r="I16" s="3">
        <f t="shared" si="1"/>
        <v>300</v>
      </c>
      <c r="J16" s="11">
        <v>6.73E-6</v>
      </c>
      <c r="K16" s="3">
        <v>0.5</v>
      </c>
      <c r="L16" s="3">
        <f t="shared" si="3"/>
        <v>7</v>
      </c>
      <c r="M16" s="7">
        <f t="shared" si="4"/>
        <v>3.6</v>
      </c>
    </row>
    <row r="17">
      <c r="B17" s="3"/>
      <c r="C17" s="3"/>
      <c r="D17" s="3">
        <v>1.8</v>
      </c>
      <c r="E17" s="3">
        <v>6.0</v>
      </c>
      <c r="F17" s="3">
        <f t="shared" si="2"/>
        <v>6</v>
      </c>
      <c r="G17" s="3">
        <v>25.0</v>
      </c>
      <c r="H17" s="3">
        <v>8.0</v>
      </c>
      <c r="I17" s="3">
        <f t="shared" si="1"/>
        <v>200</v>
      </c>
      <c r="J17" s="11">
        <f>(J16+J18)/2</f>
        <v>0.000006895</v>
      </c>
      <c r="K17" s="3">
        <v>0.45</v>
      </c>
      <c r="L17" s="3">
        <f t="shared" si="3"/>
        <v>5</v>
      </c>
      <c r="M17" s="7">
        <f t="shared" si="4"/>
        <v>4</v>
      </c>
    </row>
    <row r="18">
      <c r="B18" s="3"/>
      <c r="C18" s="3"/>
      <c r="D18" s="3">
        <v>1.17</v>
      </c>
      <c r="E18" s="3">
        <v>8.0</v>
      </c>
      <c r="F18" s="3">
        <f t="shared" si="2"/>
        <v>8</v>
      </c>
      <c r="G18" s="3">
        <v>25.0</v>
      </c>
      <c r="H18" s="3">
        <v>7.0</v>
      </c>
      <c r="I18" s="3">
        <f t="shared" si="1"/>
        <v>175</v>
      </c>
      <c r="J18" s="11">
        <v>7.06E-6</v>
      </c>
      <c r="K18" s="3">
        <v>0.44</v>
      </c>
      <c r="L18" s="3">
        <f t="shared" si="3"/>
        <v>4</v>
      </c>
      <c r="M18" s="7">
        <f t="shared" si="4"/>
        <v>4.090909091</v>
      </c>
    </row>
    <row r="19">
      <c r="B19" s="3"/>
      <c r="C19" s="3"/>
      <c r="D19" s="3">
        <v>0.28</v>
      </c>
      <c r="E19" s="3">
        <v>16.0</v>
      </c>
      <c r="F19" s="3">
        <v>16.0</v>
      </c>
      <c r="G19" s="3">
        <v>25.0</v>
      </c>
      <c r="H19" s="3">
        <v>5.0</v>
      </c>
      <c r="I19" s="3">
        <f t="shared" si="1"/>
        <v>125</v>
      </c>
      <c r="J19" s="11">
        <v>9.7E-6</v>
      </c>
      <c r="K19" s="3">
        <v>0.42</v>
      </c>
      <c r="L19" s="3">
        <f t="shared" si="3"/>
        <v>2</v>
      </c>
      <c r="M19" s="7">
        <f t="shared" si="4"/>
        <v>4.285714286</v>
      </c>
    </row>
    <row r="20">
      <c r="B20" s="3"/>
      <c r="C20" s="3"/>
      <c r="D20" s="3"/>
      <c r="E20" s="3"/>
      <c r="F20" s="3"/>
      <c r="G20" s="3"/>
      <c r="H20" s="3"/>
      <c r="I20" s="3"/>
      <c r="J20" s="3"/>
      <c r="K20" s="3"/>
    </row>
    <row r="21">
      <c r="B21" s="3"/>
      <c r="C21" s="3"/>
      <c r="D21" s="3"/>
      <c r="E21" s="3"/>
      <c r="F21" s="3"/>
      <c r="G21" s="3"/>
      <c r="H21" s="3"/>
      <c r="I21" s="3"/>
      <c r="J21" s="3"/>
      <c r="K21" s="3"/>
    </row>
    <row r="22">
      <c r="C22" s="3"/>
      <c r="D22" s="3"/>
      <c r="E22" s="3"/>
      <c r="F22" s="3"/>
      <c r="G22" s="3"/>
      <c r="H22" s="3"/>
      <c r="I22" s="3"/>
      <c r="J22" s="3"/>
      <c r="K22" s="3"/>
    </row>
    <row r="23">
      <c r="C23" s="3"/>
      <c r="D23" s="3"/>
      <c r="E23" s="3"/>
      <c r="F23" s="3"/>
      <c r="G23" s="3"/>
      <c r="H23" s="3"/>
      <c r="I23" s="3"/>
      <c r="J23" s="3"/>
      <c r="K23" s="3"/>
    </row>
    <row r="24">
      <c r="C24" s="3"/>
      <c r="D24" s="3"/>
      <c r="E24" s="3"/>
      <c r="F24" s="3"/>
      <c r="G24" s="3"/>
      <c r="H24" s="3"/>
      <c r="I24" s="3"/>
      <c r="J24" s="3"/>
      <c r="K24" s="3"/>
    </row>
    <row r="26">
      <c r="F26" s="12" t="s">
        <v>32</v>
      </c>
      <c r="G26" s="12" t="s">
        <v>33</v>
      </c>
      <c r="I26" s="12" t="s">
        <v>34</v>
      </c>
      <c r="J26" s="12" t="s">
        <v>33</v>
      </c>
      <c r="L26" s="12" t="s">
        <v>35</v>
      </c>
      <c r="M26" s="12" t="s">
        <v>33</v>
      </c>
    </row>
    <row r="27">
      <c r="F27" s="13">
        <v>0.0</v>
      </c>
      <c r="G27" s="14">
        <v>3.4E-5</v>
      </c>
      <c r="I27" s="13">
        <v>0.0</v>
      </c>
      <c r="J27" s="15">
        <v>2.2E-5</v>
      </c>
      <c r="L27" s="13">
        <v>0.0</v>
      </c>
      <c r="M27" s="15">
        <v>1.5E-5</v>
      </c>
    </row>
    <row r="28">
      <c r="F28" s="13">
        <v>1.0</v>
      </c>
      <c r="G28" s="14">
        <v>2.7E-5</v>
      </c>
      <c r="I28" s="13">
        <v>1.0</v>
      </c>
      <c r="J28" s="15">
        <v>8.9E-6</v>
      </c>
      <c r="L28" s="13">
        <v>1.0</v>
      </c>
      <c r="M28" s="15">
        <v>6.7E-6</v>
      </c>
    </row>
    <row r="29">
      <c r="F29" s="13">
        <v>2.0</v>
      </c>
      <c r="G29" s="14">
        <v>1.9E-5</v>
      </c>
      <c r="I29" s="13">
        <v>2.0</v>
      </c>
      <c r="J29" s="15">
        <v>7.6E-6</v>
      </c>
      <c r="L29" s="13">
        <v>2.0</v>
      </c>
      <c r="M29" s="15">
        <v>3.5E-6</v>
      </c>
    </row>
    <row r="30">
      <c r="F30" s="13">
        <v>3.0</v>
      </c>
      <c r="G30" s="14">
        <v>1.6E-5</v>
      </c>
      <c r="I30" s="13">
        <v>3.0</v>
      </c>
      <c r="J30" s="15">
        <v>7.0E-6</v>
      </c>
      <c r="L30" s="13">
        <v>3.0</v>
      </c>
      <c r="M30" s="15">
        <v>1.7E-6</v>
      </c>
    </row>
    <row r="31">
      <c r="F31" s="13">
        <v>4.0</v>
      </c>
      <c r="G31" s="14">
        <v>1.2E-5</v>
      </c>
      <c r="I31" s="13">
        <v>4.0</v>
      </c>
      <c r="J31" s="15">
        <v>4.3E-6</v>
      </c>
      <c r="L31" s="7" t="s">
        <v>36</v>
      </c>
      <c r="M31" s="16">
        <f>average(M27:M30)</f>
        <v>0.000006725</v>
      </c>
    </row>
    <row r="32">
      <c r="F32" s="13">
        <v>5.0</v>
      </c>
      <c r="G32" s="14">
        <v>7.0E-6</v>
      </c>
      <c r="I32" s="13">
        <v>5.0</v>
      </c>
      <c r="J32" s="15">
        <v>3.0E-6</v>
      </c>
    </row>
    <row r="33">
      <c r="F33" s="13">
        <v>6.0</v>
      </c>
      <c r="G33" s="14">
        <v>7.0E-6</v>
      </c>
      <c r="I33" s="13">
        <v>6.0</v>
      </c>
      <c r="J33" s="15">
        <v>2.1E-6</v>
      </c>
    </row>
    <row r="34" ht="15.0" customHeight="1">
      <c r="F34" s="13">
        <v>7.0</v>
      </c>
      <c r="G34" s="14">
        <v>6.0E-6</v>
      </c>
      <c r="I34" s="13">
        <v>7.0</v>
      </c>
      <c r="J34" s="15">
        <v>1.6E-6</v>
      </c>
      <c r="L34" s="12" t="s">
        <v>37</v>
      </c>
      <c r="M34" s="12" t="s">
        <v>33</v>
      </c>
    </row>
    <row r="35">
      <c r="F35" s="13">
        <v>8.0</v>
      </c>
      <c r="G35" s="14">
        <v>5.0E-6</v>
      </c>
      <c r="I35" s="7" t="s">
        <v>36</v>
      </c>
      <c r="J35" s="16">
        <f>average(J26:J34)</f>
        <v>0.0000070625</v>
      </c>
      <c r="L35" s="13">
        <v>0.0</v>
      </c>
      <c r="M35" s="15">
        <v>1.6E-5</v>
      </c>
    </row>
    <row r="36">
      <c r="F36" s="13">
        <v>9.0</v>
      </c>
      <c r="G36" s="14">
        <v>4.3E-6</v>
      </c>
      <c r="L36" s="13">
        <v>1.0</v>
      </c>
      <c r="M36" s="15">
        <v>5.25E-6</v>
      </c>
    </row>
    <row r="37">
      <c r="F37" s="13">
        <v>10.0</v>
      </c>
      <c r="G37" s="14">
        <v>4.1E-6</v>
      </c>
      <c r="L37" s="13">
        <v>2.0</v>
      </c>
      <c r="M37" s="15">
        <v>2.09E-6</v>
      </c>
    </row>
    <row r="38" ht="14.25" customHeight="1">
      <c r="F38" s="13">
        <v>11.0</v>
      </c>
      <c r="G38" s="14">
        <v>4.0E-6</v>
      </c>
      <c r="I38" s="12" t="s">
        <v>38</v>
      </c>
      <c r="J38" s="12" t="s">
        <v>33</v>
      </c>
      <c r="L38" s="7" t="s">
        <v>36</v>
      </c>
      <c r="M38" s="16">
        <f>average(M35:M37)</f>
        <v>0.00000778</v>
      </c>
    </row>
    <row r="39">
      <c r="F39" s="13">
        <v>12.0</v>
      </c>
      <c r="G39" s="14">
        <v>3.3E-6</v>
      </c>
      <c r="I39" s="13">
        <v>0.0</v>
      </c>
      <c r="J39" s="15">
        <v>1.3E-5</v>
      </c>
    </row>
    <row r="40">
      <c r="F40" s="13">
        <v>13.0</v>
      </c>
      <c r="G40" s="14">
        <v>3.1E-6</v>
      </c>
      <c r="I40" s="13">
        <v>1.0</v>
      </c>
      <c r="J40" s="15">
        <v>2.67E-60</v>
      </c>
    </row>
    <row r="41">
      <c r="F41" s="13">
        <v>14.0</v>
      </c>
      <c r="G41" s="14">
        <v>2.0E-6</v>
      </c>
      <c r="I41" s="7" t="s">
        <v>36</v>
      </c>
      <c r="J41" s="16">
        <f>average(J39:J40)</f>
        <v>0.0000065</v>
      </c>
    </row>
    <row r="42">
      <c r="F42" s="13">
        <v>15.0</v>
      </c>
      <c r="G42" s="14">
        <v>2.0E-6</v>
      </c>
    </row>
    <row r="43">
      <c r="F43" s="7" t="s">
        <v>36</v>
      </c>
      <c r="G43" s="16">
        <f>average(G27:G42)</f>
        <v>0.0000097375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0"/>
    <col customWidth="1" min="5" max="5" width="9.88"/>
    <col customWidth="1" min="6" max="6" width="8.0"/>
    <col customWidth="1" min="7" max="7" width="7.5"/>
  </cols>
  <sheetData>
    <row r="6">
      <c r="C6" s="17" t="s">
        <v>39</v>
      </c>
      <c r="D6" s="17" t="s">
        <v>40</v>
      </c>
      <c r="E6" s="17" t="s">
        <v>41</v>
      </c>
      <c r="F6" s="17" t="s">
        <v>42</v>
      </c>
      <c r="G6" s="17" t="s">
        <v>43</v>
      </c>
      <c r="H6" s="17" t="s">
        <v>44</v>
      </c>
    </row>
    <row r="7">
      <c r="C7" s="5" t="s">
        <v>45</v>
      </c>
      <c r="D7" s="5">
        <v>2.0</v>
      </c>
      <c r="E7" s="5">
        <v>6.0</v>
      </c>
      <c r="F7" s="5">
        <v>954.0</v>
      </c>
      <c r="G7" s="5">
        <v>153.0</v>
      </c>
      <c r="H7" s="18">
        <f t="shared" ref="H7:H12" si="1">F7/G7</f>
        <v>6.235294118</v>
      </c>
    </row>
    <row r="8">
      <c r="C8" s="5" t="s">
        <v>46</v>
      </c>
      <c r="D8" s="5">
        <v>2.5</v>
      </c>
      <c r="E8" s="5">
        <v>10.0</v>
      </c>
      <c r="F8" s="5">
        <v>7800.0</v>
      </c>
      <c r="G8" s="5">
        <v>945.0</v>
      </c>
      <c r="H8" s="18">
        <f t="shared" si="1"/>
        <v>8.253968254</v>
      </c>
    </row>
    <row r="9">
      <c r="C9" s="5" t="s">
        <v>47</v>
      </c>
      <c r="D9" s="5">
        <v>2.0</v>
      </c>
      <c r="E9" s="5">
        <v>6.0</v>
      </c>
      <c r="F9" s="5">
        <v>6000.0</v>
      </c>
      <c r="G9" s="5">
        <v>1100.0</v>
      </c>
      <c r="H9" s="18">
        <f t="shared" si="1"/>
        <v>5.454545455</v>
      </c>
    </row>
    <row r="10">
      <c r="C10" s="5" t="s">
        <v>48</v>
      </c>
      <c r="D10" s="5">
        <v>2.0</v>
      </c>
      <c r="E10" s="5">
        <v>6.0</v>
      </c>
      <c r="F10" s="5">
        <v>2100.0</v>
      </c>
      <c r="G10" s="5">
        <v>390.0</v>
      </c>
      <c r="H10" s="18">
        <f t="shared" si="1"/>
        <v>5.384615385</v>
      </c>
    </row>
    <row r="11">
      <c r="C11" s="5" t="s">
        <v>49</v>
      </c>
      <c r="D11" s="5">
        <v>8.0</v>
      </c>
      <c r="E11" s="5">
        <v>8.0</v>
      </c>
      <c r="F11" s="5">
        <v>23500.0</v>
      </c>
      <c r="G11" s="5">
        <v>4375.0</v>
      </c>
      <c r="H11" s="18">
        <f t="shared" si="1"/>
        <v>5.371428571</v>
      </c>
    </row>
    <row r="12">
      <c r="C12" s="5" t="s">
        <v>50</v>
      </c>
      <c r="D12" s="5">
        <v>6.0</v>
      </c>
      <c r="E12" s="5">
        <v>6.0</v>
      </c>
      <c r="F12" s="5">
        <v>3000.0</v>
      </c>
      <c r="G12" s="5">
        <v>200.0</v>
      </c>
      <c r="H12" s="18">
        <f t="shared" si="1"/>
        <v>15</v>
      </c>
    </row>
    <row r="13">
      <c r="C13" s="6"/>
      <c r="D13" s="6"/>
      <c r="E13" s="6"/>
      <c r="F13" s="6"/>
      <c r="G13" s="6"/>
      <c r="H13" s="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6.38"/>
    <col customWidth="1" min="7" max="7" width="6.63"/>
    <col customWidth="1" min="9" max="9" width="10.13"/>
    <col customWidth="1" min="10" max="10" width="7.13"/>
  </cols>
  <sheetData>
    <row r="7">
      <c r="D7" s="7" t="s">
        <v>51</v>
      </c>
      <c r="H7" s="7" t="s">
        <v>50</v>
      </c>
    </row>
    <row r="8">
      <c r="D8" s="2" t="s">
        <v>4</v>
      </c>
      <c r="E8" s="2" t="s">
        <v>12</v>
      </c>
      <c r="F8" s="2" t="s">
        <v>26</v>
      </c>
      <c r="H8" s="2" t="s">
        <v>4</v>
      </c>
      <c r="I8" s="2" t="s">
        <v>12</v>
      </c>
      <c r="J8" s="2" t="s">
        <v>26</v>
      </c>
    </row>
    <row r="9">
      <c r="D9" s="3">
        <v>1.0</v>
      </c>
      <c r="E9" s="3">
        <v>6.0</v>
      </c>
      <c r="F9" s="19">
        <v>1.0</v>
      </c>
      <c r="H9" s="3">
        <v>1.0</v>
      </c>
      <c r="I9" s="3">
        <v>1.8</v>
      </c>
      <c r="J9" s="19">
        <v>1.0</v>
      </c>
    </row>
    <row r="10">
      <c r="D10" s="3">
        <v>2.0</v>
      </c>
      <c r="E10" s="3">
        <v>2.0</v>
      </c>
      <c r="F10" s="19">
        <f t="shared" ref="F10:F13" si="1">E$9/E10</f>
        <v>3</v>
      </c>
      <c r="H10" s="3">
        <v>2.0</v>
      </c>
      <c r="I10" s="3">
        <v>0.75</v>
      </c>
      <c r="J10" s="19">
        <f t="shared" ref="J10:J15" si="2">I$9/I10</f>
        <v>2.4</v>
      </c>
    </row>
    <row r="11">
      <c r="D11" s="3">
        <v>4.0</v>
      </c>
      <c r="E11" s="3">
        <v>1.13</v>
      </c>
      <c r="F11" s="19">
        <f t="shared" si="1"/>
        <v>5.309734513</v>
      </c>
      <c r="H11" s="3">
        <v>3.0</v>
      </c>
      <c r="I11" s="3">
        <v>0.57</v>
      </c>
      <c r="J11" s="19">
        <f t="shared" si="2"/>
        <v>3.157894737</v>
      </c>
    </row>
    <row r="12">
      <c r="D12" s="3">
        <v>8.0</v>
      </c>
      <c r="E12" s="3">
        <v>0.92</v>
      </c>
      <c r="F12" s="19">
        <f t="shared" si="1"/>
        <v>6.52173913</v>
      </c>
      <c r="H12" s="3">
        <v>4.0</v>
      </c>
      <c r="I12" s="3">
        <v>0.5</v>
      </c>
      <c r="J12" s="19">
        <f t="shared" si="2"/>
        <v>3.6</v>
      </c>
    </row>
    <row r="13">
      <c r="D13" s="3">
        <v>16.0</v>
      </c>
      <c r="E13" s="3">
        <v>0.87</v>
      </c>
      <c r="F13" s="19">
        <f t="shared" si="1"/>
        <v>6.896551724</v>
      </c>
      <c r="H13" s="3">
        <v>6.0</v>
      </c>
      <c r="I13" s="3">
        <v>0.45</v>
      </c>
      <c r="J13" s="19">
        <f t="shared" si="2"/>
        <v>4</v>
      </c>
    </row>
    <row r="14">
      <c r="H14" s="3">
        <v>8.0</v>
      </c>
      <c r="I14" s="3">
        <v>0.44</v>
      </c>
      <c r="J14" s="19">
        <f t="shared" si="2"/>
        <v>4.090909091</v>
      </c>
    </row>
    <row r="15">
      <c r="H15" s="3">
        <v>16.0</v>
      </c>
      <c r="I15" s="3">
        <v>0.42</v>
      </c>
      <c r="J15" s="19">
        <f t="shared" si="2"/>
        <v>4.285714286</v>
      </c>
    </row>
  </sheetData>
  <drawing r:id="rId1"/>
</worksheet>
</file>