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90" windowWidth="23310" windowHeight="12533"/>
  </bookViews>
  <sheets>
    <sheet name="Sheet1" sheetId="1" r:id="rId1"/>
    <sheet name="Sheet2" sheetId="2" r:id="rId2"/>
    <sheet name="Sheet3" sheetId="3" r:id="rId3"/>
  </sheets>
  <definedNames>
    <definedName name="phi">Sheet1!$K$3</definedName>
    <definedName name="solver_adj" localSheetId="0" hidden="1">Sheet1!$P$5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Sheet1!$P$20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250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N14" i="1" l="1"/>
  <c r="P9" i="1"/>
  <c r="P11" i="1" s="1"/>
  <c r="S11" i="1" s="1"/>
  <c r="P12" i="1" l="1"/>
  <c r="P10" i="1"/>
  <c r="K3" i="1"/>
  <c r="P6" i="1" s="1"/>
  <c r="N17" i="1" l="1"/>
  <c r="N15" i="1"/>
  <c r="Q18" i="1"/>
  <c r="P7" i="1"/>
  <c r="P8" i="1" l="1"/>
  <c r="N18" i="1" s="1"/>
  <c r="Q17" i="1" l="1"/>
  <c r="Q15" i="1"/>
  <c r="Q14" i="1" s="1"/>
  <c r="P27" i="1" l="1"/>
  <c r="P20" i="1"/>
  <c r="P35" i="1" l="1"/>
  <c r="P37" i="1"/>
  <c r="P36" i="1"/>
  <c r="L18" i="1"/>
  <c r="S8" i="1"/>
</calcChain>
</file>

<file path=xl/sharedStrings.xml><?xml version="1.0" encoding="utf-8"?>
<sst xmlns="http://schemas.openxmlformats.org/spreadsheetml/2006/main" count="32" uniqueCount="31">
  <si>
    <t>Phi</t>
  </si>
  <si>
    <t>AD</t>
  </si>
  <si>
    <t>AC</t>
  </si>
  <si>
    <t>BC</t>
  </si>
  <si>
    <t>CD=AB</t>
  </si>
  <si>
    <t>HI</t>
  </si>
  <si>
    <t>FI=AD</t>
  </si>
  <si>
    <t>GI</t>
  </si>
  <si>
    <t>EF</t>
  </si>
  <si>
    <t>Given:</t>
  </si>
  <si>
    <t>Results:</t>
  </si>
  <si>
    <t>BC (Base):</t>
  </si>
  <si>
    <t>EF (Head):</t>
  </si>
  <si>
    <t>GH (Height):</t>
  </si>
  <si>
    <t>mm</t>
  </si>
  <si>
    <t>Cone Angle:</t>
  </si>
  <si>
    <t>Inside Hex Angle</t>
  </si>
  <si>
    <t>AH (AD/2)</t>
  </si>
  <si>
    <t>HI=AH * tan(Inside Angle/2)</t>
  </si>
  <si>
    <t xml:space="preserve"> = acos(GI/FI)</t>
  </si>
  <si>
    <t>deg.</t>
  </si>
  <si>
    <t>BC/GH</t>
  </si>
  <si>
    <t>EF/GH</t>
  </si>
  <si>
    <t>CI</t>
  </si>
  <si>
    <t xml:space="preserve">EF=AI=AH/sin(Inside Angle/2): </t>
  </si>
  <si>
    <t>GH (Height) =GI-HI</t>
  </si>
  <si>
    <t>BC (Base)</t>
  </si>
  <si>
    <t xml:space="preserve">AD: </t>
  </si>
  <si>
    <t>GF (EF/2)</t>
  </si>
  <si>
    <t>HC (BC/2)</t>
  </si>
  <si>
    <t>EF/AD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</si>
</sst>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7" formatCode="0.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0" xfId="0" applyFont="1"/>
    <xf numFmtId="164" fontId="1" fillId="0" borderId="0" xfId="0" applyNumberFormat="1" applyFont="1"/>
    <xf numFmtId="0" fontId="1" fillId="0" borderId="0" xfId="0" quotePrefix="1" applyFont="1"/>
    <xf numFmtId="0" fontId="4" fillId="0" borderId="0" xfId="0" applyFont="1"/>
    <xf numFmtId="167" fontId="1" fillId="0" borderId="0" xfId="0" applyNumberFormat="1" applyFont="1"/>
    <xf numFmtId="2" fontId="1" fillId="2" borderId="0" xfId="0" applyNumberFormat="1" applyFont="1" applyFill="1"/>
    <xf numFmtId="0" fontId="2" fillId="2" borderId="0" xfId="0" applyFont="1" applyFill="1"/>
    <xf numFmtId="0" fontId="4" fillId="2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316468</xdr:colOff>
      <xdr:row>3</xdr:row>
      <xdr:rowOff>157163</xdr:rowOff>
    </xdr:from>
    <xdr:to>
      <xdr:col>9</xdr:col>
      <xdr:colOff>72628</xdr:colOff>
      <xdr:row>29</xdr:row>
      <xdr:rowOff>142875</xdr:rowOff>
    </xdr:to>
    <xdr:sp macro="" textlink="">
      <xdr:nvSpPr>
        <xdr:cNvPr id="2" name="Regular Pentagon 1"/>
        <xdr:cNvSpPr/>
      </xdr:nvSpPr>
      <xdr:spPr>
        <a:xfrm rot="10800000">
          <a:off x="964168" y="728663"/>
          <a:ext cx="4937760" cy="4938712"/>
        </a:xfrm>
        <a:prstGeom prst="pentagon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316473</xdr:colOff>
      <xdr:row>19</xdr:row>
      <xdr:rowOff>161460</xdr:rowOff>
    </xdr:from>
    <xdr:to>
      <xdr:col>9</xdr:col>
      <xdr:colOff>72623</xdr:colOff>
      <xdr:row>19</xdr:row>
      <xdr:rowOff>161460</xdr:rowOff>
    </xdr:to>
    <xdr:cxnSp macro="">
      <xdr:nvCxnSpPr>
        <xdr:cNvPr id="4" name="Straight Connector 3"/>
        <xdr:cNvCxnSpPr>
          <a:stCxn id="2" idx="1"/>
          <a:endCxn id="2" idx="5"/>
        </xdr:cNvCxnSpPr>
      </xdr:nvCxnSpPr>
      <xdr:spPr>
        <a:xfrm flipH="1">
          <a:off x="964173" y="3780960"/>
          <a:ext cx="49377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611799</xdr:colOff>
      <xdr:row>3</xdr:row>
      <xdr:rowOff>157176</xdr:rowOff>
    </xdr:from>
    <xdr:to>
      <xdr:col>5</xdr:col>
      <xdr:colOff>194548</xdr:colOff>
      <xdr:row>29</xdr:row>
      <xdr:rowOff>142875</xdr:rowOff>
    </xdr:to>
    <xdr:cxnSp macro="">
      <xdr:nvCxnSpPr>
        <xdr:cNvPr id="8" name="Straight Connector 7"/>
        <xdr:cNvCxnSpPr>
          <a:stCxn id="2" idx="4"/>
          <a:endCxn id="2" idx="0"/>
        </xdr:cNvCxnSpPr>
      </xdr:nvCxnSpPr>
      <xdr:spPr>
        <a:xfrm>
          <a:off x="1907199" y="728676"/>
          <a:ext cx="1525849" cy="49386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194548</xdr:colOff>
      <xdr:row>3</xdr:row>
      <xdr:rowOff>157176</xdr:rowOff>
    </xdr:from>
    <xdr:to>
      <xdr:col>7</xdr:col>
      <xdr:colOff>424997</xdr:colOff>
      <xdr:row>29</xdr:row>
      <xdr:rowOff>142875</xdr:rowOff>
    </xdr:to>
    <xdr:cxnSp macro="">
      <xdr:nvCxnSpPr>
        <xdr:cNvPr id="10" name="Straight Connector 9"/>
        <xdr:cNvCxnSpPr>
          <a:stCxn id="2" idx="0"/>
          <a:endCxn id="2" idx="2"/>
        </xdr:cNvCxnSpPr>
      </xdr:nvCxnSpPr>
      <xdr:spPr>
        <a:xfrm flipV="1">
          <a:off x="3433048" y="728676"/>
          <a:ext cx="1525849" cy="49386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71438</xdr:colOff>
      <xdr:row>20</xdr:row>
      <xdr:rowOff>47625</xdr:rowOff>
    </xdr:from>
    <xdr:to>
      <xdr:col>1</xdr:col>
      <xdr:colOff>352425</xdr:colOff>
      <xdr:row>21</xdr:row>
      <xdr:rowOff>90488</xdr:rowOff>
    </xdr:to>
    <xdr:sp macro="" textlink="">
      <xdr:nvSpPr>
        <xdr:cNvPr id="12" name="TextBox 11"/>
        <xdr:cNvSpPr txBox="1"/>
      </xdr:nvSpPr>
      <xdr:spPr>
        <a:xfrm>
          <a:off x="719138" y="3857625"/>
          <a:ext cx="280987" cy="2333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</a:t>
          </a:r>
        </a:p>
      </xdr:txBody>
    </xdr:sp>
    <xdr:clientData/>
  </xdr:twoCellAnchor>
  <xdr:twoCellAnchor>
    <xdr:from>
      <xdr:col>3</xdr:col>
      <xdr:colOff>628651</xdr:colOff>
      <xdr:row>19</xdr:row>
      <xdr:rowOff>180975</xdr:rowOff>
    </xdr:from>
    <xdr:to>
      <xdr:col>4</xdr:col>
      <xdr:colOff>261938</xdr:colOff>
      <xdr:row>21</xdr:row>
      <xdr:rowOff>33338</xdr:rowOff>
    </xdr:to>
    <xdr:sp macro="" textlink="">
      <xdr:nvSpPr>
        <xdr:cNvPr id="13" name="TextBox 12"/>
        <xdr:cNvSpPr txBox="1"/>
      </xdr:nvSpPr>
      <xdr:spPr>
        <a:xfrm>
          <a:off x="2571751" y="3800475"/>
          <a:ext cx="280987" cy="2333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</a:t>
          </a:r>
        </a:p>
      </xdr:txBody>
    </xdr:sp>
    <xdr:clientData/>
  </xdr:twoCellAnchor>
  <xdr:twoCellAnchor>
    <xdr:from>
      <xdr:col>6</xdr:col>
      <xdr:colOff>152400</xdr:colOff>
      <xdr:row>20</xdr:row>
      <xdr:rowOff>0</xdr:rowOff>
    </xdr:from>
    <xdr:to>
      <xdr:col>6</xdr:col>
      <xdr:colOff>433387</xdr:colOff>
      <xdr:row>21</xdr:row>
      <xdr:rowOff>42863</xdr:rowOff>
    </xdr:to>
    <xdr:sp macro="" textlink="">
      <xdr:nvSpPr>
        <xdr:cNvPr id="14" name="TextBox 13"/>
        <xdr:cNvSpPr txBox="1"/>
      </xdr:nvSpPr>
      <xdr:spPr>
        <a:xfrm>
          <a:off x="4038600" y="3810000"/>
          <a:ext cx="280987" cy="2333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</a:t>
          </a:r>
        </a:p>
      </xdr:txBody>
    </xdr:sp>
    <xdr:clientData/>
  </xdr:twoCellAnchor>
  <xdr:twoCellAnchor>
    <xdr:from>
      <xdr:col>9</xdr:col>
      <xdr:colOff>66675</xdr:colOff>
      <xdr:row>19</xdr:row>
      <xdr:rowOff>180975</xdr:rowOff>
    </xdr:from>
    <xdr:to>
      <xdr:col>9</xdr:col>
      <xdr:colOff>347662</xdr:colOff>
      <xdr:row>21</xdr:row>
      <xdr:rowOff>33338</xdr:rowOff>
    </xdr:to>
    <xdr:sp macro="" textlink="">
      <xdr:nvSpPr>
        <xdr:cNvPr id="15" name="TextBox 14"/>
        <xdr:cNvSpPr txBox="1"/>
      </xdr:nvSpPr>
      <xdr:spPr>
        <a:xfrm>
          <a:off x="5895975" y="3800475"/>
          <a:ext cx="280987" cy="2333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</a:t>
          </a:r>
        </a:p>
      </xdr:txBody>
    </xdr:sp>
    <xdr:clientData/>
  </xdr:twoCellAnchor>
  <xdr:twoCellAnchor>
    <xdr:from>
      <xdr:col>2</xdr:col>
      <xdr:colOff>295275</xdr:colOff>
      <xdr:row>2</xdr:row>
      <xdr:rowOff>147638</xdr:rowOff>
    </xdr:from>
    <xdr:to>
      <xdr:col>2</xdr:col>
      <xdr:colOff>576262</xdr:colOff>
      <xdr:row>4</xdr:row>
      <xdr:rowOff>1</xdr:rowOff>
    </xdr:to>
    <xdr:sp macro="" textlink="">
      <xdr:nvSpPr>
        <xdr:cNvPr id="16" name="TextBox 15"/>
        <xdr:cNvSpPr txBox="1"/>
      </xdr:nvSpPr>
      <xdr:spPr>
        <a:xfrm>
          <a:off x="1590675" y="528638"/>
          <a:ext cx="280987" cy="2333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</a:t>
          </a:r>
        </a:p>
      </xdr:txBody>
    </xdr:sp>
    <xdr:clientData/>
  </xdr:twoCellAnchor>
  <xdr:twoCellAnchor>
    <xdr:from>
      <xdr:col>7</xdr:col>
      <xdr:colOff>157162</xdr:colOff>
      <xdr:row>2</xdr:row>
      <xdr:rowOff>95250</xdr:rowOff>
    </xdr:from>
    <xdr:to>
      <xdr:col>7</xdr:col>
      <xdr:colOff>438149</xdr:colOff>
      <xdr:row>3</xdr:row>
      <xdr:rowOff>138113</xdr:rowOff>
    </xdr:to>
    <xdr:sp macro="" textlink="">
      <xdr:nvSpPr>
        <xdr:cNvPr id="17" name="TextBox 16"/>
        <xdr:cNvSpPr txBox="1"/>
      </xdr:nvSpPr>
      <xdr:spPr>
        <a:xfrm>
          <a:off x="4691062" y="476250"/>
          <a:ext cx="280987" cy="2333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</a:t>
          </a:r>
        </a:p>
      </xdr:txBody>
    </xdr:sp>
    <xdr:clientData/>
  </xdr:twoCellAnchor>
  <xdr:twoCellAnchor>
    <xdr:from>
      <xdr:col>5</xdr:col>
      <xdr:colOff>152400</xdr:colOff>
      <xdr:row>3</xdr:row>
      <xdr:rowOff>157163</xdr:rowOff>
    </xdr:from>
    <xdr:to>
      <xdr:col>5</xdr:col>
      <xdr:colOff>194548</xdr:colOff>
      <xdr:row>19</xdr:row>
      <xdr:rowOff>152400</xdr:rowOff>
    </xdr:to>
    <xdr:cxnSp macro="">
      <xdr:nvCxnSpPr>
        <xdr:cNvPr id="19" name="Straight Connector 18"/>
        <xdr:cNvCxnSpPr>
          <a:stCxn id="2" idx="3"/>
        </xdr:cNvCxnSpPr>
      </xdr:nvCxnSpPr>
      <xdr:spPr>
        <a:xfrm flipH="1">
          <a:off x="3390900" y="728663"/>
          <a:ext cx="42148" cy="30432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</xdr:colOff>
      <xdr:row>2</xdr:row>
      <xdr:rowOff>85725</xdr:rowOff>
    </xdr:from>
    <xdr:to>
      <xdr:col>5</xdr:col>
      <xdr:colOff>323849</xdr:colOff>
      <xdr:row>3</xdr:row>
      <xdr:rowOff>128588</xdr:rowOff>
    </xdr:to>
    <xdr:sp macro="" textlink="">
      <xdr:nvSpPr>
        <xdr:cNvPr id="20" name="TextBox 19"/>
        <xdr:cNvSpPr txBox="1"/>
      </xdr:nvSpPr>
      <xdr:spPr>
        <a:xfrm>
          <a:off x="3281362" y="466725"/>
          <a:ext cx="280987" cy="2333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</a:t>
          </a:r>
        </a:p>
      </xdr:txBody>
    </xdr:sp>
    <xdr:clientData/>
  </xdr:twoCellAnchor>
  <xdr:twoCellAnchor>
    <xdr:from>
      <xdr:col>5</xdr:col>
      <xdr:colOff>190499</xdr:colOff>
      <xdr:row>18</xdr:row>
      <xdr:rowOff>90488</xdr:rowOff>
    </xdr:from>
    <xdr:to>
      <xdr:col>5</xdr:col>
      <xdr:colOff>471486</xdr:colOff>
      <xdr:row>19</xdr:row>
      <xdr:rowOff>133351</xdr:rowOff>
    </xdr:to>
    <xdr:sp macro="" textlink="">
      <xdr:nvSpPr>
        <xdr:cNvPr id="21" name="TextBox 20"/>
        <xdr:cNvSpPr txBox="1"/>
      </xdr:nvSpPr>
      <xdr:spPr>
        <a:xfrm>
          <a:off x="3428999" y="3519488"/>
          <a:ext cx="280987" cy="2333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</a:t>
          </a:r>
        </a:p>
      </xdr:txBody>
    </xdr:sp>
    <xdr:clientData/>
  </xdr:twoCellAnchor>
  <xdr:twoCellAnchor>
    <xdr:from>
      <xdr:col>5</xdr:col>
      <xdr:colOff>228599</xdr:colOff>
      <xdr:row>29</xdr:row>
      <xdr:rowOff>138113</xdr:rowOff>
    </xdr:from>
    <xdr:to>
      <xdr:col>5</xdr:col>
      <xdr:colOff>509586</xdr:colOff>
      <xdr:row>30</xdr:row>
      <xdr:rowOff>180976</xdr:rowOff>
    </xdr:to>
    <xdr:sp macro="" textlink="">
      <xdr:nvSpPr>
        <xdr:cNvPr id="22" name="TextBox 21"/>
        <xdr:cNvSpPr txBox="1"/>
      </xdr:nvSpPr>
      <xdr:spPr>
        <a:xfrm>
          <a:off x="3467099" y="5662613"/>
          <a:ext cx="280987" cy="2333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</a:t>
          </a:r>
        </a:p>
      </xdr:txBody>
    </xdr:sp>
    <xdr:clientData/>
  </xdr:twoCellAnchor>
  <xdr:twoCellAnchor>
    <xdr:from>
      <xdr:col>5</xdr:col>
      <xdr:colOff>190505</xdr:colOff>
      <xdr:row>19</xdr:row>
      <xdr:rowOff>147637</xdr:rowOff>
    </xdr:from>
    <xdr:to>
      <xdr:col>5</xdr:col>
      <xdr:colOff>190505</xdr:colOff>
      <xdr:row>29</xdr:row>
      <xdr:rowOff>138112</xdr:rowOff>
    </xdr:to>
    <xdr:cxnSp macro="">
      <xdr:nvCxnSpPr>
        <xdr:cNvPr id="24" name="Straight Connector 23"/>
        <xdr:cNvCxnSpPr/>
      </xdr:nvCxnSpPr>
      <xdr:spPr>
        <a:xfrm>
          <a:off x="3429005" y="3767137"/>
          <a:ext cx="0" cy="1895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15</xdr:row>
      <xdr:rowOff>57145</xdr:rowOff>
    </xdr:from>
    <xdr:to>
      <xdr:col>7</xdr:col>
      <xdr:colOff>466725</xdr:colOff>
      <xdr:row>23</xdr:row>
      <xdr:rowOff>71432</xdr:rowOff>
    </xdr:to>
    <xdr:sp macro="" textlink="">
      <xdr:nvSpPr>
        <xdr:cNvPr id="28" name="Rectangle 27"/>
        <xdr:cNvSpPr/>
      </xdr:nvSpPr>
      <xdr:spPr>
        <a:xfrm>
          <a:off x="4314825" y="2914645"/>
          <a:ext cx="685800" cy="1538287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233363</xdr:colOff>
      <xdr:row>19</xdr:row>
      <xdr:rowOff>66680</xdr:rowOff>
    </xdr:from>
    <xdr:to>
      <xdr:col>7</xdr:col>
      <xdr:colOff>481013</xdr:colOff>
      <xdr:row>19</xdr:row>
      <xdr:rowOff>66680</xdr:rowOff>
    </xdr:to>
    <xdr:cxnSp macro="">
      <xdr:nvCxnSpPr>
        <xdr:cNvPr id="30" name="Straight Connector 29"/>
        <xdr:cNvCxnSpPr/>
      </xdr:nvCxnSpPr>
      <xdr:spPr>
        <a:xfrm flipH="1">
          <a:off x="3471863" y="3686180"/>
          <a:ext cx="15430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257175</xdr:colOff>
      <xdr:row>16</xdr:row>
      <xdr:rowOff>147628</xdr:rowOff>
    </xdr:from>
    <xdr:to>
      <xdr:col>6</xdr:col>
      <xdr:colOff>123063</xdr:colOff>
      <xdr:row>22</xdr:row>
      <xdr:rowOff>165916</xdr:rowOff>
    </xdr:to>
    <xdr:sp macro="" textlink="">
      <xdr:nvSpPr>
        <xdr:cNvPr id="32" name="Oval 31"/>
        <xdr:cNvSpPr>
          <a:spLocks noChangeAspect="1"/>
        </xdr:cNvSpPr>
      </xdr:nvSpPr>
      <xdr:spPr>
        <a:xfrm>
          <a:off x="2847975" y="3195628"/>
          <a:ext cx="1161288" cy="1161288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604838</xdr:colOff>
      <xdr:row>3</xdr:row>
      <xdr:rowOff>157163</xdr:rowOff>
    </xdr:from>
    <xdr:to>
      <xdr:col>7</xdr:col>
      <xdr:colOff>419100</xdr:colOff>
      <xdr:row>19</xdr:row>
      <xdr:rowOff>161925</xdr:rowOff>
    </xdr:to>
    <xdr:sp macro="" textlink="">
      <xdr:nvSpPr>
        <xdr:cNvPr id="27" name="Freeform 26"/>
        <xdr:cNvSpPr/>
      </xdr:nvSpPr>
      <xdr:spPr>
        <a:xfrm>
          <a:off x="1900238" y="728663"/>
          <a:ext cx="3052762" cy="3052762"/>
        </a:xfrm>
        <a:custGeom>
          <a:avLst/>
          <a:gdLst>
            <a:gd name="connsiteX0" fmla="*/ 109537 w 3052762"/>
            <a:gd name="connsiteY0" fmla="*/ 42863 h 3048000"/>
            <a:gd name="connsiteX1" fmla="*/ 3052762 w 3052762"/>
            <a:gd name="connsiteY1" fmla="*/ 4763 h 3048000"/>
            <a:gd name="connsiteX2" fmla="*/ 2119312 w 3052762"/>
            <a:gd name="connsiteY2" fmla="*/ 3038475 h 3048000"/>
            <a:gd name="connsiteX3" fmla="*/ 938212 w 3052762"/>
            <a:gd name="connsiteY3" fmla="*/ 3048000 h 3048000"/>
            <a:gd name="connsiteX4" fmla="*/ 0 w 3052762"/>
            <a:gd name="connsiteY4" fmla="*/ 0 h 3048000"/>
            <a:gd name="connsiteX5" fmla="*/ 0 w 3052762"/>
            <a:gd name="connsiteY5" fmla="*/ 0 h 3048000"/>
            <a:gd name="connsiteX0" fmla="*/ 14287 w 3052762"/>
            <a:gd name="connsiteY0" fmla="*/ 0 h 3052762"/>
            <a:gd name="connsiteX1" fmla="*/ 3052762 w 3052762"/>
            <a:gd name="connsiteY1" fmla="*/ 9525 h 3052762"/>
            <a:gd name="connsiteX2" fmla="*/ 2119312 w 3052762"/>
            <a:gd name="connsiteY2" fmla="*/ 3043237 h 3052762"/>
            <a:gd name="connsiteX3" fmla="*/ 938212 w 3052762"/>
            <a:gd name="connsiteY3" fmla="*/ 3052762 h 3052762"/>
            <a:gd name="connsiteX4" fmla="*/ 0 w 3052762"/>
            <a:gd name="connsiteY4" fmla="*/ 4762 h 3052762"/>
            <a:gd name="connsiteX5" fmla="*/ 0 w 3052762"/>
            <a:gd name="connsiteY5" fmla="*/ 4762 h 305276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052762" h="3052762">
              <a:moveTo>
                <a:pt x="14287" y="0"/>
              </a:moveTo>
              <a:lnTo>
                <a:pt x="3052762" y="9525"/>
              </a:lnTo>
              <a:lnTo>
                <a:pt x="2119312" y="3043237"/>
              </a:lnTo>
              <a:lnTo>
                <a:pt x="938212" y="3052762"/>
              </a:lnTo>
              <a:lnTo>
                <a:pt x="0" y="4762"/>
              </a:lnTo>
              <a:lnTo>
                <a:pt x="0" y="4762"/>
              </a:lnTo>
            </a:path>
          </a:pathLst>
        </a:cu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590550</xdr:colOff>
      <xdr:row>22</xdr:row>
      <xdr:rowOff>176213</xdr:rowOff>
    </xdr:from>
    <xdr:to>
      <xdr:col>7</xdr:col>
      <xdr:colOff>447675</xdr:colOff>
      <xdr:row>22</xdr:row>
      <xdr:rowOff>176213</xdr:rowOff>
    </xdr:to>
    <xdr:cxnSp macro="">
      <xdr:nvCxnSpPr>
        <xdr:cNvPr id="34" name="Straight Connector 33"/>
        <xdr:cNvCxnSpPr/>
      </xdr:nvCxnSpPr>
      <xdr:spPr>
        <a:xfrm>
          <a:off x="1885950" y="4367213"/>
          <a:ext cx="30956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169628</xdr:colOff>
      <xdr:row>4</xdr:row>
      <xdr:rowOff>1</xdr:rowOff>
    </xdr:from>
    <xdr:to>
      <xdr:col>8</xdr:col>
      <xdr:colOff>169641</xdr:colOff>
      <xdr:row>18</xdr:row>
      <xdr:rowOff>7719</xdr:rowOff>
    </xdr:to>
    <xdr:cxnSp macro="">
      <xdr:nvCxnSpPr>
        <xdr:cNvPr id="5" name="Straight Connector 4"/>
        <xdr:cNvCxnSpPr/>
      </xdr:nvCxnSpPr>
      <xdr:spPr>
        <a:xfrm rot="5400000">
          <a:off x="4013876" y="2099353"/>
          <a:ext cx="2674718" cy="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128587</xdr:colOff>
      <xdr:row>3</xdr:row>
      <xdr:rowOff>52387</xdr:rowOff>
    </xdr:from>
    <xdr:to>
      <xdr:col>7</xdr:col>
      <xdr:colOff>248214</xdr:colOff>
      <xdr:row>20</xdr:row>
      <xdr:rowOff>114300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333366"/>
            </a:clrFrom>
            <a:clrTo>
              <a:srgbClr val="333366">
                <a:alpha val="0"/>
              </a:srgbClr>
            </a:clrTo>
          </a:clrChange>
        </a:blip>
        <a:stretch>
          <a:fillRect/>
        </a:stretch>
      </xdr:blipFill>
      <xdr:spPr>
        <a:xfrm>
          <a:off x="3367087" y="623887"/>
          <a:ext cx="1415027" cy="33004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:S37"/>
  <sheetViews>
    <sheetView tabSelected="1" workbookViewId="0">
      <selection activeCell="M23" sqref="M23"/>
    </sheetView>
  </sheetViews>
  <sheetFormatPr defaultRowHeight="15" x14ac:dyDescent="0.4"/>
  <cols>
    <col min="1" max="14" width="9.06640625" style="1"/>
    <col min="15" max="15" width="11.06640625" style="1" customWidth="1"/>
    <col min="16" max="16" width="11" style="1" customWidth="1"/>
    <col min="17" max="16384" width="9.06640625" style="1"/>
  </cols>
  <sheetData>
    <row r="3" spans="10:19" x14ac:dyDescent="0.4">
      <c r="J3" s="1" t="s">
        <v>0</v>
      </c>
      <c r="K3" s="1">
        <f>(1+SQRT(5))/2</f>
        <v>1.6180339887498949</v>
      </c>
    </row>
    <row r="5" spans="10:19" x14ac:dyDescent="0.4">
      <c r="O5" s="1" t="s">
        <v>1</v>
      </c>
      <c r="P5" s="1">
        <v>425.32543917601959</v>
      </c>
    </row>
    <row r="6" spans="10:19" x14ac:dyDescent="0.4">
      <c r="O6" s="1" t="s">
        <v>2</v>
      </c>
      <c r="P6" s="1">
        <f>P5/phi</f>
        <v>262.86557769075614</v>
      </c>
    </row>
    <row r="7" spans="10:19" x14ac:dyDescent="0.4">
      <c r="O7" s="1" t="s">
        <v>4</v>
      </c>
      <c r="P7" s="1">
        <f>P5-P6</f>
        <v>162.45986148526345</v>
      </c>
    </row>
    <row r="8" spans="10:19" x14ac:dyDescent="0.4">
      <c r="O8" s="5" t="s">
        <v>26</v>
      </c>
      <c r="P8" s="7">
        <f>P6-P7</f>
        <v>100.40571620549269</v>
      </c>
      <c r="R8" s="1" t="s">
        <v>21</v>
      </c>
      <c r="S8" s="1">
        <f>P8/P20</f>
        <v>0.40162283177245395</v>
      </c>
    </row>
    <row r="9" spans="10:19" x14ac:dyDescent="0.4">
      <c r="O9" s="2" t="s">
        <v>17</v>
      </c>
      <c r="P9" s="1">
        <f>P5/2</f>
        <v>212.66271958800979</v>
      </c>
    </row>
    <row r="10" spans="10:19" x14ac:dyDescent="0.4">
      <c r="O10" s="2" t="s">
        <v>16</v>
      </c>
      <c r="P10" s="1">
        <f>180-360/5</f>
        <v>108</v>
      </c>
      <c r="Q10" s="1" t="s">
        <v>20</v>
      </c>
    </row>
    <row r="11" spans="10:19" x14ac:dyDescent="0.4">
      <c r="O11" s="5" t="s">
        <v>24</v>
      </c>
      <c r="P11" s="7">
        <f>P9/SIN(RADIANS(P10/2))</f>
        <v>262.86557769075614</v>
      </c>
      <c r="R11" s="1" t="s">
        <v>30</v>
      </c>
      <c r="S11" s="8">
        <f>P11/P5</f>
        <v>0.61803398874989479</v>
      </c>
    </row>
    <row r="12" spans="10:19" x14ac:dyDescent="0.4">
      <c r="O12" s="2" t="s">
        <v>18</v>
      </c>
      <c r="P12" s="3">
        <f>P9/TAN(RADIANS(P10/2))</f>
        <v>154.50850990196784</v>
      </c>
    </row>
    <row r="14" spans="10:19" x14ac:dyDescent="0.4">
      <c r="N14" s="12">
        <f>P5</f>
        <v>425.32543917601959</v>
      </c>
      <c r="O14" s="13" t="s">
        <v>6</v>
      </c>
      <c r="P14" s="14" t="s">
        <v>23</v>
      </c>
      <c r="Q14" s="12">
        <f>N14*Q15/N15</f>
        <v>162.4598614852633</v>
      </c>
    </row>
    <row r="15" spans="10:19" x14ac:dyDescent="0.4">
      <c r="N15" s="15">
        <f>P11</f>
        <v>262.86557769075614</v>
      </c>
      <c r="O15" s="15" t="s">
        <v>8</v>
      </c>
      <c r="P15" s="15" t="s">
        <v>3</v>
      </c>
      <c r="Q15" s="15">
        <f>P8</f>
        <v>100.40571620549269</v>
      </c>
    </row>
    <row r="17" spans="11:19" x14ac:dyDescent="0.4">
      <c r="N17" s="3">
        <f>P12</f>
        <v>154.50850990196784</v>
      </c>
      <c r="O17" s="4" t="s">
        <v>5</v>
      </c>
      <c r="P17" s="10" t="s">
        <v>7</v>
      </c>
      <c r="Q17" s="3">
        <f>N17*Q18/N18</f>
        <v>404.50853047445167</v>
      </c>
    </row>
    <row r="18" spans="11:19" x14ac:dyDescent="0.4">
      <c r="K18" s="1" t="s">
        <v>22</v>
      </c>
      <c r="L18" s="1">
        <f>Q18/P20</f>
        <v>0.52573111211913304</v>
      </c>
      <c r="N18" s="3">
        <f>P8/2</f>
        <v>50.202858102746347</v>
      </c>
      <c r="O18" s="1" t="s">
        <v>29</v>
      </c>
      <c r="P18" s="1" t="s">
        <v>28</v>
      </c>
      <c r="Q18" s="3">
        <f>P11/2</f>
        <v>131.43278884537807</v>
      </c>
    </row>
    <row r="20" spans="11:19" x14ac:dyDescent="0.4">
      <c r="O20" s="5" t="s">
        <v>25</v>
      </c>
      <c r="P20" s="6">
        <f>Q17-P12</f>
        <v>250.00002057248383</v>
      </c>
    </row>
    <row r="26" spans="11:19" x14ac:dyDescent="0.4">
      <c r="O26" s="2" t="s">
        <v>15</v>
      </c>
      <c r="P26" s="9" t="s">
        <v>19</v>
      </c>
    </row>
    <row r="27" spans="11:19" x14ac:dyDescent="0.4">
      <c r="P27" s="3">
        <f>DEGREES(ACOS(Q17/N14))</f>
        <v>17.999999999999886</v>
      </c>
      <c r="Q27" s="1" t="s">
        <v>20</v>
      </c>
    </row>
    <row r="28" spans="11:19" x14ac:dyDescent="0.4">
      <c r="S28" s="11"/>
    </row>
    <row r="29" spans="11:19" x14ac:dyDescent="0.4">
      <c r="O29" s="2"/>
      <c r="P29" s="3"/>
    </row>
    <row r="32" spans="11:19" x14ac:dyDescent="0.4">
      <c r="P32" s="1" t="s">
        <v>14</v>
      </c>
    </row>
    <row r="33" spans="13:16" x14ac:dyDescent="0.4">
      <c r="M33" s="1" t="s">
        <v>9</v>
      </c>
      <c r="O33" s="2" t="s">
        <v>13</v>
      </c>
      <c r="P33" s="1">
        <v>1</v>
      </c>
    </row>
    <row r="35" spans="13:16" x14ac:dyDescent="0.4">
      <c r="M35" s="1" t="s">
        <v>10</v>
      </c>
      <c r="O35" s="2" t="s">
        <v>12</v>
      </c>
      <c r="P35" s="8">
        <f>P33*(P11/P20)</f>
        <v>1.0514622242382661</v>
      </c>
    </row>
    <row r="36" spans="13:16" x14ac:dyDescent="0.4">
      <c r="O36" s="2" t="s">
        <v>11</v>
      </c>
      <c r="P36" s="8">
        <f>P33*(P8/P20)</f>
        <v>0.40162283177245395</v>
      </c>
    </row>
    <row r="37" spans="13:16" x14ac:dyDescent="0.4">
      <c r="O37" s="1" t="s">
        <v>27</v>
      </c>
      <c r="P37" s="1">
        <f>P5*(P33/P20)</f>
        <v>1.7013016167040784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phi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PaulJ</dc:creator>
  <cp:lastModifiedBy>PaulJ</cp:lastModifiedBy>
  <dcterms:created xsi:type="dcterms:W3CDTF">2020-09-22T01:54:47Z</dcterms:created>
  <dcterms:modified xsi:type="dcterms:W3CDTF">2020-09-23T04:17:32Z</dcterms:modified>
</cp:coreProperties>
</file>