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4" activeTab="4"/>
  </bookViews>
  <sheets>
    <sheet name="运维_主管" sheetId="2" r:id="rId1"/>
    <sheet name="运维_员工" sheetId="3" r:id="rId2"/>
    <sheet name="网络_员工" sheetId="4" r:id="rId3"/>
    <sheet name="PHP_JAVA_ETL_测试_移动_主管" sheetId="5" r:id="rId4"/>
    <sheet name="PHP_JAVA_ETL_测试_移动_员工" sheetId="6" r:id="rId5"/>
    <sheet name="源模板-暂时弃用" sheetId="1" r:id="rId6"/>
  </sheets>
  <calcPr calcId="144525"/>
</workbook>
</file>

<file path=xl/sharedStrings.xml><?xml version="1.0" encoding="utf-8"?>
<sst xmlns="http://schemas.openxmlformats.org/spreadsheetml/2006/main" count="658" uniqueCount="110">
  <si>
    <t>逸尚创展-技术中心-2021年-员工月度考核KPI</t>
  </si>
  <si>
    <t>姓名</t>
  </si>
  <si>
    <t>王二小</t>
  </si>
  <si>
    <t>部门</t>
  </si>
  <si>
    <t>运维部</t>
  </si>
  <si>
    <t>岗位</t>
  </si>
  <si>
    <t>主管</t>
  </si>
  <si>
    <t>考核月份</t>
  </si>
  <si>
    <t>全局性指标(5%)</t>
  </si>
  <si>
    <t>编号</t>
  </si>
  <si>
    <t>考核项</t>
  </si>
  <si>
    <t>考核说明</t>
  </si>
  <si>
    <t>满分</t>
  </si>
  <si>
    <t>自评分</t>
  </si>
  <si>
    <t>直属上级评分</t>
  </si>
  <si>
    <t>业绩</t>
  </si>
  <si>
    <t>公司当月总体业绩的完成度：
公司约定的目标110% &lt; 当前业绩实际达成，系数=1.2
公司约定目标100% &lt; 当月销售业绩实际达成 &lt; 公司约定的目标110%，系数=1
公司约定的目标80% &lt; 当前业绩实际达成 &lt; 公司约定的目标99%，系数同达成比例
公司约定的目标80% &gt; 当前业绩实际达成，系数=0
备注：其中“公司约定的目标”将根据公司业绩表或相关制度进行约定</t>
  </si>
  <si>
    <t>评分小计（满分100）</t>
  </si>
  <si>
    <t>工作业绩指标（75%）</t>
  </si>
  <si>
    <t>工作业绩指标</t>
  </si>
  <si>
    <t>工时（人天）</t>
  </si>
  <si>
    <t>完成情况说明</t>
  </si>
  <si>
    <t>直接上级评分</t>
  </si>
  <si>
    <t>项目1</t>
  </si>
  <si>
    <t>项目2</t>
  </si>
  <si>
    <t>项目3</t>
  </si>
  <si>
    <t>项目4</t>
  </si>
  <si>
    <t>项目5</t>
  </si>
  <si>
    <t>项目6</t>
  </si>
  <si>
    <t>注：当月所负责或执行项目，按照项目重要程度、工时占比、评估分值； 另外可通过批注给与项目评价</t>
  </si>
  <si>
    <t>综合能力素质项(10%)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</si>
  <si>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</si>
  <si>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</si>
  <si>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</si>
  <si>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</si>
  <si>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</si>
  <si>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</si>
  <si>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</si>
  <si>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</si>
  <si>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</si>
  <si>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</si>
  <si>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</si>
  <si>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</si>
  <si>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</si>
  <si>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</si>
  <si>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</si>
  <si>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</si>
  <si>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</si>
  <si>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</si>
  <si>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</si>
  <si>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</si>
  <si>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</si>
  <si>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</si>
  <si>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奖励分项（40%）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</si>
  <si>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</si>
  <si>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</si>
  <si>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</si>
  <si>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成本优化</t>
  </si>
  <si>
    <t>使用新技术、架构调整优化等方法优化运维支出成本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</si>
  <si>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</si>
  <si>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</si>
  <si>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</si>
  <si>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</si>
  <si>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</si>
  <si>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</si>
  <si>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</si>
  <si>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</si>
  <si>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</si>
  <si>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t>分值占比（120%）=全局性指标(5%)+工作业绩指标（75%）+综合能力素质项(10%)+工作态度项(10%)+ 奖励分项（40%）- 惩罚分项（20%）
总分=直接上级评分×100%</t>
  </si>
  <si>
    <t>常规绩效
说明</t>
  </si>
  <si>
    <t>分数&gt;120,系数为1.5；
 100＜分数≤120,系数为1.2；
 90＜分数≤100,系数为1； 
60≤分数≤90,系数为同比例； 
分数低于60分为零</t>
  </si>
  <si>
    <t>奖励绩效说明</t>
  </si>
  <si>
    <t>*注：如常规绩效低于80分,不计算奖励绩效</t>
  </si>
  <si>
    <t xml:space="preserve">间接上级签字：               </t>
  </si>
  <si>
    <t>直接上级签字：</t>
  </si>
  <si>
    <t>被考核人签字：</t>
  </si>
  <si>
    <t>日期：</t>
  </si>
  <si>
    <t>最终绩效得分：</t>
  </si>
  <si>
    <t>最终系数：</t>
  </si>
  <si>
    <t>运维工程师</t>
  </si>
  <si>
    <t>工作业绩指标（80%）</t>
  </si>
  <si>
    <t>网络工程师</t>
  </si>
  <si>
    <t>满勤</t>
  </si>
  <si>
    <t>整月无请假、调休</t>
  </si>
  <si>
    <t>研发一部</t>
  </si>
  <si>
    <t>XXX主管</t>
  </si>
  <si>
    <t>优质项目</t>
  </si>
  <si>
    <t>优质项目，高效率高质量的产出，对项目进展起到正向推动</t>
  </si>
  <si>
    <t>劣质项目</t>
  </si>
  <si>
    <t>低效率低质量的产出，导致项目延期，且上线带来影响较重</t>
  </si>
  <si>
    <t>史留闯</t>
  </si>
  <si>
    <t>前端工程师</t>
  </si>
  <si>
    <t>鞋子报告栏目视觉升级</t>
  </si>
  <si>
    <t>报告列表视觉样式逻辑调整，全站分页升级；完成100%；上线；</t>
  </si>
  <si>
    <t>款式后台优化修复</t>
  </si>
  <si>
    <t>裁剪图片替换首图失效，款式管理下载图片错误提示，裁剪翻转图片后缩小无效（变成了图内模式）、全局模式图片无法超出画布，同步修改首图失败提示已取消、管理页采集人员我不是第一个，裁剪默认模式调整，同步页跟随管理页调整人员选项格式；完成100%；</t>
  </si>
  <si>
    <t>学校账号增加同时在线人数限制</t>
  </si>
  <si>
    <t>布局样式；完成100%；上线；</t>
  </si>
  <si>
    <t>单点登陆弹框样式调整</t>
  </si>
  <si>
    <t>五大站点布局样式；完成100%；上线；</t>
  </si>
  <si>
    <t>新报告1.5调研</t>
  </si>
  <si>
    <t>画布结构逻辑调整、画布操作、元素选中等样式及逻辑细节调整，元素旋转等样式及逻辑细节调整，排查svg元素选中多出属性问题并修复，解决画布与元素事件冲突问题，调整元素拖动事件和旋转事件，调整事件流，优化工具栏位置逻辑和基本功能，优化元素旋转逻辑等；完成100%；</t>
  </si>
  <si>
    <t>奖励分项（20%）</t>
  </si>
  <si>
    <t>2021.04.25</t>
  </si>
  <si>
    <t>攻城狮</t>
  </si>
  <si>
    <t>间接上级评分</t>
  </si>
  <si>
    <t>开发测试增加项</t>
  </si>
  <si>
    <t>运维增加项</t>
  </si>
  <si>
    <t>IT增加项</t>
  </si>
  <si>
    <r>
      <rPr>
        <b/>
        <sz val="10"/>
        <color rgb="FFFF0000"/>
        <rFont val="新宋体"/>
        <charset val="134"/>
      </rPr>
      <t>分值占比（100%）=全局性指标(5%)+工作业绩指标（75%）+综合能力素质项(10%)+工作态度项(10%)+ 奖励分项（20%）- 惩罚分项（20%）
总分=直接上级评分×60% + 间接上级评分×40%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</si>
</sst>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0.00_ "/>
    <numFmt numFmtId="177" formatCode="0_ "/>
    <numFmt numFmtId="44" formatCode="_ &quot;￥&quot;* #,##0.00_ ;_ &quot;￥&quot;* \-#,##0.00_ ;_ &quot;￥&quot;* &quot;-&quot;??_ ;_ @_ "/>
    <numFmt numFmtId="178" formatCode="_-[$$-409]* #,##0.00_ ;_-[$$-409]* \-#,##0.00\ ;_-[$$-409]* &quot;-&quot;??_ ;_-@_ "/>
    <numFmt numFmtId="41" formatCode="_ * #,##0_ ;_ * \-#,##0_ ;_ * &quot;-&quot;_ ;_ @_ "/>
    <numFmt numFmtId="43" formatCode="_ * #,##0.00_ ;_ * \-#,##0.00_ ;_ * &quot;-&quot;??_ ;_ @_ "/>
    <numFmt numFmtId="179" formatCode="mm"/>
  </numFmts>
  <fonts count="33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b/>
      <sz val="10"/>
      <color rgb="FFFF0000"/>
      <name val="新宋体"/>
      <charset val="134"/>
    </font>
    <font>
      <sz val="11"/>
      <color rgb="FFFF0000"/>
      <name val="新宋体"/>
      <charset val="134"/>
    </font>
    <font>
      <sz val="10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8" borderId="3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7" borderId="35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11" borderId="38" applyNumberFormat="0" applyAlignment="0" applyProtection="0">
      <alignment vertical="center"/>
    </xf>
    <xf numFmtId="0" fontId="19" fillId="11" borderId="33" applyNumberFormat="0" applyAlignment="0" applyProtection="0">
      <alignment vertical="center"/>
    </xf>
    <xf numFmtId="0" fontId="32" fillId="28" borderId="40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178" fontId="22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178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/>
  </cellStyleXfs>
  <cellXfs count="126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7" xfId="0" applyFont="1" applyFill="1" applyBorder="1">
      <alignment vertical="center"/>
    </xf>
    <xf numFmtId="0" fontId="2" fillId="0" borderId="8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177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1" fillId="0" borderId="7" xfId="0" applyFont="1" applyFill="1" applyBorder="1">
      <alignment vertical="center"/>
    </xf>
    <xf numFmtId="0" fontId="9" fillId="5" borderId="3" xfId="51" applyFont="1" applyFill="1" applyBorder="1" applyAlignment="1">
      <alignment horizontal="left" vertical="center" wrapText="1"/>
    </xf>
    <xf numFmtId="0" fontId="2" fillId="0" borderId="3" xfId="51" applyFont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15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0" fillId="0" borderId="17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0" fillId="0" borderId="17" xfId="0" applyFill="1" applyBorder="1" applyAlignment="1">
      <alignment vertical="center"/>
    </xf>
    <xf numFmtId="0" fontId="10" fillId="0" borderId="3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11" fillId="0" borderId="3" xfId="0" applyFont="1" applyFill="1" applyBorder="1">
      <alignment vertical="center"/>
    </xf>
    <xf numFmtId="0" fontId="6" fillId="3" borderId="3" xfId="0" applyFont="1" applyFill="1" applyBorder="1" applyAlignment="1">
      <alignment vertical="center" wrapText="1"/>
    </xf>
    <xf numFmtId="0" fontId="0" fillId="0" borderId="18" xfId="0" applyFill="1" applyBorder="1" applyAlignment="1">
      <alignment vertical="center"/>
    </xf>
    <xf numFmtId="0" fontId="1" fillId="0" borderId="17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9" xfId="0" applyFont="1" applyFill="1" applyBorder="1">
      <alignment vertical="center"/>
    </xf>
    <xf numFmtId="0" fontId="1" fillId="0" borderId="20" xfId="0" applyFont="1" applyFill="1" applyBorder="1">
      <alignment vertical="center"/>
    </xf>
    <xf numFmtId="0" fontId="6" fillId="3" borderId="21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177" fontId="6" fillId="3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177" fontId="5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6" fillId="5" borderId="5" xfId="51" applyFont="1" applyFill="1" applyBorder="1" applyAlignment="1">
      <alignment vertical="center" wrapText="1"/>
    </xf>
    <xf numFmtId="0" fontId="6" fillId="5" borderId="21" xfId="51" applyFont="1" applyFill="1" applyBorder="1" applyAlignment="1">
      <alignment vertical="center" wrapText="1"/>
    </xf>
    <xf numFmtId="0" fontId="2" fillId="5" borderId="22" xfId="51" applyFont="1" applyFill="1" applyBorder="1" applyAlignment="1">
      <alignment horizontal="center" vertical="center" wrapText="1"/>
    </xf>
    <xf numFmtId="0" fontId="6" fillId="5" borderId="23" xfId="51" applyFont="1" applyFill="1" applyBorder="1" applyAlignment="1">
      <alignment horizontal="left" vertical="center" wrapText="1"/>
    </xf>
    <xf numFmtId="0" fontId="6" fillId="5" borderId="24" xfId="51" applyFont="1" applyFill="1" applyBorder="1" applyAlignment="1">
      <alignment horizontal="left" vertical="center" wrapText="1"/>
    </xf>
    <xf numFmtId="0" fontId="6" fillId="5" borderId="25" xfId="51" applyFont="1" applyFill="1" applyBorder="1" applyAlignment="1">
      <alignment horizontal="left" vertical="center" wrapText="1"/>
    </xf>
    <xf numFmtId="0" fontId="2" fillId="5" borderId="26" xfId="51" applyFont="1" applyFill="1" applyBorder="1" applyAlignment="1">
      <alignment horizontal="center" vertical="center" wrapText="1"/>
    </xf>
    <xf numFmtId="0" fontId="6" fillId="5" borderId="27" xfId="51" applyFont="1" applyFill="1" applyBorder="1" applyAlignment="1">
      <alignment horizontal="left" vertical="center" wrapText="1"/>
    </xf>
    <xf numFmtId="0" fontId="6" fillId="5" borderId="0" xfId="51" applyFont="1" applyFill="1" applyAlignment="1">
      <alignment horizontal="left" vertical="center" wrapText="1"/>
    </xf>
    <xf numFmtId="0" fontId="6" fillId="5" borderId="28" xfId="51" applyFont="1" applyFill="1" applyBorder="1" applyAlignment="1">
      <alignment horizontal="left" vertical="center" wrapText="1"/>
    </xf>
    <xf numFmtId="0" fontId="2" fillId="5" borderId="26" xfId="51" applyFont="1" applyFill="1" applyBorder="1" applyAlignment="1">
      <alignment horizontal="center" vertical="center"/>
    </xf>
    <xf numFmtId="0" fontId="2" fillId="5" borderId="29" xfId="51" applyFont="1" applyFill="1" applyBorder="1" applyAlignment="1">
      <alignment horizontal="center" vertical="center" wrapText="1"/>
    </xf>
    <xf numFmtId="0" fontId="6" fillId="5" borderId="30" xfId="51" applyFont="1" applyFill="1" applyBorder="1" applyAlignment="1">
      <alignment horizontal="left" vertical="center" wrapText="1"/>
    </xf>
    <xf numFmtId="0" fontId="6" fillId="5" borderId="31" xfId="51" applyFont="1" applyFill="1" applyBorder="1" applyAlignment="1">
      <alignment horizontal="left" vertical="center" wrapText="1"/>
    </xf>
    <xf numFmtId="0" fontId="6" fillId="5" borderId="32" xfId="51" applyFont="1" applyFill="1" applyBorder="1" applyAlignment="1">
      <alignment horizontal="left" vertical="center" wrapText="1"/>
    </xf>
    <xf numFmtId="0" fontId="2" fillId="5" borderId="29" xfId="51" applyFont="1" applyFill="1" applyBorder="1" applyAlignment="1">
      <alignment horizontal="center" vertical="center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176" fontId="1" fillId="3" borderId="5" xfId="0" applyNumberFormat="1" applyFont="1" applyFill="1" applyBorder="1" applyAlignment="1">
      <alignment horizontal="center" vertical="center"/>
    </xf>
    <xf numFmtId="0" fontId="6" fillId="5" borderId="6" xfId="51" applyFont="1" applyFill="1" applyBorder="1" applyAlignment="1">
      <alignment vertical="center" wrapText="1"/>
    </xf>
    <xf numFmtId="0" fontId="2" fillId="4" borderId="6" xfId="5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vertical="center"/>
    </xf>
    <xf numFmtId="176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3"/>
  <sheetViews>
    <sheetView topLeftCell="A50" workbookViewId="0">
      <selection activeCell="F64" sqref="F64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5" width="12.55" style="1" customWidth="1"/>
    <col min="16366" max="16373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23">
        <f>SUM(H6)/COUNT(H6)</f>
        <v>100</v>
      </c>
      <c r="I7" s="123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>SUM(G11:G16)</f>
        <v>100</v>
      </c>
      <c r="H17" s="29">
        <f>SUM(H11:H16)</f>
        <v>100</v>
      </c>
      <c r="I17" s="29">
        <f>SUM(I11:I16)</f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>SUM(G22:G26)</f>
        <v>100</v>
      </c>
      <c r="H27" s="29">
        <f>SUM(H22:H26)</f>
        <v>100</v>
      </c>
      <c r="I27" s="29">
        <f>SUM(I22:I26)</f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>SUM(G31:G35)</f>
        <v>100</v>
      </c>
      <c r="H36" s="29">
        <f>SUM(H31:H35)</f>
        <v>100</v>
      </c>
      <c r="I36" s="29">
        <f>SUM(I31:I35)</f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57</v>
      </c>
      <c r="D41" s="95" t="s">
        <v>58</v>
      </c>
      <c r="E41" s="96"/>
      <c r="F41" s="97"/>
      <c r="G41" s="94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4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4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>SUM(G40:G43)</f>
        <v>100</v>
      </c>
      <c r="H44" s="29">
        <f>SUM(H40:H43)</f>
        <v>100</v>
      </c>
      <c r="I44" s="29">
        <f>SUM(I40:I43)</f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40</v>
      </c>
      <c r="H48" s="22">
        <v>40</v>
      </c>
      <c r="I48" s="22">
        <v>60</v>
      </c>
      <c r="J48" s="54"/>
      <c r="K48" s="55"/>
    </row>
    <row r="49" s="1" customFormat="1" ht="82" customHeight="1" spans="1:11">
      <c r="A49" s="8"/>
      <c r="B49" s="9">
        <v>2</v>
      </c>
      <c r="C49" s="19" t="s">
        <v>66</v>
      </c>
      <c r="D49" s="16" t="s">
        <v>67</v>
      </c>
      <c r="E49" s="16"/>
      <c r="F49" s="16"/>
      <c r="G49" s="41">
        <v>60</v>
      </c>
      <c r="H49" s="22">
        <v>60</v>
      </c>
      <c r="I49" s="22">
        <v>40</v>
      </c>
      <c r="J49" s="54"/>
      <c r="K49" s="55"/>
    </row>
    <row r="50" s="5" customFormat="1" customHeight="1" spans="1:11">
      <c r="A50" s="32"/>
      <c r="B50" s="35" t="s">
        <v>17</v>
      </c>
      <c r="C50" s="35"/>
      <c r="D50" s="35"/>
      <c r="E50" s="35"/>
      <c r="F50" s="35"/>
      <c r="G50" s="36">
        <f>SUM(G48:G49)</f>
        <v>100</v>
      </c>
      <c r="H50" s="29">
        <f>SUM(H48:H49)</f>
        <v>100</v>
      </c>
      <c r="I50" s="29">
        <f>SUM(I48:I49)</f>
        <v>100</v>
      </c>
      <c r="J50" s="67"/>
      <c r="K50" s="68"/>
    </row>
    <row r="51" s="1" customFormat="1" customHeight="1" spans="1:11">
      <c r="A51" s="43"/>
      <c r="B51" s="14"/>
      <c r="C51" s="14"/>
      <c r="D51" s="14"/>
      <c r="E51" s="14"/>
      <c r="F51" s="14"/>
      <c r="G51" s="14"/>
      <c r="H51" s="14"/>
      <c r="I51" s="14"/>
      <c r="J51" s="80"/>
      <c r="K51" s="55"/>
    </row>
    <row r="52" s="1" customFormat="1" ht="29" customHeight="1" spans="1:11">
      <c r="A52" s="8"/>
      <c r="B52" s="98" t="s">
        <v>68</v>
      </c>
      <c r="C52" s="99"/>
      <c r="D52" s="99"/>
      <c r="E52" s="99"/>
      <c r="F52" s="99"/>
      <c r="G52" s="99"/>
      <c r="H52" s="99"/>
      <c r="I52" s="120"/>
      <c r="J52" s="54"/>
      <c r="K52" s="55"/>
    </row>
    <row r="53" s="1" customFormat="1" customHeight="1" spans="1:11">
      <c r="A53" s="8"/>
      <c r="B53" s="100" t="s">
        <v>69</v>
      </c>
      <c r="C53" s="101" t="s">
        <v>70</v>
      </c>
      <c r="D53" s="102"/>
      <c r="E53" s="103"/>
      <c r="F53" s="100" t="s">
        <v>71</v>
      </c>
      <c r="G53" s="101" t="s">
        <v>72</v>
      </c>
      <c r="H53" s="102"/>
      <c r="I53" s="103"/>
      <c r="J53" s="54"/>
      <c r="K53" s="55"/>
    </row>
    <row r="54" s="1" customFormat="1" customHeight="1" spans="1:11">
      <c r="A54" s="8"/>
      <c r="B54" s="104"/>
      <c r="C54" s="105"/>
      <c r="D54" s="106"/>
      <c r="E54" s="107"/>
      <c r="F54" s="108"/>
      <c r="G54" s="105"/>
      <c r="H54" s="106"/>
      <c r="I54" s="107"/>
      <c r="J54" s="54"/>
      <c r="K54" s="55"/>
    </row>
    <row r="55" s="1" customFormat="1" customHeight="1" spans="1:11">
      <c r="A55" s="8"/>
      <c r="B55" s="104"/>
      <c r="C55" s="105"/>
      <c r="D55" s="106"/>
      <c r="E55" s="107"/>
      <c r="F55" s="108"/>
      <c r="G55" s="105"/>
      <c r="H55" s="106"/>
      <c r="I55" s="107"/>
      <c r="J55" s="54"/>
      <c r="K55" s="55"/>
    </row>
    <row r="56" s="1" customFormat="1" ht="13.5" spans="1:11">
      <c r="A56" s="8"/>
      <c r="B56" s="109"/>
      <c r="C56" s="110"/>
      <c r="D56" s="111"/>
      <c r="E56" s="112"/>
      <c r="F56" s="113"/>
      <c r="G56" s="110"/>
      <c r="H56" s="111"/>
      <c r="I56" s="112"/>
      <c r="J56" s="54"/>
      <c r="K56" s="55"/>
    </row>
    <row r="57" s="1" customFormat="1" customHeight="1" spans="1:11">
      <c r="A57" s="8"/>
      <c r="B57" s="35" t="s">
        <v>73</v>
      </c>
      <c r="C57" s="45"/>
      <c r="D57" s="45"/>
      <c r="E57" s="35" t="s">
        <v>74</v>
      </c>
      <c r="F57" s="114"/>
      <c r="G57" s="35" t="s">
        <v>75</v>
      </c>
      <c r="H57" s="115"/>
      <c r="I57" s="121"/>
      <c r="J57" s="54"/>
      <c r="K57" s="55"/>
    </row>
    <row r="58" s="1" customFormat="1" customHeight="1" spans="1:11">
      <c r="A58" s="8"/>
      <c r="B58" s="35" t="s">
        <v>76</v>
      </c>
      <c r="C58" s="45"/>
      <c r="D58" s="45"/>
      <c r="E58" s="35" t="s">
        <v>76</v>
      </c>
      <c r="F58" s="114"/>
      <c r="G58" s="35" t="s">
        <v>76</v>
      </c>
      <c r="H58" s="115"/>
      <c r="I58" s="121"/>
      <c r="J58" s="54"/>
      <c r="K58" s="55"/>
    </row>
    <row r="59" s="1" customFormat="1" customHeight="1" spans="1:11">
      <c r="A59" s="8"/>
      <c r="B59" s="116" t="s">
        <v>77</v>
      </c>
      <c r="C59" s="117"/>
      <c r="D59" s="117"/>
      <c r="E59" s="117"/>
      <c r="F59" s="117"/>
      <c r="G59" s="118"/>
      <c r="H59" s="119">
        <f>I7*0.05+I17*0.75+I27*0.1+I36*0.1+I44*0.4-I50*0.2</f>
        <v>120</v>
      </c>
      <c r="I59" s="122"/>
      <c r="J59" s="54"/>
      <c r="K59" s="55"/>
    </row>
    <row r="60" s="1" customFormat="1" customHeight="1" spans="1:11">
      <c r="A60" s="8"/>
      <c r="B60" s="116" t="s">
        <v>78</v>
      </c>
      <c r="C60" s="117"/>
      <c r="D60" s="117"/>
      <c r="E60" s="117"/>
      <c r="F60" s="117"/>
      <c r="G60" s="118"/>
      <c r="H60" s="119">
        <f>IF(H59&gt;110,1.5,IF(H59&gt;100,1.2,IF(H59&gt;90,1,IF(H59&lt;60,0,H59/100))))</f>
        <v>1.5</v>
      </c>
      <c r="I60" s="122"/>
      <c r="J60" s="54"/>
      <c r="K60" s="55"/>
    </row>
    <row r="61" s="1" customFormat="1" customHeight="1" spans="1:11">
      <c r="A61" s="43"/>
      <c r="B61" s="47"/>
      <c r="C61" s="47"/>
      <c r="D61" s="47"/>
      <c r="E61" s="47"/>
      <c r="F61" s="47"/>
      <c r="G61" s="47"/>
      <c r="H61" s="47"/>
      <c r="I61" s="47"/>
      <c r="J61" s="80"/>
      <c r="K61" s="55"/>
    </row>
    <row r="62" s="1" customFormat="1" customHeight="1" spans="1:11">
      <c r="A62" s="48"/>
      <c r="B62" s="49"/>
      <c r="C62" s="49"/>
      <c r="D62" s="49"/>
      <c r="E62" s="49"/>
      <c r="F62" s="49"/>
      <c r="G62" s="49"/>
      <c r="H62" s="49"/>
      <c r="I62" s="49"/>
      <c r="J62" s="82"/>
      <c r="K62" s="83"/>
    </row>
    <row r="63" s="1" customFormat="1" customHeight="1" spans="1:1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</row>
  </sheetData>
  <mergeCells count="62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B50:F50"/>
    <mergeCell ref="B51:I51"/>
    <mergeCell ref="B52:I52"/>
    <mergeCell ref="C57:D57"/>
    <mergeCell ref="H57:I57"/>
    <mergeCell ref="C58:D58"/>
    <mergeCell ref="H58:I58"/>
    <mergeCell ref="B59:G59"/>
    <mergeCell ref="H59:I59"/>
    <mergeCell ref="B60:G60"/>
    <mergeCell ref="H60:I60"/>
    <mergeCell ref="B53:B56"/>
    <mergeCell ref="F53:F56"/>
    <mergeCell ref="C53:E56"/>
    <mergeCell ref="G53:I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41" workbookViewId="0">
      <selection activeCell="B47" sqref="B47:I47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4" width="12.55" style="1" customWidth="1"/>
    <col min="16365" max="16372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79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80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25</v>
      </c>
      <c r="H35" s="22">
        <v>25</v>
      </c>
      <c r="I35" s="22">
        <v>25</v>
      </c>
      <c r="J35" s="54"/>
      <c r="K35" s="55"/>
    </row>
    <row r="36" s="1" customFormat="1" ht="51" customHeight="1" spans="1:11">
      <c r="A36" s="8"/>
      <c r="B36" s="9">
        <v>2</v>
      </c>
      <c r="C36" s="21" t="s">
        <v>57</v>
      </c>
      <c r="D36" s="95" t="s">
        <v>58</v>
      </c>
      <c r="E36" s="96"/>
      <c r="F36" s="97"/>
      <c r="G36" s="94">
        <v>25</v>
      </c>
      <c r="H36" s="22">
        <v>25</v>
      </c>
      <c r="I36" s="22">
        <v>25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4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4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ht="29" customHeight="1" spans="1:11">
      <c r="A47" s="8"/>
      <c r="B47" s="98" t="s">
        <v>68</v>
      </c>
      <c r="C47" s="99"/>
      <c r="D47" s="99"/>
      <c r="E47" s="99"/>
      <c r="F47" s="99"/>
      <c r="G47" s="99"/>
      <c r="H47" s="99"/>
      <c r="I47" s="120"/>
      <c r="J47" s="54"/>
      <c r="K47" s="55"/>
    </row>
    <row r="48" s="1" customFormat="1" customHeight="1" spans="1:11">
      <c r="A48" s="8"/>
      <c r="B48" s="100" t="s">
        <v>69</v>
      </c>
      <c r="C48" s="101" t="s">
        <v>70</v>
      </c>
      <c r="D48" s="102"/>
      <c r="E48" s="103"/>
      <c r="F48" s="100" t="s">
        <v>71</v>
      </c>
      <c r="G48" s="101" t="s">
        <v>72</v>
      </c>
      <c r="H48" s="102"/>
      <c r="I48" s="103"/>
      <c r="J48" s="54"/>
      <c r="K48" s="55"/>
    </row>
    <row r="49" s="1" customFormat="1" customHeight="1" spans="1:11">
      <c r="A49" s="8"/>
      <c r="B49" s="104"/>
      <c r="C49" s="105"/>
      <c r="D49" s="106"/>
      <c r="E49" s="107"/>
      <c r="F49" s="108"/>
      <c r="G49" s="105"/>
      <c r="H49" s="106"/>
      <c r="I49" s="107"/>
      <c r="J49" s="54"/>
      <c r="K49" s="55"/>
    </row>
    <row r="50" s="1" customFormat="1" customHeight="1" spans="1:11">
      <c r="A50" s="8"/>
      <c r="B50" s="104"/>
      <c r="C50" s="105"/>
      <c r="D50" s="106"/>
      <c r="E50" s="107"/>
      <c r="F50" s="108"/>
      <c r="G50" s="105"/>
      <c r="H50" s="106"/>
      <c r="I50" s="107"/>
      <c r="J50" s="54"/>
      <c r="K50" s="55"/>
    </row>
    <row r="51" s="1" customFormat="1" ht="13.5" spans="1:11">
      <c r="A51" s="8"/>
      <c r="B51" s="109"/>
      <c r="C51" s="110"/>
      <c r="D51" s="111"/>
      <c r="E51" s="112"/>
      <c r="F51" s="113"/>
      <c r="G51" s="110"/>
      <c r="H51" s="111"/>
      <c r="I51" s="112"/>
      <c r="J51" s="54"/>
      <c r="K51" s="55"/>
    </row>
    <row r="52" s="1" customFormat="1" customHeight="1" spans="1:11">
      <c r="A52" s="8"/>
      <c r="B52" s="35" t="s">
        <v>73</v>
      </c>
      <c r="C52" s="45"/>
      <c r="D52" s="45"/>
      <c r="E52" s="35" t="s">
        <v>74</v>
      </c>
      <c r="F52" s="114"/>
      <c r="G52" s="35" t="s">
        <v>75</v>
      </c>
      <c r="H52" s="115"/>
      <c r="I52" s="121"/>
      <c r="J52" s="54"/>
      <c r="K52" s="55"/>
    </row>
    <row r="53" s="1" customFormat="1" customHeight="1" spans="1:11">
      <c r="A53" s="8"/>
      <c r="B53" s="35" t="s">
        <v>76</v>
      </c>
      <c r="C53" s="45"/>
      <c r="D53" s="45"/>
      <c r="E53" s="35" t="s">
        <v>76</v>
      </c>
      <c r="F53" s="114"/>
      <c r="G53" s="35" t="s">
        <v>76</v>
      </c>
      <c r="H53" s="115"/>
      <c r="I53" s="121"/>
      <c r="J53" s="54"/>
      <c r="K53" s="55"/>
    </row>
    <row r="54" s="1" customFormat="1" customHeight="1" spans="1:11">
      <c r="A54" s="8"/>
      <c r="B54" s="116" t="s">
        <v>77</v>
      </c>
      <c r="C54" s="117"/>
      <c r="D54" s="117"/>
      <c r="E54" s="117"/>
      <c r="F54" s="117"/>
      <c r="G54" s="118"/>
      <c r="H54" s="119">
        <f>I12*0.8+I22*0.1+I31*0.1+I39*0.4-I45*0.2</f>
        <v>120</v>
      </c>
      <c r="I54" s="122"/>
      <c r="J54" s="54"/>
      <c r="K54" s="55"/>
    </row>
    <row r="55" s="1" customFormat="1" customHeight="1" spans="1:11">
      <c r="A55" s="8"/>
      <c r="B55" s="116" t="s">
        <v>78</v>
      </c>
      <c r="C55" s="117"/>
      <c r="D55" s="117"/>
      <c r="E55" s="117"/>
      <c r="F55" s="117"/>
      <c r="G55" s="118"/>
      <c r="H55" s="119">
        <f>IF(H54&gt;110,1.5,IF(H54&gt;100,1.2,IF(H54&gt;90,1,IF(H54&lt;60,0,H54/100))))</f>
        <v>1.5</v>
      </c>
      <c r="I55" s="122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39" workbookViewId="0">
      <selection activeCell="B47" sqref="B47:I47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3" width="12.55" style="1" customWidth="1"/>
    <col min="16364" max="16371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81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80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30</v>
      </c>
      <c r="H35" s="22">
        <v>30</v>
      </c>
      <c r="I35" s="22">
        <v>30</v>
      </c>
      <c r="J35" s="54"/>
      <c r="K35" s="55"/>
    </row>
    <row r="36" s="1" customFormat="1" ht="51" customHeight="1" spans="1:11">
      <c r="A36" s="8"/>
      <c r="B36" s="124">
        <v>2</v>
      </c>
      <c r="C36" s="21" t="s">
        <v>82</v>
      </c>
      <c r="D36" s="125" t="s">
        <v>83</v>
      </c>
      <c r="E36" s="125"/>
      <c r="F36" s="125"/>
      <c r="G36" s="94">
        <v>20</v>
      </c>
      <c r="H36" s="22">
        <v>20</v>
      </c>
      <c r="I36" s="22">
        <v>20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4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4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ht="29" customHeight="1" spans="1:11">
      <c r="A47" s="8"/>
      <c r="B47" s="98" t="s">
        <v>68</v>
      </c>
      <c r="C47" s="99"/>
      <c r="D47" s="99"/>
      <c r="E47" s="99"/>
      <c r="F47" s="99"/>
      <c r="G47" s="99"/>
      <c r="H47" s="99"/>
      <c r="I47" s="120"/>
      <c r="J47" s="54"/>
      <c r="K47" s="55"/>
    </row>
    <row r="48" s="1" customFormat="1" customHeight="1" spans="1:11">
      <c r="A48" s="8"/>
      <c r="B48" s="100" t="s">
        <v>69</v>
      </c>
      <c r="C48" s="101" t="s">
        <v>70</v>
      </c>
      <c r="D48" s="102"/>
      <c r="E48" s="103"/>
      <c r="F48" s="100" t="s">
        <v>71</v>
      </c>
      <c r="G48" s="101" t="s">
        <v>72</v>
      </c>
      <c r="H48" s="102"/>
      <c r="I48" s="103"/>
      <c r="J48" s="54"/>
      <c r="K48" s="55"/>
    </row>
    <row r="49" s="1" customFormat="1" customHeight="1" spans="1:11">
      <c r="A49" s="8"/>
      <c r="B49" s="104"/>
      <c r="C49" s="105"/>
      <c r="D49" s="106"/>
      <c r="E49" s="107"/>
      <c r="F49" s="108"/>
      <c r="G49" s="105"/>
      <c r="H49" s="106"/>
      <c r="I49" s="107"/>
      <c r="J49" s="54"/>
      <c r="K49" s="55"/>
    </row>
    <row r="50" s="1" customFormat="1" customHeight="1" spans="1:11">
      <c r="A50" s="8"/>
      <c r="B50" s="104"/>
      <c r="C50" s="105"/>
      <c r="D50" s="106"/>
      <c r="E50" s="107"/>
      <c r="F50" s="108"/>
      <c r="G50" s="105"/>
      <c r="H50" s="106"/>
      <c r="I50" s="107"/>
      <c r="J50" s="54"/>
      <c r="K50" s="55"/>
    </row>
    <row r="51" s="1" customFormat="1" ht="13.5" spans="1:11">
      <c r="A51" s="8"/>
      <c r="B51" s="109"/>
      <c r="C51" s="110"/>
      <c r="D51" s="111"/>
      <c r="E51" s="112"/>
      <c r="F51" s="113"/>
      <c r="G51" s="110"/>
      <c r="H51" s="111"/>
      <c r="I51" s="112"/>
      <c r="J51" s="54"/>
      <c r="K51" s="55"/>
    </row>
    <row r="52" s="1" customFormat="1" customHeight="1" spans="1:11">
      <c r="A52" s="8"/>
      <c r="B52" s="35" t="s">
        <v>73</v>
      </c>
      <c r="C52" s="45"/>
      <c r="D52" s="45"/>
      <c r="E52" s="35" t="s">
        <v>74</v>
      </c>
      <c r="F52" s="114"/>
      <c r="G52" s="35" t="s">
        <v>75</v>
      </c>
      <c r="H52" s="115"/>
      <c r="I52" s="121"/>
      <c r="J52" s="54"/>
      <c r="K52" s="55"/>
    </row>
    <row r="53" s="1" customFormat="1" customHeight="1" spans="1:11">
      <c r="A53" s="8"/>
      <c r="B53" s="35" t="s">
        <v>76</v>
      </c>
      <c r="C53" s="45"/>
      <c r="D53" s="45"/>
      <c r="E53" s="35" t="s">
        <v>76</v>
      </c>
      <c r="F53" s="114"/>
      <c r="G53" s="35" t="s">
        <v>76</v>
      </c>
      <c r="H53" s="115"/>
      <c r="I53" s="121"/>
      <c r="J53" s="54"/>
      <c r="K53" s="55"/>
    </row>
    <row r="54" s="1" customFormat="1" customHeight="1" spans="1:11">
      <c r="A54" s="8"/>
      <c r="B54" s="116" t="s">
        <v>77</v>
      </c>
      <c r="C54" s="117"/>
      <c r="D54" s="117"/>
      <c r="E54" s="117"/>
      <c r="F54" s="117"/>
      <c r="G54" s="118"/>
      <c r="H54" s="119">
        <f>I12*0.8+I22*0.1+I31*0.1+I39*0.4-I45*0.2</f>
        <v>120</v>
      </c>
      <c r="I54" s="122"/>
      <c r="J54" s="54"/>
      <c r="K54" s="55"/>
    </row>
    <row r="55" s="1" customFormat="1" customHeight="1" spans="1:11">
      <c r="A55" s="8"/>
      <c r="B55" s="116" t="s">
        <v>78</v>
      </c>
      <c r="C55" s="117"/>
      <c r="D55" s="117"/>
      <c r="E55" s="117"/>
      <c r="F55" s="117"/>
      <c r="G55" s="118"/>
      <c r="H55" s="119">
        <f>IF(H54&gt;110,1.5,IF(H54&gt;100,1.2,IF(H54&gt;90,1,IF(H54&lt;60,0,H54/100))))</f>
        <v>1.5</v>
      </c>
      <c r="I55" s="122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4"/>
  <sheetViews>
    <sheetView zoomScale="110" zoomScaleNormal="110" topLeftCell="A47" workbookViewId="0">
      <selection activeCell="B53" sqref="B53:I53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84</v>
      </c>
      <c r="F2" s="9" t="s">
        <v>5</v>
      </c>
      <c r="G2" s="11" t="s">
        <v>85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23">
        <f>SUM(H6)/COUNT(H6)</f>
        <v>100</v>
      </c>
      <c r="I7" s="123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 t="shared" ref="G17:I17" si="0">SUM(G11:G16)</f>
        <v>100</v>
      </c>
      <c r="H17" s="29">
        <f t="shared" si="0"/>
        <v>100</v>
      </c>
      <c r="I17" s="29">
        <f t="shared" si="0"/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 t="shared" ref="G27:I27" si="1">SUM(G22:G26)</f>
        <v>100</v>
      </c>
      <c r="H27" s="29">
        <f t="shared" si="1"/>
        <v>100</v>
      </c>
      <c r="I27" s="29">
        <f t="shared" si="1"/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 t="shared" ref="G36:I36" si="2">SUM(G31:G35)</f>
        <v>100</v>
      </c>
      <c r="H36" s="29">
        <f t="shared" si="2"/>
        <v>100</v>
      </c>
      <c r="I36" s="29">
        <f t="shared" si="2"/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86</v>
      </c>
      <c r="D41" s="91" t="s">
        <v>87</v>
      </c>
      <c r="E41" s="92"/>
      <c r="F41" s="93"/>
      <c r="G41" s="94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4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4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>SUM(G40:G43)</f>
        <v>100</v>
      </c>
      <c r="H44" s="29">
        <f>SUM(H40:H43)</f>
        <v>100</v>
      </c>
      <c r="I44" s="29">
        <f>SUM(I40:I43)</f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30</v>
      </c>
      <c r="H48" s="22">
        <v>30</v>
      </c>
      <c r="I48" s="22">
        <v>30</v>
      </c>
      <c r="J48" s="54"/>
      <c r="K48" s="55"/>
    </row>
    <row r="49" s="1" customFormat="1" ht="37" customHeight="1" spans="1:11">
      <c r="A49" s="8"/>
      <c r="B49" s="9">
        <v>2</v>
      </c>
      <c r="C49" s="21" t="s">
        <v>88</v>
      </c>
      <c r="D49" s="95" t="s">
        <v>89</v>
      </c>
      <c r="E49" s="96"/>
      <c r="F49" s="97"/>
      <c r="G49" s="94">
        <v>20</v>
      </c>
      <c r="H49" s="22">
        <v>20</v>
      </c>
      <c r="I49" s="22">
        <v>20</v>
      </c>
      <c r="J49" s="54"/>
      <c r="K49" s="55"/>
    </row>
    <row r="50" s="1" customFormat="1" ht="82" customHeight="1" spans="1:11">
      <c r="A50" s="8"/>
      <c r="B50" s="9">
        <v>3</v>
      </c>
      <c r="C50" s="19" t="s">
        <v>66</v>
      </c>
      <c r="D50" s="16" t="s">
        <v>67</v>
      </c>
      <c r="E50" s="16"/>
      <c r="F50" s="16"/>
      <c r="G50" s="41">
        <v>50</v>
      </c>
      <c r="H50" s="22">
        <v>50</v>
      </c>
      <c r="I50" s="22">
        <v>50</v>
      </c>
      <c r="J50" s="54"/>
      <c r="K50" s="55"/>
    </row>
    <row r="51" s="5" customFormat="1" customHeight="1" spans="1:11">
      <c r="A51" s="32"/>
      <c r="B51" s="35" t="s">
        <v>17</v>
      </c>
      <c r="C51" s="35"/>
      <c r="D51" s="35"/>
      <c r="E51" s="35"/>
      <c r="F51" s="35"/>
      <c r="G51" s="36">
        <f>SUM(G48:G50)</f>
        <v>100</v>
      </c>
      <c r="H51" s="29">
        <f>SUM(H48:H50)</f>
        <v>100</v>
      </c>
      <c r="I51" s="29">
        <f>SUM(I48:I50)</f>
        <v>100</v>
      </c>
      <c r="J51" s="67"/>
      <c r="K51" s="68"/>
    </row>
    <row r="52" s="1" customFormat="1" customHeight="1" spans="1:11">
      <c r="A52" s="43"/>
      <c r="B52" s="14"/>
      <c r="C52" s="14"/>
      <c r="D52" s="14"/>
      <c r="E52" s="14"/>
      <c r="F52" s="14"/>
      <c r="G52" s="14"/>
      <c r="H52" s="14"/>
      <c r="I52" s="14"/>
      <c r="J52" s="80"/>
      <c r="K52" s="55"/>
    </row>
    <row r="53" s="1" customFormat="1" ht="29" customHeight="1" spans="1:11">
      <c r="A53" s="8"/>
      <c r="B53" s="98" t="s">
        <v>68</v>
      </c>
      <c r="C53" s="99"/>
      <c r="D53" s="99"/>
      <c r="E53" s="99"/>
      <c r="F53" s="99"/>
      <c r="G53" s="99"/>
      <c r="H53" s="99"/>
      <c r="I53" s="120"/>
      <c r="J53" s="54"/>
      <c r="K53" s="55"/>
    </row>
    <row r="54" s="1" customFormat="1" customHeight="1" spans="1:11">
      <c r="A54" s="8"/>
      <c r="B54" s="100" t="s">
        <v>69</v>
      </c>
      <c r="C54" s="101" t="s">
        <v>70</v>
      </c>
      <c r="D54" s="102"/>
      <c r="E54" s="103"/>
      <c r="F54" s="100" t="s">
        <v>71</v>
      </c>
      <c r="G54" s="101" t="s">
        <v>72</v>
      </c>
      <c r="H54" s="102"/>
      <c r="I54" s="103"/>
      <c r="J54" s="54"/>
      <c r="K54" s="55"/>
    </row>
    <row r="55" s="1" customFormat="1" customHeight="1" spans="1:11">
      <c r="A55" s="8"/>
      <c r="B55" s="104"/>
      <c r="C55" s="105"/>
      <c r="D55" s="106"/>
      <c r="E55" s="107"/>
      <c r="F55" s="108"/>
      <c r="G55" s="105"/>
      <c r="H55" s="106"/>
      <c r="I55" s="107"/>
      <c r="J55" s="54"/>
      <c r="K55" s="55"/>
    </row>
    <row r="56" s="1" customFormat="1" customHeight="1" spans="1:11">
      <c r="A56" s="8"/>
      <c r="B56" s="104"/>
      <c r="C56" s="105"/>
      <c r="D56" s="106"/>
      <c r="E56" s="107"/>
      <c r="F56" s="108"/>
      <c r="G56" s="105"/>
      <c r="H56" s="106"/>
      <c r="I56" s="107"/>
      <c r="J56" s="54"/>
      <c r="K56" s="55"/>
    </row>
    <row r="57" s="1" customFormat="1" ht="13.5" spans="1:11">
      <c r="A57" s="8"/>
      <c r="B57" s="109"/>
      <c r="C57" s="110"/>
      <c r="D57" s="111"/>
      <c r="E57" s="112"/>
      <c r="F57" s="113"/>
      <c r="G57" s="110"/>
      <c r="H57" s="111"/>
      <c r="I57" s="112"/>
      <c r="J57" s="54"/>
      <c r="K57" s="55"/>
    </row>
    <row r="58" s="1" customFormat="1" customHeight="1" spans="1:11">
      <c r="A58" s="8"/>
      <c r="B58" s="35" t="s">
        <v>73</v>
      </c>
      <c r="C58" s="45"/>
      <c r="D58" s="45"/>
      <c r="E58" s="35" t="s">
        <v>74</v>
      </c>
      <c r="F58" s="114"/>
      <c r="G58" s="35" t="s">
        <v>75</v>
      </c>
      <c r="H58" s="115"/>
      <c r="I58" s="121"/>
      <c r="J58" s="54"/>
      <c r="K58" s="55"/>
    </row>
    <row r="59" s="1" customFormat="1" customHeight="1" spans="1:11">
      <c r="A59" s="8"/>
      <c r="B59" s="35" t="s">
        <v>76</v>
      </c>
      <c r="C59" s="45"/>
      <c r="D59" s="45"/>
      <c r="E59" s="35" t="s">
        <v>76</v>
      </c>
      <c r="F59" s="114"/>
      <c r="G59" s="35" t="s">
        <v>76</v>
      </c>
      <c r="H59" s="115"/>
      <c r="I59" s="121"/>
      <c r="J59" s="54"/>
      <c r="K59" s="55"/>
    </row>
    <row r="60" s="1" customFormat="1" customHeight="1" spans="1:11">
      <c r="A60" s="8"/>
      <c r="B60" s="116" t="s">
        <v>77</v>
      </c>
      <c r="C60" s="117"/>
      <c r="D60" s="117"/>
      <c r="E60" s="117"/>
      <c r="F60" s="117"/>
      <c r="G60" s="118"/>
      <c r="H60" s="119">
        <f>I7*0.05+I17*0.75+I27*0.1+I36*0.1+I44*0.4-I51*0.2</f>
        <v>120</v>
      </c>
      <c r="I60" s="122"/>
      <c r="J60" s="54"/>
      <c r="K60" s="55"/>
    </row>
    <row r="61" s="1" customFormat="1" customHeight="1" spans="1:11">
      <c r="A61" s="8"/>
      <c r="B61" s="116" t="s">
        <v>78</v>
      </c>
      <c r="C61" s="117"/>
      <c r="D61" s="117"/>
      <c r="E61" s="117"/>
      <c r="F61" s="117"/>
      <c r="G61" s="118"/>
      <c r="H61" s="119">
        <f>IF(H60&gt;110,1.5,IF(H60&gt;100,1.2,IF(H60&gt;90,1,IF(H60&lt;60,0,H60/100))))</f>
        <v>1.5</v>
      </c>
      <c r="I61" s="122"/>
      <c r="J61" s="54"/>
      <c r="K61" s="55"/>
    </row>
    <row r="62" s="1" customFormat="1" customHeight="1" spans="1:11">
      <c r="A62" s="43"/>
      <c r="B62" s="47"/>
      <c r="C62" s="47"/>
      <c r="D62" s="47"/>
      <c r="E62" s="47"/>
      <c r="F62" s="47"/>
      <c r="G62" s="47"/>
      <c r="H62" s="47"/>
      <c r="I62" s="47"/>
      <c r="J62" s="80"/>
      <c r="K62" s="55"/>
    </row>
    <row r="63" s="1" customFormat="1" customHeight="1" spans="1:11">
      <c r="A63" s="48"/>
      <c r="B63" s="49"/>
      <c r="C63" s="49"/>
      <c r="D63" s="49"/>
      <c r="E63" s="49"/>
      <c r="F63" s="49"/>
      <c r="G63" s="49"/>
      <c r="H63" s="49"/>
      <c r="I63" s="49"/>
      <c r="J63" s="82"/>
      <c r="K63" s="83"/>
    </row>
    <row r="64" s="1" customFormat="1" customHeight="1" spans="1:1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</row>
  </sheetData>
  <mergeCells count="63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D50:F50"/>
    <mergeCell ref="B51:F51"/>
    <mergeCell ref="B52:I52"/>
    <mergeCell ref="B53:I53"/>
    <mergeCell ref="C58:D58"/>
    <mergeCell ref="H58:I58"/>
    <mergeCell ref="C59:D59"/>
    <mergeCell ref="H59:I59"/>
    <mergeCell ref="B60:G60"/>
    <mergeCell ref="H60:I60"/>
    <mergeCell ref="B61:G61"/>
    <mergeCell ref="H61:I61"/>
    <mergeCell ref="B54:B57"/>
    <mergeCell ref="F54:F57"/>
    <mergeCell ref="C54:E57"/>
    <mergeCell ref="G54:I5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abSelected="1" topLeftCell="A40" workbookViewId="0">
      <selection activeCell="H52" sqref="H52:I52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90</v>
      </c>
      <c r="D2" s="9" t="s">
        <v>3</v>
      </c>
      <c r="E2" s="10" t="s">
        <v>84</v>
      </c>
      <c r="F2" s="9" t="s">
        <v>5</v>
      </c>
      <c r="G2" s="11" t="s">
        <v>91</v>
      </c>
      <c r="H2" s="9" t="s">
        <v>7</v>
      </c>
      <c r="I2" s="53">
        <v>44287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80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28" t="s">
        <v>92</v>
      </c>
      <c r="D6" s="10">
        <v>24</v>
      </c>
      <c r="E6" s="90" t="s">
        <v>93</v>
      </c>
      <c r="F6" s="26"/>
      <c r="G6" s="27">
        <v>15</v>
      </c>
      <c r="H6" s="27">
        <v>15</v>
      </c>
      <c r="I6" s="27">
        <v>15</v>
      </c>
      <c r="J6" s="60"/>
      <c r="K6" s="61"/>
    </row>
    <row r="7" s="3" customFormat="1" customHeight="1" spans="1:11">
      <c r="A7" s="15"/>
      <c r="B7" s="10">
        <v>2</v>
      </c>
      <c r="C7" s="28" t="s">
        <v>94</v>
      </c>
      <c r="D7" s="10">
        <v>16</v>
      </c>
      <c r="E7" s="26" t="s">
        <v>95</v>
      </c>
      <c r="F7" s="26"/>
      <c r="G7" s="27">
        <v>20</v>
      </c>
      <c r="H7" s="27">
        <v>20</v>
      </c>
      <c r="I7" s="27">
        <v>20</v>
      </c>
      <c r="J7" s="60"/>
      <c r="K7" s="61"/>
    </row>
    <row r="8" s="3" customFormat="1" customHeight="1" spans="1:11">
      <c r="A8" s="15"/>
      <c r="B8" s="10">
        <v>3</v>
      </c>
      <c r="C8" s="28" t="s">
        <v>96</v>
      </c>
      <c r="D8" s="10">
        <v>4</v>
      </c>
      <c r="E8" s="26" t="s">
        <v>97</v>
      </c>
      <c r="F8" s="26"/>
      <c r="G8" s="27">
        <v>10</v>
      </c>
      <c r="H8" s="27">
        <v>10</v>
      </c>
      <c r="I8" s="27">
        <v>10</v>
      </c>
      <c r="J8" s="60"/>
      <c r="K8" s="61"/>
    </row>
    <row r="9" s="3" customFormat="1" customHeight="1" spans="1:11">
      <c r="A9" s="15"/>
      <c r="B9" s="10">
        <v>4</v>
      </c>
      <c r="C9" s="28" t="s">
        <v>98</v>
      </c>
      <c r="D9" s="10">
        <v>16</v>
      </c>
      <c r="E9" s="26" t="s">
        <v>99</v>
      </c>
      <c r="F9" s="26"/>
      <c r="G9" s="27">
        <v>20</v>
      </c>
      <c r="H9" s="27">
        <v>20</v>
      </c>
      <c r="I9" s="27">
        <v>20</v>
      </c>
      <c r="J9" s="60"/>
      <c r="K9" s="61"/>
    </row>
    <row r="10" s="3" customFormat="1" customHeight="1" spans="1:11">
      <c r="A10" s="15"/>
      <c r="B10" s="10">
        <v>3</v>
      </c>
      <c r="C10" s="28" t="s">
        <v>100</v>
      </c>
      <c r="D10" s="10">
        <v>40</v>
      </c>
      <c r="E10" s="26" t="s">
        <v>101</v>
      </c>
      <c r="F10" s="26"/>
      <c r="G10" s="27">
        <v>35</v>
      </c>
      <c r="H10" s="27">
        <v>35</v>
      </c>
      <c r="I10" s="27">
        <v>35</v>
      </c>
      <c r="J10" s="60"/>
      <c r="K10" s="61"/>
    </row>
    <row r="11" s="3" customFormat="1" customHeight="1" spans="1:11">
      <c r="A11" s="15"/>
      <c r="B11" s="23" t="s">
        <v>17</v>
      </c>
      <c r="C11" s="23"/>
      <c r="D11" s="23"/>
      <c r="E11" s="23"/>
      <c r="F11" s="23"/>
      <c r="G11" s="21">
        <f>SUM(G6:G10)</f>
        <v>100</v>
      </c>
      <c r="H11" s="29">
        <f>SUM(H6:H10)</f>
        <v>100</v>
      </c>
      <c r="I11" s="29">
        <f>SUM(I6:I10)</f>
        <v>100</v>
      </c>
      <c r="J11" s="60"/>
      <c r="K11" s="61"/>
    </row>
    <row r="12" s="3" customFormat="1" ht="40" customHeight="1" spans="1:11">
      <c r="A12" s="15"/>
      <c r="B12" s="30" t="s">
        <v>29</v>
      </c>
      <c r="C12" s="31"/>
      <c r="D12" s="31"/>
      <c r="E12" s="31"/>
      <c r="F12" s="31"/>
      <c r="G12" s="31"/>
      <c r="H12" s="31"/>
      <c r="I12" s="31"/>
      <c r="J12" s="60"/>
      <c r="K12" s="61"/>
    </row>
    <row r="13" s="4" customFormat="1" customHeight="1" spans="1:11">
      <c r="A13" s="24"/>
      <c r="B13" s="25"/>
      <c r="C13" s="25"/>
      <c r="D13" s="25"/>
      <c r="E13" s="25"/>
      <c r="F13" s="25"/>
      <c r="G13" s="25"/>
      <c r="H13" s="25"/>
      <c r="I13" s="25"/>
      <c r="J13" s="66"/>
      <c r="K13" s="64"/>
    </row>
    <row r="14" s="1" customFormat="1" customHeight="1" spans="1:11">
      <c r="A14" s="8"/>
      <c r="B14" s="9" t="s">
        <v>30</v>
      </c>
      <c r="C14" s="9"/>
      <c r="D14" s="9"/>
      <c r="E14" s="9"/>
      <c r="F14" s="9"/>
      <c r="G14" s="9"/>
      <c r="H14" s="9"/>
      <c r="I14" s="9"/>
      <c r="J14" s="54"/>
      <c r="K14" s="55"/>
    </row>
    <row r="15" s="1" customFormat="1" customHeight="1" spans="1:11">
      <c r="A15" s="8"/>
      <c r="B15" s="9" t="s">
        <v>9</v>
      </c>
      <c r="C15" s="9" t="s">
        <v>10</v>
      </c>
      <c r="D15" s="9" t="s">
        <v>11</v>
      </c>
      <c r="E15" s="9"/>
      <c r="F15" s="9"/>
      <c r="G15" s="9" t="s">
        <v>12</v>
      </c>
      <c r="H15" s="9" t="s">
        <v>13</v>
      </c>
      <c r="I15" s="9" t="s">
        <v>22</v>
      </c>
      <c r="J15" s="54"/>
      <c r="K15" s="55"/>
    </row>
    <row r="16" s="5" customFormat="1" customHeight="1" spans="1:11">
      <c r="A16" s="32"/>
      <c r="B16" s="9">
        <v>1</v>
      </c>
      <c r="C16" s="33" t="s">
        <v>31</v>
      </c>
      <c r="D16" s="34" t="s">
        <v>32</v>
      </c>
      <c r="E16" s="34"/>
      <c r="F16" s="34"/>
      <c r="G16" s="21">
        <v>20</v>
      </c>
      <c r="H16" s="22">
        <v>20</v>
      </c>
      <c r="I16" s="22">
        <v>20</v>
      </c>
      <c r="J16" s="67"/>
      <c r="K16" s="68"/>
    </row>
    <row r="17" s="5" customFormat="1" customHeight="1" spans="1:11">
      <c r="A17" s="32"/>
      <c r="B17" s="9">
        <v>2</v>
      </c>
      <c r="C17" s="33" t="s">
        <v>33</v>
      </c>
      <c r="D17" s="34" t="s">
        <v>34</v>
      </c>
      <c r="E17" s="34"/>
      <c r="F17" s="34"/>
      <c r="G17" s="9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3</v>
      </c>
      <c r="C18" s="33" t="s">
        <v>35</v>
      </c>
      <c r="D18" s="34" t="s">
        <v>36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4</v>
      </c>
      <c r="C19" s="33" t="s">
        <v>37</v>
      </c>
      <c r="D19" s="34" t="s">
        <v>38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5</v>
      </c>
      <c r="C20" s="33" t="s">
        <v>39</v>
      </c>
      <c r="D20" s="34" t="s">
        <v>40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35" t="s">
        <v>17</v>
      </c>
      <c r="C21" s="35"/>
      <c r="D21" s="35"/>
      <c r="E21" s="35"/>
      <c r="F21" s="35"/>
      <c r="G21" s="36">
        <f t="shared" ref="G21:I21" si="0">SUM(G16:G20)</f>
        <v>100</v>
      </c>
      <c r="H21" s="29">
        <f t="shared" si="0"/>
        <v>100</v>
      </c>
      <c r="I21" s="29">
        <f t="shared" si="0"/>
        <v>100</v>
      </c>
      <c r="J21" s="67"/>
      <c r="K21" s="68"/>
    </row>
    <row r="22" s="5" customFormat="1" customHeight="1" spans="1:11">
      <c r="A22" s="37"/>
      <c r="B22" s="38"/>
      <c r="C22" s="38"/>
      <c r="D22" s="38"/>
      <c r="E22" s="38"/>
      <c r="F22" s="38"/>
      <c r="G22" s="38"/>
      <c r="H22" s="38"/>
      <c r="I22" s="38"/>
      <c r="J22" s="70"/>
      <c r="K22" s="68"/>
    </row>
    <row r="23" s="5" customFormat="1" customHeight="1" spans="1:11">
      <c r="A23" s="32"/>
      <c r="B23" s="9" t="s">
        <v>41</v>
      </c>
      <c r="C23" s="9"/>
      <c r="D23" s="9"/>
      <c r="E23" s="9"/>
      <c r="F23" s="9"/>
      <c r="G23" s="9"/>
      <c r="H23" s="9"/>
      <c r="I23" s="9"/>
      <c r="J23" s="67"/>
      <c r="K23" s="68"/>
    </row>
    <row r="24" s="5" customFormat="1" customHeight="1" spans="1:11">
      <c r="A24" s="32"/>
      <c r="B24" s="9" t="s">
        <v>42</v>
      </c>
      <c r="C24" s="9" t="s">
        <v>10</v>
      </c>
      <c r="D24" s="9" t="s">
        <v>11</v>
      </c>
      <c r="E24" s="9"/>
      <c r="F24" s="9"/>
      <c r="G24" s="9" t="s">
        <v>12</v>
      </c>
      <c r="H24" s="9" t="s">
        <v>13</v>
      </c>
      <c r="I24" s="9" t="s">
        <v>22</v>
      </c>
      <c r="J24" s="67"/>
      <c r="K24" s="68"/>
    </row>
    <row r="25" s="5" customFormat="1" customHeight="1" spans="1:11">
      <c r="A25" s="32"/>
      <c r="B25" s="9">
        <v>1</v>
      </c>
      <c r="C25" s="33" t="s">
        <v>43</v>
      </c>
      <c r="D25" s="34" t="s">
        <v>44</v>
      </c>
      <c r="E25" s="34"/>
      <c r="F25" s="34"/>
      <c r="G25" s="36">
        <v>20</v>
      </c>
      <c r="H25" s="39">
        <v>20</v>
      </c>
      <c r="I25" s="39">
        <v>20</v>
      </c>
      <c r="J25" s="67"/>
      <c r="K25" s="68"/>
    </row>
    <row r="26" s="5" customFormat="1" customHeight="1" spans="1:11">
      <c r="A26" s="32"/>
      <c r="B26" s="9">
        <v>2</v>
      </c>
      <c r="C26" s="33" t="s">
        <v>45</v>
      </c>
      <c r="D26" s="34" t="s">
        <v>46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3</v>
      </c>
      <c r="C27" s="33" t="s">
        <v>47</v>
      </c>
      <c r="D27" s="34" t="s">
        <v>48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4</v>
      </c>
      <c r="C28" s="33" t="s">
        <v>49</v>
      </c>
      <c r="D28" s="34" t="s">
        <v>50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5</v>
      </c>
      <c r="C29" s="33" t="s">
        <v>51</v>
      </c>
      <c r="D29" s="34" t="s">
        <v>52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35" t="s">
        <v>17</v>
      </c>
      <c r="C30" s="35"/>
      <c r="D30" s="35"/>
      <c r="E30" s="35"/>
      <c r="F30" s="35"/>
      <c r="G30" s="36">
        <f t="shared" ref="G30:I30" si="1">SUM(G25:G29)</f>
        <v>100</v>
      </c>
      <c r="H30" s="29">
        <f t="shared" si="1"/>
        <v>100</v>
      </c>
      <c r="I30" s="29">
        <f t="shared" si="1"/>
        <v>100</v>
      </c>
      <c r="J30" s="67"/>
      <c r="K30" s="68"/>
    </row>
    <row r="31" s="3" customFormat="1" customHeight="1" spans="1:11">
      <c r="A31" s="40"/>
      <c r="B31" s="14"/>
      <c r="C31" s="14"/>
      <c r="D31" s="14"/>
      <c r="E31" s="14"/>
      <c r="F31" s="14"/>
      <c r="G31" s="14"/>
      <c r="H31" s="14"/>
      <c r="I31" s="14"/>
      <c r="J31" s="71"/>
      <c r="K31" s="61"/>
    </row>
    <row r="32" s="1" customFormat="1" customHeight="1" spans="1:11">
      <c r="A32" s="8"/>
      <c r="B32" s="9" t="s">
        <v>102</v>
      </c>
      <c r="C32" s="9"/>
      <c r="D32" s="9"/>
      <c r="E32" s="9"/>
      <c r="F32" s="9"/>
      <c r="G32" s="9"/>
      <c r="H32" s="9"/>
      <c r="I32" s="9"/>
      <c r="J32" s="54"/>
      <c r="K32" s="55"/>
    </row>
    <row r="33" s="1" customFormat="1" customHeight="1" spans="1:11">
      <c r="A33" s="8"/>
      <c r="B33" s="9" t="s">
        <v>54</v>
      </c>
      <c r="C33" s="9" t="s">
        <v>10</v>
      </c>
      <c r="D33" s="16" t="s">
        <v>11</v>
      </c>
      <c r="E33" s="17"/>
      <c r="F33" s="17"/>
      <c r="G33" s="9" t="s">
        <v>12</v>
      </c>
      <c r="H33" s="9" t="s">
        <v>13</v>
      </c>
      <c r="I33" s="9" t="s">
        <v>22</v>
      </c>
      <c r="J33" s="54"/>
      <c r="K33" s="55"/>
    </row>
    <row r="34" s="1" customFormat="1" ht="51" customHeight="1" spans="1:11">
      <c r="A34" s="8"/>
      <c r="B34" s="9">
        <v>1</v>
      </c>
      <c r="C34" s="19" t="s">
        <v>55</v>
      </c>
      <c r="D34" s="16" t="s">
        <v>56</v>
      </c>
      <c r="E34" s="16"/>
      <c r="F34" s="16"/>
      <c r="G34" s="41">
        <v>25</v>
      </c>
      <c r="H34" s="22">
        <v>25</v>
      </c>
      <c r="I34" s="22">
        <v>25</v>
      </c>
      <c r="J34" s="54"/>
      <c r="K34" s="55"/>
    </row>
    <row r="35" s="1" customFormat="1" ht="51" customHeight="1" spans="1:11">
      <c r="A35" s="8"/>
      <c r="B35" s="9">
        <v>2</v>
      </c>
      <c r="C35" s="21" t="s">
        <v>86</v>
      </c>
      <c r="D35" s="91" t="s">
        <v>87</v>
      </c>
      <c r="E35" s="92"/>
      <c r="F35" s="93"/>
      <c r="G35" s="94">
        <v>25</v>
      </c>
      <c r="H35" s="22">
        <v>25</v>
      </c>
      <c r="I35" s="22">
        <v>25</v>
      </c>
      <c r="J35" s="54"/>
      <c r="K35" s="55"/>
    </row>
    <row r="36" s="1" customFormat="1" ht="51" customHeight="1" spans="1:11">
      <c r="A36" s="8"/>
      <c r="B36" s="9">
        <v>3</v>
      </c>
      <c r="C36" s="19" t="s">
        <v>59</v>
      </c>
      <c r="D36" s="42" t="s">
        <v>60</v>
      </c>
      <c r="E36" s="42"/>
      <c r="F36" s="42"/>
      <c r="G36" s="94">
        <v>25</v>
      </c>
      <c r="H36" s="22">
        <v>25</v>
      </c>
      <c r="I36" s="22">
        <v>25</v>
      </c>
      <c r="J36" s="54"/>
      <c r="K36" s="55"/>
    </row>
    <row r="37" s="1" customFormat="1" ht="37" customHeight="1" spans="1:11">
      <c r="A37" s="8"/>
      <c r="B37" s="9">
        <v>4</v>
      </c>
      <c r="C37" s="19" t="s">
        <v>61</v>
      </c>
      <c r="D37" s="16" t="s">
        <v>62</v>
      </c>
      <c r="E37" s="16"/>
      <c r="F37" s="16"/>
      <c r="G37" s="94">
        <v>25</v>
      </c>
      <c r="H37" s="22">
        <v>25</v>
      </c>
      <c r="I37" s="22">
        <v>25</v>
      </c>
      <c r="J37" s="54"/>
      <c r="K37" s="55"/>
    </row>
    <row r="38" s="5" customFormat="1" customHeight="1" spans="1:11">
      <c r="A38" s="32"/>
      <c r="B38" s="35" t="s">
        <v>17</v>
      </c>
      <c r="C38" s="35"/>
      <c r="D38" s="35"/>
      <c r="E38" s="35"/>
      <c r="F38" s="35"/>
      <c r="G38" s="36">
        <f t="shared" ref="G38:I38" si="2">SUM(G34:G37)</f>
        <v>100</v>
      </c>
      <c r="H38" s="29">
        <f t="shared" si="2"/>
        <v>100</v>
      </c>
      <c r="I38" s="29">
        <f t="shared" si="2"/>
        <v>100</v>
      </c>
      <c r="J38" s="67"/>
      <c r="K38" s="68"/>
    </row>
    <row r="39" s="3" customFormat="1" customHeight="1" spans="1:11">
      <c r="A39" s="40"/>
      <c r="B39" s="14"/>
      <c r="C39" s="14"/>
      <c r="D39" s="14"/>
      <c r="E39" s="14"/>
      <c r="F39" s="14"/>
      <c r="G39" s="14"/>
      <c r="H39" s="14"/>
      <c r="I39" s="14"/>
      <c r="J39" s="71"/>
      <c r="K39" s="61"/>
    </row>
    <row r="40" s="1" customFormat="1" customHeight="1" spans="1:11">
      <c r="A40" s="8"/>
      <c r="B40" s="9" t="s">
        <v>63</v>
      </c>
      <c r="C40" s="9"/>
      <c r="D40" s="9"/>
      <c r="E40" s="9"/>
      <c r="F40" s="9"/>
      <c r="G40" s="9"/>
      <c r="H40" s="9"/>
      <c r="I40" s="9"/>
      <c r="J40" s="54"/>
      <c r="K40" s="55"/>
    </row>
    <row r="41" s="1" customFormat="1" customHeight="1" spans="1:11">
      <c r="A41" s="8"/>
      <c r="B41" s="9" t="s">
        <v>54</v>
      </c>
      <c r="C41" s="9" t="s">
        <v>10</v>
      </c>
      <c r="D41" s="16" t="s">
        <v>11</v>
      </c>
      <c r="E41" s="17"/>
      <c r="F41" s="17"/>
      <c r="G41" s="9" t="s">
        <v>12</v>
      </c>
      <c r="H41" s="9" t="s">
        <v>13</v>
      </c>
      <c r="I41" s="9" t="s">
        <v>22</v>
      </c>
      <c r="J41" s="54"/>
      <c r="K41" s="55"/>
    </row>
    <row r="42" s="1" customFormat="1" ht="37" customHeight="1" spans="1:11">
      <c r="A42" s="8"/>
      <c r="B42" s="9">
        <v>1</v>
      </c>
      <c r="C42" s="19" t="s">
        <v>64</v>
      </c>
      <c r="D42" s="16" t="s">
        <v>65</v>
      </c>
      <c r="E42" s="16"/>
      <c r="F42" s="16"/>
      <c r="G42" s="41">
        <v>30</v>
      </c>
      <c r="H42" s="22">
        <v>30</v>
      </c>
      <c r="I42" s="22">
        <v>30</v>
      </c>
      <c r="J42" s="54"/>
      <c r="K42" s="55"/>
    </row>
    <row r="43" s="1" customFormat="1" ht="37" customHeight="1" spans="1:11">
      <c r="A43" s="8"/>
      <c r="B43" s="9">
        <v>2</v>
      </c>
      <c r="C43" s="21" t="s">
        <v>88</v>
      </c>
      <c r="D43" s="95" t="s">
        <v>89</v>
      </c>
      <c r="E43" s="96"/>
      <c r="F43" s="97"/>
      <c r="G43" s="94">
        <v>20</v>
      </c>
      <c r="H43" s="22">
        <v>20</v>
      </c>
      <c r="I43" s="22">
        <v>20</v>
      </c>
      <c r="J43" s="54"/>
      <c r="K43" s="55"/>
    </row>
    <row r="44" s="1" customFormat="1" ht="82" customHeight="1" spans="1:11">
      <c r="A44" s="8"/>
      <c r="B44" s="9">
        <v>3</v>
      </c>
      <c r="C44" s="19" t="s">
        <v>66</v>
      </c>
      <c r="D44" s="16" t="s">
        <v>67</v>
      </c>
      <c r="E44" s="16"/>
      <c r="F44" s="16"/>
      <c r="G44" s="41">
        <v>50</v>
      </c>
      <c r="H44" s="22">
        <v>50</v>
      </c>
      <c r="I44" s="22">
        <v>50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3">SUM(G42:G44)</f>
        <v>100</v>
      </c>
      <c r="H45" s="29">
        <f t="shared" si="3"/>
        <v>100</v>
      </c>
      <c r="I45" s="29">
        <f t="shared" si="3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ht="29" customHeight="1" spans="1:11">
      <c r="A47" s="8"/>
      <c r="B47" s="98" t="s">
        <v>68</v>
      </c>
      <c r="C47" s="99"/>
      <c r="D47" s="99"/>
      <c r="E47" s="99"/>
      <c r="F47" s="99"/>
      <c r="G47" s="99"/>
      <c r="H47" s="99"/>
      <c r="I47" s="120"/>
      <c r="J47" s="54"/>
      <c r="K47" s="55"/>
    </row>
    <row r="48" s="1" customFormat="1" customHeight="1" spans="1:11">
      <c r="A48" s="8"/>
      <c r="B48" s="100" t="s">
        <v>69</v>
      </c>
      <c r="C48" s="101" t="s">
        <v>70</v>
      </c>
      <c r="D48" s="102"/>
      <c r="E48" s="103"/>
      <c r="F48" s="100" t="s">
        <v>71</v>
      </c>
      <c r="G48" s="101" t="s">
        <v>72</v>
      </c>
      <c r="H48" s="102"/>
      <c r="I48" s="103"/>
      <c r="J48" s="54"/>
      <c r="K48" s="55"/>
    </row>
    <row r="49" s="1" customFormat="1" customHeight="1" spans="1:11">
      <c r="A49" s="8"/>
      <c r="B49" s="104"/>
      <c r="C49" s="105"/>
      <c r="D49" s="106"/>
      <c r="E49" s="107"/>
      <c r="F49" s="108"/>
      <c r="G49" s="105"/>
      <c r="H49" s="106"/>
      <c r="I49" s="107"/>
      <c r="J49" s="54"/>
      <c r="K49" s="55"/>
    </row>
    <row r="50" s="1" customFormat="1" customHeight="1" spans="1:11">
      <c r="A50" s="8"/>
      <c r="B50" s="104"/>
      <c r="C50" s="105"/>
      <c r="D50" s="106"/>
      <c r="E50" s="107"/>
      <c r="F50" s="108"/>
      <c r="G50" s="105"/>
      <c r="H50" s="106"/>
      <c r="I50" s="107"/>
      <c r="J50" s="54"/>
      <c r="K50" s="55"/>
    </row>
    <row r="51" s="1" customFormat="1" ht="13.5" spans="1:11">
      <c r="A51" s="8"/>
      <c r="B51" s="109"/>
      <c r="C51" s="110"/>
      <c r="D51" s="111"/>
      <c r="E51" s="112"/>
      <c r="F51" s="113"/>
      <c r="G51" s="110"/>
      <c r="H51" s="111"/>
      <c r="I51" s="112"/>
      <c r="J51" s="54"/>
      <c r="K51" s="55"/>
    </row>
    <row r="52" s="1" customFormat="1" customHeight="1" spans="1:11">
      <c r="A52" s="8"/>
      <c r="B52" s="35" t="s">
        <v>73</v>
      </c>
      <c r="C52" s="45"/>
      <c r="D52" s="45"/>
      <c r="E52" s="35" t="s">
        <v>74</v>
      </c>
      <c r="F52" s="114"/>
      <c r="G52" s="35" t="s">
        <v>75</v>
      </c>
      <c r="H52" s="115" t="s">
        <v>90</v>
      </c>
      <c r="I52" s="121"/>
      <c r="J52" s="54"/>
      <c r="K52" s="55"/>
    </row>
    <row r="53" s="1" customFormat="1" customHeight="1" spans="1:11">
      <c r="A53" s="8"/>
      <c r="B53" s="35" t="s">
        <v>76</v>
      </c>
      <c r="C53" s="45"/>
      <c r="D53" s="45"/>
      <c r="E53" s="35" t="s">
        <v>76</v>
      </c>
      <c r="F53" s="114"/>
      <c r="G53" s="35" t="s">
        <v>76</v>
      </c>
      <c r="H53" s="115" t="s">
        <v>103</v>
      </c>
      <c r="I53" s="121"/>
      <c r="J53" s="54"/>
      <c r="K53" s="55"/>
    </row>
    <row r="54" s="1" customFormat="1" customHeight="1" spans="1:11">
      <c r="A54" s="8"/>
      <c r="B54" s="116" t="s">
        <v>77</v>
      </c>
      <c r="C54" s="117"/>
      <c r="D54" s="117"/>
      <c r="E54" s="117"/>
      <c r="F54" s="117"/>
      <c r="G54" s="118"/>
      <c r="H54" s="119">
        <f>I11*0.8+I21*0.1+I30*0.1+I38*0.4-I45*0.2</f>
        <v>120</v>
      </c>
      <c r="I54" s="122"/>
      <c r="J54" s="54"/>
      <c r="K54" s="55"/>
    </row>
    <row r="55" s="1" customFormat="1" customHeight="1" spans="1:11">
      <c r="A55" s="8"/>
      <c r="B55" s="116" t="s">
        <v>78</v>
      </c>
      <c r="C55" s="117"/>
      <c r="D55" s="117"/>
      <c r="E55" s="117"/>
      <c r="F55" s="117"/>
      <c r="G55" s="118"/>
      <c r="H55" s="119">
        <f>IF(H54&gt;110,1.5,IF(H54&gt;100,1.2,IF(H54&gt;90,1,IF(H54&lt;60,0,H54/100))))</f>
        <v>1.5</v>
      </c>
      <c r="I55" s="122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B11:F11"/>
    <mergeCell ref="B12:I12"/>
    <mergeCell ref="B13:I13"/>
    <mergeCell ref="B14:I14"/>
    <mergeCell ref="D15:F15"/>
    <mergeCell ref="D16:F16"/>
    <mergeCell ref="D17:F17"/>
    <mergeCell ref="D18:F18"/>
    <mergeCell ref="D19:F19"/>
    <mergeCell ref="D20:F20"/>
    <mergeCell ref="B21:F21"/>
    <mergeCell ref="B23:I23"/>
    <mergeCell ref="D24:F24"/>
    <mergeCell ref="D25:F25"/>
    <mergeCell ref="D26:F26"/>
    <mergeCell ref="D27:F27"/>
    <mergeCell ref="D28:F28"/>
    <mergeCell ref="D29:F29"/>
    <mergeCell ref="B30:F30"/>
    <mergeCell ref="B31:I31"/>
    <mergeCell ref="B32:I32"/>
    <mergeCell ref="D33:F33"/>
    <mergeCell ref="D34:F34"/>
    <mergeCell ref="D35:F35"/>
    <mergeCell ref="D36:F36"/>
    <mergeCell ref="D37:F37"/>
    <mergeCell ref="B38:F38"/>
    <mergeCell ref="B39:I39"/>
    <mergeCell ref="B40:I40"/>
    <mergeCell ref="D41:F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8"/>
    <pageSetUpPr fitToPage="1"/>
  </sheetPr>
  <dimension ref="A1:V62"/>
  <sheetViews>
    <sheetView topLeftCell="A47" workbookViewId="0">
      <selection activeCell="I6" sqref="I6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30.2083333333333" style="1" customWidth="1"/>
    <col min="7" max="10" width="16.5333333333333" style="1" customWidth="1"/>
    <col min="11" max="12" width="12.55" style="1" customWidth="1"/>
    <col min="13" max="13" width="16.1333333333333" style="1" customWidth="1"/>
    <col min="14" max="15" width="12.55" style="1" customWidth="1"/>
    <col min="16" max="16" width="12.55" style="1" hidden="1" customWidth="1"/>
    <col min="17" max="17" width="12.55" style="1" customWidth="1"/>
    <col min="18" max="18" width="15.6" style="1" customWidth="1"/>
    <col min="19" max="16376" width="12.55" style="1" customWidth="1"/>
    <col min="16377" max="16384" width="12.55" style="1"/>
  </cols>
  <sheetData>
    <row r="1" s="1" customFormat="1" ht="59" customHeight="1" spans="1:13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50"/>
      <c r="L1" s="51"/>
      <c r="M1" s="52"/>
    </row>
    <row r="2" s="1" customFormat="1" customHeight="1" spans="1:13">
      <c r="A2" s="8"/>
      <c r="B2" s="9" t="s">
        <v>1</v>
      </c>
      <c r="C2" s="10" t="s">
        <v>2</v>
      </c>
      <c r="D2" s="9" t="s">
        <v>3</v>
      </c>
      <c r="E2" s="10" t="s">
        <v>84</v>
      </c>
      <c r="F2" s="9" t="s">
        <v>5</v>
      </c>
      <c r="G2" s="11" t="s">
        <v>104</v>
      </c>
      <c r="H2" s="12"/>
      <c r="I2" s="9" t="s">
        <v>7</v>
      </c>
      <c r="J2" s="53">
        <v>44197</v>
      </c>
      <c r="K2" s="54"/>
      <c r="L2" s="55"/>
      <c r="M2" s="52"/>
    </row>
    <row r="3" s="2" customFormat="1" customHeight="1" spans="1:13">
      <c r="A3" s="13"/>
      <c r="B3" s="14"/>
      <c r="C3" s="14"/>
      <c r="D3" s="14"/>
      <c r="E3" s="14"/>
      <c r="F3" s="14"/>
      <c r="G3" s="14"/>
      <c r="H3" s="14"/>
      <c r="I3" s="14"/>
      <c r="J3" s="56"/>
      <c r="K3" s="57"/>
      <c r="L3" s="58"/>
      <c r="M3" s="59"/>
    </row>
    <row r="4" s="3" customFormat="1" customHeight="1" spans="1:13">
      <c r="A4" s="15"/>
      <c r="B4" s="9" t="s">
        <v>8</v>
      </c>
      <c r="C4" s="9"/>
      <c r="D4" s="9"/>
      <c r="E4" s="9"/>
      <c r="F4" s="9"/>
      <c r="G4" s="9"/>
      <c r="H4" s="9"/>
      <c r="I4" s="9"/>
      <c r="J4" s="9"/>
      <c r="K4" s="60"/>
      <c r="L4" s="61"/>
      <c r="M4" s="62"/>
    </row>
    <row r="5" s="3" customFormat="1" customHeight="1" spans="1:13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9" t="s">
        <v>105</v>
      </c>
      <c r="K5" s="60"/>
      <c r="L5" s="61"/>
      <c r="M5" s="62"/>
    </row>
    <row r="6" s="4" customFormat="1" ht="134" customHeight="1" spans="1:13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10">
        <v>100</v>
      </c>
      <c r="K6" s="63"/>
      <c r="L6" s="64"/>
      <c r="M6" s="65"/>
    </row>
    <row r="7" s="4" customFormat="1" ht="28" customHeight="1" spans="1:13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21">
        <f t="shared" ref="H7:J7" si="0">SUM(H6)/COUNT(H6)</f>
        <v>100</v>
      </c>
      <c r="I7" s="21">
        <f t="shared" si="0"/>
        <v>100</v>
      </c>
      <c r="J7" s="21">
        <f t="shared" si="0"/>
        <v>100</v>
      </c>
      <c r="K7" s="63"/>
      <c r="L7" s="64"/>
      <c r="M7" s="65"/>
    </row>
    <row r="8" s="4" customFormat="1" customHeight="1" spans="1:13">
      <c r="A8" s="24"/>
      <c r="B8" s="25"/>
      <c r="C8" s="25"/>
      <c r="D8" s="25"/>
      <c r="E8" s="25"/>
      <c r="F8" s="25"/>
      <c r="G8" s="25"/>
      <c r="H8" s="25"/>
      <c r="I8" s="25"/>
      <c r="J8" s="38"/>
      <c r="K8" s="66"/>
      <c r="L8" s="64"/>
      <c r="M8" s="65"/>
    </row>
    <row r="9" s="3" customFormat="1" customHeight="1" spans="1:13">
      <c r="A9" s="15"/>
      <c r="B9" s="9" t="s">
        <v>18</v>
      </c>
      <c r="C9" s="9"/>
      <c r="D9" s="9"/>
      <c r="E9" s="9"/>
      <c r="F9" s="9"/>
      <c r="G9" s="9"/>
      <c r="H9" s="9"/>
      <c r="I9" s="9"/>
      <c r="J9" s="9"/>
      <c r="K9" s="60"/>
      <c r="L9" s="61"/>
      <c r="M9" s="62"/>
    </row>
    <row r="10" s="3" customFormat="1" customHeight="1" spans="1:13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9" t="s">
        <v>105</v>
      </c>
      <c r="K10" s="60"/>
      <c r="L10" s="61"/>
      <c r="M10" s="62"/>
    </row>
    <row r="11" s="3" customFormat="1" customHeight="1" spans="1:13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27">
        <v>25</v>
      </c>
      <c r="K11" s="60"/>
      <c r="L11" s="61"/>
      <c r="M11" s="62"/>
    </row>
    <row r="12" s="3" customFormat="1" customHeight="1" spans="1:13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27">
        <v>25</v>
      </c>
      <c r="K12" s="60"/>
      <c r="L12" s="61"/>
      <c r="M12" s="62"/>
    </row>
    <row r="13" s="3" customFormat="1" customHeight="1" spans="1:13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27">
        <v>20</v>
      </c>
      <c r="K13" s="60"/>
      <c r="L13" s="61"/>
      <c r="M13" s="62"/>
    </row>
    <row r="14" s="3" customFormat="1" customHeight="1" spans="1:13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27">
        <v>15</v>
      </c>
      <c r="K14" s="60"/>
      <c r="L14" s="61"/>
      <c r="M14" s="62"/>
    </row>
    <row r="15" s="3" customFormat="1" customHeight="1" spans="1:13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27">
        <v>10</v>
      </c>
      <c r="K15" s="60"/>
      <c r="L15" s="61"/>
      <c r="M15" s="62"/>
    </row>
    <row r="16" s="3" customFormat="1" customHeight="1" spans="1:13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27">
        <v>5</v>
      </c>
      <c r="K16" s="60"/>
      <c r="L16" s="61"/>
      <c r="M16" s="62"/>
    </row>
    <row r="17" s="3" customFormat="1" customHeight="1" spans="1:13">
      <c r="A17" s="15"/>
      <c r="B17" s="23" t="s">
        <v>17</v>
      </c>
      <c r="C17" s="23"/>
      <c r="D17" s="23"/>
      <c r="E17" s="23"/>
      <c r="F17" s="23"/>
      <c r="G17" s="21">
        <f t="shared" ref="G17:J17" si="1">SUM(G11:G16)</f>
        <v>100</v>
      </c>
      <c r="H17" s="29">
        <f t="shared" si="1"/>
        <v>100</v>
      </c>
      <c r="I17" s="29">
        <f t="shared" si="1"/>
        <v>100</v>
      </c>
      <c r="J17" s="29">
        <f t="shared" si="1"/>
        <v>100</v>
      </c>
      <c r="K17" s="60"/>
      <c r="L17" s="61"/>
      <c r="M17" s="62"/>
    </row>
    <row r="18" s="3" customFormat="1" ht="40" customHeight="1" spans="1:13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31"/>
      <c r="K18" s="60"/>
      <c r="L18" s="61"/>
      <c r="M18" s="62"/>
    </row>
    <row r="19" s="4" customFormat="1" customHeight="1" spans="1:13">
      <c r="A19" s="24"/>
      <c r="B19" s="25"/>
      <c r="C19" s="25"/>
      <c r="D19" s="25"/>
      <c r="E19" s="25"/>
      <c r="F19" s="25"/>
      <c r="G19" s="25"/>
      <c r="H19" s="25"/>
      <c r="I19" s="25"/>
      <c r="J19" s="38"/>
      <c r="K19" s="66"/>
      <c r="L19" s="64"/>
      <c r="M19" s="65"/>
    </row>
    <row r="20" s="1" customFormat="1" customHeight="1" spans="1:13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9"/>
      <c r="K20" s="54"/>
      <c r="L20" s="55"/>
      <c r="M20" s="52"/>
    </row>
    <row r="21" s="1" customFormat="1" customHeight="1" spans="1:13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9" t="s">
        <v>105</v>
      </c>
      <c r="K21" s="54"/>
      <c r="L21" s="55"/>
      <c r="M21" s="52"/>
    </row>
    <row r="22" s="5" customFormat="1" customHeight="1" spans="1:13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10">
        <v>20</v>
      </c>
      <c r="K22" s="67"/>
      <c r="L22" s="68"/>
      <c r="M22" s="69"/>
    </row>
    <row r="23" s="5" customFormat="1" customHeight="1" spans="1:13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10">
        <v>20</v>
      </c>
      <c r="K23" s="67"/>
      <c r="L23" s="68"/>
      <c r="M23" s="69"/>
    </row>
    <row r="24" s="5" customFormat="1" customHeight="1" spans="1:13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10">
        <v>20</v>
      </c>
      <c r="K24" s="67"/>
      <c r="L24" s="68"/>
      <c r="M24" s="69"/>
    </row>
    <row r="25" s="5" customFormat="1" customHeight="1" spans="1:13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10">
        <v>20</v>
      </c>
      <c r="K25" s="67"/>
      <c r="L25" s="68"/>
      <c r="M25" s="69"/>
    </row>
    <row r="26" s="5" customFormat="1" customHeight="1" spans="1:13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10">
        <v>20</v>
      </c>
      <c r="K26" s="67"/>
      <c r="L26" s="68"/>
      <c r="M26" s="69"/>
    </row>
    <row r="27" s="5" customFormat="1" customHeight="1" spans="1:13">
      <c r="A27" s="32"/>
      <c r="B27" s="35" t="s">
        <v>17</v>
      </c>
      <c r="C27" s="35"/>
      <c r="D27" s="35"/>
      <c r="E27" s="35"/>
      <c r="F27" s="35"/>
      <c r="G27" s="36">
        <f t="shared" ref="G27:J27" si="2">SUM(G22:G26)</f>
        <v>100</v>
      </c>
      <c r="H27" s="29">
        <f t="shared" si="2"/>
        <v>100</v>
      </c>
      <c r="I27" s="29">
        <f t="shared" si="2"/>
        <v>100</v>
      </c>
      <c r="J27" s="29">
        <f t="shared" si="2"/>
        <v>100</v>
      </c>
      <c r="K27" s="67"/>
      <c r="L27" s="68"/>
      <c r="M27" s="69"/>
    </row>
    <row r="28" s="5" customFormat="1" customHeight="1" spans="1:13">
      <c r="A28" s="37"/>
      <c r="B28" s="38"/>
      <c r="C28" s="38"/>
      <c r="D28" s="38"/>
      <c r="E28" s="38"/>
      <c r="F28" s="38"/>
      <c r="G28" s="38"/>
      <c r="H28" s="38"/>
      <c r="I28" s="38"/>
      <c r="J28" s="56"/>
      <c r="K28" s="70"/>
      <c r="L28" s="68"/>
      <c r="M28" s="69"/>
    </row>
    <row r="29" s="5" customFormat="1" customHeight="1" spans="1:13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9"/>
      <c r="K29" s="67"/>
      <c r="L29" s="68"/>
      <c r="M29" s="69"/>
    </row>
    <row r="30" s="5" customFormat="1" customHeight="1" spans="1:13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9" t="s">
        <v>105</v>
      </c>
      <c r="K30" s="67"/>
      <c r="L30" s="68"/>
      <c r="M30" s="69"/>
    </row>
    <row r="31" s="5" customFormat="1" customHeight="1" spans="1:13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10">
        <v>20</v>
      </c>
      <c r="K31" s="67"/>
      <c r="L31" s="68"/>
      <c r="M31" s="69"/>
    </row>
    <row r="32" s="5" customFormat="1" customHeight="1" spans="1:13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10">
        <v>20</v>
      </c>
      <c r="K32" s="67"/>
      <c r="L32" s="68"/>
      <c r="M32" s="69"/>
    </row>
    <row r="33" s="5" customFormat="1" customHeight="1" spans="1:13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10">
        <v>20</v>
      </c>
      <c r="K33" s="67"/>
      <c r="L33" s="68"/>
      <c r="M33" s="69"/>
    </row>
    <row r="34" s="5" customFormat="1" customHeight="1" spans="1:13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10">
        <v>20</v>
      </c>
      <c r="K34" s="67"/>
      <c r="L34" s="68"/>
      <c r="M34" s="69"/>
    </row>
    <row r="35" s="5" customFormat="1" customHeight="1" spans="1:13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10">
        <v>20</v>
      </c>
      <c r="K35" s="67"/>
      <c r="L35" s="68"/>
      <c r="M35" s="69"/>
    </row>
    <row r="36" s="5" customFormat="1" customHeight="1" spans="1:13">
      <c r="A36" s="32"/>
      <c r="B36" s="35" t="s">
        <v>17</v>
      </c>
      <c r="C36" s="35"/>
      <c r="D36" s="35"/>
      <c r="E36" s="35"/>
      <c r="F36" s="35"/>
      <c r="G36" s="36">
        <f t="shared" ref="G36:J36" si="3">SUM(G31:G35)</f>
        <v>100</v>
      </c>
      <c r="H36" s="36">
        <f t="shared" si="3"/>
        <v>100</v>
      </c>
      <c r="I36" s="36">
        <f t="shared" si="3"/>
        <v>100</v>
      </c>
      <c r="J36" s="36">
        <f t="shared" si="3"/>
        <v>100</v>
      </c>
      <c r="K36" s="67"/>
      <c r="L36" s="68"/>
      <c r="M36" s="69"/>
    </row>
    <row r="37" s="3" customFormat="1" customHeight="1" spans="1:13">
      <c r="A37" s="40"/>
      <c r="B37" s="14"/>
      <c r="C37" s="14"/>
      <c r="D37" s="14"/>
      <c r="E37" s="14"/>
      <c r="F37" s="14"/>
      <c r="G37" s="14"/>
      <c r="H37" s="14"/>
      <c r="I37" s="14"/>
      <c r="J37" s="38"/>
      <c r="K37" s="71"/>
      <c r="L37" s="61"/>
      <c r="M37" s="62"/>
    </row>
    <row r="38" s="1" customFormat="1" customHeight="1" spans="1:22">
      <c r="A38" s="8"/>
      <c r="B38" s="9" t="s">
        <v>102</v>
      </c>
      <c r="C38" s="9"/>
      <c r="D38" s="9"/>
      <c r="E38" s="9"/>
      <c r="F38" s="9"/>
      <c r="G38" s="9"/>
      <c r="H38" s="9"/>
      <c r="I38" s="9"/>
      <c r="J38" s="9"/>
      <c r="K38" s="54"/>
      <c r="L38" s="55"/>
      <c r="M38" s="72" t="s">
        <v>106</v>
      </c>
      <c r="N38" s="73">
        <v>3</v>
      </c>
      <c r="O38" s="74" t="s">
        <v>86</v>
      </c>
      <c r="P38" s="75" t="s">
        <v>87</v>
      </c>
      <c r="Q38" s="84"/>
      <c r="R38" s="85"/>
      <c r="S38" s="86">
        <v>15</v>
      </c>
      <c r="T38" s="87">
        <v>15</v>
      </c>
      <c r="U38" s="87">
        <v>15</v>
      </c>
      <c r="V38" s="87">
        <v>15</v>
      </c>
    </row>
    <row r="39" s="1" customFormat="1" customHeight="1" spans="1:13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9" t="s">
        <v>105</v>
      </c>
      <c r="K39" s="54"/>
      <c r="L39" s="55"/>
      <c r="M39" s="52"/>
    </row>
    <row r="40" s="1" customFormat="1" ht="51" customHeight="1" spans="1:22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35</v>
      </c>
      <c r="H40" s="22">
        <v>35</v>
      </c>
      <c r="I40" s="22">
        <v>35</v>
      </c>
      <c r="J40" s="22">
        <v>35</v>
      </c>
      <c r="K40" s="54"/>
      <c r="L40" s="55"/>
      <c r="M40" s="72" t="s">
        <v>107</v>
      </c>
      <c r="N40" s="73">
        <v>2</v>
      </c>
      <c r="O40" s="74" t="s">
        <v>57</v>
      </c>
      <c r="P40" s="76" t="s">
        <v>58</v>
      </c>
      <c r="Q40" s="88"/>
      <c r="R40" s="89"/>
      <c r="S40" s="86">
        <v>25</v>
      </c>
      <c r="T40" s="87">
        <v>25</v>
      </c>
      <c r="U40" s="87">
        <v>25</v>
      </c>
      <c r="V40" s="87">
        <v>25</v>
      </c>
    </row>
    <row r="41" s="1" customFormat="1" ht="51" customHeight="1" spans="1:13">
      <c r="A41" s="8"/>
      <c r="B41" s="9">
        <v>2</v>
      </c>
      <c r="C41" s="19" t="s">
        <v>59</v>
      </c>
      <c r="D41" s="42" t="s">
        <v>60</v>
      </c>
      <c r="E41" s="42"/>
      <c r="F41" s="42"/>
      <c r="G41" s="41">
        <v>35</v>
      </c>
      <c r="H41" s="22">
        <v>35</v>
      </c>
      <c r="I41" s="22">
        <v>35</v>
      </c>
      <c r="J41" s="22">
        <v>35</v>
      </c>
      <c r="K41" s="54"/>
      <c r="L41" s="55"/>
      <c r="M41" s="69"/>
    </row>
    <row r="42" s="1" customFormat="1" ht="37" customHeight="1" spans="1:22">
      <c r="A42" s="8"/>
      <c r="B42" s="9">
        <v>3</v>
      </c>
      <c r="C42" s="19" t="s">
        <v>61</v>
      </c>
      <c r="D42" s="16" t="s">
        <v>62</v>
      </c>
      <c r="E42" s="16"/>
      <c r="F42" s="16"/>
      <c r="G42" s="41">
        <v>30</v>
      </c>
      <c r="H42" s="22">
        <v>30</v>
      </c>
      <c r="I42" s="22">
        <v>30</v>
      </c>
      <c r="J42" s="22">
        <v>30</v>
      </c>
      <c r="K42" s="54"/>
      <c r="L42" s="55"/>
      <c r="M42" s="77" t="s">
        <v>108</v>
      </c>
      <c r="N42" s="73">
        <v>1</v>
      </c>
      <c r="O42" s="74" t="s">
        <v>82</v>
      </c>
      <c r="P42" s="78" t="s">
        <v>83</v>
      </c>
      <c r="Q42" s="78"/>
      <c r="R42" s="78"/>
      <c r="S42" s="86">
        <v>25</v>
      </c>
      <c r="T42" s="87">
        <v>25</v>
      </c>
      <c r="U42" s="87">
        <v>25</v>
      </c>
      <c r="V42" s="87">
        <v>25</v>
      </c>
    </row>
    <row r="43" s="5" customFormat="1" customHeight="1" spans="1:13">
      <c r="A43" s="32"/>
      <c r="B43" s="35" t="s">
        <v>17</v>
      </c>
      <c r="C43" s="35"/>
      <c r="D43" s="35"/>
      <c r="E43" s="35"/>
      <c r="F43" s="35"/>
      <c r="G43" s="36">
        <f t="shared" ref="G43:J43" si="4">SUM(G40:G42)</f>
        <v>100</v>
      </c>
      <c r="H43" s="36">
        <f t="shared" si="4"/>
        <v>100</v>
      </c>
      <c r="I43" s="36">
        <f t="shared" si="4"/>
        <v>100</v>
      </c>
      <c r="J43" s="36">
        <f t="shared" si="4"/>
        <v>100</v>
      </c>
      <c r="K43" s="67"/>
      <c r="L43" s="68"/>
      <c r="M43" s="69"/>
    </row>
    <row r="44" s="3" customFormat="1" customHeight="1" spans="1:13">
      <c r="A44" s="40"/>
      <c r="B44" s="14"/>
      <c r="C44" s="14"/>
      <c r="D44" s="14"/>
      <c r="E44" s="14"/>
      <c r="F44" s="14"/>
      <c r="G44" s="14"/>
      <c r="H44" s="14"/>
      <c r="I44" s="14"/>
      <c r="J44" s="38"/>
      <c r="K44" s="71"/>
      <c r="L44" s="61"/>
      <c r="M44" s="79"/>
    </row>
    <row r="45" s="1" customFormat="1" customHeight="1" spans="1:13">
      <c r="A45" s="8"/>
      <c r="B45" s="9" t="s">
        <v>63</v>
      </c>
      <c r="C45" s="9"/>
      <c r="D45" s="9"/>
      <c r="E45" s="9"/>
      <c r="F45" s="9"/>
      <c r="G45" s="9"/>
      <c r="H45" s="9"/>
      <c r="I45" s="9"/>
      <c r="J45" s="9"/>
      <c r="K45" s="54"/>
      <c r="L45" s="55"/>
      <c r="M45" s="52"/>
    </row>
    <row r="46" s="1" customFormat="1" customHeight="1" spans="1:13">
      <c r="A46" s="8"/>
      <c r="B46" s="9" t="s">
        <v>54</v>
      </c>
      <c r="C46" s="9" t="s">
        <v>10</v>
      </c>
      <c r="D46" s="16" t="s">
        <v>11</v>
      </c>
      <c r="E46" s="17"/>
      <c r="F46" s="17"/>
      <c r="G46" s="9" t="s">
        <v>12</v>
      </c>
      <c r="H46" s="9" t="s">
        <v>13</v>
      </c>
      <c r="I46" s="9" t="s">
        <v>22</v>
      </c>
      <c r="J46" s="9" t="s">
        <v>105</v>
      </c>
      <c r="K46" s="54"/>
      <c r="L46" s="55"/>
      <c r="M46" s="52"/>
    </row>
    <row r="47" s="1" customFormat="1" ht="37" customHeight="1" spans="1:22">
      <c r="A47" s="8"/>
      <c r="B47" s="9">
        <v>1</v>
      </c>
      <c r="C47" s="19" t="s">
        <v>64</v>
      </c>
      <c r="D47" s="16" t="s">
        <v>65</v>
      </c>
      <c r="E47" s="16"/>
      <c r="F47" s="16"/>
      <c r="G47" s="41">
        <v>40</v>
      </c>
      <c r="H47" s="22">
        <v>40</v>
      </c>
      <c r="I47" s="22">
        <v>60</v>
      </c>
      <c r="J47" s="22">
        <v>50</v>
      </c>
      <c r="K47" s="54"/>
      <c r="L47" s="55"/>
      <c r="M47" s="72" t="s">
        <v>106</v>
      </c>
      <c r="N47" s="73">
        <v>2</v>
      </c>
      <c r="O47" s="74" t="s">
        <v>88</v>
      </c>
      <c r="P47" s="76" t="s">
        <v>89</v>
      </c>
      <c r="Q47" s="88"/>
      <c r="R47" s="89"/>
      <c r="S47" s="86">
        <v>20</v>
      </c>
      <c r="T47" s="87">
        <v>20</v>
      </c>
      <c r="U47" s="87">
        <v>20</v>
      </c>
      <c r="V47" s="87">
        <v>20</v>
      </c>
    </row>
    <row r="48" s="1" customFormat="1" ht="82" customHeight="1" spans="1:13">
      <c r="A48" s="8"/>
      <c r="B48" s="9">
        <v>2</v>
      </c>
      <c r="C48" s="19" t="s">
        <v>66</v>
      </c>
      <c r="D48" s="16" t="s">
        <v>67</v>
      </c>
      <c r="E48" s="16"/>
      <c r="F48" s="16"/>
      <c r="G48" s="41">
        <v>60</v>
      </c>
      <c r="H48" s="22">
        <v>60</v>
      </c>
      <c r="I48" s="22">
        <v>40</v>
      </c>
      <c r="J48" s="22">
        <v>20</v>
      </c>
      <c r="K48" s="54"/>
      <c r="L48" s="55"/>
      <c r="M48" s="79"/>
    </row>
    <row r="49" s="5" customFormat="1" customHeight="1" spans="1:13">
      <c r="A49" s="32"/>
      <c r="B49" s="35" t="s">
        <v>17</v>
      </c>
      <c r="C49" s="35"/>
      <c r="D49" s="35"/>
      <c r="E49" s="35"/>
      <c r="F49" s="35"/>
      <c r="G49" s="36">
        <f t="shared" ref="G49:J49" si="5">SUM(G47:G48)</f>
        <v>100</v>
      </c>
      <c r="H49" s="36">
        <f t="shared" si="5"/>
        <v>100</v>
      </c>
      <c r="I49" s="36">
        <f t="shared" si="5"/>
        <v>100</v>
      </c>
      <c r="J49" s="36">
        <f t="shared" si="5"/>
        <v>70</v>
      </c>
      <c r="K49" s="67"/>
      <c r="L49" s="68"/>
      <c r="M49" s="79"/>
    </row>
    <row r="50" s="1" customFormat="1" customHeight="1" spans="1:13">
      <c r="A50" s="43"/>
      <c r="B50" s="14"/>
      <c r="C50" s="14"/>
      <c r="D50" s="14"/>
      <c r="E50" s="14"/>
      <c r="F50" s="14"/>
      <c r="G50" s="14"/>
      <c r="H50" s="14"/>
      <c r="I50" s="14"/>
      <c r="J50" s="38"/>
      <c r="K50" s="80"/>
      <c r="L50" s="55"/>
      <c r="M50" s="52"/>
    </row>
    <row r="51" s="1" customFormat="1" customHeight="1" spans="1:13">
      <c r="A51" s="8"/>
      <c r="B51" s="44" t="s">
        <v>109</v>
      </c>
      <c r="C51" s="30"/>
      <c r="D51" s="30"/>
      <c r="E51" s="30"/>
      <c r="F51" s="30"/>
      <c r="G51" s="30"/>
      <c r="H51" s="30"/>
      <c r="I51" s="30"/>
      <c r="J51" s="30"/>
      <c r="K51" s="54"/>
      <c r="L51" s="55"/>
      <c r="M51" s="52"/>
    </row>
    <row r="52" s="1" customFormat="1" customHeight="1" spans="1:13">
      <c r="A52" s="8"/>
      <c r="B52" s="30"/>
      <c r="C52" s="30"/>
      <c r="D52" s="30"/>
      <c r="E52" s="30"/>
      <c r="F52" s="30"/>
      <c r="G52" s="30"/>
      <c r="H52" s="30"/>
      <c r="I52" s="30"/>
      <c r="J52" s="30"/>
      <c r="K52" s="54"/>
      <c r="L52" s="55"/>
      <c r="M52" s="52"/>
    </row>
    <row r="53" s="1" customFormat="1" customHeight="1" spans="1:13">
      <c r="A53" s="8"/>
      <c r="B53" s="30"/>
      <c r="C53" s="30"/>
      <c r="D53" s="30"/>
      <c r="E53" s="30"/>
      <c r="F53" s="30"/>
      <c r="G53" s="30"/>
      <c r="H53" s="30"/>
      <c r="I53" s="30"/>
      <c r="J53" s="30"/>
      <c r="K53" s="54"/>
      <c r="L53" s="55"/>
      <c r="M53" s="52"/>
    </row>
    <row r="54" s="1" customFormat="1" customHeight="1" spans="1:13">
      <c r="A54" s="8"/>
      <c r="B54" s="30"/>
      <c r="C54" s="30"/>
      <c r="D54" s="30"/>
      <c r="E54" s="30"/>
      <c r="F54" s="30"/>
      <c r="G54" s="30"/>
      <c r="H54" s="30"/>
      <c r="I54" s="30"/>
      <c r="J54" s="30"/>
      <c r="K54" s="54"/>
      <c r="L54" s="55"/>
      <c r="M54" s="52"/>
    </row>
    <row r="55" s="1" customFormat="1" ht="55" customHeight="1" spans="1:13">
      <c r="A55" s="8"/>
      <c r="B55" s="30"/>
      <c r="C55" s="30"/>
      <c r="D55" s="30"/>
      <c r="E55" s="30"/>
      <c r="F55" s="30"/>
      <c r="G55" s="30"/>
      <c r="H55" s="30"/>
      <c r="I55" s="30"/>
      <c r="J55" s="30"/>
      <c r="K55" s="54"/>
      <c r="L55" s="55"/>
      <c r="M55" s="52"/>
    </row>
    <row r="56" s="1" customFormat="1" customHeight="1" spans="1:13">
      <c r="A56" s="8"/>
      <c r="B56" s="35" t="s">
        <v>73</v>
      </c>
      <c r="C56" s="45"/>
      <c r="D56" s="45"/>
      <c r="E56" s="35" t="s">
        <v>74</v>
      </c>
      <c r="F56" s="45"/>
      <c r="G56" s="45"/>
      <c r="H56" s="35" t="s">
        <v>75</v>
      </c>
      <c r="I56" s="45"/>
      <c r="J56" s="45"/>
      <c r="K56" s="54"/>
      <c r="L56" s="55"/>
      <c r="M56" s="52"/>
    </row>
    <row r="57" s="1" customFormat="1" customHeight="1" spans="1:13">
      <c r="A57" s="8"/>
      <c r="B57" s="35" t="s">
        <v>76</v>
      </c>
      <c r="C57" s="45"/>
      <c r="D57" s="45"/>
      <c r="E57" s="35" t="s">
        <v>76</v>
      </c>
      <c r="F57" s="45"/>
      <c r="G57" s="45"/>
      <c r="H57" s="35" t="s">
        <v>76</v>
      </c>
      <c r="I57" s="45"/>
      <c r="J57" s="45"/>
      <c r="K57" s="54"/>
      <c r="L57" s="55"/>
      <c r="M57" s="52"/>
    </row>
    <row r="58" s="1" customFormat="1" customHeight="1" spans="1:13">
      <c r="A58" s="8"/>
      <c r="B58" s="46" t="s">
        <v>77</v>
      </c>
      <c r="C58" s="46"/>
      <c r="D58" s="46"/>
      <c r="E58" s="46"/>
      <c r="F58" s="46"/>
      <c r="G58" s="46"/>
      <c r="H58" s="46"/>
      <c r="I58" s="81">
        <f>(I7*0.6+J7*0.4)*0.05+(I17*0.6+J17*0.4)*0.75+(I27*0.6+J27*0.4)*0.1+(I36*0.6+J36*0.4)*0.1+(I43*0.6+J43*0.4)*0.2-(I49*0.6+J49*0.4)*0.2</f>
        <v>102.4</v>
      </c>
      <c r="J58" s="81"/>
      <c r="K58" s="54"/>
      <c r="L58" s="55"/>
      <c r="M58" s="52"/>
    </row>
    <row r="59" s="1" customFormat="1" customHeight="1" spans="1:13">
      <c r="A59" s="8"/>
      <c r="B59" s="46" t="s">
        <v>78</v>
      </c>
      <c r="C59" s="46"/>
      <c r="D59" s="46"/>
      <c r="E59" s="46"/>
      <c r="F59" s="46"/>
      <c r="G59" s="46"/>
      <c r="H59" s="46"/>
      <c r="I59" s="81">
        <f>IF(I58&gt;110,1.5,IF(I58&gt;100,1.2,IF(I58&gt;90,1,IF(I58&lt;60,0,I58/100))))</f>
        <v>1.2</v>
      </c>
      <c r="J59" s="81"/>
      <c r="K59" s="54"/>
      <c r="L59" s="55"/>
      <c r="M59" s="52"/>
    </row>
    <row r="60" s="1" customFormat="1" customHeight="1" spans="1:13">
      <c r="A60" s="43"/>
      <c r="B60" s="47"/>
      <c r="C60" s="47"/>
      <c r="D60" s="47"/>
      <c r="E60" s="47"/>
      <c r="F60" s="47"/>
      <c r="G60" s="47"/>
      <c r="H60" s="47"/>
      <c r="I60" s="47"/>
      <c r="J60" s="47"/>
      <c r="K60" s="80"/>
      <c r="L60" s="55"/>
      <c r="M60" s="52"/>
    </row>
    <row r="61" s="1" customFormat="1" customHeight="1" spans="1:13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82"/>
      <c r="L61" s="83"/>
      <c r="M61" s="52"/>
    </row>
    <row r="62" s="1" customFormat="1" customHeight="1" spans="1:1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</row>
  </sheetData>
  <mergeCells count="64">
    <mergeCell ref="B1:J1"/>
    <mergeCell ref="G2:H2"/>
    <mergeCell ref="B3:I3"/>
    <mergeCell ref="B4:J4"/>
    <mergeCell ref="D5:F5"/>
    <mergeCell ref="D6:F6"/>
    <mergeCell ref="B7:F7"/>
    <mergeCell ref="B8:I8"/>
    <mergeCell ref="B9:J9"/>
    <mergeCell ref="E10:F10"/>
    <mergeCell ref="E11:F11"/>
    <mergeCell ref="E12:F12"/>
    <mergeCell ref="E13:F13"/>
    <mergeCell ref="E14:F14"/>
    <mergeCell ref="E15:F15"/>
    <mergeCell ref="E16:F16"/>
    <mergeCell ref="B17:F17"/>
    <mergeCell ref="B18:J18"/>
    <mergeCell ref="B19:I19"/>
    <mergeCell ref="B20:J20"/>
    <mergeCell ref="D21:F21"/>
    <mergeCell ref="D22:F22"/>
    <mergeCell ref="D23:F23"/>
    <mergeCell ref="D24:F24"/>
    <mergeCell ref="D25:F25"/>
    <mergeCell ref="D26:F26"/>
    <mergeCell ref="B27:F27"/>
    <mergeCell ref="B29:J29"/>
    <mergeCell ref="D30:F30"/>
    <mergeCell ref="D31:F31"/>
    <mergeCell ref="D32:F32"/>
    <mergeCell ref="D33:F33"/>
    <mergeCell ref="D34:F34"/>
    <mergeCell ref="D35:F35"/>
    <mergeCell ref="B36:F36"/>
    <mergeCell ref="B37:I37"/>
    <mergeCell ref="B38:J38"/>
    <mergeCell ref="P38:R38"/>
    <mergeCell ref="D39:F39"/>
    <mergeCell ref="D40:F40"/>
    <mergeCell ref="P40:R40"/>
    <mergeCell ref="D41:F41"/>
    <mergeCell ref="D42:F42"/>
    <mergeCell ref="P42:R42"/>
    <mergeCell ref="B43:F43"/>
    <mergeCell ref="B44:I44"/>
    <mergeCell ref="B45:J45"/>
    <mergeCell ref="D46:F46"/>
    <mergeCell ref="D47:F47"/>
    <mergeCell ref="P47:R47"/>
    <mergeCell ref="D48:F48"/>
    <mergeCell ref="B49:F49"/>
    <mergeCell ref="B50:I50"/>
    <mergeCell ref="C56:D56"/>
    <mergeCell ref="F56:G56"/>
    <mergeCell ref="I56:J56"/>
    <mergeCell ref="C57:D57"/>
    <mergeCell ref="F57:G57"/>
    <mergeCell ref="I57:J57"/>
    <mergeCell ref="B58:H58"/>
    <mergeCell ref="I58:J58"/>
    <mergeCell ref="B59:H59"/>
    <mergeCell ref="I59:J59"/>
    <mergeCell ref="B51:J55"/>
  </mergeCells>
  <printOptions horizontalCentered="1" verticalCentered="1"/>
  <pageMargins left="0" right="0" top="0" bottom="0" header="0" footer="0.393055555555556"/>
  <pageSetup paperSize="9" scale="47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运维_主管</vt:lpstr>
      <vt:lpstr>运维_员工</vt:lpstr>
      <vt:lpstr>网络_员工</vt:lpstr>
      <vt:lpstr>PHP_JAVA_ETL_测试_移动_主管</vt:lpstr>
      <vt:lpstr>PHP_JAVA_ETL_测试_移动_员工</vt:lpstr>
      <vt:lpstr>源模板-暂时弃用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2020-04-07T09:47:00Z</dcterms:created>
  <dcterms:modified xsi:type="dcterms:W3CDTF">2021-04-30T09:03:11Z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BF752EFAD97A4BE29656FAAFAF6F031B</vt:lpwstr>
  </property>
</Properties>
</file>