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 tabRatio="82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-暂时弃用" sheetId="1" r:id="rId6"/>
  </sheets>
  <calcPr calcId="144525"/>
</workbook>
</file>

<file path=xl/sharedStrings.xml><?xml version="1.0" encoding="utf-8"?>
<sst xmlns="http://schemas.openxmlformats.org/spreadsheetml/2006/main" count="652" uniqueCount="98">
  <si>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</si>
  <si>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</si>
  <si>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</si>
  <si>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</si>
  <si>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</si>
  <si>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</si>
  <si>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</si>
  <si>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</si>
  <si>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</si>
  <si>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</si>
  <si>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</si>
  <si>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</si>
  <si>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</si>
  <si>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</si>
  <si>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</si>
  <si>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</si>
  <si>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</si>
  <si>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</si>
  <si>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</si>
  <si>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</si>
  <si>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</si>
  <si>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</si>
  <si>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</si>
  <si>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</si>
  <si>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</si>
  <si>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</si>
  <si>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</si>
  <si>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</si>
  <si>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</si>
  <si>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</si>
  <si>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</si>
  <si>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</si>
  <si>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</si>
  <si>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</si>
  <si>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</si>
  <si>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</si>
  <si>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</si>
  <si>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</si>
  <si>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</si>
  <si>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</si>
  <si>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</si>
  <si>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</si>
  <si>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</si>
  <si>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</si>
  <si>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</si>
  <si>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</si>
  <si>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</si>
  <si>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</si>
  <si>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</si>
  <si>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</si>
  <si>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</si>
  <si>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</si>
  <si>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</si>
  <si>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</si>
  <si>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</si>
  <si>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</si>
  <si>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</si>
  <si>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</si>
  <si>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</si>
  <si>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</si>
  <si>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</si>
  <si>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</si>
  <si>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</si>
  <si>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</si>
  <si>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</si>
  <si>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</si>
  <si>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</si>
  <si>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</si>
  <si>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</si>
  <si>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</si>
  <si>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</si>
  <si>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</si>
  <si>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</si>
  <si>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</si>
  <si>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</si>
  <si>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</si>
  <si>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</si>
  <si>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</si>
  <si>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</si>
  <si>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</si>
  <si>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</si>
  <si>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</si>
  <si>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</si>
  <si>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</si>
  <si>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</si>
  <si>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</si>
  <si>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</si>
  <si>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</si>
  <si>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</si>
  <si>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</si>
  <si>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XXX工程师</t>
  </si>
  <si>
    <t>奖励分项（20%）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</si>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</sst>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-[$$-409]* #,##0.00_ ;_-[$$-409]* \-#,##0.00\ ;_-[$$-409]* &quot;-&quot;??_ ;_-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  <numFmt numFmtId="178" formatCode="0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0" borderId="3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3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9" borderId="40" applyNumberFormat="0" applyAlignment="0" applyProtection="0">
      <alignment vertical="center"/>
    </xf>
    <xf numFmtId="0" fontId="19" fillId="9" borderId="36" applyNumberFormat="0" applyAlignment="0" applyProtection="0">
      <alignment vertical="center"/>
    </xf>
    <xf numFmtId="0" fontId="14" fillId="6" borderId="33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176" fontId="3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176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12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8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5" borderId="5" xfId="51" applyFont="1" applyFill="1" applyBorder="1" applyAlignment="1">
      <alignment vertical="center" wrapText="1"/>
    </xf>
    <xf numFmtId="0" fontId="6" fillId="5" borderId="21" xfId="51" applyFont="1" applyFill="1" applyBorder="1" applyAlignment="1">
      <alignment vertical="center" wrapText="1"/>
    </xf>
    <xf numFmtId="0" fontId="2" fillId="5" borderId="22" xfId="51" applyFont="1" applyFill="1" applyBorder="1" applyAlignment="1">
      <alignment horizontal="center" vertical="center" wrapText="1"/>
    </xf>
    <xf numFmtId="0" fontId="6" fillId="5" borderId="23" xfId="51" applyFont="1" applyFill="1" applyBorder="1" applyAlignment="1">
      <alignment horizontal="left" vertical="center" wrapText="1"/>
    </xf>
    <xf numFmtId="0" fontId="6" fillId="5" borderId="24" xfId="51" applyFont="1" applyFill="1" applyBorder="1" applyAlignment="1">
      <alignment horizontal="left" vertical="center" wrapText="1"/>
    </xf>
    <xf numFmtId="0" fontId="6" fillId="5" borderId="25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 wrapText="1"/>
    </xf>
    <xf numFmtId="0" fontId="6" fillId="5" borderId="27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28" xfId="51" applyFont="1" applyFill="1" applyBorder="1" applyAlignment="1">
      <alignment horizontal="left" vertical="center" wrapText="1"/>
    </xf>
    <xf numFmtId="0" fontId="2" fillId="5" borderId="26" xfId="51" applyFont="1" applyFill="1" applyBorder="1" applyAlignment="1">
      <alignment horizontal="center" vertical="center"/>
    </xf>
    <xf numFmtId="0" fontId="2" fillId="5" borderId="29" xfId="51" applyFont="1" applyFill="1" applyBorder="1" applyAlignment="1">
      <alignment horizontal="center" vertical="center" wrapText="1"/>
    </xf>
    <xf numFmtId="0" fontId="6" fillId="5" borderId="30" xfId="51" applyFont="1" applyFill="1" applyBorder="1" applyAlignment="1">
      <alignment horizontal="left" vertical="center" wrapText="1"/>
    </xf>
    <xf numFmtId="0" fontId="6" fillId="5" borderId="31" xfId="51" applyFont="1" applyFill="1" applyBorder="1" applyAlignment="1">
      <alignment horizontal="left" vertical="center" wrapText="1"/>
    </xf>
    <xf numFmtId="0" fontId="6" fillId="5" borderId="32" xfId="51" applyFont="1" applyFill="1" applyBorder="1" applyAlignment="1">
      <alignment horizontal="left" vertical="center" wrapText="1"/>
    </xf>
    <xf numFmtId="0" fontId="2" fillId="5" borderId="29" xfId="51" applyFont="1" applyFill="1" applyBorder="1" applyAlignment="1">
      <alignment horizontal="center" vertical="center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6" fillId="5" borderId="6" xfId="51" applyFont="1" applyFill="1" applyBorder="1" applyAlignment="1">
      <alignment vertical="center" wrapText="1"/>
    </xf>
    <xf numFmtId="0" fontId="2" fillId="4" borderId="6" xfId="5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tabSelected="1" topLeftCell="A50" workbookViewId="0">
      <selection activeCell="F64" sqref="F64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5" width="12.5486725663717" style="1" customWidth="1"/>
    <col min="16366" max="16373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2">
        <f>SUM(H6)/COUNT(H6)</f>
        <v>100</v>
      </c>
      <c r="I7" s="122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4" t="s">
        <v>58</v>
      </c>
      <c r="E41" s="95"/>
      <c r="F41" s="96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ht="29" customHeight="1" spans="1:11">
      <c r="A52" s="8"/>
      <c r="B52" s="97" t="s">
        <v>68</v>
      </c>
      <c r="C52" s="98"/>
      <c r="D52" s="98"/>
      <c r="E52" s="98"/>
      <c r="F52" s="98"/>
      <c r="G52" s="98"/>
      <c r="H52" s="98"/>
      <c r="I52" s="119"/>
      <c r="J52" s="54"/>
      <c r="K52" s="55"/>
    </row>
    <row r="53" s="1" customFormat="1" customHeight="1" spans="1:11">
      <c r="A53" s="8"/>
      <c r="B53" s="99" t="s">
        <v>69</v>
      </c>
      <c r="C53" s="100" t="s">
        <v>70</v>
      </c>
      <c r="D53" s="101"/>
      <c r="E53" s="102"/>
      <c r="F53" s="99" t="s">
        <v>71</v>
      </c>
      <c r="G53" s="100" t="s">
        <v>72</v>
      </c>
      <c r="H53" s="101"/>
      <c r="I53" s="102"/>
      <c r="J53" s="54"/>
      <c r="K53" s="55"/>
    </row>
    <row r="54" s="1" customFormat="1" customHeight="1" spans="1:11">
      <c r="A54" s="8"/>
      <c r="B54" s="103"/>
      <c r="C54" s="104"/>
      <c r="D54" s="105"/>
      <c r="E54" s="106"/>
      <c r="F54" s="107"/>
      <c r="G54" s="104"/>
      <c r="H54" s="105"/>
      <c r="I54" s="106"/>
      <c r="J54" s="54"/>
      <c r="K54" s="55"/>
    </row>
    <row r="55" s="1" customFormat="1" customHeight="1" spans="1:11">
      <c r="A55" s="8"/>
      <c r="B55" s="103"/>
      <c r="C55" s="104"/>
      <c r="D55" s="105"/>
      <c r="E55" s="106"/>
      <c r="F55" s="107"/>
      <c r="G55" s="104"/>
      <c r="H55" s="105"/>
      <c r="I55" s="106"/>
      <c r="J55" s="54"/>
      <c r="K55" s="55"/>
    </row>
    <row r="56" s="1" customFormat="1" ht="13.5" spans="1:11">
      <c r="A56" s="8"/>
      <c r="B56" s="108"/>
      <c r="C56" s="109"/>
      <c r="D56" s="110"/>
      <c r="E56" s="111"/>
      <c r="F56" s="112"/>
      <c r="G56" s="109"/>
      <c r="H56" s="110"/>
      <c r="I56" s="111"/>
      <c r="J56" s="54"/>
      <c r="K56" s="55"/>
    </row>
    <row r="57" s="1" customFormat="1" customHeight="1" spans="1:11">
      <c r="A57" s="8"/>
      <c r="B57" s="35" t="s">
        <v>73</v>
      </c>
      <c r="C57" s="45"/>
      <c r="D57" s="45"/>
      <c r="E57" s="35" t="s">
        <v>74</v>
      </c>
      <c r="F57" s="113"/>
      <c r="G57" s="35" t="s">
        <v>75</v>
      </c>
      <c r="H57" s="114"/>
      <c r="I57" s="120"/>
      <c r="J57" s="54"/>
      <c r="K57" s="55"/>
    </row>
    <row r="58" s="1" customFormat="1" customHeight="1" spans="1:11">
      <c r="A58" s="8"/>
      <c r="B58" s="35" t="s">
        <v>76</v>
      </c>
      <c r="C58" s="45"/>
      <c r="D58" s="45"/>
      <c r="E58" s="35" t="s">
        <v>76</v>
      </c>
      <c r="F58" s="113"/>
      <c r="G58" s="35" t="s">
        <v>76</v>
      </c>
      <c r="H58" s="114"/>
      <c r="I58" s="120"/>
      <c r="J58" s="54"/>
      <c r="K58" s="55"/>
    </row>
    <row r="59" s="1" customFormat="1" customHeight="1" spans="1:11">
      <c r="A59" s="8"/>
      <c r="B59" s="115" t="s">
        <v>77</v>
      </c>
      <c r="C59" s="116"/>
      <c r="D59" s="116"/>
      <c r="E59" s="116"/>
      <c r="F59" s="116"/>
      <c r="G59" s="117"/>
      <c r="H59" s="118">
        <f>I7*0.05+I17*0.75+I27*0.1+I36*0.1+I44*0.4-I50*0.2</f>
        <v>120</v>
      </c>
      <c r="I59" s="121"/>
      <c r="J59" s="54"/>
      <c r="K59" s="55"/>
    </row>
    <row r="60" s="1" customFormat="1" customHeight="1" spans="1:11">
      <c r="A60" s="8"/>
      <c r="B60" s="115" t="s">
        <v>78</v>
      </c>
      <c r="C60" s="116"/>
      <c r="D60" s="116"/>
      <c r="E60" s="116"/>
      <c r="F60" s="116"/>
      <c r="G60" s="117"/>
      <c r="H60" s="118">
        <f>IF(H59&gt;110,1.5,IF(H59&gt;100,1.2,IF(H59&gt;90,1,IF(H59&lt;60,0,H59/100))))</f>
        <v>1.5</v>
      </c>
      <c r="I60" s="121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62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B52:I52"/>
    <mergeCell ref="C57:D57"/>
    <mergeCell ref="H57:I57"/>
    <mergeCell ref="C58:D58"/>
    <mergeCell ref="H58:I58"/>
    <mergeCell ref="B59:G59"/>
    <mergeCell ref="H59:I59"/>
    <mergeCell ref="B60:G60"/>
    <mergeCell ref="H60:I60"/>
    <mergeCell ref="B53:B56"/>
    <mergeCell ref="F53:F56"/>
    <mergeCell ref="C53:E56"/>
    <mergeCell ref="G53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B47" sqref="B47:I47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4" width="12.5486725663717" style="1" customWidth="1"/>
    <col min="16365" max="16372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79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4" t="s">
        <v>58</v>
      </c>
      <c r="E36" s="95"/>
      <c r="F36" s="96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7" t="s">
        <v>68</v>
      </c>
      <c r="C47" s="98"/>
      <c r="D47" s="98"/>
      <c r="E47" s="98"/>
      <c r="F47" s="98"/>
      <c r="G47" s="98"/>
      <c r="H47" s="98"/>
      <c r="I47" s="119"/>
      <c r="J47" s="54"/>
      <c r="K47" s="55"/>
    </row>
    <row r="48" s="1" customFormat="1" customHeight="1" spans="1:11">
      <c r="A48" s="8"/>
      <c r="B48" s="99" t="s">
        <v>69</v>
      </c>
      <c r="C48" s="100" t="s">
        <v>70</v>
      </c>
      <c r="D48" s="101"/>
      <c r="E48" s="102"/>
      <c r="F48" s="99" t="s">
        <v>71</v>
      </c>
      <c r="G48" s="100" t="s">
        <v>72</v>
      </c>
      <c r="H48" s="101"/>
      <c r="I48" s="102"/>
      <c r="J48" s="54"/>
      <c r="K48" s="55"/>
    </row>
    <row r="49" s="1" customFormat="1" customHeight="1" spans="1:11">
      <c r="A49" s="8"/>
      <c r="B49" s="103"/>
      <c r="C49" s="104"/>
      <c r="D49" s="105"/>
      <c r="E49" s="106"/>
      <c r="F49" s="107"/>
      <c r="G49" s="104"/>
      <c r="H49" s="105"/>
      <c r="I49" s="106"/>
      <c r="J49" s="54"/>
      <c r="K49" s="55"/>
    </row>
    <row r="50" s="1" customFormat="1" customHeight="1" spans="1:11">
      <c r="A50" s="8"/>
      <c r="B50" s="103"/>
      <c r="C50" s="104"/>
      <c r="D50" s="105"/>
      <c r="E50" s="106"/>
      <c r="F50" s="107"/>
      <c r="G50" s="104"/>
      <c r="H50" s="105"/>
      <c r="I50" s="106"/>
      <c r="J50" s="54"/>
      <c r="K50" s="55"/>
    </row>
    <row r="51" s="1" customFormat="1" ht="13.5" spans="1:11">
      <c r="A51" s="8"/>
      <c r="B51" s="108"/>
      <c r="C51" s="109"/>
      <c r="D51" s="110"/>
      <c r="E51" s="111"/>
      <c r="F51" s="112"/>
      <c r="G51" s="109"/>
      <c r="H51" s="110"/>
      <c r="I51" s="111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3"/>
      <c r="G52" s="35" t="s">
        <v>75</v>
      </c>
      <c r="H52" s="114"/>
      <c r="I52" s="120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3"/>
      <c r="G53" s="35" t="s">
        <v>76</v>
      </c>
      <c r="H53" s="114"/>
      <c r="I53" s="120"/>
      <c r="J53" s="54"/>
      <c r="K53" s="55"/>
    </row>
    <row r="54" s="1" customFormat="1" customHeight="1" spans="1:11">
      <c r="A54" s="8"/>
      <c r="B54" s="115" t="s">
        <v>77</v>
      </c>
      <c r="C54" s="116"/>
      <c r="D54" s="116"/>
      <c r="E54" s="116"/>
      <c r="F54" s="116"/>
      <c r="G54" s="117"/>
      <c r="H54" s="118">
        <f>I12*0.8+I22*0.1+I31*0.1+I39*0.4-I45*0.2</f>
        <v>120</v>
      </c>
      <c r="I54" s="121"/>
      <c r="J54" s="54"/>
      <c r="K54" s="55"/>
    </row>
    <row r="55" s="1" customFormat="1" customHeight="1" spans="1:11">
      <c r="A55" s="8"/>
      <c r="B55" s="115" t="s">
        <v>78</v>
      </c>
      <c r="C55" s="116"/>
      <c r="D55" s="116"/>
      <c r="E55" s="116"/>
      <c r="F55" s="116"/>
      <c r="G55" s="117"/>
      <c r="H55" s="118">
        <f>IF(H54&gt;110,1.5,IF(H54&gt;100,1.2,IF(H54&gt;90,1,IF(H54&lt;60,0,H54/100))))</f>
        <v>1.5</v>
      </c>
      <c r="I55" s="121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39" workbookViewId="0">
      <selection activeCell="B47" sqref="B47:I47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3" width="12.5486725663717" style="1" customWidth="1"/>
    <col min="16364" max="16371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81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23">
        <v>2</v>
      </c>
      <c r="C36" s="21" t="s">
        <v>82</v>
      </c>
      <c r="D36" s="124" t="s">
        <v>83</v>
      </c>
      <c r="E36" s="124"/>
      <c r="F36" s="124"/>
      <c r="G36" s="93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ht="29" customHeight="1" spans="1:11">
      <c r="A47" s="8"/>
      <c r="B47" s="97" t="s">
        <v>68</v>
      </c>
      <c r="C47" s="98"/>
      <c r="D47" s="98"/>
      <c r="E47" s="98"/>
      <c r="F47" s="98"/>
      <c r="G47" s="98"/>
      <c r="H47" s="98"/>
      <c r="I47" s="119"/>
      <c r="J47" s="54"/>
      <c r="K47" s="55"/>
    </row>
    <row r="48" s="1" customFormat="1" customHeight="1" spans="1:11">
      <c r="A48" s="8"/>
      <c r="B48" s="99" t="s">
        <v>69</v>
      </c>
      <c r="C48" s="100" t="s">
        <v>70</v>
      </c>
      <c r="D48" s="101"/>
      <c r="E48" s="102"/>
      <c r="F48" s="99" t="s">
        <v>71</v>
      </c>
      <c r="G48" s="100" t="s">
        <v>72</v>
      </c>
      <c r="H48" s="101"/>
      <c r="I48" s="102"/>
      <c r="J48" s="54"/>
      <c r="K48" s="55"/>
    </row>
    <row r="49" s="1" customFormat="1" customHeight="1" spans="1:11">
      <c r="A49" s="8"/>
      <c r="B49" s="103"/>
      <c r="C49" s="104"/>
      <c r="D49" s="105"/>
      <c r="E49" s="106"/>
      <c r="F49" s="107"/>
      <c r="G49" s="104"/>
      <c r="H49" s="105"/>
      <c r="I49" s="106"/>
      <c r="J49" s="54"/>
      <c r="K49" s="55"/>
    </row>
    <row r="50" s="1" customFormat="1" customHeight="1" spans="1:11">
      <c r="A50" s="8"/>
      <c r="B50" s="103"/>
      <c r="C50" s="104"/>
      <c r="D50" s="105"/>
      <c r="E50" s="106"/>
      <c r="F50" s="107"/>
      <c r="G50" s="104"/>
      <c r="H50" s="105"/>
      <c r="I50" s="106"/>
      <c r="J50" s="54"/>
      <c r="K50" s="55"/>
    </row>
    <row r="51" s="1" customFormat="1" ht="13.5" spans="1:11">
      <c r="A51" s="8"/>
      <c r="B51" s="108"/>
      <c r="C51" s="109"/>
      <c r="D51" s="110"/>
      <c r="E51" s="111"/>
      <c r="F51" s="112"/>
      <c r="G51" s="109"/>
      <c r="H51" s="110"/>
      <c r="I51" s="111"/>
      <c r="J51" s="54"/>
      <c r="K51" s="55"/>
    </row>
    <row r="52" s="1" customFormat="1" customHeight="1" spans="1:11">
      <c r="A52" s="8"/>
      <c r="B52" s="35" t="s">
        <v>73</v>
      </c>
      <c r="C52" s="45"/>
      <c r="D52" s="45"/>
      <c r="E52" s="35" t="s">
        <v>74</v>
      </c>
      <c r="F52" s="113"/>
      <c r="G52" s="35" t="s">
        <v>75</v>
      </c>
      <c r="H52" s="114"/>
      <c r="I52" s="120"/>
      <c r="J52" s="54"/>
      <c r="K52" s="55"/>
    </row>
    <row r="53" s="1" customFormat="1" customHeight="1" spans="1:11">
      <c r="A53" s="8"/>
      <c r="B53" s="35" t="s">
        <v>76</v>
      </c>
      <c r="C53" s="45"/>
      <c r="D53" s="45"/>
      <c r="E53" s="35" t="s">
        <v>76</v>
      </c>
      <c r="F53" s="113"/>
      <c r="G53" s="35" t="s">
        <v>76</v>
      </c>
      <c r="H53" s="114"/>
      <c r="I53" s="120"/>
      <c r="J53" s="54"/>
      <c r="K53" s="55"/>
    </row>
    <row r="54" s="1" customFormat="1" customHeight="1" spans="1:11">
      <c r="A54" s="8"/>
      <c r="B54" s="115" t="s">
        <v>77</v>
      </c>
      <c r="C54" s="116"/>
      <c r="D54" s="116"/>
      <c r="E54" s="116"/>
      <c r="F54" s="116"/>
      <c r="G54" s="117"/>
      <c r="H54" s="118">
        <f>I12*0.8+I22*0.1+I31*0.1+I39*0.4-I45*0.2</f>
        <v>120</v>
      </c>
      <c r="I54" s="121"/>
      <c r="J54" s="54"/>
      <c r="K54" s="55"/>
    </row>
    <row r="55" s="1" customFormat="1" customHeight="1" spans="1:11">
      <c r="A55" s="8"/>
      <c r="B55" s="115" t="s">
        <v>78</v>
      </c>
      <c r="C55" s="116"/>
      <c r="D55" s="116"/>
      <c r="E55" s="116"/>
      <c r="F55" s="116"/>
      <c r="G55" s="117"/>
      <c r="H55" s="118">
        <f>IF(H54&gt;110,1.5,IF(H54&gt;100,1.2,IF(H54&gt;90,1,IF(H54&lt;60,0,H54/100))))</f>
        <v>1.5</v>
      </c>
      <c r="I55" s="121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zoomScale="110" zoomScaleNormal="110" topLeftCell="A47" workbookViewId="0">
      <selection activeCell="B53" sqref="B53:I53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2" width="12.5486725663717" style="1" customWidth="1"/>
    <col min="16363" max="16370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85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22">
        <f>SUM(H6)/COUNT(H6)</f>
        <v>100</v>
      </c>
      <c r="I7" s="122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86</v>
      </c>
      <c r="D41" s="90" t="s">
        <v>87</v>
      </c>
      <c r="E41" s="91"/>
      <c r="F41" s="92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88</v>
      </c>
      <c r="D49" s="94" t="s">
        <v>89</v>
      </c>
      <c r="E49" s="95"/>
      <c r="F49" s="96"/>
      <c r="G49" s="93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ht="29" customHeight="1" spans="1:11">
      <c r="A53" s="8"/>
      <c r="B53" s="97" t="s">
        <v>68</v>
      </c>
      <c r="C53" s="98"/>
      <c r="D53" s="98"/>
      <c r="E53" s="98"/>
      <c r="F53" s="98"/>
      <c r="G53" s="98"/>
      <c r="H53" s="98"/>
      <c r="I53" s="119"/>
      <c r="J53" s="54"/>
      <c r="K53" s="55"/>
    </row>
    <row r="54" s="1" customFormat="1" customHeight="1" spans="1:11">
      <c r="A54" s="8"/>
      <c r="B54" s="99" t="s">
        <v>69</v>
      </c>
      <c r="C54" s="100" t="s">
        <v>70</v>
      </c>
      <c r="D54" s="101"/>
      <c r="E54" s="102"/>
      <c r="F54" s="99" t="s">
        <v>71</v>
      </c>
      <c r="G54" s="100" t="s">
        <v>72</v>
      </c>
      <c r="H54" s="101"/>
      <c r="I54" s="102"/>
      <c r="J54" s="54"/>
      <c r="K54" s="55"/>
    </row>
    <row r="55" s="1" customFormat="1" customHeight="1" spans="1:11">
      <c r="A55" s="8"/>
      <c r="B55" s="103"/>
      <c r="C55" s="104"/>
      <c r="D55" s="105"/>
      <c r="E55" s="106"/>
      <c r="F55" s="107"/>
      <c r="G55" s="104"/>
      <c r="H55" s="105"/>
      <c r="I55" s="106"/>
      <c r="J55" s="54"/>
      <c r="K55" s="55"/>
    </row>
    <row r="56" s="1" customFormat="1" customHeight="1" spans="1:11">
      <c r="A56" s="8"/>
      <c r="B56" s="103"/>
      <c r="C56" s="104"/>
      <c r="D56" s="105"/>
      <c r="E56" s="106"/>
      <c r="F56" s="107"/>
      <c r="G56" s="104"/>
      <c r="H56" s="105"/>
      <c r="I56" s="106"/>
      <c r="J56" s="54"/>
      <c r="K56" s="55"/>
    </row>
    <row r="57" s="1" customFormat="1" ht="13.5" spans="1:11">
      <c r="A57" s="8"/>
      <c r="B57" s="108"/>
      <c r="C57" s="109"/>
      <c r="D57" s="110"/>
      <c r="E57" s="111"/>
      <c r="F57" s="112"/>
      <c r="G57" s="109"/>
      <c r="H57" s="110"/>
      <c r="I57" s="111"/>
      <c r="J57" s="54"/>
      <c r="K57" s="55"/>
    </row>
    <row r="58" s="1" customFormat="1" customHeight="1" spans="1:11">
      <c r="A58" s="8"/>
      <c r="B58" s="35" t="s">
        <v>73</v>
      </c>
      <c r="C58" s="45"/>
      <c r="D58" s="45"/>
      <c r="E58" s="35" t="s">
        <v>74</v>
      </c>
      <c r="F58" s="113"/>
      <c r="G58" s="35" t="s">
        <v>75</v>
      </c>
      <c r="H58" s="114"/>
      <c r="I58" s="120"/>
      <c r="J58" s="54"/>
      <c r="K58" s="55"/>
    </row>
    <row r="59" s="1" customFormat="1" customHeight="1" spans="1:11">
      <c r="A59" s="8"/>
      <c r="B59" s="35" t="s">
        <v>76</v>
      </c>
      <c r="C59" s="45"/>
      <c r="D59" s="45"/>
      <c r="E59" s="35" t="s">
        <v>76</v>
      </c>
      <c r="F59" s="113"/>
      <c r="G59" s="35" t="s">
        <v>76</v>
      </c>
      <c r="H59" s="114"/>
      <c r="I59" s="120"/>
      <c r="J59" s="54"/>
      <c r="K59" s="55"/>
    </row>
    <row r="60" s="1" customFormat="1" customHeight="1" spans="1:11">
      <c r="A60" s="8"/>
      <c r="B60" s="115" t="s">
        <v>77</v>
      </c>
      <c r="C60" s="116"/>
      <c r="D60" s="116"/>
      <c r="E60" s="116"/>
      <c r="F60" s="116"/>
      <c r="G60" s="117"/>
      <c r="H60" s="118">
        <f>I7*0.05+I17*0.75+I27*0.1+I36*0.1+I44*0.4-I51*0.2</f>
        <v>120</v>
      </c>
      <c r="I60" s="121"/>
      <c r="J60" s="54"/>
      <c r="K60" s="55"/>
    </row>
    <row r="61" s="1" customFormat="1" customHeight="1" spans="1:11">
      <c r="A61" s="8"/>
      <c r="B61" s="115" t="s">
        <v>78</v>
      </c>
      <c r="C61" s="116"/>
      <c r="D61" s="116"/>
      <c r="E61" s="116"/>
      <c r="F61" s="116"/>
      <c r="G61" s="117"/>
      <c r="H61" s="118">
        <f>IF(H60&gt;110,1.5,IF(H60&gt;100,1.2,IF(H60&gt;90,1,IF(H60&lt;60,0,H60/100))))</f>
        <v>1.5</v>
      </c>
      <c r="I61" s="121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63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B53:I53"/>
    <mergeCell ref="C58:D58"/>
    <mergeCell ref="H58:I58"/>
    <mergeCell ref="C59:D59"/>
    <mergeCell ref="H59:I59"/>
    <mergeCell ref="B60:G60"/>
    <mergeCell ref="H60:I60"/>
    <mergeCell ref="B61:G61"/>
    <mergeCell ref="H61:I61"/>
    <mergeCell ref="B54:B57"/>
    <mergeCell ref="F54:F57"/>
    <mergeCell ref="C54:E57"/>
    <mergeCell ref="G54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9"/>
  <sheetViews>
    <sheetView topLeftCell="A45" workbookViewId="0">
      <selection activeCell="B48" sqref="B48:I48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40.2920353982301" style="1" customWidth="1"/>
    <col min="7" max="8" width="16.5309734513274" style="1" customWidth="1"/>
    <col min="9" max="9" width="13.0088495575221" style="1" customWidth="1"/>
    <col min="10" max="16362" width="12.5486725663717" style="1" customWidth="1"/>
    <col min="16363" max="16370" width="12.5486725663717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90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80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91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86</v>
      </c>
      <c r="D36" s="90" t="s">
        <v>87</v>
      </c>
      <c r="E36" s="91"/>
      <c r="F36" s="92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30</v>
      </c>
      <c r="H43" s="22">
        <v>30</v>
      </c>
      <c r="I43" s="22">
        <v>30</v>
      </c>
      <c r="J43" s="54"/>
      <c r="K43" s="55"/>
    </row>
    <row r="44" s="1" customFormat="1" ht="37" customHeight="1" spans="1:11">
      <c r="A44" s="8"/>
      <c r="B44" s="9">
        <v>2</v>
      </c>
      <c r="C44" s="21" t="s">
        <v>88</v>
      </c>
      <c r="D44" s="94" t="s">
        <v>89</v>
      </c>
      <c r="E44" s="95"/>
      <c r="F44" s="96"/>
      <c r="G44" s="93">
        <v>20</v>
      </c>
      <c r="H44" s="22">
        <v>20</v>
      </c>
      <c r="I44" s="22">
        <v>20</v>
      </c>
      <c r="J44" s="54"/>
      <c r="K44" s="55"/>
    </row>
    <row r="45" s="1" customFormat="1" ht="82" customHeight="1" spans="1:11">
      <c r="A45" s="8"/>
      <c r="B45" s="9">
        <v>3</v>
      </c>
      <c r="C45" s="19" t="s">
        <v>66</v>
      </c>
      <c r="D45" s="16" t="s">
        <v>67</v>
      </c>
      <c r="E45" s="16"/>
      <c r="F45" s="16"/>
      <c r="G45" s="41">
        <v>50</v>
      </c>
      <c r="H45" s="22">
        <v>50</v>
      </c>
      <c r="I45" s="22">
        <v>50</v>
      </c>
      <c r="J45" s="54"/>
      <c r="K45" s="55"/>
    </row>
    <row r="46" s="5" customFormat="1" customHeight="1" spans="1:11">
      <c r="A46" s="32"/>
      <c r="B46" s="35" t="s">
        <v>17</v>
      </c>
      <c r="C46" s="35"/>
      <c r="D46" s="35"/>
      <c r="E46" s="35"/>
      <c r="F46" s="35"/>
      <c r="G46" s="36">
        <f t="shared" ref="G46:I46" si="4">SUM(G43:G45)</f>
        <v>100</v>
      </c>
      <c r="H46" s="29">
        <f t="shared" si="4"/>
        <v>100</v>
      </c>
      <c r="I46" s="29">
        <f t="shared" si="4"/>
        <v>100</v>
      </c>
      <c r="J46" s="67"/>
      <c r="K46" s="68"/>
    </row>
    <row r="47" s="1" customFormat="1" customHeight="1" spans="1:11">
      <c r="A47" s="43"/>
      <c r="B47" s="14"/>
      <c r="C47" s="14"/>
      <c r="D47" s="14"/>
      <c r="E47" s="14"/>
      <c r="F47" s="14"/>
      <c r="G47" s="14"/>
      <c r="H47" s="14"/>
      <c r="I47" s="14"/>
      <c r="J47" s="80"/>
      <c r="K47" s="55"/>
    </row>
    <row r="48" s="1" customFormat="1" ht="29" customHeight="1" spans="1:11">
      <c r="A48" s="8"/>
      <c r="B48" s="97" t="s">
        <v>68</v>
      </c>
      <c r="C48" s="98"/>
      <c r="D48" s="98"/>
      <c r="E48" s="98"/>
      <c r="F48" s="98"/>
      <c r="G48" s="98"/>
      <c r="H48" s="98"/>
      <c r="I48" s="119"/>
      <c r="J48" s="54"/>
      <c r="K48" s="55"/>
    </row>
    <row r="49" s="1" customFormat="1" customHeight="1" spans="1:11">
      <c r="A49" s="8"/>
      <c r="B49" s="99" t="s">
        <v>69</v>
      </c>
      <c r="C49" s="100" t="s">
        <v>70</v>
      </c>
      <c r="D49" s="101"/>
      <c r="E49" s="102"/>
      <c r="F49" s="99" t="s">
        <v>71</v>
      </c>
      <c r="G49" s="100" t="s">
        <v>72</v>
      </c>
      <c r="H49" s="101"/>
      <c r="I49" s="102"/>
      <c r="J49" s="54"/>
      <c r="K49" s="55"/>
    </row>
    <row r="50" s="1" customFormat="1" customHeight="1" spans="1:11">
      <c r="A50" s="8"/>
      <c r="B50" s="103"/>
      <c r="C50" s="104"/>
      <c r="D50" s="105"/>
      <c r="E50" s="106"/>
      <c r="F50" s="107"/>
      <c r="G50" s="104"/>
      <c r="H50" s="105"/>
      <c r="I50" s="106"/>
      <c r="J50" s="54"/>
      <c r="K50" s="55"/>
    </row>
    <row r="51" s="1" customFormat="1" customHeight="1" spans="1:11">
      <c r="A51" s="8"/>
      <c r="B51" s="103"/>
      <c r="C51" s="104"/>
      <c r="D51" s="105"/>
      <c r="E51" s="106"/>
      <c r="F51" s="107"/>
      <c r="G51" s="104"/>
      <c r="H51" s="105"/>
      <c r="I51" s="106"/>
      <c r="J51" s="54"/>
      <c r="K51" s="55"/>
    </row>
    <row r="52" s="1" customFormat="1" ht="13.5" spans="1:11">
      <c r="A52" s="8"/>
      <c r="B52" s="108"/>
      <c r="C52" s="109"/>
      <c r="D52" s="110"/>
      <c r="E52" s="111"/>
      <c r="F52" s="112"/>
      <c r="G52" s="109"/>
      <c r="H52" s="110"/>
      <c r="I52" s="111"/>
      <c r="J52" s="54"/>
      <c r="K52" s="55"/>
    </row>
    <row r="53" s="1" customFormat="1" customHeight="1" spans="1:11">
      <c r="A53" s="8"/>
      <c r="B53" s="35" t="s">
        <v>73</v>
      </c>
      <c r="C53" s="45"/>
      <c r="D53" s="45"/>
      <c r="E53" s="35" t="s">
        <v>74</v>
      </c>
      <c r="F53" s="113"/>
      <c r="G53" s="35" t="s">
        <v>75</v>
      </c>
      <c r="H53" s="114"/>
      <c r="I53" s="120"/>
      <c r="J53" s="54"/>
      <c r="K53" s="55"/>
    </row>
    <row r="54" s="1" customFormat="1" customHeight="1" spans="1:11">
      <c r="A54" s="8"/>
      <c r="B54" s="35" t="s">
        <v>76</v>
      </c>
      <c r="C54" s="45"/>
      <c r="D54" s="45"/>
      <c r="E54" s="35" t="s">
        <v>76</v>
      </c>
      <c r="F54" s="113"/>
      <c r="G54" s="35" t="s">
        <v>76</v>
      </c>
      <c r="H54" s="114"/>
      <c r="I54" s="120"/>
      <c r="J54" s="54"/>
      <c r="K54" s="55"/>
    </row>
    <row r="55" s="1" customFormat="1" customHeight="1" spans="1:11">
      <c r="A55" s="8"/>
      <c r="B55" s="115" t="s">
        <v>77</v>
      </c>
      <c r="C55" s="116"/>
      <c r="D55" s="116"/>
      <c r="E55" s="116"/>
      <c r="F55" s="116"/>
      <c r="G55" s="117"/>
      <c r="H55" s="118">
        <f>I12*0.8+I22*0.1+I31*0.1+I39*0.4-I46*0.2</f>
        <v>120</v>
      </c>
      <c r="I55" s="121"/>
      <c r="J55" s="54"/>
      <c r="K55" s="55"/>
    </row>
    <row r="56" s="1" customFormat="1" customHeight="1" spans="1:11">
      <c r="A56" s="8"/>
      <c r="B56" s="115" t="s">
        <v>78</v>
      </c>
      <c r="C56" s="116"/>
      <c r="D56" s="116"/>
      <c r="E56" s="116"/>
      <c r="F56" s="116"/>
      <c r="G56" s="117"/>
      <c r="H56" s="118">
        <f>IF(H55&gt;110,1.5,IF(H55&gt;100,1.2,IF(H55&gt;90,1,IF(H55&lt;60,0,H55/100))))</f>
        <v>1.5</v>
      </c>
      <c r="I56" s="121"/>
      <c r="J56" s="54"/>
      <c r="K56" s="55"/>
    </row>
    <row r="57" s="1" customFormat="1" customHeight="1" spans="1:11">
      <c r="A57" s="43"/>
      <c r="B57" s="47"/>
      <c r="C57" s="47"/>
      <c r="D57" s="47"/>
      <c r="E57" s="47"/>
      <c r="F57" s="47"/>
      <c r="G57" s="47"/>
      <c r="H57" s="47"/>
      <c r="I57" s="47"/>
      <c r="J57" s="80"/>
      <c r="K57" s="55"/>
    </row>
    <row r="58" s="1" customFormat="1" customHeight="1" spans="1:11">
      <c r="A58" s="48"/>
      <c r="B58" s="49"/>
      <c r="C58" s="49"/>
      <c r="D58" s="49"/>
      <c r="E58" s="49"/>
      <c r="F58" s="49"/>
      <c r="G58" s="49"/>
      <c r="H58" s="49"/>
      <c r="I58" s="49"/>
      <c r="J58" s="82"/>
      <c r="K58" s="83"/>
    </row>
    <row r="59" s="1" customFormat="1" customHeight="1" spans="1:1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58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D45:F45"/>
    <mergeCell ref="B46:F46"/>
    <mergeCell ref="B47:I47"/>
    <mergeCell ref="B48:I48"/>
    <mergeCell ref="C53:D53"/>
    <mergeCell ref="H53:I53"/>
    <mergeCell ref="C54:D54"/>
    <mergeCell ref="H54:I54"/>
    <mergeCell ref="B55:G55"/>
    <mergeCell ref="H55:I55"/>
    <mergeCell ref="B56:G56"/>
    <mergeCell ref="H56:I56"/>
    <mergeCell ref="B49:B52"/>
    <mergeCell ref="F49:F52"/>
    <mergeCell ref="C49:E52"/>
    <mergeCell ref="G49:I5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topLeftCell="A47" workbookViewId="0">
      <selection activeCell="I6" sqref="I6"/>
    </sheetView>
  </sheetViews>
  <sheetFormatPr defaultColWidth="12.5486725663717" defaultRowHeight="22" customHeight="1"/>
  <cols>
    <col min="1" max="1" width="5.05309734513274" style="1" customWidth="1"/>
    <col min="2" max="3" width="18.5221238938053" style="1" customWidth="1"/>
    <col min="4" max="4" width="17" style="1" customWidth="1"/>
    <col min="5" max="5" width="20.5132743362832" style="1" customWidth="1"/>
    <col min="6" max="6" width="30.212389380531" style="1" customWidth="1"/>
    <col min="7" max="10" width="16.5309734513274" style="1" customWidth="1"/>
    <col min="11" max="12" width="12.5486725663717" style="1" customWidth="1"/>
    <col min="13" max="13" width="16.1327433628319" style="1" customWidth="1"/>
    <col min="14" max="15" width="12.5486725663717" style="1" customWidth="1"/>
    <col min="16" max="16" width="12.5486725663717" style="1" hidden="1" customWidth="1"/>
    <col min="17" max="17" width="12.5486725663717" style="1" customWidth="1"/>
    <col min="18" max="18" width="15.6017699115044" style="1" customWidth="1"/>
    <col min="19" max="16376" width="12.5486725663717" style="1" customWidth="1"/>
    <col min="16377" max="16384" width="12.5486725663717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84</v>
      </c>
      <c r="F2" s="9" t="s">
        <v>5</v>
      </c>
      <c r="G2" s="11" t="s">
        <v>92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93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93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93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93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91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94</v>
      </c>
      <c r="N38" s="73">
        <v>3</v>
      </c>
      <c r="O38" s="74" t="s">
        <v>86</v>
      </c>
      <c r="P38" s="75" t="s">
        <v>87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93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95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96</v>
      </c>
      <c r="N42" s="73">
        <v>1</v>
      </c>
      <c r="O42" s="74" t="s">
        <v>82</v>
      </c>
      <c r="P42" s="78" t="s">
        <v>83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93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94</v>
      </c>
      <c r="N47" s="73">
        <v>2</v>
      </c>
      <c r="O47" s="74" t="s">
        <v>88</v>
      </c>
      <c r="P47" s="76" t="s">
        <v>89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97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73</v>
      </c>
      <c r="C56" s="45"/>
      <c r="D56" s="45"/>
      <c r="E56" s="35" t="s">
        <v>74</v>
      </c>
      <c r="F56" s="45"/>
      <c r="G56" s="45"/>
      <c r="H56" s="35" t="s">
        <v>75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76</v>
      </c>
      <c r="C57" s="45"/>
      <c r="D57" s="45"/>
      <c r="E57" s="35" t="s">
        <v>76</v>
      </c>
      <c r="F57" s="45"/>
      <c r="G57" s="45"/>
      <c r="H57" s="35" t="s">
        <v>76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77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78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源模板-暂时弃用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风行路</cp:lastModifiedBy>
  <dcterms:created xsi:type="dcterms:W3CDTF">2020-04-07T09:47:00Z</dcterms:created>
  <dcterms:modified xsi:type="dcterms:W3CDTF">2021-04-23T06:15:02Z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BF752EFAD97A4BE29656FAAFAF6F031B</vt:lpwstr>
  </property>
</Properties>
</file>