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46.xml" ContentType="application/vnd.ms-office.chartcolorstyle+xml"/>
  <Override PartName="/xl/charts/colors47.xml" ContentType="application/vnd.ms-office.chartcolorstyle+xml"/>
  <Override PartName="/xl/charts/colors48.xml" ContentType="application/vnd.ms-office.chartcolorstyle+xml"/>
  <Override PartName="/xl/charts/colors49.xml" ContentType="application/vnd.ms-office.chartcolorstyle+xml"/>
  <Override PartName="/xl/charts/colors5.xml" ContentType="application/vnd.ms-office.chartcolorstyle+xml"/>
  <Override PartName="/xl/charts/colors50.xml" ContentType="application/vnd.ms-office.chartcolorstyle+xml"/>
  <Override PartName="/xl/charts/colors51.xml" ContentType="application/vnd.ms-office.chartcolorstyle+xml"/>
  <Override PartName="/xl/charts/colors52.xml" ContentType="application/vnd.ms-office.chartcolorstyle+xml"/>
  <Override PartName="/xl/charts/colors53.xml" ContentType="application/vnd.ms-office.chartcolorstyle+xml"/>
  <Override PartName="/xl/charts/colors54.xml" ContentType="application/vnd.ms-office.chartcolorstyle+xml"/>
  <Override PartName="/xl/charts/colors55.xml" ContentType="application/vnd.ms-office.chartcolorstyle+xml"/>
  <Override PartName="/xl/charts/colors56.xml" ContentType="application/vnd.ms-office.chartcolorstyle+xml"/>
  <Override PartName="/xl/charts/colors57.xml" ContentType="application/vnd.ms-office.chartcolorstyle+xml"/>
  <Override PartName="/xl/charts/colors58.xml" ContentType="application/vnd.ms-office.chartcolorstyle+xml"/>
  <Override PartName="/xl/charts/colors59.xml" ContentType="application/vnd.ms-office.chartcolorstyle+xml"/>
  <Override PartName="/xl/charts/colors6.xml" ContentType="application/vnd.ms-office.chartcolorstyle+xml"/>
  <Override PartName="/xl/charts/colors60.xml" ContentType="application/vnd.ms-office.chartcolorstyle+xml"/>
  <Override PartName="/xl/charts/colors61.xml" ContentType="application/vnd.ms-office.chartcolorstyle+xml"/>
  <Override PartName="/xl/charts/colors62.xml" ContentType="application/vnd.ms-office.chartcolorstyle+xml"/>
  <Override PartName="/xl/charts/colors63.xml" ContentType="application/vnd.ms-office.chartcolorstyle+xml"/>
  <Override PartName="/xl/charts/colors64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46.xml" ContentType="application/vnd.ms-office.chartstyle+xml"/>
  <Override PartName="/xl/charts/style47.xml" ContentType="application/vnd.ms-office.chartstyle+xml"/>
  <Override PartName="/xl/charts/style48.xml" ContentType="application/vnd.ms-office.chartstyle+xml"/>
  <Override PartName="/xl/charts/style49.xml" ContentType="application/vnd.ms-office.chartstyle+xml"/>
  <Override PartName="/xl/charts/style5.xml" ContentType="application/vnd.ms-office.chartstyle+xml"/>
  <Override PartName="/xl/charts/style50.xml" ContentType="application/vnd.ms-office.chartstyle+xml"/>
  <Override PartName="/xl/charts/style51.xml" ContentType="application/vnd.ms-office.chartstyle+xml"/>
  <Override PartName="/xl/charts/style52.xml" ContentType="application/vnd.ms-office.chartstyle+xml"/>
  <Override PartName="/xl/charts/style53.xml" ContentType="application/vnd.ms-office.chartstyle+xml"/>
  <Override PartName="/xl/charts/style54.xml" ContentType="application/vnd.ms-office.chartstyle+xml"/>
  <Override PartName="/xl/charts/style55.xml" ContentType="application/vnd.ms-office.chartstyle+xml"/>
  <Override PartName="/xl/charts/style56.xml" ContentType="application/vnd.ms-office.chartstyle+xml"/>
  <Override PartName="/xl/charts/style57.xml" ContentType="application/vnd.ms-office.chartstyle+xml"/>
  <Override PartName="/xl/charts/style58.xml" ContentType="application/vnd.ms-office.chartstyle+xml"/>
  <Override PartName="/xl/charts/style59.xml" ContentType="application/vnd.ms-office.chartstyle+xml"/>
  <Override PartName="/xl/charts/style6.xml" ContentType="application/vnd.ms-office.chartstyle+xml"/>
  <Override PartName="/xl/charts/style60.xml" ContentType="application/vnd.ms-office.chartstyle+xml"/>
  <Override PartName="/xl/charts/style61.xml" ContentType="application/vnd.ms-office.chartstyle+xml"/>
  <Override PartName="/xl/charts/style62.xml" ContentType="application/vnd.ms-office.chartstyle+xml"/>
  <Override PartName="/xl/charts/style63.xml" ContentType="application/vnd.ms-office.chartstyle+xml"/>
  <Override PartName="/xl/charts/style64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810" tabRatio="750" activeTab="1"/>
  </bookViews>
  <sheets>
    <sheet name="RStart30" sheetId="2" r:id="rId1"/>
    <sheet name="LW30" sheetId="3" r:id="rId2"/>
    <sheet name="RStop30" sheetId="5" r:id="rId3"/>
    <sheet name="LStart30" sheetId="1" r:id="rId4"/>
    <sheet name="RW30" sheetId="9" r:id="rId5"/>
    <sheet name="LStop30" sheetId="6" r:id="rId6"/>
    <sheet name="RStart40" sheetId="11" r:id="rId7"/>
    <sheet name="LW40" sheetId="12" r:id="rId8"/>
    <sheet name="RStop40" sheetId="13" r:id="rId9"/>
    <sheet name="LStart40" sheetId="14" r:id="rId10"/>
    <sheet name="RW40" sheetId="15" r:id="rId11"/>
    <sheet name="LStop40" sheetId="16" r:id="rId12"/>
    <sheet name="LW30_40" sheetId="17" r:id="rId13"/>
    <sheet name="RW30_40" sheetId="18" r:id="rId14"/>
    <sheet name="LW40_30" sheetId="19" r:id="rId15"/>
    <sheet name="RW40_30" sheetId="20" r:id="rId16"/>
  </sheets>
  <externalReferences>
    <externalReference r:id="rId17"/>
  </externalReferences>
  <calcPr calcId="144525"/>
</workbook>
</file>

<file path=xl/sharedStrings.xml><?xml version="1.0" encoding="utf-8"?>
<sst xmlns="http://schemas.openxmlformats.org/spreadsheetml/2006/main" count="31">
  <si>
    <t>膝关节</t>
  </si>
  <si>
    <t>髋关节</t>
  </si>
  <si>
    <t>结构参数</t>
  </si>
  <si>
    <t>a</t>
  </si>
  <si>
    <t>b</t>
  </si>
  <si>
    <t>c</t>
  </si>
  <si>
    <t>L1</t>
  </si>
  <si>
    <t>L2</t>
  </si>
  <si>
    <t>减速比i</t>
  </si>
  <si>
    <t>码盘counts/转</t>
  </si>
  <si>
    <t>丝杠导程</t>
  </si>
  <si>
    <t>数值</t>
  </si>
  <si>
    <t>x=c-L1*sin(theta)-sqrt(L2^2-(a-b-L1*cos(theta))^2)</t>
  </si>
  <si>
    <t>行走步态规划区</t>
  </si>
  <si>
    <t>步态数据生成区</t>
  </si>
  <si>
    <t>上限位</t>
  </si>
  <si>
    <t>时间倍率</t>
  </si>
  <si>
    <t>步幅倍率</t>
  </si>
  <si>
    <t>只需拷贝蓝色区域内数据至“*.txt”步态文件</t>
  </si>
  <si>
    <t>下限位</t>
  </si>
  <si>
    <t>△theta</t>
  </si>
  <si>
    <t>时间间隔</t>
  </si>
  <si>
    <t>时间</t>
  </si>
  <si>
    <t>左膝/°</t>
  </si>
  <si>
    <t>左髋/°</t>
  </si>
  <si>
    <t>右髋/°</t>
  </si>
  <si>
    <t>右膝/°</t>
  </si>
  <si>
    <t>左膝/count</t>
  </si>
  <si>
    <t>左髋/count</t>
  </si>
  <si>
    <t>右髋/count</t>
  </si>
  <si>
    <t>右膝/count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</si>
</sst>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28" borderId="4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42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0" applyNumberFormat="0" applyFill="0" applyAlignment="0" applyProtection="0">
      <alignment vertical="center"/>
    </xf>
    <xf numFmtId="0" fontId="5" fillId="0" borderId="40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0" borderId="44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9" borderId="41" applyNumberFormat="0" applyAlignment="0" applyProtection="0">
      <alignment vertical="center"/>
    </xf>
    <xf numFmtId="0" fontId="19" fillId="19" borderId="45" applyNumberFormat="0" applyAlignment="0" applyProtection="0">
      <alignment vertical="center"/>
    </xf>
    <xf numFmtId="0" fontId="4" fillId="10" borderId="39" applyNumberFormat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14" fillId="0" borderId="43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/>
    <xf numFmtId="0" fontId="0" fillId="2" borderId="1" xfId="49" applyFill="1" applyBorder="1" applyAlignment="1">
      <alignment horizontal="center" vertical="center"/>
    </xf>
    <xf numFmtId="0" fontId="0" fillId="0" borderId="2" xfId="49" applyBorder="1">
      <alignment vertical="center"/>
    </xf>
    <xf numFmtId="0" fontId="0" fillId="0" borderId="3" xfId="49" applyBorder="1">
      <alignment vertical="center"/>
    </xf>
    <xf numFmtId="0" fontId="0" fillId="0" borderId="4" xfId="49" applyBorder="1">
      <alignment vertical="center"/>
    </xf>
    <xf numFmtId="0" fontId="0" fillId="0" borderId="5" xfId="49" applyBorder="1">
      <alignment vertical="center"/>
    </xf>
    <xf numFmtId="0" fontId="0" fillId="0" borderId="0" xfId="49">
      <alignment vertical="center"/>
    </xf>
    <xf numFmtId="0" fontId="1" fillId="3" borderId="6" xfId="49" applyFont="1" applyFill="1" applyBorder="1" applyAlignment="1">
      <alignment horizontal="center" vertical="center"/>
    </xf>
    <xf numFmtId="0" fontId="0" fillId="3" borderId="7" xfId="49" applyFill="1" applyBorder="1" applyAlignment="1">
      <alignment horizontal="center" vertical="center"/>
    </xf>
    <xf numFmtId="0" fontId="0" fillId="3" borderId="8" xfId="49" applyFill="1" applyBorder="1" applyAlignment="1">
      <alignment horizontal="center" vertical="center"/>
    </xf>
    <xf numFmtId="0" fontId="0" fillId="3" borderId="9" xfId="49" applyFill="1" applyBorder="1" applyAlignment="1">
      <alignment horizontal="center" vertical="center"/>
    </xf>
    <xf numFmtId="0" fontId="0" fillId="3" borderId="10" xfId="49" applyFill="1" applyBorder="1" applyAlignment="1">
      <alignment horizontal="center" vertical="center"/>
    </xf>
    <xf numFmtId="0" fontId="0" fillId="3" borderId="11" xfId="49" applyFill="1" applyBorder="1" applyAlignment="1">
      <alignment horizontal="center" vertical="center"/>
    </xf>
    <xf numFmtId="0" fontId="0" fillId="2" borderId="12" xfId="49" applyFill="1" applyBorder="1">
      <alignment vertical="center"/>
    </xf>
    <xf numFmtId="0" fontId="0" fillId="4" borderId="1" xfId="49" applyFill="1" applyBorder="1">
      <alignment vertical="center"/>
    </xf>
    <xf numFmtId="0" fontId="0" fillId="4" borderId="13" xfId="49" applyFill="1" applyBorder="1">
      <alignment vertical="center"/>
    </xf>
    <xf numFmtId="0" fontId="0" fillId="5" borderId="14" xfId="49" applyFill="1" applyBorder="1" applyAlignment="1">
      <alignment horizontal="center" vertical="center"/>
    </xf>
    <xf numFmtId="0" fontId="0" fillId="5" borderId="15" xfId="49" applyFill="1" applyBorder="1" applyAlignment="1">
      <alignment horizontal="center" vertical="center"/>
    </xf>
    <xf numFmtId="0" fontId="0" fillId="5" borderId="16" xfId="49" applyFill="1" applyBorder="1" applyAlignment="1">
      <alignment horizontal="center" vertical="center"/>
    </xf>
    <xf numFmtId="0" fontId="0" fillId="5" borderId="17" xfId="49" applyFill="1" applyBorder="1" applyAlignment="1">
      <alignment horizontal="center" vertical="center"/>
    </xf>
    <xf numFmtId="0" fontId="0" fillId="0" borderId="18" xfId="0" applyBorder="1" applyAlignment="1"/>
    <xf numFmtId="0" fontId="0" fillId="0" borderId="19" xfId="0" applyBorder="1" applyAlignment="1"/>
    <xf numFmtId="0" fontId="0" fillId="5" borderId="20" xfId="49" applyFill="1" applyBorder="1" applyAlignment="1">
      <alignment horizontal="center" vertical="center"/>
    </xf>
    <xf numFmtId="0" fontId="0" fillId="0" borderId="0" xfId="0" applyBorder="1" applyAlignment="1"/>
    <xf numFmtId="0" fontId="0" fillId="0" borderId="21" xfId="0" applyBorder="1" applyAlignment="1"/>
    <xf numFmtId="0" fontId="0" fillId="2" borderId="0" xfId="0" applyFill="1" applyBorder="1" applyAlignment="1"/>
    <xf numFmtId="0" fontId="0" fillId="3" borderId="0" xfId="0" applyFill="1" applyAlignment="1"/>
    <xf numFmtId="0" fontId="0" fillId="5" borderId="22" xfId="49" applyFill="1" applyBorder="1" applyAlignment="1">
      <alignment horizontal="center" vertical="center"/>
    </xf>
    <xf numFmtId="0" fontId="0" fillId="5" borderId="23" xfId="49" applyFill="1" applyBorder="1" applyAlignment="1">
      <alignment horizontal="center" vertical="center"/>
    </xf>
    <xf numFmtId="0" fontId="0" fillId="2" borderId="24" xfId="0" applyFill="1" applyBorder="1" applyAlignment="1"/>
    <xf numFmtId="0" fontId="0" fillId="2" borderId="25" xfId="0" applyFill="1" applyBorder="1" applyAlignment="1"/>
    <xf numFmtId="0" fontId="0" fillId="0" borderId="0" xfId="0" applyFont="1" applyFill="1" applyAlignment="1">
      <alignment vertical="center"/>
    </xf>
    <xf numFmtId="0" fontId="0" fillId="2" borderId="22" xfId="49" applyFill="1" applyBorder="1" applyAlignment="1">
      <alignment horizontal="center" vertical="center"/>
    </xf>
    <xf numFmtId="0" fontId="0" fillId="2" borderId="0" xfId="49" applyFill="1" applyBorder="1" applyAlignment="1">
      <alignment horizontal="center" vertical="center"/>
    </xf>
    <xf numFmtId="0" fontId="0" fillId="0" borderId="1" xfId="49" applyBorder="1">
      <alignment vertical="center"/>
    </xf>
    <xf numFmtId="0" fontId="0" fillId="0" borderId="1" xfId="49" applyFill="1" applyBorder="1">
      <alignment vertical="center"/>
    </xf>
    <xf numFmtId="0" fontId="0" fillId="0" borderId="26" xfId="49" applyBorder="1">
      <alignment vertical="center"/>
    </xf>
    <xf numFmtId="0" fontId="1" fillId="3" borderId="27" xfId="49" applyFont="1" applyFill="1" applyBorder="1" applyAlignment="1">
      <alignment horizontal="center" vertical="center"/>
    </xf>
    <xf numFmtId="0" fontId="1" fillId="3" borderId="15" xfId="49" applyFont="1" applyFill="1" applyBorder="1" applyAlignment="1">
      <alignment horizontal="center" vertical="center"/>
    </xf>
    <xf numFmtId="0" fontId="1" fillId="3" borderId="28" xfId="49" applyFont="1" applyFill="1" applyBorder="1" applyAlignment="1">
      <alignment horizontal="center" vertical="center"/>
    </xf>
    <xf numFmtId="0" fontId="1" fillId="3" borderId="0" xfId="49" applyFont="1" applyFill="1" applyBorder="1" applyAlignment="1">
      <alignment horizontal="center" vertical="center"/>
    </xf>
    <xf numFmtId="0" fontId="0" fillId="2" borderId="0" xfId="49" applyFill="1">
      <alignment vertical="center"/>
    </xf>
    <xf numFmtId="0" fontId="0" fillId="4" borderId="0" xfId="49" applyFill="1" applyBorder="1">
      <alignment vertical="center"/>
    </xf>
    <xf numFmtId="0" fontId="0" fillId="4" borderId="0" xfId="49" applyFill="1">
      <alignment vertical="center"/>
    </xf>
    <xf numFmtId="0" fontId="0" fillId="6" borderId="28" xfId="49" applyFill="1" applyBorder="1" applyAlignment="1">
      <alignment horizontal="center" vertical="center"/>
    </xf>
    <xf numFmtId="0" fontId="0" fillId="6" borderId="0" xfId="49" applyFill="1" applyBorder="1" applyAlignment="1">
      <alignment horizontal="center" vertical="center"/>
    </xf>
    <xf numFmtId="0" fontId="0" fillId="0" borderId="29" xfId="49" applyBorder="1">
      <alignment vertical="center"/>
    </xf>
    <xf numFmtId="0" fontId="0" fillId="7" borderId="28" xfId="49" applyFill="1" applyBorder="1" applyAlignment="1">
      <alignment vertical="center"/>
    </xf>
    <xf numFmtId="0" fontId="0" fillId="7" borderId="0" xfId="49" applyFill="1" applyBorder="1" applyAlignment="1">
      <alignment vertical="center"/>
    </xf>
    <xf numFmtId="0" fontId="0" fillId="0" borderId="30" xfId="0" applyBorder="1" applyAlignment="1"/>
    <xf numFmtId="0" fontId="0" fillId="6" borderId="30" xfId="0" applyFill="1" applyBorder="1" applyAlignment="1"/>
    <xf numFmtId="0" fontId="0" fillId="6" borderId="18" xfId="0" applyFill="1" applyBorder="1" applyAlignment="1"/>
    <xf numFmtId="0" fontId="0" fillId="0" borderId="22" xfId="0" applyBorder="1" applyAlignment="1"/>
    <xf numFmtId="0" fontId="0" fillId="6" borderId="22" xfId="0" applyFill="1" applyBorder="1" applyAlignment="1"/>
    <xf numFmtId="0" fontId="0" fillId="6" borderId="0" xfId="0" applyFill="1" applyBorder="1" applyAlignment="1"/>
    <xf numFmtId="0" fontId="0" fillId="6" borderId="23" xfId="0" applyFill="1" applyBorder="1" applyAlignment="1"/>
    <xf numFmtId="0" fontId="0" fillId="6" borderId="24" xfId="0" applyFill="1" applyBorder="1" applyAlignment="1"/>
    <xf numFmtId="0" fontId="0" fillId="0" borderId="28" xfId="0" applyBorder="1" applyAlignment="1"/>
    <xf numFmtId="0" fontId="0" fillId="0" borderId="28" xfId="0" applyFill="1" applyBorder="1" applyAlignment="1"/>
    <xf numFmtId="0" fontId="0" fillId="0" borderId="0" xfId="0" applyFill="1" applyBorder="1" applyAlignment="1"/>
    <xf numFmtId="0" fontId="0" fillId="0" borderId="31" xfId="49" applyBorder="1">
      <alignment vertical="center"/>
    </xf>
    <xf numFmtId="0" fontId="0" fillId="0" borderId="32" xfId="49" applyBorder="1">
      <alignment vertical="center"/>
    </xf>
    <xf numFmtId="0" fontId="1" fillId="3" borderId="33" xfId="49" applyFont="1" applyFill="1" applyBorder="1" applyAlignment="1">
      <alignment horizontal="center" vertical="center"/>
    </xf>
    <xf numFmtId="0" fontId="1" fillId="3" borderId="34" xfId="49" applyFont="1" applyFill="1" applyBorder="1" applyAlignment="1">
      <alignment horizontal="center" vertical="center"/>
    </xf>
    <xf numFmtId="0" fontId="0" fillId="6" borderId="34" xfId="49" applyFill="1" applyBorder="1" applyAlignment="1">
      <alignment horizontal="center" vertical="center"/>
    </xf>
    <xf numFmtId="0" fontId="0" fillId="7" borderId="34" xfId="49" applyFill="1" applyBorder="1" applyAlignment="1">
      <alignment vertical="center"/>
    </xf>
    <xf numFmtId="0" fontId="0" fillId="6" borderId="19" xfId="0" applyFill="1" applyBorder="1" applyAlignment="1"/>
    <xf numFmtId="0" fontId="0" fillId="6" borderId="21" xfId="0" applyFill="1" applyBorder="1" applyAlignment="1"/>
    <xf numFmtId="0" fontId="0" fillId="6" borderId="25" xfId="0" applyFill="1" applyBorder="1" applyAlignment="1"/>
    <xf numFmtId="0" fontId="0" fillId="0" borderId="0" xfId="0" applyNumberFormat="1" applyAlignment="1"/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0" fillId="0" borderId="35" xfId="0" applyFill="1" applyBorder="1" applyAlignment="1"/>
    <xf numFmtId="0" fontId="0" fillId="0" borderId="18" xfId="0" applyFill="1" applyBorder="1" applyAlignment="1"/>
    <xf numFmtId="11" fontId="0" fillId="0" borderId="0" xfId="0" applyNumberFormat="1" applyAlignment="1"/>
    <xf numFmtId="0" fontId="0" fillId="2" borderId="1" xfId="49" applyFont="1" applyFill="1" applyBorder="1" applyAlignment="1">
      <alignment horizontal="center" vertical="center"/>
    </xf>
    <xf numFmtId="0" fontId="0" fillId="2" borderId="31" xfId="49" applyFill="1" applyBorder="1" applyAlignment="1">
      <alignment horizontal="center" vertical="center"/>
    </xf>
    <xf numFmtId="0" fontId="0" fillId="2" borderId="36" xfId="49" applyFill="1" applyBorder="1" applyAlignment="1">
      <alignment horizontal="center" vertical="center"/>
    </xf>
    <xf numFmtId="0" fontId="1" fillId="3" borderId="7" xfId="49" applyFont="1" applyFill="1" applyBorder="1" applyAlignment="1">
      <alignment horizontal="center" vertical="center"/>
    </xf>
    <xf numFmtId="0" fontId="1" fillId="3" borderId="8" xfId="49" applyFont="1" applyFill="1" applyBorder="1" applyAlignment="1">
      <alignment horizontal="center" vertical="center"/>
    </xf>
    <xf numFmtId="0" fontId="1" fillId="3" borderId="9" xfId="49" applyFont="1" applyFill="1" applyBorder="1" applyAlignment="1">
      <alignment horizontal="center" vertical="center"/>
    </xf>
    <xf numFmtId="0" fontId="1" fillId="3" borderId="10" xfId="49" applyFont="1" applyFill="1" applyBorder="1" applyAlignment="1">
      <alignment horizontal="center" vertical="center"/>
    </xf>
    <xf numFmtId="0" fontId="1" fillId="3" borderId="11" xfId="49" applyFont="1" applyFill="1" applyBorder="1" applyAlignment="1">
      <alignment horizontal="center" vertical="center"/>
    </xf>
    <xf numFmtId="0" fontId="0" fillId="2" borderId="37" xfId="49" applyFill="1" applyBorder="1" applyAlignment="1">
      <alignment horizontal="center" vertical="center"/>
    </xf>
    <xf numFmtId="0" fontId="0" fillId="2" borderId="38" xfId="49" applyFill="1" applyBorder="1" applyAlignment="1">
      <alignment horizontal="center" vertical="center"/>
    </xf>
    <xf numFmtId="0" fontId="0" fillId="2" borderId="10" xfId="49" applyFill="1" applyBorder="1" applyAlignment="1">
      <alignment horizontal="center" vertical="center"/>
    </xf>
    <xf numFmtId="0" fontId="0" fillId="0" borderId="0" xfId="0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06501547988"/>
          <c:y val="0.0313478728394978"/>
          <c:w val="0.758782770606264"/>
          <c:h val="0.92809797098921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RStart30!$Q$25:$Q$92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dLbls>
            <c:delete val="1"/>
          </c:dLbls>
          <c:val>
            <c:numRef>
              <c:f>RStart30!$R$25:$R$92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7608320"/>
        <c:axId val="167609856"/>
      </c:lineChart>
      <c:catAx>
        <c:axId val="1676083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7609856"/>
        <c:crosses val="autoZero"/>
        <c:auto val="1"/>
        <c:lblAlgn val="ctr"/>
        <c:lblOffset val="100"/>
        <c:noMultiLvlLbl val="0"/>
      </c:catAx>
      <c:valAx>
        <c:axId val="16760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760832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'LW30'!$V$25:$V$165</c:f>
              <c:numCache>
                <c:formatCode>General</c:formatCode>
                <c:ptCount val="141"/>
                <c:pt idx="0">
                  <c:v>0</c:v>
                </c:pt>
                <c:pt idx="1">
                  <c:v>-4375</c:v>
                </c:pt>
                <c:pt idx="2">
                  <c:v>-23125</c:v>
                </c:pt>
                <c:pt idx="3">
                  <c:v>-43125</c:v>
                </c:pt>
                <c:pt idx="4">
                  <c:v>-58125</c:v>
                </c:pt>
                <c:pt idx="5">
                  <c:v>-71250</c:v>
                </c:pt>
                <c:pt idx="6">
                  <c:v>-83750</c:v>
                </c:pt>
                <c:pt idx="7">
                  <c:v>-92500</c:v>
                </c:pt>
                <c:pt idx="8">
                  <c:v>-102500</c:v>
                </c:pt>
                <c:pt idx="9">
                  <c:v>-107500</c:v>
                </c:pt>
                <c:pt idx="10">
                  <c:v>-111875</c:v>
                </c:pt>
                <c:pt idx="11">
                  <c:v>-108125</c:v>
                </c:pt>
                <c:pt idx="12">
                  <c:v>-101875</c:v>
                </c:pt>
                <c:pt idx="13">
                  <c:v>-87500.0000000002</c:v>
                </c:pt>
                <c:pt idx="14">
                  <c:v>-68124.9999999985</c:v>
                </c:pt>
                <c:pt idx="15">
                  <c:v>-43125</c:v>
                </c:pt>
                <c:pt idx="16">
                  <c:v>-12500</c:v>
                </c:pt>
                <c:pt idx="17">
                  <c:v>20625</c:v>
                </c:pt>
                <c:pt idx="18">
                  <c:v>53750</c:v>
                </c:pt>
                <c:pt idx="19">
                  <c:v>86875</c:v>
                </c:pt>
                <c:pt idx="20">
                  <c:v>116875</c:v>
                </c:pt>
                <c:pt idx="21">
                  <c:v>141250</c:v>
                </c:pt>
                <c:pt idx="22">
                  <c:v>157500</c:v>
                </c:pt>
                <c:pt idx="23">
                  <c:v>165625</c:v>
                </c:pt>
                <c:pt idx="24">
                  <c:v>162500</c:v>
                </c:pt>
                <c:pt idx="25">
                  <c:v>148125</c:v>
                </c:pt>
                <c:pt idx="26">
                  <c:v>122500</c:v>
                </c:pt>
                <c:pt idx="27">
                  <c:v>91874.9999999999</c:v>
                </c:pt>
                <c:pt idx="28">
                  <c:v>64375</c:v>
                </c:pt>
                <c:pt idx="29">
                  <c:v>40625</c:v>
                </c:pt>
                <c:pt idx="30">
                  <c:v>21250</c:v>
                </c:pt>
                <c:pt idx="31">
                  <c:v>5000</c:v>
                </c:pt>
                <c:pt idx="32">
                  <c:v>-6875</c:v>
                </c:pt>
                <c:pt idx="33">
                  <c:v>-15625</c:v>
                </c:pt>
                <c:pt idx="34">
                  <c:v>-20625</c:v>
                </c:pt>
                <c:pt idx="35">
                  <c:v>-22500</c:v>
                </c:pt>
                <c:pt idx="36">
                  <c:v>-21875</c:v>
                </c:pt>
                <c:pt idx="37">
                  <c:v>-18125</c:v>
                </c:pt>
                <c:pt idx="38">
                  <c:v>-11250</c:v>
                </c:pt>
                <c:pt idx="39">
                  <c:v>-1875</c:v>
                </c:pt>
                <c:pt idx="40">
                  <c:v>9374.99999999998</c:v>
                </c:pt>
                <c:pt idx="41">
                  <c:v>23125</c:v>
                </c:pt>
                <c:pt idx="42">
                  <c:v>38750</c:v>
                </c:pt>
                <c:pt idx="43">
                  <c:v>56875</c:v>
                </c:pt>
                <c:pt idx="44">
                  <c:v>76250</c:v>
                </c:pt>
                <c:pt idx="45">
                  <c:v>95000</c:v>
                </c:pt>
                <c:pt idx="46">
                  <c:v>113750</c:v>
                </c:pt>
                <c:pt idx="47">
                  <c:v>121875</c:v>
                </c:pt>
                <c:pt idx="48">
                  <c:v>113125</c:v>
                </c:pt>
                <c:pt idx="49">
                  <c:v>88750</c:v>
                </c:pt>
                <c:pt idx="50">
                  <c:v>55625.0000000051</c:v>
                </c:pt>
                <c:pt idx="51">
                  <c:v>16249.9999999947</c:v>
                </c:pt>
                <c:pt idx="52">
                  <c:v>-22500</c:v>
                </c:pt>
                <c:pt idx="53">
                  <c:v>-57499.9999999998</c:v>
                </c:pt>
                <c:pt idx="54">
                  <c:v>-86875</c:v>
                </c:pt>
                <c:pt idx="55">
                  <c:v>-105625</c:v>
                </c:pt>
                <c:pt idx="56">
                  <c:v>-117500</c:v>
                </c:pt>
                <c:pt idx="57">
                  <c:v>-119375</c:v>
                </c:pt>
                <c:pt idx="58">
                  <c:v>-115625</c:v>
                </c:pt>
                <c:pt idx="59">
                  <c:v>-105000</c:v>
                </c:pt>
                <c:pt idx="60">
                  <c:v>-93124.9999999999</c:v>
                </c:pt>
                <c:pt idx="61">
                  <c:v>-74374.9999999999</c:v>
                </c:pt>
                <c:pt idx="62">
                  <c:v>-50625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'LW30'!$W$25:$W$165</c:f>
              <c:numCache>
                <c:formatCode>General</c:formatCode>
                <c:ptCount val="141"/>
                <c:pt idx="0">
                  <c:v>0</c:v>
                </c:pt>
                <c:pt idx="1">
                  <c:v>-4375</c:v>
                </c:pt>
                <c:pt idx="2">
                  <c:v>-25000</c:v>
                </c:pt>
                <c:pt idx="3">
                  <c:v>-43125</c:v>
                </c:pt>
                <c:pt idx="4">
                  <c:v>-56875</c:v>
                </c:pt>
                <c:pt idx="5">
                  <c:v>-64375</c:v>
                </c:pt>
                <c:pt idx="6">
                  <c:v>-66250</c:v>
                </c:pt>
                <c:pt idx="7">
                  <c:v>-66250</c:v>
                </c:pt>
                <c:pt idx="8">
                  <c:v>-60625.0000000002</c:v>
                </c:pt>
                <c:pt idx="9">
                  <c:v>-51875</c:v>
                </c:pt>
                <c:pt idx="10">
                  <c:v>-41875.0000000001</c:v>
                </c:pt>
                <c:pt idx="11">
                  <c:v>-28125</c:v>
                </c:pt>
                <c:pt idx="12">
                  <c:v>-13125</c:v>
                </c:pt>
                <c:pt idx="13">
                  <c:v>2500</c:v>
                </c:pt>
                <c:pt idx="14">
                  <c:v>18125.0000000007</c:v>
                </c:pt>
                <c:pt idx="15">
                  <c:v>36250</c:v>
                </c:pt>
                <c:pt idx="16">
                  <c:v>49999.9999999999</c:v>
                </c:pt>
                <c:pt idx="17">
                  <c:v>66250</c:v>
                </c:pt>
                <c:pt idx="18">
                  <c:v>77499.9999999999</c:v>
                </c:pt>
                <c:pt idx="19">
                  <c:v>88124.9999999999</c:v>
                </c:pt>
                <c:pt idx="20">
                  <c:v>94374.9999999999</c:v>
                </c:pt>
                <c:pt idx="21">
                  <c:v>96874.9999999999</c:v>
                </c:pt>
                <c:pt idx="22">
                  <c:v>96249.9999999999</c:v>
                </c:pt>
                <c:pt idx="23">
                  <c:v>89374.9999999999</c:v>
                </c:pt>
                <c:pt idx="24">
                  <c:v>77500</c:v>
                </c:pt>
                <c:pt idx="25">
                  <c:v>58750.0000000009</c:v>
                </c:pt>
                <c:pt idx="26">
                  <c:v>34999.999999999</c:v>
                </c:pt>
                <c:pt idx="27">
                  <c:v>10000</c:v>
                </c:pt>
                <c:pt idx="28">
                  <c:v>-9375</c:v>
                </c:pt>
                <c:pt idx="29">
                  <c:v>-23750</c:v>
                </c:pt>
                <c:pt idx="30">
                  <c:v>-34375</c:v>
                </c:pt>
                <c:pt idx="31">
                  <c:v>-38750</c:v>
                </c:pt>
                <c:pt idx="32">
                  <c:v>-41875</c:v>
                </c:pt>
                <c:pt idx="33">
                  <c:v>-40000</c:v>
                </c:pt>
                <c:pt idx="34">
                  <c:v>-35000</c:v>
                </c:pt>
                <c:pt idx="35">
                  <c:v>-28750</c:v>
                </c:pt>
                <c:pt idx="36">
                  <c:v>-19375</c:v>
                </c:pt>
                <c:pt idx="37">
                  <c:v>-9374.99999999999</c:v>
                </c:pt>
                <c:pt idx="38">
                  <c:v>4374.99999999999</c:v>
                </c:pt>
                <c:pt idx="39">
                  <c:v>16250</c:v>
                </c:pt>
                <c:pt idx="40">
                  <c:v>30000</c:v>
                </c:pt>
                <c:pt idx="41">
                  <c:v>45000</c:v>
                </c:pt>
                <c:pt idx="42">
                  <c:v>56874.9999999999</c:v>
                </c:pt>
                <c:pt idx="43">
                  <c:v>70625</c:v>
                </c:pt>
                <c:pt idx="44">
                  <c:v>82499.9999999999</c:v>
                </c:pt>
                <c:pt idx="45">
                  <c:v>91874.9999999999</c:v>
                </c:pt>
                <c:pt idx="46">
                  <c:v>99374.9999999999</c:v>
                </c:pt>
                <c:pt idx="47">
                  <c:v>101250</c:v>
                </c:pt>
                <c:pt idx="48">
                  <c:v>92499.9999999999</c:v>
                </c:pt>
                <c:pt idx="49">
                  <c:v>76875</c:v>
                </c:pt>
                <c:pt idx="50">
                  <c:v>53750.0000000049</c:v>
                </c:pt>
                <c:pt idx="51">
                  <c:v>28124.9999999949</c:v>
                </c:pt>
                <c:pt idx="52">
                  <c:v>-625</c:v>
                </c:pt>
                <c:pt idx="53">
                  <c:v>-28124.9999999998</c:v>
                </c:pt>
                <c:pt idx="54">
                  <c:v>-56250</c:v>
                </c:pt>
                <c:pt idx="55">
                  <c:v>-80625</c:v>
                </c:pt>
                <c:pt idx="56">
                  <c:v>-101250</c:v>
                </c:pt>
                <c:pt idx="57">
                  <c:v>-115000</c:v>
                </c:pt>
                <c:pt idx="58">
                  <c:v>-124375</c:v>
                </c:pt>
                <c:pt idx="59">
                  <c:v>-124375</c:v>
                </c:pt>
                <c:pt idx="60">
                  <c:v>-116875</c:v>
                </c:pt>
                <c:pt idx="61">
                  <c:v>-99374.9999999999</c:v>
                </c:pt>
                <c:pt idx="62">
                  <c:v>-68749.9999999999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'LW30'!$X$25:$X$165</c:f>
              <c:numCache>
                <c:formatCode>General</c:formatCode>
                <c:ptCount val="141"/>
                <c:pt idx="0">
                  <c:v>0</c:v>
                </c:pt>
                <c:pt idx="1">
                  <c:v>625</c:v>
                </c:pt>
                <c:pt idx="2">
                  <c:v>625</c:v>
                </c:pt>
                <c:pt idx="3">
                  <c:v>6250</c:v>
                </c:pt>
                <c:pt idx="4">
                  <c:v>7500</c:v>
                </c:pt>
                <c:pt idx="5">
                  <c:v>12500</c:v>
                </c:pt>
                <c:pt idx="6">
                  <c:v>15625</c:v>
                </c:pt>
                <c:pt idx="7">
                  <c:v>20625</c:v>
                </c:pt>
                <c:pt idx="8">
                  <c:v>25000.0000000001</c:v>
                </c:pt>
                <c:pt idx="9">
                  <c:v>27500</c:v>
                </c:pt>
                <c:pt idx="10">
                  <c:v>30625</c:v>
                </c:pt>
                <c:pt idx="11">
                  <c:v>34375</c:v>
                </c:pt>
                <c:pt idx="12">
                  <c:v>34375</c:v>
                </c:pt>
                <c:pt idx="13">
                  <c:v>35000</c:v>
                </c:pt>
                <c:pt idx="14">
                  <c:v>34374.9999999996</c:v>
                </c:pt>
                <c:pt idx="15">
                  <c:v>31250</c:v>
                </c:pt>
                <c:pt idx="16">
                  <c:v>27500</c:v>
                </c:pt>
                <c:pt idx="17">
                  <c:v>20625</c:v>
                </c:pt>
                <c:pt idx="18">
                  <c:v>13125</c:v>
                </c:pt>
                <c:pt idx="19">
                  <c:v>3125</c:v>
                </c:pt>
                <c:pt idx="20">
                  <c:v>-8750</c:v>
                </c:pt>
                <c:pt idx="21">
                  <c:v>-23750</c:v>
                </c:pt>
                <c:pt idx="22">
                  <c:v>-39375</c:v>
                </c:pt>
                <c:pt idx="23">
                  <c:v>-59375</c:v>
                </c:pt>
                <c:pt idx="24">
                  <c:v>-80624.9999999999</c:v>
                </c:pt>
                <c:pt idx="25">
                  <c:v>-106250</c:v>
                </c:pt>
                <c:pt idx="26">
                  <c:v>-135000</c:v>
                </c:pt>
                <c:pt idx="27">
                  <c:v>-162500</c:v>
                </c:pt>
                <c:pt idx="28">
                  <c:v>-185625</c:v>
                </c:pt>
                <c:pt idx="29">
                  <c:v>-205000</c:v>
                </c:pt>
                <c:pt idx="30">
                  <c:v>-220000</c:v>
                </c:pt>
                <c:pt idx="31">
                  <c:v>-230000</c:v>
                </c:pt>
                <c:pt idx="32">
                  <c:v>-235625</c:v>
                </c:pt>
                <c:pt idx="33">
                  <c:v>-236250</c:v>
                </c:pt>
                <c:pt idx="34">
                  <c:v>-229375</c:v>
                </c:pt>
                <c:pt idx="35">
                  <c:v>-216250</c:v>
                </c:pt>
                <c:pt idx="36">
                  <c:v>-193750</c:v>
                </c:pt>
                <c:pt idx="37">
                  <c:v>-161250</c:v>
                </c:pt>
                <c:pt idx="38">
                  <c:v>-121250</c:v>
                </c:pt>
                <c:pt idx="39">
                  <c:v>-69375</c:v>
                </c:pt>
                <c:pt idx="40">
                  <c:v>-10625</c:v>
                </c:pt>
                <c:pt idx="41">
                  <c:v>57500</c:v>
                </c:pt>
                <c:pt idx="42">
                  <c:v>133125</c:v>
                </c:pt>
                <c:pt idx="43">
                  <c:v>214375</c:v>
                </c:pt>
                <c:pt idx="44">
                  <c:v>300625</c:v>
                </c:pt>
                <c:pt idx="45">
                  <c:v>391249.999999999</c:v>
                </c:pt>
                <c:pt idx="46">
                  <c:v>483125</c:v>
                </c:pt>
                <c:pt idx="47">
                  <c:v>549999.999999999</c:v>
                </c:pt>
                <c:pt idx="48">
                  <c:v>570624.999999999</c:v>
                </c:pt>
                <c:pt idx="49">
                  <c:v>547499.999999999</c:v>
                </c:pt>
                <c:pt idx="50">
                  <c:v>489375.000000006</c:v>
                </c:pt>
                <c:pt idx="51">
                  <c:v>404999.999999993</c:v>
                </c:pt>
                <c:pt idx="52">
                  <c:v>298125</c:v>
                </c:pt>
                <c:pt idx="53">
                  <c:v>179375</c:v>
                </c:pt>
                <c:pt idx="54">
                  <c:v>56875</c:v>
                </c:pt>
                <c:pt idx="55">
                  <c:v>-61875</c:v>
                </c:pt>
                <c:pt idx="56">
                  <c:v>-168125</c:v>
                </c:pt>
                <c:pt idx="57">
                  <c:v>-255000</c:v>
                </c:pt>
                <c:pt idx="58">
                  <c:v>-317500</c:v>
                </c:pt>
                <c:pt idx="59">
                  <c:v>-350000</c:v>
                </c:pt>
                <c:pt idx="60">
                  <c:v>-349375</c:v>
                </c:pt>
                <c:pt idx="61">
                  <c:v>-308750</c:v>
                </c:pt>
                <c:pt idx="62">
                  <c:v>-223125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'LW30'!$Y$25:$Y$165</c:f>
              <c:numCache>
                <c:formatCode>General</c:formatCode>
                <c:ptCount val="141"/>
                <c:pt idx="0">
                  <c:v>0</c:v>
                </c:pt>
                <c:pt idx="1">
                  <c:v>-1875</c:v>
                </c:pt>
                <c:pt idx="2">
                  <c:v>-10625</c:v>
                </c:pt>
                <c:pt idx="3">
                  <c:v>-17500</c:v>
                </c:pt>
                <c:pt idx="4">
                  <c:v>-21250</c:v>
                </c:pt>
                <c:pt idx="5">
                  <c:v>-23750</c:v>
                </c:pt>
                <c:pt idx="6">
                  <c:v>-23125</c:v>
                </c:pt>
                <c:pt idx="7">
                  <c:v>-19375</c:v>
                </c:pt>
                <c:pt idx="8">
                  <c:v>-16250.0000000001</c:v>
                </c:pt>
                <c:pt idx="9">
                  <c:v>-9375</c:v>
                </c:pt>
                <c:pt idx="10">
                  <c:v>-1875</c:v>
                </c:pt>
                <c:pt idx="11">
                  <c:v>6250</c:v>
                </c:pt>
                <c:pt idx="12">
                  <c:v>16875</c:v>
                </c:pt>
                <c:pt idx="13">
                  <c:v>25000</c:v>
                </c:pt>
                <c:pt idx="14">
                  <c:v>33750.0000000001</c:v>
                </c:pt>
                <c:pt idx="15">
                  <c:v>41250</c:v>
                </c:pt>
                <c:pt idx="16">
                  <c:v>45000</c:v>
                </c:pt>
                <c:pt idx="17">
                  <c:v>46250</c:v>
                </c:pt>
                <c:pt idx="18">
                  <c:v>44375</c:v>
                </c:pt>
                <c:pt idx="19">
                  <c:v>38125</c:v>
                </c:pt>
                <c:pt idx="20">
                  <c:v>26875</c:v>
                </c:pt>
                <c:pt idx="21">
                  <c:v>14375</c:v>
                </c:pt>
                <c:pt idx="22">
                  <c:v>-4374.99999999998</c:v>
                </c:pt>
                <c:pt idx="23">
                  <c:v>-23125</c:v>
                </c:pt>
                <c:pt idx="24">
                  <c:v>-46250</c:v>
                </c:pt>
                <c:pt idx="25">
                  <c:v>-72499.9999999998</c:v>
                </c:pt>
                <c:pt idx="26">
                  <c:v>-105625</c:v>
                </c:pt>
                <c:pt idx="27">
                  <c:v>-141875</c:v>
                </c:pt>
                <c:pt idx="28">
                  <c:v>-180625</c:v>
                </c:pt>
                <c:pt idx="29">
                  <c:v>-225625</c:v>
                </c:pt>
                <c:pt idx="30">
                  <c:v>-277500</c:v>
                </c:pt>
                <c:pt idx="31">
                  <c:v>-331250</c:v>
                </c:pt>
                <c:pt idx="32">
                  <c:v>-381875</c:v>
                </c:pt>
                <c:pt idx="33">
                  <c:v>-421875</c:v>
                </c:pt>
                <c:pt idx="34">
                  <c:v>-438125</c:v>
                </c:pt>
                <c:pt idx="35">
                  <c:v>-425625</c:v>
                </c:pt>
                <c:pt idx="36">
                  <c:v>-378750</c:v>
                </c:pt>
                <c:pt idx="37">
                  <c:v>-293750</c:v>
                </c:pt>
                <c:pt idx="38">
                  <c:v>-178124.999999999</c:v>
                </c:pt>
                <c:pt idx="39">
                  <c:v>-31875</c:v>
                </c:pt>
                <c:pt idx="40">
                  <c:v>129999.999999999</c:v>
                </c:pt>
                <c:pt idx="41">
                  <c:v>303125</c:v>
                </c:pt>
                <c:pt idx="42">
                  <c:v>476875</c:v>
                </c:pt>
                <c:pt idx="43">
                  <c:v>639999.999999999</c:v>
                </c:pt>
                <c:pt idx="44">
                  <c:v>791874.999999999</c:v>
                </c:pt>
                <c:pt idx="45">
                  <c:v>923749.999999999</c:v>
                </c:pt>
                <c:pt idx="46">
                  <c:v>1028125</c:v>
                </c:pt>
                <c:pt idx="47">
                  <c:v>1066875</c:v>
                </c:pt>
                <c:pt idx="48">
                  <c:v>1008750</c:v>
                </c:pt>
                <c:pt idx="49">
                  <c:v>861249.999999999</c:v>
                </c:pt>
                <c:pt idx="50">
                  <c:v>641250.000000022</c:v>
                </c:pt>
                <c:pt idx="51">
                  <c:v>368749.999999977</c:v>
                </c:pt>
                <c:pt idx="52">
                  <c:v>76249.9999999993</c:v>
                </c:pt>
                <c:pt idx="53">
                  <c:v>-207499.999999999</c:v>
                </c:pt>
                <c:pt idx="54">
                  <c:v>-440000</c:v>
                </c:pt>
                <c:pt idx="55">
                  <c:v>-601249.999999999</c:v>
                </c:pt>
                <c:pt idx="56">
                  <c:v>-671874.999999999</c:v>
                </c:pt>
                <c:pt idx="57">
                  <c:v>-661250</c:v>
                </c:pt>
                <c:pt idx="58">
                  <c:v>-589999.999999999</c:v>
                </c:pt>
                <c:pt idx="59">
                  <c:v>-485624.999999999</c:v>
                </c:pt>
                <c:pt idx="60">
                  <c:v>-375000</c:v>
                </c:pt>
                <c:pt idx="61">
                  <c:v>-273125</c:v>
                </c:pt>
                <c:pt idx="62">
                  <c:v>-175625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5829032"/>
        <c:axId val="581279377"/>
      </c:lineChart>
      <c:catAx>
        <c:axId val="76582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279377"/>
        <c:crosses val="autoZero"/>
        <c:auto val="1"/>
        <c:lblAlgn val="ctr"/>
        <c:lblOffset val="100"/>
        <c:noMultiLvlLbl val="0"/>
      </c:catAx>
      <c:valAx>
        <c:axId val="5812793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82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'LW30'!$AA$25:$AA$164</c:f>
              <c:numCache>
                <c:formatCode>General</c:formatCode>
                <c:ptCount val="140"/>
                <c:pt idx="0">
                  <c:v>0</c:v>
                </c:pt>
                <c:pt idx="1">
                  <c:v>18750</c:v>
                </c:pt>
                <c:pt idx="2">
                  <c:v>20000</c:v>
                </c:pt>
                <c:pt idx="3">
                  <c:v>15000</c:v>
                </c:pt>
                <c:pt idx="4">
                  <c:v>13125</c:v>
                </c:pt>
                <c:pt idx="5">
                  <c:v>12500</c:v>
                </c:pt>
                <c:pt idx="6">
                  <c:v>8749.99999999996</c:v>
                </c:pt>
                <c:pt idx="7">
                  <c:v>10000.0000000004</c:v>
                </c:pt>
                <c:pt idx="8">
                  <c:v>4999.99999999964</c:v>
                </c:pt>
                <c:pt idx="9">
                  <c:v>4375.00000000009</c:v>
                </c:pt>
                <c:pt idx="10">
                  <c:v>-3750.00000000009</c:v>
                </c:pt>
                <c:pt idx="11">
                  <c:v>-6250</c:v>
                </c:pt>
                <c:pt idx="12">
                  <c:v>-14374.9999999998</c:v>
                </c:pt>
                <c:pt idx="13">
                  <c:v>-19375.0000000016</c:v>
                </c:pt>
                <c:pt idx="14">
                  <c:v>-24999.9999999985</c:v>
                </c:pt>
                <c:pt idx="15">
                  <c:v>-30625</c:v>
                </c:pt>
                <c:pt idx="16">
                  <c:v>-33125</c:v>
                </c:pt>
                <c:pt idx="17">
                  <c:v>-33125</c:v>
                </c:pt>
                <c:pt idx="18">
                  <c:v>-33125</c:v>
                </c:pt>
                <c:pt idx="19">
                  <c:v>-29999.9999999998</c:v>
                </c:pt>
                <c:pt idx="20">
                  <c:v>-24375.0000000001</c:v>
                </c:pt>
                <c:pt idx="21">
                  <c:v>-16249.9999999999</c:v>
                </c:pt>
                <c:pt idx="22">
                  <c:v>-8125.00000000003</c:v>
                </c:pt>
                <c:pt idx="23">
                  <c:v>3125</c:v>
                </c:pt>
                <c:pt idx="24">
                  <c:v>14375.0000000002</c:v>
                </c:pt>
                <c:pt idx="25">
                  <c:v>25624.9999999996</c:v>
                </c:pt>
                <c:pt idx="26">
                  <c:v>30625.0000000002</c:v>
                </c:pt>
                <c:pt idx="27">
                  <c:v>27500</c:v>
                </c:pt>
                <c:pt idx="28">
                  <c:v>23750</c:v>
                </c:pt>
                <c:pt idx="29">
                  <c:v>19375</c:v>
                </c:pt>
                <c:pt idx="30">
                  <c:v>16250</c:v>
                </c:pt>
                <c:pt idx="31">
                  <c:v>11875</c:v>
                </c:pt>
                <c:pt idx="32">
                  <c:v>8750</c:v>
                </c:pt>
                <c:pt idx="33">
                  <c:v>5000</c:v>
                </c:pt>
                <c:pt idx="34">
                  <c:v>1874.99999999995</c:v>
                </c:pt>
                <c:pt idx="35">
                  <c:v>-624.999999999975</c:v>
                </c:pt>
                <c:pt idx="36">
                  <c:v>-3749.99999999998</c:v>
                </c:pt>
                <c:pt idx="37">
                  <c:v>-6875.00000000002</c:v>
                </c:pt>
                <c:pt idx="38">
                  <c:v>-9374.99999999998</c:v>
                </c:pt>
                <c:pt idx="39">
                  <c:v>-11250</c:v>
                </c:pt>
                <c:pt idx="40">
                  <c:v>-13750</c:v>
                </c:pt>
                <c:pt idx="41">
                  <c:v>-15625</c:v>
                </c:pt>
                <c:pt idx="42">
                  <c:v>-18125</c:v>
                </c:pt>
                <c:pt idx="43">
                  <c:v>-19375</c:v>
                </c:pt>
                <c:pt idx="44">
                  <c:v>-18750</c:v>
                </c:pt>
                <c:pt idx="45">
                  <c:v>-18749.9999999999</c:v>
                </c:pt>
                <c:pt idx="46">
                  <c:v>-8125.0000000001</c:v>
                </c:pt>
                <c:pt idx="47">
                  <c:v>8750</c:v>
                </c:pt>
                <c:pt idx="48">
                  <c:v>24374.9999999999</c:v>
                </c:pt>
                <c:pt idx="49">
                  <c:v>33124.9999999949</c:v>
                </c:pt>
                <c:pt idx="50">
                  <c:v>39375.0000000104</c:v>
                </c:pt>
                <c:pt idx="51">
                  <c:v>38749.9999999947</c:v>
                </c:pt>
                <c:pt idx="52">
                  <c:v>34999.9999999998</c:v>
                </c:pt>
                <c:pt idx="53">
                  <c:v>29375.0000000002</c:v>
                </c:pt>
                <c:pt idx="54">
                  <c:v>18749.9999999999</c:v>
                </c:pt>
                <c:pt idx="55">
                  <c:v>11875</c:v>
                </c:pt>
                <c:pt idx="56">
                  <c:v>1874.9999999999</c:v>
                </c:pt>
                <c:pt idx="57">
                  <c:v>-3749.99999999985</c:v>
                </c:pt>
                <c:pt idx="58">
                  <c:v>-10625</c:v>
                </c:pt>
                <c:pt idx="59">
                  <c:v>-11875</c:v>
                </c:pt>
                <c:pt idx="60">
                  <c:v>-18750</c:v>
                </c:pt>
                <c:pt idx="61">
                  <c:v>-23750</c:v>
                </c:pt>
                <c:pt idx="62">
                  <c:v>-50625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'LW30'!$AB$25:$AB$164</c:f>
              <c:numCache>
                <c:formatCode>General</c:formatCode>
                <c:ptCount val="140"/>
                <c:pt idx="0">
                  <c:v>0</c:v>
                </c:pt>
                <c:pt idx="1">
                  <c:v>20625</c:v>
                </c:pt>
                <c:pt idx="2">
                  <c:v>18125</c:v>
                </c:pt>
                <c:pt idx="3">
                  <c:v>13750</c:v>
                </c:pt>
                <c:pt idx="4">
                  <c:v>7500.00000000001</c:v>
                </c:pt>
                <c:pt idx="5">
                  <c:v>1875.00000000002</c:v>
                </c:pt>
                <c:pt idx="6">
                  <c:v>0</c:v>
                </c:pt>
                <c:pt idx="7">
                  <c:v>-5624.99999999977</c:v>
                </c:pt>
                <c:pt idx="8">
                  <c:v>-8750.00000000023</c:v>
                </c:pt>
                <c:pt idx="9">
                  <c:v>-9999.99999999991</c:v>
                </c:pt>
                <c:pt idx="10">
                  <c:v>-13750.0000000001</c:v>
                </c:pt>
                <c:pt idx="11">
                  <c:v>-15000</c:v>
                </c:pt>
                <c:pt idx="12">
                  <c:v>-15625</c:v>
                </c:pt>
                <c:pt idx="13">
                  <c:v>-15625.0000000007</c:v>
                </c:pt>
                <c:pt idx="14">
                  <c:v>-18124.9999999993</c:v>
                </c:pt>
                <c:pt idx="15">
                  <c:v>-13749.9999999999</c:v>
                </c:pt>
                <c:pt idx="16">
                  <c:v>-16250.0000000001</c:v>
                </c:pt>
                <c:pt idx="17">
                  <c:v>-11250</c:v>
                </c:pt>
                <c:pt idx="18">
                  <c:v>-10625</c:v>
                </c:pt>
                <c:pt idx="19">
                  <c:v>-6249.99999999999</c:v>
                </c:pt>
                <c:pt idx="20">
                  <c:v>-2500</c:v>
                </c:pt>
                <c:pt idx="21">
                  <c:v>625</c:v>
                </c:pt>
                <c:pt idx="22">
                  <c:v>6875</c:v>
                </c:pt>
                <c:pt idx="23">
                  <c:v>11875</c:v>
                </c:pt>
                <c:pt idx="24">
                  <c:v>18749.9999999991</c:v>
                </c:pt>
                <c:pt idx="25">
                  <c:v>23750.0000000018</c:v>
                </c:pt>
                <c:pt idx="26">
                  <c:v>24999.999999999</c:v>
                </c:pt>
                <c:pt idx="27">
                  <c:v>19375</c:v>
                </c:pt>
                <c:pt idx="28">
                  <c:v>14375</c:v>
                </c:pt>
                <c:pt idx="29">
                  <c:v>10625</c:v>
                </c:pt>
                <c:pt idx="30">
                  <c:v>4375</c:v>
                </c:pt>
                <c:pt idx="31">
                  <c:v>3125</c:v>
                </c:pt>
                <c:pt idx="32">
                  <c:v>-1874.99999999998</c:v>
                </c:pt>
                <c:pt idx="33">
                  <c:v>-5000</c:v>
                </c:pt>
                <c:pt idx="34">
                  <c:v>-6250</c:v>
                </c:pt>
                <c:pt idx="35">
                  <c:v>-9375</c:v>
                </c:pt>
                <c:pt idx="36">
                  <c:v>-9999.99999999999</c:v>
                </c:pt>
                <c:pt idx="37">
                  <c:v>-13750</c:v>
                </c:pt>
                <c:pt idx="38">
                  <c:v>-11875</c:v>
                </c:pt>
                <c:pt idx="39">
                  <c:v>-13750</c:v>
                </c:pt>
                <c:pt idx="40">
                  <c:v>-15000</c:v>
                </c:pt>
                <c:pt idx="41">
                  <c:v>-11874.9999999999</c:v>
                </c:pt>
                <c:pt idx="42">
                  <c:v>-13750</c:v>
                </c:pt>
                <c:pt idx="43">
                  <c:v>-11875</c:v>
                </c:pt>
                <c:pt idx="44">
                  <c:v>-9375</c:v>
                </c:pt>
                <c:pt idx="45">
                  <c:v>-7500</c:v>
                </c:pt>
                <c:pt idx="46">
                  <c:v>-1875</c:v>
                </c:pt>
                <c:pt idx="47">
                  <c:v>8750</c:v>
                </c:pt>
                <c:pt idx="48">
                  <c:v>15624.9999999999</c:v>
                </c:pt>
                <c:pt idx="49">
                  <c:v>23124.9999999951</c:v>
                </c:pt>
                <c:pt idx="50">
                  <c:v>25625.00000001</c:v>
                </c:pt>
                <c:pt idx="51">
                  <c:v>28749.9999999949</c:v>
                </c:pt>
                <c:pt idx="52">
                  <c:v>27499.9999999998</c:v>
                </c:pt>
                <c:pt idx="53">
                  <c:v>28125.0000000002</c:v>
                </c:pt>
                <c:pt idx="54">
                  <c:v>24375</c:v>
                </c:pt>
                <c:pt idx="55">
                  <c:v>20624.9999999999</c:v>
                </c:pt>
                <c:pt idx="56">
                  <c:v>13749.9999999999</c:v>
                </c:pt>
                <c:pt idx="57">
                  <c:v>9375.0000000001</c:v>
                </c:pt>
                <c:pt idx="58">
                  <c:v>0</c:v>
                </c:pt>
                <c:pt idx="59">
                  <c:v>-7500</c:v>
                </c:pt>
                <c:pt idx="60">
                  <c:v>-17500</c:v>
                </c:pt>
                <c:pt idx="61">
                  <c:v>-30625</c:v>
                </c:pt>
                <c:pt idx="62">
                  <c:v>-68749.9999999999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'LW30'!$AC$25:$AC$164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-5625</c:v>
                </c:pt>
                <c:pt idx="3">
                  <c:v>-1249.99999999999</c:v>
                </c:pt>
                <c:pt idx="4">
                  <c:v>-5000</c:v>
                </c:pt>
                <c:pt idx="5">
                  <c:v>-3125</c:v>
                </c:pt>
                <c:pt idx="6">
                  <c:v>-4999.99999999999</c:v>
                </c:pt>
                <c:pt idx="7">
                  <c:v>-4375.00000000006</c:v>
                </c:pt>
                <c:pt idx="8">
                  <c:v>-2499.99999999997</c:v>
                </c:pt>
                <c:pt idx="9">
                  <c:v>-3124.99999999998</c:v>
                </c:pt>
                <c:pt idx="10">
                  <c:v>-3750.00000000002</c:v>
                </c:pt>
                <c:pt idx="11">
                  <c:v>0</c:v>
                </c:pt>
                <c:pt idx="12">
                  <c:v>-625.000000000044</c:v>
                </c:pt>
                <c:pt idx="13">
                  <c:v>625.000000000451</c:v>
                </c:pt>
                <c:pt idx="14">
                  <c:v>3124.99999999959</c:v>
                </c:pt>
                <c:pt idx="15">
                  <c:v>3750.00000000005</c:v>
                </c:pt>
                <c:pt idx="16">
                  <c:v>6874.99999999995</c:v>
                </c:pt>
                <c:pt idx="17">
                  <c:v>7500</c:v>
                </c:pt>
                <c:pt idx="18">
                  <c:v>10000</c:v>
                </c:pt>
                <c:pt idx="19">
                  <c:v>11875</c:v>
                </c:pt>
                <c:pt idx="20">
                  <c:v>15000</c:v>
                </c:pt>
                <c:pt idx="21">
                  <c:v>15625</c:v>
                </c:pt>
                <c:pt idx="22">
                  <c:v>20000</c:v>
                </c:pt>
                <c:pt idx="23">
                  <c:v>21250</c:v>
                </c:pt>
                <c:pt idx="24">
                  <c:v>25624.9999999998</c:v>
                </c:pt>
                <c:pt idx="25">
                  <c:v>28750.0000000003</c:v>
                </c:pt>
                <c:pt idx="26">
                  <c:v>27499.9999999998</c:v>
                </c:pt>
                <c:pt idx="27">
                  <c:v>23125</c:v>
                </c:pt>
                <c:pt idx="28">
                  <c:v>19375</c:v>
                </c:pt>
                <c:pt idx="29">
                  <c:v>15000</c:v>
                </c:pt>
                <c:pt idx="30">
                  <c:v>10000</c:v>
                </c:pt>
                <c:pt idx="31">
                  <c:v>5625</c:v>
                </c:pt>
                <c:pt idx="32">
                  <c:v>624.999999999796</c:v>
                </c:pt>
                <c:pt idx="33">
                  <c:v>-6874.99999999962</c:v>
                </c:pt>
                <c:pt idx="34">
                  <c:v>-13125.0000000004</c:v>
                </c:pt>
                <c:pt idx="35">
                  <c:v>-22499.9999999996</c:v>
                </c:pt>
                <c:pt idx="36">
                  <c:v>-32500.0000000004</c:v>
                </c:pt>
                <c:pt idx="37">
                  <c:v>-39999.9999999996</c:v>
                </c:pt>
                <c:pt idx="38">
                  <c:v>-51875</c:v>
                </c:pt>
                <c:pt idx="39">
                  <c:v>-58750</c:v>
                </c:pt>
                <c:pt idx="40">
                  <c:v>-68125</c:v>
                </c:pt>
                <c:pt idx="41">
                  <c:v>-75625</c:v>
                </c:pt>
                <c:pt idx="42">
                  <c:v>-81249.9999999996</c:v>
                </c:pt>
                <c:pt idx="43">
                  <c:v>-86250.0000000004</c:v>
                </c:pt>
                <c:pt idx="44">
                  <c:v>-90624.9999999994</c:v>
                </c:pt>
                <c:pt idx="45">
                  <c:v>-91875.0000000002</c:v>
                </c:pt>
                <c:pt idx="46">
                  <c:v>-66874.9999999998</c:v>
                </c:pt>
                <c:pt idx="47">
                  <c:v>-20625</c:v>
                </c:pt>
                <c:pt idx="48">
                  <c:v>23125</c:v>
                </c:pt>
                <c:pt idx="49">
                  <c:v>58124.9999999933</c:v>
                </c:pt>
                <c:pt idx="50">
                  <c:v>84375.000000013</c:v>
                </c:pt>
                <c:pt idx="51">
                  <c:v>106874.999999993</c:v>
                </c:pt>
                <c:pt idx="52">
                  <c:v>118750</c:v>
                </c:pt>
                <c:pt idx="53">
                  <c:v>122500</c:v>
                </c:pt>
                <c:pt idx="54">
                  <c:v>118750</c:v>
                </c:pt>
                <c:pt idx="55">
                  <c:v>106250</c:v>
                </c:pt>
                <c:pt idx="56">
                  <c:v>86874.9999999996</c:v>
                </c:pt>
                <c:pt idx="57">
                  <c:v>62500</c:v>
                </c:pt>
                <c:pt idx="58">
                  <c:v>32500.0000000002</c:v>
                </c:pt>
                <c:pt idx="59">
                  <c:v>-625.000000000175</c:v>
                </c:pt>
                <c:pt idx="60">
                  <c:v>-40624.9999999999</c:v>
                </c:pt>
                <c:pt idx="61">
                  <c:v>-85624.9999999999</c:v>
                </c:pt>
                <c:pt idx="62">
                  <c:v>-223125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'LW30'!$AD$25:$AD$164</c:f>
              <c:numCache>
                <c:formatCode>General</c:formatCode>
                <c:ptCount val="140"/>
                <c:pt idx="0">
                  <c:v>0</c:v>
                </c:pt>
                <c:pt idx="1">
                  <c:v>8750</c:v>
                </c:pt>
                <c:pt idx="2">
                  <c:v>6875</c:v>
                </c:pt>
                <c:pt idx="3">
                  <c:v>3749.99999999998</c:v>
                </c:pt>
                <c:pt idx="4">
                  <c:v>2500.00000000002</c:v>
                </c:pt>
                <c:pt idx="5">
                  <c:v>-625.000000000011</c:v>
                </c:pt>
                <c:pt idx="6">
                  <c:v>-3749.99999999999</c:v>
                </c:pt>
                <c:pt idx="7">
                  <c:v>-3124.99999999991</c:v>
                </c:pt>
                <c:pt idx="8">
                  <c:v>-6875.00000000009</c:v>
                </c:pt>
                <c:pt idx="9">
                  <c:v>-7500</c:v>
                </c:pt>
                <c:pt idx="10">
                  <c:v>-8125</c:v>
                </c:pt>
                <c:pt idx="11">
                  <c:v>-10625</c:v>
                </c:pt>
                <c:pt idx="12">
                  <c:v>-8125.00000000002</c:v>
                </c:pt>
                <c:pt idx="13">
                  <c:v>-8750.00000000008</c:v>
                </c:pt>
                <c:pt idx="14">
                  <c:v>-7499.99999999986</c:v>
                </c:pt>
                <c:pt idx="15">
                  <c:v>-3749.99999999999</c:v>
                </c:pt>
                <c:pt idx="16">
                  <c:v>-1250.00000000001</c:v>
                </c:pt>
                <c:pt idx="17">
                  <c:v>1875</c:v>
                </c:pt>
                <c:pt idx="18">
                  <c:v>6250.00000000001</c:v>
                </c:pt>
                <c:pt idx="19">
                  <c:v>11250</c:v>
                </c:pt>
                <c:pt idx="20">
                  <c:v>12500</c:v>
                </c:pt>
                <c:pt idx="21">
                  <c:v>18750</c:v>
                </c:pt>
                <c:pt idx="22">
                  <c:v>18750</c:v>
                </c:pt>
                <c:pt idx="23">
                  <c:v>23125</c:v>
                </c:pt>
                <c:pt idx="24">
                  <c:v>26249.9999999998</c:v>
                </c:pt>
                <c:pt idx="25">
                  <c:v>33125.0000000002</c:v>
                </c:pt>
                <c:pt idx="26">
                  <c:v>36249.9999999998</c:v>
                </c:pt>
                <c:pt idx="27">
                  <c:v>38750</c:v>
                </c:pt>
                <c:pt idx="28">
                  <c:v>44999.9999999999</c:v>
                </c:pt>
                <c:pt idx="29">
                  <c:v>51875.0000000001</c:v>
                </c:pt>
                <c:pt idx="30">
                  <c:v>53749.9999999998</c:v>
                </c:pt>
                <c:pt idx="31">
                  <c:v>50625</c:v>
                </c:pt>
                <c:pt idx="32">
                  <c:v>40000</c:v>
                </c:pt>
                <c:pt idx="33">
                  <c:v>16250</c:v>
                </c:pt>
                <c:pt idx="34">
                  <c:v>-12500</c:v>
                </c:pt>
                <c:pt idx="35">
                  <c:v>-46875</c:v>
                </c:pt>
                <c:pt idx="36">
                  <c:v>-84999.9999999997</c:v>
                </c:pt>
                <c:pt idx="37">
                  <c:v>-115625.000000001</c:v>
                </c:pt>
                <c:pt idx="38">
                  <c:v>-146249.999999999</c:v>
                </c:pt>
                <c:pt idx="39">
                  <c:v>-161874.999999999</c:v>
                </c:pt>
                <c:pt idx="40">
                  <c:v>-173125.000000001</c:v>
                </c:pt>
                <c:pt idx="41">
                  <c:v>-173750</c:v>
                </c:pt>
                <c:pt idx="42">
                  <c:v>-163125</c:v>
                </c:pt>
                <c:pt idx="43">
                  <c:v>-151875</c:v>
                </c:pt>
                <c:pt idx="44">
                  <c:v>-131875</c:v>
                </c:pt>
                <c:pt idx="45">
                  <c:v>-104375</c:v>
                </c:pt>
                <c:pt idx="46">
                  <c:v>-38749.9999999998</c:v>
                </c:pt>
                <c:pt idx="47">
                  <c:v>58124.9999999995</c:v>
                </c:pt>
                <c:pt idx="48">
                  <c:v>147500</c:v>
                </c:pt>
                <c:pt idx="49">
                  <c:v>219999.999999978</c:v>
                </c:pt>
                <c:pt idx="50">
                  <c:v>272500.000000044</c:v>
                </c:pt>
                <c:pt idx="51">
                  <c:v>292499.999999978</c:v>
                </c:pt>
                <c:pt idx="52">
                  <c:v>283749.999999999</c:v>
                </c:pt>
                <c:pt idx="53">
                  <c:v>232500.000000001</c:v>
                </c:pt>
                <c:pt idx="54">
                  <c:v>161249.999999999</c:v>
                </c:pt>
                <c:pt idx="55">
                  <c:v>70625</c:v>
                </c:pt>
                <c:pt idx="56">
                  <c:v>-10624.9999999997</c:v>
                </c:pt>
                <c:pt idx="57">
                  <c:v>-71250.0000000002</c:v>
                </c:pt>
                <c:pt idx="58">
                  <c:v>-104375</c:v>
                </c:pt>
                <c:pt idx="59">
                  <c:v>-110625</c:v>
                </c:pt>
                <c:pt idx="60">
                  <c:v>-101875</c:v>
                </c:pt>
                <c:pt idx="61">
                  <c:v>-97499.9999999999</c:v>
                </c:pt>
                <c:pt idx="62">
                  <c:v>-175625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2795812"/>
        <c:axId val="357148154"/>
      </c:lineChart>
      <c:catAx>
        <c:axId val="5227958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148154"/>
        <c:crosses val="autoZero"/>
        <c:auto val="1"/>
        <c:lblAlgn val="ctr"/>
        <c:lblOffset val="100"/>
        <c:noMultiLvlLbl val="0"/>
      </c:catAx>
      <c:valAx>
        <c:axId val="3571481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7958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a'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'LW30'!$AF$25:$AF$163</c:f>
              <c:numCache>
                <c:formatCode>General</c:formatCode>
                <c:ptCount val="139"/>
                <c:pt idx="0">
                  <c:v>0</c:v>
                </c:pt>
                <c:pt idx="1">
                  <c:v>-1250.00000000001</c:v>
                </c:pt>
                <c:pt idx="2">
                  <c:v>5000.00000000005</c:v>
                </c:pt>
                <c:pt idx="3">
                  <c:v>1874.99999999995</c:v>
                </c:pt>
                <c:pt idx="4">
                  <c:v>624.999999999978</c:v>
                </c:pt>
                <c:pt idx="5">
                  <c:v>3750.00000000007</c:v>
                </c:pt>
                <c:pt idx="6">
                  <c:v>-1250.00000000045</c:v>
                </c:pt>
                <c:pt idx="7">
                  <c:v>5000.00000000077</c:v>
                </c:pt>
                <c:pt idx="8">
                  <c:v>624.999999999549</c:v>
                </c:pt>
                <c:pt idx="9">
                  <c:v>8125.00000000017</c:v>
                </c:pt>
                <c:pt idx="10">
                  <c:v>2499.99999999991</c:v>
                </c:pt>
                <c:pt idx="11">
                  <c:v>8124.99999999983</c:v>
                </c:pt>
                <c:pt idx="12">
                  <c:v>5000.0000000018</c:v>
                </c:pt>
                <c:pt idx="13">
                  <c:v>5624.99999999691</c:v>
                </c:pt>
                <c:pt idx="14">
                  <c:v>5625.00000000146</c:v>
                </c:pt>
                <c:pt idx="15">
                  <c:v>2500</c:v>
                </c:pt>
                <c:pt idx="16">
                  <c:v>0</c:v>
                </c:pt>
                <c:pt idx="17">
                  <c:v>0</c:v>
                </c:pt>
                <c:pt idx="18">
                  <c:v>-3125.00000000019</c:v>
                </c:pt>
                <c:pt idx="19">
                  <c:v>-5624.99999999971</c:v>
                </c:pt>
                <c:pt idx="20">
                  <c:v>-8125.00000000019</c:v>
                </c:pt>
                <c:pt idx="21">
                  <c:v>-8124.99999999988</c:v>
                </c:pt>
                <c:pt idx="22">
                  <c:v>-11250</c:v>
                </c:pt>
                <c:pt idx="23">
                  <c:v>-11250.0000000002</c:v>
                </c:pt>
                <c:pt idx="24">
                  <c:v>-11249.9999999994</c:v>
                </c:pt>
                <c:pt idx="25">
                  <c:v>-5000.00000000058</c:v>
                </c:pt>
                <c:pt idx="26">
                  <c:v>3125.00000000022</c:v>
                </c:pt>
                <c:pt idx="27">
                  <c:v>3749.99999999996</c:v>
                </c:pt>
                <c:pt idx="28">
                  <c:v>4375.00000000004</c:v>
                </c:pt>
                <c:pt idx="29">
                  <c:v>3124.99999999996</c:v>
                </c:pt>
                <c:pt idx="30">
                  <c:v>4375</c:v>
                </c:pt>
                <c:pt idx="31">
                  <c:v>3125</c:v>
                </c:pt>
                <c:pt idx="32">
                  <c:v>3750</c:v>
                </c:pt>
                <c:pt idx="33">
                  <c:v>3125.00000000005</c:v>
                </c:pt>
                <c:pt idx="34">
                  <c:v>2499.99999999993</c:v>
                </c:pt>
                <c:pt idx="35">
                  <c:v>3125</c:v>
                </c:pt>
                <c:pt idx="36">
                  <c:v>3125.00000000005</c:v>
                </c:pt>
                <c:pt idx="37">
                  <c:v>2499.99999999995</c:v>
                </c:pt>
                <c:pt idx="38">
                  <c:v>1875</c:v>
                </c:pt>
                <c:pt idx="39">
                  <c:v>2500.00000000003</c:v>
                </c:pt>
                <c:pt idx="40">
                  <c:v>1874.99999999998</c:v>
                </c:pt>
                <c:pt idx="41">
                  <c:v>2500.00000000002</c:v>
                </c:pt>
                <c:pt idx="42">
                  <c:v>1250</c:v>
                </c:pt>
                <c:pt idx="43">
                  <c:v>-625</c:v>
                </c:pt>
                <c:pt idx="44">
                  <c:v>-1.45519152283669e-10</c:v>
                </c:pt>
                <c:pt idx="45">
                  <c:v>-10624.9999999998</c:v>
                </c:pt>
                <c:pt idx="46">
                  <c:v>-16875.0000000001</c:v>
                </c:pt>
                <c:pt idx="47">
                  <c:v>-15624.9999999999</c:v>
                </c:pt>
                <c:pt idx="48">
                  <c:v>-8749.99999999499</c:v>
                </c:pt>
                <c:pt idx="49">
                  <c:v>-6250.00000001546</c:v>
                </c:pt>
                <c:pt idx="50">
                  <c:v>625.000000015643</c:v>
                </c:pt>
                <c:pt idx="51">
                  <c:v>3749.99999999491</c:v>
                </c:pt>
                <c:pt idx="52">
                  <c:v>5624.99999999964</c:v>
                </c:pt>
                <c:pt idx="53">
                  <c:v>10625.0000000003</c:v>
                </c:pt>
                <c:pt idx="54">
                  <c:v>6874.99999999991</c:v>
                </c:pt>
                <c:pt idx="55">
                  <c:v>10000.0000000001</c:v>
                </c:pt>
                <c:pt idx="56">
                  <c:v>5624.99999999975</c:v>
                </c:pt>
                <c:pt idx="57">
                  <c:v>6875.00000000019</c:v>
                </c:pt>
                <c:pt idx="58">
                  <c:v>1249.99999999996</c:v>
                </c:pt>
                <c:pt idx="59">
                  <c:v>6874.99999999999</c:v>
                </c:pt>
                <c:pt idx="60">
                  <c:v>4999.99999999999</c:v>
                </c:pt>
                <c:pt idx="61">
                  <c:v>26875</c:v>
                </c:pt>
                <c:pt idx="62">
                  <c:v>-50625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'LW30'!$AG$25:$AG$163</c:f>
              <c:numCache>
                <c:formatCode>General</c:formatCode>
                <c:ptCount val="139"/>
                <c:pt idx="0">
                  <c:v>0</c:v>
                </c:pt>
                <c:pt idx="1">
                  <c:v>2499.99999999999</c:v>
                </c:pt>
                <c:pt idx="2">
                  <c:v>4375.00000000005</c:v>
                </c:pt>
                <c:pt idx="3">
                  <c:v>6249.99999999994</c:v>
                </c:pt>
                <c:pt idx="4">
                  <c:v>5624.99999999999</c:v>
                </c:pt>
                <c:pt idx="5">
                  <c:v>1875.00000000002</c:v>
                </c:pt>
                <c:pt idx="6">
                  <c:v>5624.99999999977</c:v>
                </c:pt>
                <c:pt idx="7">
                  <c:v>3125.00000000045</c:v>
                </c:pt>
                <c:pt idx="8">
                  <c:v>1249.99999999969</c:v>
                </c:pt>
                <c:pt idx="9">
                  <c:v>3750.00000000017</c:v>
                </c:pt>
                <c:pt idx="10">
                  <c:v>1249.99999999991</c:v>
                </c:pt>
                <c:pt idx="11">
                  <c:v>625</c:v>
                </c:pt>
                <c:pt idx="12">
                  <c:v>7.27595761418343e-10</c:v>
                </c:pt>
                <c:pt idx="13">
                  <c:v>2499.99999999854</c:v>
                </c:pt>
                <c:pt idx="14">
                  <c:v>-4374.99999999937</c:v>
                </c:pt>
                <c:pt idx="15">
                  <c:v>2500.00000000015</c:v>
                </c:pt>
                <c:pt idx="16">
                  <c:v>-5000.00000000009</c:v>
                </c:pt>
                <c:pt idx="17">
                  <c:v>-624.999999999942</c:v>
                </c:pt>
                <c:pt idx="18">
                  <c:v>-4375.00000000003</c:v>
                </c:pt>
                <c:pt idx="19">
                  <c:v>-3749.99999999999</c:v>
                </c:pt>
                <c:pt idx="20">
                  <c:v>-3125</c:v>
                </c:pt>
                <c:pt idx="21">
                  <c:v>-6250</c:v>
                </c:pt>
                <c:pt idx="22">
                  <c:v>-4999.99999999996</c:v>
                </c:pt>
                <c:pt idx="23">
                  <c:v>-6874.99999999913</c:v>
                </c:pt>
                <c:pt idx="24">
                  <c:v>-5000.00000000273</c:v>
                </c:pt>
                <c:pt idx="25">
                  <c:v>-1249.99999999723</c:v>
                </c:pt>
                <c:pt idx="26">
                  <c:v>5624.99999999905</c:v>
                </c:pt>
                <c:pt idx="27">
                  <c:v>5000</c:v>
                </c:pt>
                <c:pt idx="28">
                  <c:v>3750.00000000004</c:v>
                </c:pt>
                <c:pt idx="29">
                  <c:v>6249.99999999996</c:v>
                </c:pt>
                <c:pt idx="30">
                  <c:v>1250</c:v>
                </c:pt>
                <c:pt idx="31">
                  <c:v>4999.99999999998</c:v>
                </c:pt>
                <c:pt idx="32">
                  <c:v>3125.00000000002</c:v>
                </c:pt>
                <c:pt idx="33">
                  <c:v>1250</c:v>
                </c:pt>
                <c:pt idx="34">
                  <c:v>3125</c:v>
                </c:pt>
                <c:pt idx="35">
                  <c:v>624.999999999989</c:v>
                </c:pt>
                <c:pt idx="36">
                  <c:v>3749.99999999999</c:v>
                </c:pt>
                <c:pt idx="37">
                  <c:v>-1874.99999999997</c:v>
                </c:pt>
                <c:pt idx="38">
                  <c:v>1874.99999999994</c:v>
                </c:pt>
                <c:pt idx="39">
                  <c:v>1250.00000000007</c:v>
                </c:pt>
                <c:pt idx="40">
                  <c:v>-3125.00000000008</c:v>
                </c:pt>
                <c:pt idx="41">
                  <c:v>1875.00000000008</c:v>
                </c:pt>
                <c:pt idx="42">
                  <c:v>-1875.00000000007</c:v>
                </c:pt>
                <c:pt idx="43">
                  <c:v>-2499.99999999996</c:v>
                </c:pt>
                <c:pt idx="44">
                  <c:v>-1875</c:v>
                </c:pt>
                <c:pt idx="45">
                  <c:v>-5625</c:v>
                </c:pt>
                <c:pt idx="46">
                  <c:v>-10625</c:v>
                </c:pt>
                <c:pt idx="47">
                  <c:v>-6874.99999999991</c:v>
                </c:pt>
                <c:pt idx="48">
                  <c:v>-7499.99999999518</c:v>
                </c:pt>
                <c:pt idx="49">
                  <c:v>-2500.00000001492</c:v>
                </c:pt>
                <c:pt idx="50">
                  <c:v>-3124.9999999849</c:v>
                </c:pt>
                <c:pt idx="51">
                  <c:v>1249.99999999509</c:v>
                </c:pt>
                <c:pt idx="52">
                  <c:v>-625.000000000364</c:v>
                </c:pt>
                <c:pt idx="53">
                  <c:v>3750.00000000018</c:v>
                </c:pt>
                <c:pt idx="54">
                  <c:v>3750.00000000009</c:v>
                </c:pt>
                <c:pt idx="55">
                  <c:v>6875.00000000001</c:v>
                </c:pt>
                <c:pt idx="56">
                  <c:v>4374.9999999998</c:v>
                </c:pt>
                <c:pt idx="57">
                  <c:v>9375.0000000001</c:v>
                </c:pt>
                <c:pt idx="58">
                  <c:v>7500</c:v>
                </c:pt>
                <c:pt idx="59">
                  <c:v>10000</c:v>
                </c:pt>
                <c:pt idx="60">
                  <c:v>13125</c:v>
                </c:pt>
                <c:pt idx="61">
                  <c:v>38124.9999999999</c:v>
                </c:pt>
                <c:pt idx="62">
                  <c:v>-68749.9999999999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'LW30'!$AH$25:$AH$163</c:f>
              <c:numCache>
                <c:formatCode>General</c:formatCode>
                <c:ptCount val="139"/>
                <c:pt idx="0">
                  <c:v>0</c:v>
                </c:pt>
                <c:pt idx="1">
                  <c:v>5625</c:v>
                </c:pt>
                <c:pt idx="2">
                  <c:v>-4375.00000000001</c:v>
                </c:pt>
                <c:pt idx="3">
                  <c:v>3750.00000000001</c:v>
                </c:pt>
                <c:pt idx="4">
                  <c:v>-1875</c:v>
                </c:pt>
                <c:pt idx="5">
                  <c:v>1874.99999999999</c:v>
                </c:pt>
                <c:pt idx="6">
                  <c:v>-624.999999999931</c:v>
                </c:pt>
                <c:pt idx="7">
                  <c:v>-1875.00000000009</c:v>
                </c:pt>
                <c:pt idx="8">
                  <c:v>625.000000000011</c:v>
                </c:pt>
                <c:pt idx="9">
                  <c:v>625.000000000044</c:v>
                </c:pt>
                <c:pt idx="10">
                  <c:v>-3750.00000000002</c:v>
                </c:pt>
                <c:pt idx="11">
                  <c:v>625.000000000044</c:v>
                </c:pt>
                <c:pt idx="12">
                  <c:v>-1250.00000000049</c:v>
                </c:pt>
                <c:pt idx="13">
                  <c:v>-2499.99999999914</c:v>
                </c:pt>
                <c:pt idx="14">
                  <c:v>-625.000000000455</c:v>
                </c:pt>
                <c:pt idx="15">
                  <c:v>-3124.99999999991</c:v>
                </c:pt>
                <c:pt idx="16">
                  <c:v>-625.000000000047</c:v>
                </c:pt>
                <c:pt idx="17">
                  <c:v>-2500</c:v>
                </c:pt>
                <c:pt idx="18">
                  <c:v>-1875</c:v>
                </c:pt>
                <c:pt idx="19">
                  <c:v>-3125</c:v>
                </c:pt>
                <c:pt idx="20">
                  <c:v>-624.999999999956</c:v>
                </c:pt>
                <c:pt idx="21">
                  <c:v>-4375.00000000004</c:v>
                </c:pt>
                <c:pt idx="22">
                  <c:v>-1249.99999999997</c:v>
                </c:pt>
                <c:pt idx="23">
                  <c:v>-4374.99999999983</c:v>
                </c:pt>
                <c:pt idx="24">
                  <c:v>-3125.00000000051</c:v>
                </c:pt>
                <c:pt idx="25">
                  <c:v>1250.00000000051</c:v>
                </c:pt>
                <c:pt idx="26">
                  <c:v>4374.99999999977</c:v>
                </c:pt>
                <c:pt idx="27">
                  <c:v>3750.00000000006</c:v>
                </c:pt>
                <c:pt idx="28">
                  <c:v>4374.99999999997</c:v>
                </c:pt>
                <c:pt idx="29">
                  <c:v>5000</c:v>
                </c:pt>
                <c:pt idx="30">
                  <c:v>4375</c:v>
                </c:pt>
                <c:pt idx="31">
                  <c:v>5000.0000000002</c:v>
                </c:pt>
                <c:pt idx="32">
                  <c:v>7499.99999999942</c:v>
                </c:pt>
                <c:pt idx="33">
                  <c:v>6250.00000000076</c:v>
                </c:pt>
                <c:pt idx="34">
                  <c:v>9374.99999999924</c:v>
                </c:pt>
                <c:pt idx="35">
                  <c:v>10000.0000000008</c:v>
                </c:pt>
                <c:pt idx="36">
                  <c:v>7499.99999999924</c:v>
                </c:pt>
                <c:pt idx="37">
                  <c:v>11875.0000000004</c:v>
                </c:pt>
                <c:pt idx="38">
                  <c:v>6875</c:v>
                </c:pt>
                <c:pt idx="39">
                  <c:v>9375</c:v>
                </c:pt>
                <c:pt idx="40">
                  <c:v>7500</c:v>
                </c:pt>
                <c:pt idx="41">
                  <c:v>5624.99999999962</c:v>
                </c:pt>
                <c:pt idx="42">
                  <c:v>5000.00000000076</c:v>
                </c:pt>
                <c:pt idx="43">
                  <c:v>4374.99999999904</c:v>
                </c:pt>
                <c:pt idx="44">
                  <c:v>1250.00000000081</c:v>
                </c:pt>
                <c:pt idx="45">
                  <c:v>-25000.0000000005</c:v>
                </c:pt>
                <c:pt idx="46">
                  <c:v>-46249.9999999998</c:v>
                </c:pt>
                <c:pt idx="47">
                  <c:v>-43750</c:v>
                </c:pt>
                <c:pt idx="48">
                  <c:v>-34999.9999999933</c:v>
                </c:pt>
                <c:pt idx="49">
                  <c:v>-26250.0000000197</c:v>
                </c:pt>
                <c:pt idx="50">
                  <c:v>-22499.9999999804</c:v>
                </c:pt>
                <c:pt idx="51">
                  <c:v>-11875.0000000062</c:v>
                </c:pt>
                <c:pt idx="52">
                  <c:v>-3750.00000000035</c:v>
                </c:pt>
                <c:pt idx="53">
                  <c:v>3750</c:v>
                </c:pt>
                <c:pt idx="54">
                  <c:v>12500</c:v>
                </c:pt>
                <c:pt idx="55">
                  <c:v>19375.0000000004</c:v>
                </c:pt>
                <c:pt idx="56">
                  <c:v>24374.9999999996</c:v>
                </c:pt>
                <c:pt idx="57">
                  <c:v>29999.9999999999</c:v>
                </c:pt>
                <c:pt idx="58">
                  <c:v>33125.0000000003</c:v>
                </c:pt>
                <c:pt idx="59">
                  <c:v>39999.9999999998</c:v>
                </c:pt>
                <c:pt idx="60">
                  <c:v>44999.9999999999</c:v>
                </c:pt>
                <c:pt idx="61">
                  <c:v>137500</c:v>
                </c:pt>
                <c:pt idx="62">
                  <c:v>-223125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'LW30'!$AI$25:$AI$163</c:f>
              <c:numCache>
                <c:formatCode>General</c:formatCode>
                <c:ptCount val="139"/>
                <c:pt idx="0">
                  <c:v>0</c:v>
                </c:pt>
                <c:pt idx="1">
                  <c:v>1875</c:v>
                </c:pt>
                <c:pt idx="2">
                  <c:v>3125.00000000003</c:v>
                </c:pt>
                <c:pt idx="3">
                  <c:v>1249.99999999996</c:v>
                </c:pt>
                <c:pt idx="4">
                  <c:v>3125.00000000003</c:v>
                </c:pt>
                <c:pt idx="5">
                  <c:v>3124.99999999998</c:v>
                </c:pt>
                <c:pt idx="6">
                  <c:v>-625.00000000008</c:v>
                </c:pt>
                <c:pt idx="7">
                  <c:v>3750.00000000018</c:v>
                </c:pt>
                <c:pt idx="8">
                  <c:v>624.999999999909</c:v>
                </c:pt>
                <c:pt idx="9">
                  <c:v>625</c:v>
                </c:pt>
                <c:pt idx="10">
                  <c:v>2500</c:v>
                </c:pt>
                <c:pt idx="11">
                  <c:v>-2499.99999999998</c:v>
                </c:pt>
                <c:pt idx="12">
                  <c:v>625.000000000058</c:v>
                </c:pt>
                <c:pt idx="13">
                  <c:v>-1250.00000000022</c:v>
                </c:pt>
                <c:pt idx="14">
                  <c:v>-3749.99999999987</c:v>
                </c:pt>
                <c:pt idx="15">
                  <c:v>-2499.99999999999</c:v>
                </c:pt>
                <c:pt idx="16">
                  <c:v>-3125.00000000001</c:v>
                </c:pt>
                <c:pt idx="17">
                  <c:v>-4375.00000000001</c:v>
                </c:pt>
                <c:pt idx="18">
                  <c:v>-4999.99999999997</c:v>
                </c:pt>
                <c:pt idx="19">
                  <c:v>-1250.00000000002</c:v>
                </c:pt>
                <c:pt idx="20">
                  <c:v>-6249.99999999995</c:v>
                </c:pt>
                <c:pt idx="21">
                  <c:v>-4.72937244921923e-11</c:v>
                </c:pt>
                <c:pt idx="22">
                  <c:v>-4375</c:v>
                </c:pt>
                <c:pt idx="23">
                  <c:v>-3124.99999999982</c:v>
                </c:pt>
                <c:pt idx="24">
                  <c:v>-6875.00000000043</c:v>
                </c:pt>
                <c:pt idx="25">
                  <c:v>-3124.99999999956</c:v>
                </c:pt>
                <c:pt idx="26">
                  <c:v>-2500.00000000019</c:v>
                </c:pt>
                <c:pt idx="27">
                  <c:v>-6249.99999999991</c:v>
                </c:pt>
                <c:pt idx="28">
                  <c:v>-6875.00000000015</c:v>
                </c:pt>
                <c:pt idx="29">
                  <c:v>-1874.99999999977</c:v>
                </c:pt>
                <c:pt idx="30">
                  <c:v>3124.99999999983</c:v>
                </c:pt>
                <c:pt idx="31">
                  <c:v>10625</c:v>
                </c:pt>
                <c:pt idx="32">
                  <c:v>23750</c:v>
                </c:pt>
                <c:pt idx="33">
                  <c:v>28750</c:v>
                </c:pt>
                <c:pt idx="34">
                  <c:v>34375</c:v>
                </c:pt>
                <c:pt idx="35">
                  <c:v>38124.9999999997</c:v>
                </c:pt>
                <c:pt idx="36">
                  <c:v>30625.0000000011</c:v>
                </c:pt>
                <c:pt idx="37">
                  <c:v>30624.9999999985</c:v>
                </c:pt>
                <c:pt idx="38">
                  <c:v>15625</c:v>
                </c:pt>
                <c:pt idx="39">
                  <c:v>11250.0000000015</c:v>
                </c:pt>
                <c:pt idx="40">
                  <c:v>624.999999998923</c:v>
                </c:pt>
                <c:pt idx="41">
                  <c:v>-10625</c:v>
                </c:pt>
                <c:pt idx="42">
                  <c:v>-11249.9999999995</c:v>
                </c:pt>
                <c:pt idx="43">
                  <c:v>-20000.0000000002</c:v>
                </c:pt>
                <c:pt idx="44">
                  <c:v>-27500.0000000001</c:v>
                </c:pt>
                <c:pt idx="45">
                  <c:v>-65625</c:v>
                </c:pt>
                <c:pt idx="46">
                  <c:v>-96874.9999999993</c:v>
                </c:pt>
                <c:pt idx="47">
                  <c:v>-89375.0000000005</c:v>
                </c:pt>
                <c:pt idx="48">
                  <c:v>-72499.9999999775</c:v>
                </c:pt>
                <c:pt idx="49">
                  <c:v>-52500.0000000668</c:v>
                </c:pt>
                <c:pt idx="50">
                  <c:v>-19999.9999999338</c:v>
                </c:pt>
                <c:pt idx="51">
                  <c:v>8749.99999997957</c:v>
                </c:pt>
                <c:pt idx="52">
                  <c:v>51249.9999999978</c:v>
                </c:pt>
                <c:pt idx="53">
                  <c:v>71250.0000000014</c:v>
                </c:pt>
                <c:pt idx="54">
                  <c:v>90624.9999999993</c:v>
                </c:pt>
                <c:pt idx="55">
                  <c:v>81249.9999999997</c:v>
                </c:pt>
                <c:pt idx="56">
                  <c:v>60625.0000000006</c:v>
                </c:pt>
                <c:pt idx="57">
                  <c:v>33124.9999999998</c:v>
                </c:pt>
                <c:pt idx="58">
                  <c:v>6249.99999999971</c:v>
                </c:pt>
                <c:pt idx="59">
                  <c:v>-8749.99999999977</c:v>
                </c:pt>
                <c:pt idx="60">
                  <c:v>-4375</c:v>
                </c:pt>
                <c:pt idx="61">
                  <c:v>78124.9999999999</c:v>
                </c:pt>
                <c:pt idx="62">
                  <c:v>-175625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5304641"/>
        <c:axId val="720577427"/>
      </c:lineChart>
      <c:catAx>
        <c:axId val="6253046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577427"/>
        <c:crosses val="autoZero"/>
        <c:auto val="1"/>
        <c:lblAlgn val="ctr"/>
        <c:lblOffset val="100"/>
        <c:noMultiLvlLbl val="0"/>
      </c:catAx>
      <c:valAx>
        <c:axId val="7205774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3046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a''</a:t>
            </a:r>
            <a:endParaRPr lang="en-US" altLang="zh-CN"/>
          </a:p>
        </c:rich>
      </c:tx>
      <c:layout>
        <c:manualLayout>
          <c:xMode val="edge"/>
          <c:yMode val="edge"/>
          <c:x val="0.439643155840535"/>
          <c:y val="0.02563488260661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'LW30'!$AK$25:$AK$162</c:f>
              <c:numCache>
                <c:formatCode>General</c:formatCode>
                <c:ptCount val="138"/>
                <c:pt idx="0">
                  <c:v>0</c:v>
                </c:pt>
                <c:pt idx="1">
                  <c:v>-6250.00000000006</c:v>
                </c:pt>
                <c:pt idx="2">
                  <c:v>3125.0000000001</c:v>
                </c:pt>
                <c:pt idx="3">
                  <c:v>1249.99999999997</c:v>
                </c:pt>
                <c:pt idx="4">
                  <c:v>-3125.00000000009</c:v>
                </c:pt>
                <c:pt idx="5">
                  <c:v>5000.00000000052</c:v>
                </c:pt>
                <c:pt idx="6">
                  <c:v>-6250.00000000122</c:v>
                </c:pt>
                <c:pt idx="7">
                  <c:v>4375.00000000122</c:v>
                </c:pt>
                <c:pt idx="8">
                  <c:v>-7500.00000000063</c:v>
                </c:pt>
                <c:pt idx="9">
                  <c:v>5625.00000000026</c:v>
                </c:pt>
                <c:pt idx="10">
                  <c:v>-5624.99999999991</c:v>
                </c:pt>
                <c:pt idx="11">
                  <c:v>3124.99999999802</c:v>
                </c:pt>
                <c:pt idx="12">
                  <c:v>-624.999999995111</c:v>
                </c:pt>
                <c:pt idx="13">
                  <c:v>-4.54019755125046e-9</c:v>
                </c:pt>
                <c:pt idx="14">
                  <c:v>3125.00000000146</c:v>
                </c:pt>
                <c:pt idx="15">
                  <c:v>2500</c:v>
                </c:pt>
                <c:pt idx="16">
                  <c:v>0</c:v>
                </c:pt>
                <c:pt idx="17">
                  <c:v>3125.00000000019</c:v>
                </c:pt>
                <c:pt idx="18">
                  <c:v>2499.99999999952</c:v>
                </c:pt>
                <c:pt idx="19">
                  <c:v>2500.00000000048</c:v>
                </c:pt>
                <c:pt idx="20">
                  <c:v>-3.05590219795704e-10</c:v>
                </c:pt>
                <c:pt idx="21">
                  <c:v>3125.00000000015</c:v>
                </c:pt>
                <c:pt idx="22">
                  <c:v>1.45519152283669e-10</c:v>
                </c:pt>
                <c:pt idx="23">
                  <c:v>-7.56699591875076e-10</c:v>
                </c:pt>
                <c:pt idx="24">
                  <c:v>-6249.99999999884</c:v>
                </c:pt>
                <c:pt idx="25">
                  <c:v>-8125.0000000008</c:v>
                </c:pt>
                <c:pt idx="26">
                  <c:v>-624.999999999738</c:v>
                </c:pt>
                <c:pt idx="27">
                  <c:v>-625.000000000087</c:v>
                </c:pt>
                <c:pt idx="28">
                  <c:v>1250.00000000009</c:v>
                </c:pt>
                <c:pt idx="29">
                  <c:v>-1250.00000000004</c:v>
                </c:pt>
                <c:pt idx="30">
                  <c:v>1250</c:v>
                </c:pt>
                <c:pt idx="31">
                  <c:v>-625</c:v>
                </c:pt>
                <c:pt idx="32">
                  <c:v>624.999999999953</c:v>
                </c:pt>
                <c:pt idx="33">
                  <c:v>625.00000000012</c:v>
                </c:pt>
                <c:pt idx="34">
                  <c:v>-625.000000000076</c:v>
                </c:pt>
                <c:pt idx="35">
                  <c:v>-4.18367562815547e-11</c:v>
                </c:pt>
                <c:pt idx="36">
                  <c:v>625.000000000093</c:v>
                </c:pt>
                <c:pt idx="37">
                  <c:v>624.999999999953</c:v>
                </c:pt>
                <c:pt idx="38">
                  <c:v>-625.000000000025</c:v>
                </c:pt>
                <c:pt idx="39">
                  <c:v>625.000000000049</c:v>
                </c:pt>
                <c:pt idx="40">
                  <c:v>-625.000000000045</c:v>
                </c:pt>
                <c:pt idx="41">
                  <c:v>1250.00000000002</c:v>
                </c:pt>
                <c:pt idx="42">
                  <c:v>1875</c:v>
                </c:pt>
                <c:pt idx="43">
                  <c:v>-624.999999999854</c:v>
                </c:pt>
                <c:pt idx="44">
                  <c:v>10624.9999999996</c:v>
                </c:pt>
                <c:pt idx="45">
                  <c:v>6250.00000000035</c:v>
                </c:pt>
                <c:pt idx="46">
                  <c:v>-1250.00000000019</c:v>
                </c:pt>
                <c:pt idx="47">
                  <c:v>-6875.00000000492</c:v>
                </c:pt>
                <c:pt idx="48">
                  <c:v>-2499.99999997953</c:v>
                </c:pt>
                <c:pt idx="49">
                  <c:v>-6875.0000000311</c:v>
                </c:pt>
                <c:pt idx="50">
                  <c:v>-3124.99999997926</c:v>
                </c:pt>
                <c:pt idx="51">
                  <c:v>-1875.00000000473</c:v>
                </c:pt>
                <c:pt idx="52">
                  <c:v>-5000.00000000063</c:v>
                </c:pt>
                <c:pt idx="53">
                  <c:v>3750.00000000036</c:v>
                </c:pt>
                <c:pt idx="54">
                  <c:v>-3125.00000000019</c:v>
                </c:pt>
                <c:pt idx="55">
                  <c:v>4375.00000000035</c:v>
                </c:pt>
                <c:pt idx="56">
                  <c:v>-1250.00000000044</c:v>
                </c:pt>
                <c:pt idx="57">
                  <c:v>5625.00000000023</c:v>
                </c:pt>
                <c:pt idx="58">
                  <c:v>-5625.00000000003</c:v>
                </c:pt>
                <c:pt idx="59">
                  <c:v>1875</c:v>
                </c:pt>
                <c:pt idx="60">
                  <c:v>-21875</c:v>
                </c:pt>
                <c:pt idx="61">
                  <c:v>77499.9999999999</c:v>
                </c:pt>
                <c:pt idx="62">
                  <c:v>-50625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'LW30'!$AL$25:$AL$162</c:f>
              <c:numCache>
                <c:formatCode>General</c:formatCode>
                <c:ptCount val="138"/>
                <c:pt idx="0">
                  <c:v>0</c:v>
                </c:pt>
                <c:pt idx="1">
                  <c:v>-1875.00000000006</c:v>
                </c:pt>
                <c:pt idx="2">
                  <c:v>-1874.99999999989</c:v>
                </c:pt>
                <c:pt idx="3">
                  <c:v>624.999999999949</c:v>
                </c:pt>
                <c:pt idx="4">
                  <c:v>3749.99999999997</c:v>
                </c:pt>
                <c:pt idx="5">
                  <c:v>-3749.99999999975</c:v>
                </c:pt>
                <c:pt idx="6">
                  <c:v>2499.99999999932</c:v>
                </c:pt>
                <c:pt idx="7">
                  <c:v>1875.00000000076</c:v>
                </c:pt>
                <c:pt idx="8">
                  <c:v>-2500.00000000049</c:v>
                </c:pt>
                <c:pt idx="9">
                  <c:v>2500.00000000026</c:v>
                </c:pt>
                <c:pt idx="10">
                  <c:v>624.999999999913</c:v>
                </c:pt>
                <c:pt idx="11">
                  <c:v>624.999999999272</c:v>
                </c:pt>
                <c:pt idx="12">
                  <c:v>-2499.99999999782</c:v>
                </c:pt>
                <c:pt idx="13">
                  <c:v>6874.99999999791</c:v>
                </c:pt>
                <c:pt idx="14">
                  <c:v>-6874.99999999951</c:v>
                </c:pt>
                <c:pt idx="15">
                  <c:v>7500.00000000024</c:v>
                </c:pt>
                <c:pt idx="16">
                  <c:v>-4375.00000000015</c:v>
                </c:pt>
                <c:pt idx="17">
                  <c:v>3750.00000000009</c:v>
                </c:pt>
                <c:pt idx="18">
                  <c:v>-625.000000000044</c:v>
                </c:pt>
                <c:pt idx="19">
                  <c:v>-624.999999999985</c:v>
                </c:pt>
                <c:pt idx="20">
                  <c:v>3125</c:v>
                </c:pt>
                <c:pt idx="21">
                  <c:v>-1250.00000000004</c:v>
                </c:pt>
                <c:pt idx="22">
                  <c:v>1874.99999999918</c:v>
                </c:pt>
                <c:pt idx="23">
                  <c:v>-1874.99999999641</c:v>
                </c:pt>
                <c:pt idx="24">
                  <c:v>-3750.0000000055</c:v>
                </c:pt>
                <c:pt idx="25">
                  <c:v>-6874.99999999627</c:v>
                </c:pt>
                <c:pt idx="26">
                  <c:v>624.999999999047</c:v>
                </c:pt>
                <c:pt idx="27">
                  <c:v>1249.99999999996</c:v>
                </c:pt>
                <c:pt idx="28">
                  <c:v>-2499.99999999991</c:v>
                </c:pt>
                <c:pt idx="29">
                  <c:v>4999.99999999996</c:v>
                </c:pt>
                <c:pt idx="30">
                  <c:v>-3749.99999999998</c:v>
                </c:pt>
                <c:pt idx="31">
                  <c:v>1874.99999999996</c:v>
                </c:pt>
                <c:pt idx="32">
                  <c:v>1875.00000000002</c:v>
                </c:pt>
                <c:pt idx="33">
                  <c:v>-1875</c:v>
                </c:pt>
                <c:pt idx="34">
                  <c:v>2500.00000000001</c:v>
                </c:pt>
                <c:pt idx="35">
                  <c:v>-3125</c:v>
                </c:pt>
                <c:pt idx="36">
                  <c:v>5624.99999999996</c:v>
                </c:pt>
                <c:pt idx="37">
                  <c:v>-3749.99999999991</c:v>
                </c:pt>
                <c:pt idx="38">
                  <c:v>624.999999999869</c:v>
                </c:pt>
                <c:pt idx="39">
                  <c:v>4375.00000000015</c:v>
                </c:pt>
                <c:pt idx="40">
                  <c:v>-5000.00000000016</c:v>
                </c:pt>
                <c:pt idx="41">
                  <c:v>3750.00000000015</c:v>
                </c:pt>
                <c:pt idx="42">
                  <c:v>624.999999999884</c:v>
                </c:pt>
                <c:pt idx="43">
                  <c:v>-624.999999999956</c:v>
                </c:pt>
                <c:pt idx="44">
                  <c:v>3750</c:v>
                </c:pt>
                <c:pt idx="45">
                  <c:v>5000</c:v>
                </c:pt>
                <c:pt idx="46">
                  <c:v>-3750.00000000009</c:v>
                </c:pt>
                <c:pt idx="47">
                  <c:v>624.999999995263</c:v>
                </c:pt>
                <c:pt idx="48">
                  <c:v>-4999.99999998026</c:v>
                </c:pt>
                <c:pt idx="49">
                  <c:v>624.999999969987</c:v>
                </c:pt>
                <c:pt idx="50">
                  <c:v>-4374.99999997999</c:v>
                </c:pt>
                <c:pt idx="51">
                  <c:v>1874.99999999545</c:v>
                </c:pt>
                <c:pt idx="52">
                  <c:v>-4375.00000000055</c:v>
                </c:pt>
                <c:pt idx="53">
                  <c:v>9.45874489843845e-11</c:v>
                </c:pt>
                <c:pt idx="54">
                  <c:v>-3124.99999999993</c:v>
                </c:pt>
                <c:pt idx="55">
                  <c:v>2500.00000000022</c:v>
                </c:pt>
                <c:pt idx="56">
                  <c:v>-5000.00000000031</c:v>
                </c:pt>
                <c:pt idx="57">
                  <c:v>1875.0000000001</c:v>
                </c:pt>
                <c:pt idx="58">
                  <c:v>-2500</c:v>
                </c:pt>
                <c:pt idx="59">
                  <c:v>-3124.99999999999</c:v>
                </c:pt>
                <c:pt idx="60">
                  <c:v>-25000</c:v>
                </c:pt>
                <c:pt idx="61">
                  <c:v>106875</c:v>
                </c:pt>
                <c:pt idx="62">
                  <c:v>-68749.9999999999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'LW30'!$AM$25:$AM$162</c:f>
              <c:numCache>
                <c:formatCode>General</c:formatCode>
                <c:ptCount val="138"/>
                <c:pt idx="0">
                  <c:v>0</c:v>
                </c:pt>
                <c:pt idx="1">
                  <c:v>10000</c:v>
                </c:pt>
                <c:pt idx="2">
                  <c:v>-8125.00000000001</c:v>
                </c:pt>
                <c:pt idx="3">
                  <c:v>5625</c:v>
                </c:pt>
                <c:pt idx="4">
                  <c:v>-3749.99999999999</c:v>
                </c:pt>
                <c:pt idx="5">
                  <c:v>2499.99999999992</c:v>
                </c:pt>
                <c:pt idx="6">
                  <c:v>1250.00000000016</c:v>
                </c:pt>
                <c:pt idx="7">
                  <c:v>-2500.00000000011</c:v>
                </c:pt>
                <c:pt idx="8">
                  <c:v>-3.27418092638254e-11</c:v>
                </c:pt>
                <c:pt idx="9">
                  <c:v>4375.00000000007</c:v>
                </c:pt>
                <c:pt idx="10">
                  <c:v>-4375.00000000007</c:v>
                </c:pt>
                <c:pt idx="11">
                  <c:v>1875.00000000054</c:v>
                </c:pt>
                <c:pt idx="12">
                  <c:v>1249.99999999865</c:v>
                </c:pt>
                <c:pt idx="13">
                  <c:v>-1874.99999999869</c:v>
                </c:pt>
                <c:pt idx="14">
                  <c:v>2499.99999999945</c:v>
                </c:pt>
                <c:pt idx="15">
                  <c:v>-2499.99999999986</c:v>
                </c:pt>
                <c:pt idx="16">
                  <c:v>1874.99999999995</c:v>
                </c:pt>
                <c:pt idx="17">
                  <c:v>-625</c:v>
                </c:pt>
                <c:pt idx="18">
                  <c:v>1250</c:v>
                </c:pt>
                <c:pt idx="19">
                  <c:v>-2500.00000000004</c:v>
                </c:pt>
                <c:pt idx="20">
                  <c:v>3750.00000000009</c:v>
                </c:pt>
                <c:pt idx="21">
                  <c:v>-3125.00000000007</c:v>
                </c:pt>
                <c:pt idx="22">
                  <c:v>3124.99999999985</c:v>
                </c:pt>
                <c:pt idx="23">
                  <c:v>-1249.99999999932</c:v>
                </c:pt>
                <c:pt idx="24">
                  <c:v>-4375.00000000102</c:v>
                </c:pt>
                <c:pt idx="25">
                  <c:v>-3124.99999999926</c:v>
                </c:pt>
                <c:pt idx="26">
                  <c:v>624.999999999709</c:v>
                </c:pt>
                <c:pt idx="27">
                  <c:v>-624.999999999913</c:v>
                </c:pt>
                <c:pt idx="28">
                  <c:v>-625.000000000029</c:v>
                </c:pt>
                <c:pt idx="29">
                  <c:v>625</c:v>
                </c:pt>
                <c:pt idx="30">
                  <c:v>-625.000000000204</c:v>
                </c:pt>
                <c:pt idx="31">
                  <c:v>-2499.99999999921</c:v>
                </c:pt>
                <c:pt idx="32">
                  <c:v>1249.99999999866</c:v>
                </c:pt>
                <c:pt idx="33">
                  <c:v>-3124.99999999849</c:v>
                </c:pt>
                <c:pt idx="34">
                  <c:v>-625.000000001513</c:v>
                </c:pt>
                <c:pt idx="35">
                  <c:v>2500.00000000151</c:v>
                </c:pt>
                <c:pt idx="36">
                  <c:v>-4375.00000000114</c:v>
                </c:pt>
                <c:pt idx="37">
                  <c:v>5000.00000000038</c:v>
                </c:pt>
                <c:pt idx="38">
                  <c:v>-2500</c:v>
                </c:pt>
                <c:pt idx="39">
                  <c:v>1875</c:v>
                </c:pt>
                <c:pt idx="40">
                  <c:v>1875.00000000038</c:v>
                </c:pt>
                <c:pt idx="41">
                  <c:v>624.999999998865</c:v>
                </c:pt>
                <c:pt idx="42">
                  <c:v>625.000000001717</c:v>
                </c:pt>
                <c:pt idx="43">
                  <c:v>3124.99999999822</c:v>
                </c:pt>
                <c:pt idx="44">
                  <c:v>26250.0000000013</c:v>
                </c:pt>
                <c:pt idx="45">
                  <c:v>21249.9999999993</c:v>
                </c:pt>
                <c:pt idx="46">
                  <c:v>-2499.99999999977</c:v>
                </c:pt>
                <c:pt idx="47">
                  <c:v>-8750.00000000669</c:v>
                </c:pt>
                <c:pt idx="48">
                  <c:v>-8749.99999997357</c:v>
                </c:pt>
                <c:pt idx="49">
                  <c:v>-3750.00000003935</c:v>
                </c:pt>
                <c:pt idx="50">
                  <c:v>-10624.9999999742</c:v>
                </c:pt>
                <c:pt idx="51">
                  <c:v>-8125.00000000588</c:v>
                </c:pt>
                <c:pt idx="52">
                  <c:v>-7500.00000000035</c:v>
                </c:pt>
                <c:pt idx="53">
                  <c:v>-8750</c:v>
                </c:pt>
                <c:pt idx="54">
                  <c:v>-6875.00000000038</c:v>
                </c:pt>
                <c:pt idx="55">
                  <c:v>-4999.99999999921</c:v>
                </c:pt>
                <c:pt idx="56">
                  <c:v>-5625.00000000026</c:v>
                </c:pt>
                <c:pt idx="57">
                  <c:v>-3125.00000000049</c:v>
                </c:pt>
                <c:pt idx="58">
                  <c:v>-6874.99999999942</c:v>
                </c:pt>
                <c:pt idx="59">
                  <c:v>-5000.00000000017</c:v>
                </c:pt>
                <c:pt idx="60">
                  <c:v>-92500</c:v>
                </c:pt>
                <c:pt idx="61">
                  <c:v>360625</c:v>
                </c:pt>
                <c:pt idx="62">
                  <c:v>-223125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'LW30'!$AN$25:$AN$162</c:f>
              <c:numCache>
                <c:formatCode>General</c:formatCode>
                <c:ptCount val="138"/>
                <c:pt idx="0">
                  <c:v>0</c:v>
                </c:pt>
                <c:pt idx="1">
                  <c:v>-1250.00000000003</c:v>
                </c:pt>
                <c:pt idx="2">
                  <c:v>1875.00000000007</c:v>
                </c:pt>
                <c:pt idx="3">
                  <c:v>-1875.00000000007</c:v>
                </c:pt>
                <c:pt idx="4">
                  <c:v>5.0931703299284e-11</c:v>
                </c:pt>
                <c:pt idx="5">
                  <c:v>3750.00000000006</c:v>
                </c:pt>
                <c:pt idx="6">
                  <c:v>-4375.00000000026</c:v>
                </c:pt>
                <c:pt idx="7">
                  <c:v>3125.00000000027</c:v>
                </c:pt>
                <c:pt idx="8">
                  <c:v>-9.09494701772928e-11</c:v>
                </c:pt>
                <c:pt idx="9">
                  <c:v>-1875</c:v>
                </c:pt>
                <c:pt idx="10">
                  <c:v>4999.99999999998</c:v>
                </c:pt>
                <c:pt idx="11">
                  <c:v>-3125.00000000004</c:v>
                </c:pt>
                <c:pt idx="12">
                  <c:v>1875.00000000028</c:v>
                </c:pt>
                <c:pt idx="13">
                  <c:v>2499.99999999965</c:v>
                </c:pt>
                <c:pt idx="14">
                  <c:v>-1249.99999999988</c:v>
                </c:pt>
                <c:pt idx="15">
                  <c:v>625.000000000022</c:v>
                </c:pt>
                <c:pt idx="16">
                  <c:v>1250</c:v>
                </c:pt>
                <c:pt idx="17">
                  <c:v>624.999999999964</c:v>
                </c:pt>
                <c:pt idx="18">
                  <c:v>-3749.99999999995</c:v>
                </c:pt>
                <c:pt idx="19">
                  <c:v>4999.99999999993</c:v>
                </c:pt>
                <c:pt idx="20">
                  <c:v>-6249.9999999999</c:v>
                </c:pt>
                <c:pt idx="21">
                  <c:v>4374.99999999995</c:v>
                </c:pt>
                <c:pt idx="22">
                  <c:v>-1250.00000000018</c:v>
                </c:pt>
                <c:pt idx="23">
                  <c:v>3750.00000000061</c:v>
                </c:pt>
                <c:pt idx="24">
                  <c:v>-3750.00000000087</c:v>
                </c:pt>
                <c:pt idx="25">
                  <c:v>-624.999999999374</c:v>
                </c:pt>
                <c:pt idx="26">
                  <c:v>3749.99999999972</c:v>
                </c:pt>
                <c:pt idx="27">
                  <c:v>625.000000000233</c:v>
                </c:pt>
                <c:pt idx="28">
                  <c:v>-5000.00000000038</c:v>
                </c:pt>
                <c:pt idx="29">
                  <c:v>-4999.99999999959</c:v>
                </c:pt>
                <c:pt idx="30">
                  <c:v>-7500.00000000017</c:v>
                </c:pt>
                <c:pt idx="31">
                  <c:v>-13125</c:v>
                </c:pt>
                <c:pt idx="32">
                  <c:v>-5000</c:v>
                </c:pt>
                <c:pt idx="33">
                  <c:v>-5625</c:v>
                </c:pt>
                <c:pt idx="34">
                  <c:v>-3749.99999999965</c:v>
                </c:pt>
                <c:pt idx="35">
                  <c:v>7499.99999999857</c:v>
                </c:pt>
                <c:pt idx="36">
                  <c:v>2.53203324973583e-9</c:v>
                </c:pt>
                <c:pt idx="37">
                  <c:v>14999.9999999985</c:v>
                </c:pt>
                <c:pt idx="38">
                  <c:v>4374.99999999854</c:v>
                </c:pt>
                <c:pt idx="39">
                  <c:v>10625.0000000025</c:v>
                </c:pt>
                <c:pt idx="40">
                  <c:v>11249.9999999989</c:v>
                </c:pt>
                <c:pt idx="41">
                  <c:v>624.999999999534</c:v>
                </c:pt>
                <c:pt idx="42">
                  <c:v>8750.0000000007</c:v>
                </c:pt>
                <c:pt idx="43">
                  <c:v>7499.99999999988</c:v>
                </c:pt>
                <c:pt idx="44">
                  <c:v>38124.9999999999</c:v>
                </c:pt>
                <c:pt idx="45">
                  <c:v>31249.9999999993</c:v>
                </c:pt>
                <c:pt idx="46">
                  <c:v>-7499.99999999884</c:v>
                </c:pt>
                <c:pt idx="47">
                  <c:v>-16875.0000000229</c:v>
                </c:pt>
                <c:pt idx="48">
                  <c:v>-19999.9999999107</c:v>
                </c:pt>
                <c:pt idx="49">
                  <c:v>-32500.0000001331</c:v>
                </c:pt>
                <c:pt idx="50">
                  <c:v>-28749.9999999133</c:v>
                </c:pt>
                <c:pt idx="51">
                  <c:v>-42500.0000000182</c:v>
                </c:pt>
                <c:pt idx="52">
                  <c:v>-20000.0000000036</c:v>
                </c:pt>
                <c:pt idx="53">
                  <c:v>-19374.9999999979</c:v>
                </c:pt>
                <c:pt idx="54">
                  <c:v>9374.99999999965</c:v>
                </c:pt>
                <c:pt idx="55">
                  <c:v>20624.9999999991</c:v>
                </c:pt>
                <c:pt idx="56">
                  <c:v>27500.0000000008</c:v>
                </c:pt>
                <c:pt idx="57">
                  <c:v>26875.0000000001</c:v>
                </c:pt>
                <c:pt idx="58">
                  <c:v>14999.9999999995</c:v>
                </c:pt>
                <c:pt idx="59">
                  <c:v>-4374.99999999977</c:v>
                </c:pt>
                <c:pt idx="60">
                  <c:v>-82499.9999999999</c:v>
                </c:pt>
                <c:pt idx="61">
                  <c:v>253750</c:v>
                </c:pt>
                <c:pt idx="62">
                  <c:v>-175625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7387137"/>
        <c:axId val="395827290"/>
      </c:lineChart>
      <c:catAx>
        <c:axId val="4473871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827290"/>
        <c:crosses val="autoZero"/>
        <c:auto val="1"/>
        <c:lblAlgn val="ctr"/>
        <c:lblOffset val="100"/>
        <c:noMultiLvlLbl val="0"/>
      </c:catAx>
      <c:valAx>
        <c:axId val="3958272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3871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'LW30'!$J$25:$J$164</c:f>
              <c:numCache>
                <c:formatCode>General</c:formatCode>
                <c:ptCount val="140"/>
                <c:pt idx="0">
                  <c:v>-340</c:v>
                </c:pt>
                <c:pt idx="1">
                  <c:v>-347</c:v>
                </c:pt>
                <c:pt idx="2">
                  <c:v>-391</c:v>
                </c:pt>
                <c:pt idx="3">
                  <c:v>-504</c:v>
                </c:pt>
                <c:pt idx="4">
                  <c:v>-710</c:v>
                </c:pt>
                <c:pt idx="5">
                  <c:v>-1030</c:v>
                </c:pt>
                <c:pt idx="6">
                  <c:v>-1484</c:v>
                </c:pt>
                <c:pt idx="7">
                  <c:v>-2086</c:v>
                </c:pt>
                <c:pt idx="8">
                  <c:v>-2852</c:v>
                </c:pt>
                <c:pt idx="9">
                  <c:v>-3790</c:v>
                </c:pt>
                <c:pt idx="10">
                  <c:v>-4907</c:v>
                </c:pt>
                <c:pt idx="11">
                  <c:v>-6197</c:v>
                </c:pt>
                <c:pt idx="12">
                  <c:v>-7650</c:v>
                </c:pt>
                <c:pt idx="13">
                  <c:v>-9243</c:v>
                </c:pt>
                <c:pt idx="14">
                  <c:v>-10945</c:v>
                </c:pt>
                <c:pt idx="15">
                  <c:v>-12716</c:v>
                </c:pt>
                <c:pt idx="16">
                  <c:v>-14507</c:v>
                </c:pt>
                <c:pt idx="17">
                  <c:v>-16265</c:v>
                </c:pt>
                <c:pt idx="18">
                  <c:v>-17937</c:v>
                </c:pt>
                <c:pt idx="19">
                  <c:v>-19470</c:v>
                </c:pt>
                <c:pt idx="20">
                  <c:v>-20816</c:v>
                </c:pt>
                <c:pt idx="21">
                  <c:v>-21936</c:v>
                </c:pt>
                <c:pt idx="22">
                  <c:v>-22804</c:v>
                </c:pt>
                <c:pt idx="23">
                  <c:v>-23407</c:v>
                </c:pt>
                <c:pt idx="24">
                  <c:v>-23750</c:v>
                </c:pt>
                <c:pt idx="25">
                  <c:v>-23856</c:v>
                </c:pt>
                <c:pt idx="26">
                  <c:v>-23766</c:v>
                </c:pt>
                <c:pt idx="27">
                  <c:v>-23529</c:v>
                </c:pt>
                <c:pt idx="28">
                  <c:v>-23189</c:v>
                </c:pt>
                <c:pt idx="29">
                  <c:v>-22784</c:v>
                </c:pt>
                <c:pt idx="30">
                  <c:v>-22345</c:v>
                </c:pt>
                <c:pt idx="31">
                  <c:v>-21898</c:v>
                </c:pt>
                <c:pt idx="32">
                  <c:v>-21462</c:v>
                </c:pt>
                <c:pt idx="33">
                  <c:v>-21051</c:v>
                </c:pt>
                <c:pt idx="34">
                  <c:v>-20673</c:v>
                </c:pt>
                <c:pt idx="35">
                  <c:v>-20331</c:v>
                </c:pt>
                <c:pt idx="36">
                  <c:v>-20024</c:v>
                </c:pt>
                <c:pt idx="37">
                  <c:v>-19746</c:v>
                </c:pt>
                <c:pt idx="38">
                  <c:v>-19486</c:v>
                </c:pt>
                <c:pt idx="39">
                  <c:v>-19229</c:v>
                </c:pt>
                <c:pt idx="40">
                  <c:v>-18957</c:v>
                </c:pt>
                <c:pt idx="41">
                  <c:v>-18648</c:v>
                </c:pt>
                <c:pt idx="42">
                  <c:v>-18277</c:v>
                </c:pt>
                <c:pt idx="43">
                  <c:v>-17815</c:v>
                </c:pt>
                <c:pt idx="44">
                  <c:v>-17231</c:v>
                </c:pt>
                <c:pt idx="45">
                  <c:v>-16495</c:v>
                </c:pt>
                <c:pt idx="46">
                  <c:v>-15577</c:v>
                </c:pt>
                <c:pt idx="47">
                  <c:v>-14464</c:v>
                </c:pt>
                <c:pt idx="48">
                  <c:v>-13170</c:v>
                </c:pt>
                <c:pt idx="49">
                  <c:v>-11734</c:v>
                </c:pt>
                <c:pt idx="50">
                  <c:v>-10209</c:v>
                </c:pt>
                <c:pt idx="51">
                  <c:v>-8658</c:v>
                </c:pt>
                <c:pt idx="52">
                  <c:v>-7143</c:v>
                </c:pt>
                <c:pt idx="53">
                  <c:v>-5720</c:v>
                </c:pt>
                <c:pt idx="54">
                  <c:v>-4436</c:v>
                </c:pt>
                <c:pt idx="55">
                  <c:v>-3321</c:v>
                </c:pt>
                <c:pt idx="56">
                  <c:v>-2394</c:v>
                </c:pt>
                <c:pt idx="57">
                  <c:v>-1658</c:v>
                </c:pt>
                <c:pt idx="58">
                  <c:v>-1107</c:v>
                </c:pt>
                <c:pt idx="59">
                  <c:v>-724</c:v>
                </c:pt>
                <c:pt idx="60">
                  <c:v>-490</c:v>
                </c:pt>
                <c:pt idx="61">
                  <c:v>-375</c:v>
                </c:pt>
                <c:pt idx="62">
                  <c:v>-341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'LW30'!$K$25:$K$164</c:f>
              <c:numCache>
                <c:formatCode>General</c:formatCode>
                <c:ptCount val="140"/>
                <c:pt idx="0">
                  <c:v>-16442</c:v>
                </c:pt>
                <c:pt idx="1">
                  <c:v>-16449</c:v>
                </c:pt>
                <c:pt idx="2">
                  <c:v>-16496</c:v>
                </c:pt>
                <c:pt idx="3">
                  <c:v>-16612</c:v>
                </c:pt>
                <c:pt idx="4">
                  <c:v>-16819</c:v>
                </c:pt>
                <c:pt idx="5">
                  <c:v>-17129</c:v>
                </c:pt>
                <c:pt idx="6">
                  <c:v>-17545</c:v>
                </c:pt>
                <c:pt idx="7">
                  <c:v>-18067</c:v>
                </c:pt>
                <c:pt idx="8">
                  <c:v>-18686</c:v>
                </c:pt>
                <c:pt idx="9">
                  <c:v>-19388</c:v>
                </c:pt>
                <c:pt idx="10">
                  <c:v>-20157</c:v>
                </c:pt>
                <c:pt idx="11">
                  <c:v>-20971</c:v>
                </c:pt>
                <c:pt idx="12">
                  <c:v>-21806</c:v>
                </c:pt>
                <c:pt idx="13">
                  <c:v>-22637</c:v>
                </c:pt>
                <c:pt idx="14">
                  <c:v>-23439</c:v>
                </c:pt>
                <c:pt idx="15">
                  <c:v>-24183</c:v>
                </c:pt>
                <c:pt idx="16">
                  <c:v>-24847</c:v>
                </c:pt>
                <c:pt idx="17">
                  <c:v>-25405</c:v>
                </c:pt>
                <c:pt idx="18">
                  <c:v>-25839</c:v>
                </c:pt>
                <c:pt idx="19">
                  <c:v>-26132</c:v>
                </c:pt>
                <c:pt idx="20">
                  <c:v>-26274</c:v>
                </c:pt>
                <c:pt idx="21">
                  <c:v>-26261</c:v>
                </c:pt>
                <c:pt idx="22">
                  <c:v>-26094</c:v>
                </c:pt>
                <c:pt idx="23">
                  <c:v>-25784</c:v>
                </c:pt>
                <c:pt idx="24">
                  <c:v>-25350</c:v>
                </c:pt>
                <c:pt idx="25">
                  <c:v>-24822</c:v>
                </c:pt>
                <c:pt idx="26">
                  <c:v>-24238</c:v>
                </c:pt>
                <c:pt idx="27">
                  <c:v>-23638</c:v>
                </c:pt>
                <c:pt idx="28">
                  <c:v>-23053</c:v>
                </c:pt>
                <c:pt idx="29">
                  <c:v>-22506</c:v>
                </c:pt>
                <c:pt idx="30">
                  <c:v>-22014</c:v>
                </c:pt>
                <c:pt idx="31">
                  <c:v>-21584</c:v>
                </c:pt>
                <c:pt idx="32">
                  <c:v>-21221</c:v>
                </c:pt>
                <c:pt idx="33">
                  <c:v>-20922</c:v>
                </c:pt>
                <c:pt idx="34">
                  <c:v>-20679</c:v>
                </c:pt>
                <c:pt idx="35">
                  <c:v>-20482</c:v>
                </c:pt>
                <c:pt idx="36">
                  <c:v>-20316</c:v>
                </c:pt>
                <c:pt idx="37">
                  <c:v>-20165</c:v>
                </c:pt>
                <c:pt idx="38">
                  <c:v>-20007</c:v>
                </c:pt>
                <c:pt idx="39">
                  <c:v>-19823</c:v>
                </c:pt>
                <c:pt idx="40">
                  <c:v>-19591</c:v>
                </c:pt>
                <c:pt idx="41">
                  <c:v>-19287</c:v>
                </c:pt>
                <c:pt idx="42">
                  <c:v>-18892</c:v>
                </c:pt>
                <c:pt idx="43">
                  <c:v>-18384</c:v>
                </c:pt>
                <c:pt idx="44">
                  <c:v>-17744</c:v>
                </c:pt>
                <c:pt idx="45">
                  <c:v>-16957</c:v>
                </c:pt>
                <c:pt idx="46">
                  <c:v>-16011</c:v>
                </c:pt>
                <c:pt idx="47">
                  <c:v>-14903</c:v>
                </c:pt>
                <c:pt idx="48">
                  <c:v>-13647</c:v>
                </c:pt>
                <c:pt idx="49">
                  <c:v>-12268</c:v>
                </c:pt>
                <c:pt idx="50">
                  <c:v>-10803</c:v>
                </c:pt>
                <c:pt idx="51">
                  <c:v>-9293</c:v>
                </c:pt>
                <c:pt idx="52">
                  <c:v>-7784</c:v>
                </c:pt>
                <c:pt idx="53">
                  <c:v>-6320</c:v>
                </c:pt>
                <c:pt idx="54">
                  <c:v>-4946</c:v>
                </c:pt>
                <c:pt idx="55">
                  <c:v>-3701</c:v>
                </c:pt>
                <c:pt idx="56">
                  <c:v>-2618</c:v>
                </c:pt>
                <c:pt idx="57">
                  <c:v>-1719</c:v>
                </c:pt>
                <c:pt idx="58">
                  <c:v>-1019</c:v>
                </c:pt>
                <c:pt idx="59">
                  <c:v>-518</c:v>
                </c:pt>
                <c:pt idx="60">
                  <c:v>-204</c:v>
                </c:pt>
                <c:pt idx="61">
                  <c:v>-49</c:v>
                </c:pt>
                <c:pt idx="62">
                  <c:v>-4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'LW30'!$L$25:$L$164</c:f>
              <c:numCache>
                <c:formatCode>General</c:formatCode>
                <c:ptCount val="140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13</c:v>
                </c:pt>
                <c:pt idx="4">
                  <c:v>37</c:v>
                </c:pt>
                <c:pt idx="5">
                  <c:v>81</c:v>
                </c:pt>
                <c:pt idx="6">
                  <c:v>150</c:v>
                </c:pt>
                <c:pt idx="7">
                  <c:v>252</c:v>
                </c:pt>
                <c:pt idx="8">
                  <c:v>394</c:v>
                </c:pt>
                <c:pt idx="9">
                  <c:v>580</c:v>
                </c:pt>
                <c:pt idx="10">
                  <c:v>815</c:v>
                </c:pt>
                <c:pt idx="11">
                  <c:v>1105</c:v>
                </c:pt>
                <c:pt idx="12">
                  <c:v>1450</c:v>
                </c:pt>
                <c:pt idx="13">
                  <c:v>1851</c:v>
                </c:pt>
                <c:pt idx="14">
                  <c:v>2307</c:v>
                </c:pt>
                <c:pt idx="15">
                  <c:v>2813</c:v>
                </c:pt>
                <c:pt idx="16">
                  <c:v>3363</c:v>
                </c:pt>
                <c:pt idx="17">
                  <c:v>3946</c:v>
                </c:pt>
                <c:pt idx="18">
                  <c:v>4550</c:v>
                </c:pt>
                <c:pt idx="19">
                  <c:v>5159</c:v>
                </c:pt>
                <c:pt idx="20">
                  <c:v>5754</c:v>
                </c:pt>
                <c:pt idx="21">
                  <c:v>6311</c:v>
                </c:pt>
                <c:pt idx="22">
                  <c:v>6805</c:v>
                </c:pt>
                <c:pt idx="23">
                  <c:v>7204</c:v>
                </c:pt>
                <c:pt idx="24">
                  <c:v>7474</c:v>
                </c:pt>
                <c:pt idx="25">
                  <c:v>7574</c:v>
                </c:pt>
                <c:pt idx="26">
                  <c:v>7458</c:v>
                </c:pt>
                <c:pt idx="27">
                  <c:v>7082</c:v>
                </c:pt>
                <c:pt idx="28">
                  <c:v>6409</c:v>
                </c:pt>
                <c:pt idx="29">
                  <c:v>5408</c:v>
                </c:pt>
                <c:pt idx="30">
                  <c:v>4055</c:v>
                </c:pt>
                <c:pt idx="31">
                  <c:v>2334</c:v>
                </c:pt>
                <c:pt idx="32">
                  <c:v>236</c:v>
                </c:pt>
                <c:pt idx="33">
                  <c:v>-2240</c:v>
                </c:pt>
                <c:pt idx="34">
                  <c:v>-5083</c:v>
                </c:pt>
                <c:pt idx="35">
                  <c:v>-8272</c:v>
                </c:pt>
                <c:pt idx="36">
                  <c:v>-11771</c:v>
                </c:pt>
                <c:pt idx="37">
                  <c:v>-15528</c:v>
                </c:pt>
                <c:pt idx="38">
                  <c:v>-19479</c:v>
                </c:pt>
                <c:pt idx="39">
                  <c:v>-23541</c:v>
                </c:pt>
                <c:pt idx="40">
                  <c:v>-27620</c:v>
                </c:pt>
                <c:pt idx="41">
                  <c:v>-31607</c:v>
                </c:pt>
                <c:pt idx="42">
                  <c:v>-35381</c:v>
                </c:pt>
                <c:pt idx="43">
                  <c:v>-38812</c:v>
                </c:pt>
                <c:pt idx="44">
                  <c:v>-41762</c:v>
                </c:pt>
                <c:pt idx="45">
                  <c:v>-44086</c:v>
                </c:pt>
                <c:pt idx="46">
                  <c:v>-45637</c:v>
                </c:pt>
                <c:pt idx="47">
                  <c:v>-46308</c:v>
                </c:pt>
                <c:pt idx="48">
                  <c:v>-46066</c:v>
                </c:pt>
                <c:pt idx="49">
                  <c:v>-44948</c:v>
                </c:pt>
                <c:pt idx="50">
                  <c:v>-43047</c:v>
                </c:pt>
                <c:pt idx="51">
                  <c:v>-40498</c:v>
                </c:pt>
                <c:pt idx="52">
                  <c:v>-37472</c:v>
                </c:pt>
                <c:pt idx="53">
                  <c:v>-34159</c:v>
                </c:pt>
                <c:pt idx="54">
                  <c:v>-30755</c:v>
                </c:pt>
                <c:pt idx="55">
                  <c:v>-27450</c:v>
                </c:pt>
                <c:pt idx="56">
                  <c:v>-24414</c:v>
                </c:pt>
                <c:pt idx="57">
                  <c:v>-21786</c:v>
                </c:pt>
                <c:pt idx="58">
                  <c:v>-19666</c:v>
                </c:pt>
                <c:pt idx="59">
                  <c:v>-18106</c:v>
                </c:pt>
                <c:pt idx="60">
                  <c:v>-17105</c:v>
                </c:pt>
                <c:pt idx="61">
                  <c:v>-16598</c:v>
                </c:pt>
                <c:pt idx="62">
                  <c:v>-16448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'LW30'!$M$25:$M$164</c:f>
              <c:numCache>
                <c:formatCode>General</c:formatCode>
                <c:ptCount val="140"/>
                <c:pt idx="0">
                  <c:v>-340</c:v>
                </c:pt>
                <c:pt idx="1">
                  <c:v>-343</c:v>
                </c:pt>
                <c:pt idx="2">
                  <c:v>-363</c:v>
                </c:pt>
                <c:pt idx="3">
                  <c:v>-411</c:v>
                </c:pt>
                <c:pt idx="4">
                  <c:v>-493</c:v>
                </c:pt>
                <c:pt idx="5">
                  <c:v>-613</c:v>
                </c:pt>
                <c:pt idx="6">
                  <c:v>-770</c:v>
                </c:pt>
                <c:pt idx="7">
                  <c:v>-958</c:v>
                </c:pt>
                <c:pt idx="8">
                  <c:v>-1172</c:v>
                </c:pt>
                <c:pt idx="9">
                  <c:v>-1401</c:v>
                </c:pt>
                <c:pt idx="10">
                  <c:v>-1633</c:v>
                </c:pt>
                <c:pt idx="11">
                  <c:v>-1855</c:v>
                </c:pt>
                <c:pt idx="12">
                  <c:v>-2050</c:v>
                </c:pt>
                <c:pt idx="13">
                  <c:v>-2205</c:v>
                </c:pt>
                <c:pt idx="14">
                  <c:v>-2306</c:v>
                </c:pt>
                <c:pt idx="15">
                  <c:v>-2341</c:v>
                </c:pt>
                <c:pt idx="16">
                  <c:v>-2304</c:v>
                </c:pt>
                <c:pt idx="17">
                  <c:v>-2193</c:v>
                </c:pt>
                <c:pt idx="18">
                  <c:v>-2011</c:v>
                </c:pt>
                <c:pt idx="19">
                  <c:v>-1768</c:v>
                </c:pt>
                <c:pt idx="20">
                  <c:v>-1482</c:v>
                </c:pt>
                <c:pt idx="21">
                  <c:v>-1173</c:v>
                </c:pt>
                <c:pt idx="22">
                  <c:v>-871</c:v>
                </c:pt>
                <c:pt idx="23">
                  <c:v>-606</c:v>
                </c:pt>
                <c:pt idx="24">
                  <c:v>-415</c:v>
                </c:pt>
                <c:pt idx="25">
                  <c:v>-340</c:v>
                </c:pt>
                <c:pt idx="26">
                  <c:v>-434</c:v>
                </c:pt>
                <c:pt idx="27">
                  <c:v>-755</c:v>
                </c:pt>
                <c:pt idx="28">
                  <c:v>-1365</c:v>
                </c:pt>
                <c:pt idx="29">
                  <c:v>-2336</c:v>
                </c:pt>
                <c:pt idx="30">
                  <c:v>-3751</c:v>
                </c:pt>
                <c:pt idx="31">
                  <c:v>-5696</c:v>
                </c:pt>
                <c:pt idx="32">
                  <c:v>-8252</c:v>
                </c:pt>
                <c:pt idx="33">
                  <c:v>-11483</c:v>
                </c:pt>
                <c:pt idx="34">
                  <c:v>-15415</c:v>
                </c:pt>
                <c:pt idx="35">
                  <c:v>-20028</c:v>
                </c:pt>
                <c:pt idx="36">
                  <c:v>-25247</c:v>
                </c:pt>
                <c:pt idx="37">
                  <c:v>-30936</c:v>
                </c:pt>
                <c:pt idx="38">
                  <c:v>-36910</c:v>
                </c:pt>
                <c:pt idx="39">
                  <c:v>-42935</c:v>
                </c:pt>
                <c:pt idx="40">
                  <c:v>-48752</c:v>
                </c:pt>
                <c:pt idx="41">
                  <c:v>-54084</c:v>
                </c:pt>
                <c:pt idx="42">
                  <c:v>-58653</c:v>
                </c:pt>
                <c:pt idx="43">
                  <c:v>-62198</c:v>
                </c:pt>
                <c:pt idx="44">
                  <c:v>-64476</c:v>
                </c:pt>
                <c:pt idx="45">
                  <c:v>-65276</c:v>
                </c:pt>
                <c:pt idx="46">
                  <c:v>-64431</c:v>
                </c:pt>
                <c:pt idx="47">
                  <c:v>-61879</c:v>
                </c:pt>
                <c:pt idx="48">
                  <c:v>-57713</c:v>
                </c:pt>
                <c:pt idx="49">
                  <c:v>-52169</c:v>
                </c:pt>
                <c:pt idx="50">
                  <c:v>-45599</c:v>
                </c:pt>
                <c:pt idx="51">
                  <c:v>-38439</c:v>
                </c:pt>
                <c:pt idx="52">
                  <c:v>-31157</c:v>
                </c:pt>
                <c:pt idx="53">
                  <c:v>-24207</c:v>
                </c:pt>
                <c:pt idx="54">
                  <c:v>-17961</c:v>
                </c:pt>
                <c:pt idx="55">
                  <c:v>-12677</c:v>
                </c:pt>
                <c:pt idx="56">
                  <c:v>-8468</c:v>
                </c:pt>
                <c:pt idx="57">
                  <c:v>-5317</c:v>
                </c:pt>
                <c:pt idx="58">
                  <c:v>-3110</c:v>
                </c:pt>
                <c:pt idx="59">
                  <c:v>-1680</c:v>
                </c:pt>
                <c:pt idx="60">
                  <c:v>-850</c:v>
                </c:pt>
                <c:pt idx="61">
                  <c:v>-457</c:v>
                </c:pt>
                <c:pt idx="62">
                  <c:v>-345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7272875"/>
        <c:axId val="221181152"/>
      </c:lineChart>
      <c:catAx>
        <c:axId val="3872728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181152"/>
        <c:crosses val="autoZero"/>
        <c:auto val="1"/>
        <c:lblAlgn val="ctr"/>
        <c:lblOffset val="100"/>
        <c:noMultiLvlLbl val="0"/>
      </c:catAx>
      <c:valAx>
        <c:axId val="2211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72728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'LW30'!$O$25:$O$164</c:f>
              <c:numCache>
                <c:formatCode>General</c:formatCode>
                <c:ptCount val="140"/>
                <c:pt idx="0">
                  <c:v>0</c:v>
                </c:pt>
                <c:pt idx="1">
                  <c:v>-175</c:v>
                </c:pt>
                <c:pt idx="2">
                  <c:v>-1100</c:v>
                </c:pt>
                <c:pt idx="3">
                  <c:v>-2825</c:v>
                </c:pt>
                <c:pt idx="4">
                  <c:v>-5150</c:v>
                </c:pt>
                <c:pt idx="5">
                  <c:v>-8000</c:v>
                </c:pt>
                <c:pt idx="6">
                  <c:v>-11350</c:v>
                </c:pt>
                <c:pt idx="7">
                  <c:v>-15050</c:v>
                </c:pt>
                <c:pt idx="8">
                  <c:v>-19150</c:v>
                </c:pt>
                <c:pt idx="9">
                  <c:v>-23450</c:v>
                </c:pt>
                <c:pt idx="10">
                  <c:v>-27925</c:v>
                </c:pt>
                <c:pt idx="11">
                  <c:v>-32250</c:v>
                </c:pt>
                <c:pt idx="12">
                  <c:v>-36325</c:v>
                </c:pt>
                <c:pt idx="13">
                  <c:v>-39825</c:v>
                </c:pt>
                <c:pt idx="14">
                  <c:v>-42550</c:v>
                </c:pt>
                <c:pt idx="15">
                  <c:v>-44275</c:v>
                </c:pt>
                <c:pt idx="16">
                  <c:v>-44775</c:v>
                </c:pt>
                <c:pt idx="17">
                  <c:v>-43950</c:v>
                </c:pt>
                <c:pt idx="18">
                  <c:v>-41800</c:v>
                </c:pt>
                <c:pt idx="19">
                  <c:v>-38325</c:v>
                </c:pt>
                <c:pt idx="20">
                  <c:v>-33650</c:v>
                </c:pt>
                <c:pt idx="21">
                  <c:v>-28000</c:v>
                </c:pt>
                <c:pt idx="22">
                  <c:v>-21700</c:v>
                </c:pt>
                <c:pt idx="23">
                  <c:v>-15075</c:v>
                </c:pt>
                <c:pt idx="24">
                  <c:v>-8574.99999999999</c:v>
                </c:pt>
                <c:pt idx="25">
                  <c:v>-2650.00000000001</c:v>
                </c:pt>
                <c:pt idx="26">
                  <c:v>2250</c:v>
                </c:pt>
                <c:pt idx="27">
                  <c:v>5924.99999999999</c:v>
                </c:pt>
                <c:pt idx="28">
                  <c:v>8499.99999999999</c:v>
                </c:pt>
                <c:pt idx="29">
                  <c:v>10125</c:v>
                </c:pt>
                <c:pt idx="30">
                  <c:v>10975</c:v>
                </c:pt>
                <c:pt idx="31">
                  <c:v>11175</c:v>
                </c:pt>
                <c:pt idx="32">
                  <c:v>10900</c:v>
                </c:pt>
                <c:pt idx="33">
                  <c:v>10275</c:v>
                </c:pt>
                <c:pt idx="34">
                  <c:v>9449.99999999999</c:v>
                </c:pt>
                <c:pt idx="35">
                  <c:v>8549.99999999999</c:v>
                </c:pt>
                <c:pt idx="36">
                  <c:v>7674.99999999999</c:v>
                </c:pt>
                <c:pt idx="37">
                  <c:v>6949.99999999999</c:v>
                </c:pt>
                <c:pt idx="38">
                  <c:v>6499.99999999999</c:v>
                </c:pt>
                <c:pt idx="39">
                  <c:v>6424.99999999999</c:v>
                </c:pt>
                <c:pt idx="40">
                  <c:v>6799.99999999999</c:v>
                </c:pt>
                <c:pt idx="41">
                  <c:v>7724.99999999999</c:v>
                </c:pt>
                <c:pt idx="42">
                  <c:v>9274.99999999999</c:v>
                </c:pt>
                <c:pt idx="43">
                  <c:v>11550</c:v>
                </c:pt>
                <c:pt idx="44">
                  <c:v>14600</c:v>
                </c:pt>
                <c:pt idx="45">
                  <c:v>18400</c:v>
                </c:pt>
                <c:pt idx="46">
                  <c:v>22950</c:v>
                </c:pt>
                <c:pt idx="47">
                  <c:v>27825</c:v>
                </c:pt>
                <c:pt idx="48">
                  <c:v>32350</c:v>
                </c:pt>
                <c:pt idx="49">
                  <c:v>35900</c:v>
                </c:pt>
                <c:pt idx="50">
                  <c:v>38125.0000000002</c:v>
                </c:pt>
                <c:pt idx="51">
                  <c:v>38775</c:v>
                </c:pt>
                <c:pt idx="52">
                  <c:v>37875</c:v>
                </c:pt>
                <c:pt idx="53">
                  <c:v>35575</c:v>
                </c:pt>
                <c:pt idx="54">
                  <c:v>32100</c:v>
                </c:pt>
                <c:pt idx="55">
                  <c:v>27875</c:v>
                </c:pt>
                <c:pt idx="56">
                  <c:v>23175</c:v>
                </c:pt>
                <c:pt idx="57">
                  <c:v>18400</c:v>
                </c:pt>
                <c:pt idx="58">
                  <c:v>13775</c:v>
                </c:pt>
                <c:pt idx="59">
                  <c:v>9574.99999999999</c:v>
                </c:pt>
                <c:pt idx="60">
                  <c:v>5849.99999999999</c:v>
                </c:pt>
                <c:pt idx="61">
                  <c:v>2875</c:v>
                </c:pt>
                <c:pt idx="62">
                  <c:v>849.999999999999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'LW30'!$P$25:$P$164</c:f>
              <c:numCache>
                <c:formatCode>General</c:formatCode>
                <c:ptCount val="140"/>
                <c:pt idx="0">
                  <c:v>0</c:v>
                </c:pt>
                <c:pt idx="1">
                  <c:v>-175</c:v>
                </c:pt>
                <c:pt idx="2">
                  <c:v>-1175</c:v>
                </c:pt>
                <c:pt idx="3">
                  <c:v>-2900</c:v>
                </c:pt>
                <c:pt idx="4">
                  <c:v>-5175</c:v>
                </c:pt>
                <c:pt idx="5">
                  <c:v>-7750</c:v>
                </c:pt>
                <c:pt idx="6">
                  <c:v>-10400</c:v>
                </c:pt>
                <c:pt idx="7">
                  <c:v>-13050</c:v>
                </c:pt>
                <c:pt idx="8">
                  <c:v>-15475</c:v>
                </c:pt>
                <c:pt idx="9">
                  <c:v>-17550</c:v>
                </c:pt>
                <c:pt idx="10">
                  <c:v>-19225</c:v>
                </c:pt>
                <c:pt idx="11">
                  <c:v>-20350</c:v>
                </c:pt>
                <c:pt idx="12">
                  <c:v>-20875</c:v>
                </c:pt>
                <c:pt idx="13">
                  <c:v>-20775</c:v>
                </c:pt>
                <c:pt idx="14">
                  <c:v>-20050</c:v>
                </c:pt>
                <c:pt idx="15">
                  <c:v>-18600</c:v>
                </c:pt>
                <c:pt idx="16">
                  <c:v>-16600</c:v>
                </c:pt>
                <c:pt idx="17">
                  <c:v>-13950</c:v>
                </c:pt>
                <c:pt idx="18">
                  <c:v>-10850</c:v>
                </c:pt>
                <c:pt idx="19">
                  <c:v>-7324.99999999999</c:v>
                </c:pt>
                <c:pt idx="20">
                  <c:v>-3550</c:v>
                </c:pt>
                <c:pt idx="21">
                  <c:v>325</c:v>
                </c:pt>
                <c:pt idx="22">
                  <c:v>4175</c:v>
                </c:pt>
                <c:pt idx="23">
                  <c:v>7749.99999999999</c:v>
                </c:pt>
                <c:pt idx="24">
                  <c:v>10850</c:v>
                </c:pt>
                <c:pt idx="25">
                  <c:v>13200</c:v>
                </c:pt>
                <c:pt idx="26">
                  <c:v>14600</c:v>
                </c:pt>
                <c:pt idx="27">
                  <c:v>15000</c:v>
                </c:pt>
                <c:pt idx="28">
                  <c:v>14625</c:v>
                </c:pt>
                <c:pt idx="29">
                  <c:v>13675</c:v>
                </c:pt>
                <c:pt idx="30">
                  <c:v>12300</c:v>
                </c:pt>
                <c:pt idx="31">
                  <c:v>10750</c:v>
                </c:pt>
                <c:pt idx="32">
                  <c:v>9074.99999999999</c:v>
                </c:pt>
                <c:pt idx="33">
                  <c:v>7474.99999999999</c:v>
                </c:pt>
                <c:pt idx="34">
                  <c:v>6074.99999999999</c:v>
                </c:pt>
                <c:pt idx="35">
                  <c:v>4925</c:v>
                </c:pt>
                <c:pt idx="36">
                  <c:v>4150</c:v>
                </c:pt>
                <c:pt idx="37">
                  <c:v>3775</c:v>
                </c:pt>
                <c:pt idx="38">
                  <c:v>3950</c:v>
                </c:pt>
                <c:pt idx="39">
                  <c:v>4600</c:v>
                </c:pt>
                <c:pt idx="40">
                  <c:v>5799.99999999999</c:v>
                </c:pt>
                <c:pt idx="41">
                  <c:v>7599.99999999999</c:v>
                </c:pt>
                <c:pt idx="42">
                  <c:v>9874.99999999999</c:v>
                </c:pt>
                <c:pt idx="43">
                  <c:v>12700</c:v>
                </c:pt>
                <c:pt idx="44">
                  <c:v>16000</c:v>
                </c:pt>
                <c:pt idx="45">
                  <c:v>19675</c:v>
                </c:pt>
                <c:pt idx="46">
                  <c:v>23650</c:v>
                </c:pt>
                <c:pt idx="47">
                  <c:v>27700</c:v>
                </c:pt>
                <c:pt idx="48">
                  <c:v>31400</c:v>
                </c:pt>
                <c:pt idx="49">
                  <c:v>34475</c:v>
                </c:pt>
                <c:pt idx="50">
                  <c:v>36625.0000000002</c:v>
                </c:pt>
                <c:pt idx="51">
                  <c:v>37750</c:v>
                </c:pt>
                <c:pt idx="52">
                  <c:v>37725</c:v>
                </c:pt>
                <c:pt idx="53">
                  <c:v>36600</c:v>
                </c:pt>
                <c:pt idx="54">
                  <c:v>34350</c:v>
                </c:pt>
                <c:pt idx="55">
                  <c:v>31125</c:v>
                </c:pt>
                <c:pt idx="56">
                  <c:v>27075</c:v>
                </c:pt>
                <c:pt idx="57">
                  <c:v>22475</c:v>
                </c:pt>
                <c:pt idx="58">
                  <c:v>17500</c:v>
                </c:pt>
                <c:pt idx="59">
                  <c:v>12525</c:v>
                </c:pt>
                <c:pt idx="60">
                  <c:v>7849.99999999999</c:v>
                </c:pt>
                <c:pt idx="61">
                  <c:v>3875</c:v>
                </c:pt>
                <c:pt idx="62">
                  <c:v>1125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'LW30'!$Q$25:$Q$164</c:f>
              <c:numCache>
                <c:formatCode>General</c:formatCode>
                <c:ptCount val="14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300</c:v>
                </c:pt>
                <c:pt idx="4">
                  <c:v>600</c:v>
                </c:pt>
                <c:pt idx="5">
                  <c:v>1100</c:v>
                </c:pt>
                <c:pt idx="6">
                  <c:v>1725</c:v>
                </c:pt>
                <c:pt idx="7">
                  <c:v>2550</c:v>
                </c:pt>
                <c:pt idx="8">
                  <c:v>3550</c:v>
                </c:pt>
                <c:pt idx="9">
                  <c:v>4650</c:v>
                </c:pt>
                <c:pt idx="10">
                  <c:v>5875</c:v>
                </c:pt>
                <c:pt idx="11">
                  <c:v>7250</c:v>
                </c:pt>
                <c:pt idx="12">
                  <c:v>8625</c:v>
                </c:pt>
                <c:pt idx="13">
                  <c:v>10025</c:v>
                </c:pt>
                <c:pt idx="14">
                  <c:v>11400</c:v>
                </c:pt>
                <c:pt idx="15">
                  <c:v>12650</c:v>
                </c:pt>
                <c:pt idx="16">
                  <c:v>13750</c:v>
                </c:pt>
                <c:pt idx="17">
                  <c:v>14575</c:v>
                </c:pt>
                <c:pt idx="18">
                  <c:v>15100</c:v>
                </c:pt>
                <c:pt idx="19">
                  <c:v>15225</c:v>
                </c:pt>
                <c:pt idx="20">
                  <c:v>14875</c:v>
                </c:pt>
                <c:pt idx="21">
                  <c:v>13925</c:v>
                </c:pt>
                <c:pt idx="22">
                  <c:v>12350</c:v>
                </c:pt>
                <c:pt idx="23">
                  <c:v>9974.99999999999</c:v>
                </c:pt>
                <c:pt idx="24">
                  <c:v>6749.99999999999</c:v>
                </c:pt>
                <c:pt idx="25">
                  <c:v>2500</c:v>
                </c:pt>
                <c:pt idx="26">
                  <c:v>-2900</c:v>
                </c:pt>
                <c:pt idx="27">
                  <c:v>-9399.99999999999</c:v>
                </c:pt>
                <c:pt idx="28">
                  <c:v>-16825</c:v>
                </c:pt>
                <c:pt idx="29">
                  <c:v>-25025</c:v>
                </c:pt>
                <c:pt idx="30">
                  <c:v>-33825</c:v>
                </c:pt>
                <c:pt idx="31">
                  <c:v>-43025</c:v>
                </c:pt>
                <c:pt idx="32">
                  <c:v>-52450</c:v>
                </c:pt>
                <c:pt idx="33">
                  <c:v>-61899.9999999999</c:v>
                </c:pt>
                <c:pt idx="34">
                  <c:v>-71074.9999999999</c:v>
                </c:pt>
                <c:pt idx="35">
                  <c:v>-79724.9999999999</c:v>
                </c:pt>
                <c:pt idx="36">
                  <c:v>-87474.9999999999</c:v>
                </c:pt>
                <c:pt idx="37">
                  <c:v>-93924.9999999999</c:v>
                </c:pt>
                <c:pt idx="38">
                  <c:v>-98774.9999999999</c:v>
                </c:pt>
                <c:pt idx="39">
                  <c:v>-101550</c:v>
                </c:pt>
                <c:pt idx="40">
                  <c:v>-101975</c:v>
                </c:pt>
                <c:pt idx="41">
                  <c:v>-99674.9999999999</c:v>
                </c:pt>
                <c:pt idx="42">
                  <c:v>-94349.9999999999</c:v>
                </c:pt>
                <c:pt idx="43">
                  <c:v>-85774.9999999999</c:v>
                </c:pt>
                <c:pt idx="44">
                  <c:v>-73749.9999999999</c:v>
                </c:pt>
                <c:pt idx="45">
                  <c:v>-58099.9999999999</c:v>
                </c:pt>
                <c:pt idx="46">
                  <c:v>-38775</c:v>
                </c:pt>
                <c:pt idx="47">
                  <c:v>-16775</c:v>
                </c:pt>
                <c:pt idx="48">
                  <c:v>6049.99999999999</c:v>
                </c:pt>
                <c:pt idx="49">
                  <c:v>27950</c:v>
                </c:pt>
                <c:pt idx="50">
                  <c:v>47525.0000000002</c:v>
                </c:pt>
                <c:pt idx="51">
                  <c:v>63724.9999999999</c:v>
                </c:pt>
                <c:pt idx="52">
                  <c:v>75649.9999999999</c:v>
                </c:pt>
                <c:pt idx="53">
                  <c:v>82824.9999999999</c:v>
                </c:pt>
                <c:pt idx="54">
                  <c:v>85099.9999999999</c:v>
                </c:pt>
                <c:pt idx="55">
                  <c:v>82624.9999999999</c:v>
                </c:pt>
                <c:pt idx="56">
                  <c:v>75899.9999999999</c:v>
                </c:pt>
                <c:pt idx="57">
                  <c:v>65699.9999999999</c:v>
                </c:pt>
                <c:pt idx="58">
                  <c:v>53000</c:v>
                </c:pt>
                <c:pt idx="59">
                  <c:v>39000</c:v>
                </c:pt>
                <c:pt idx="60">
                  <c:v>25025</c:v>
                </c:pt>
                <c:pt idx="61">
                  <c:v>12675</c:v>
                </c:pt>
                <c:pt idx="62">
                  <c:v>3750</c:v>
                </c:pt>
              </c:numCache>
            </c:numRef>
          </c:val>
          <c:smooth val="0"/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'LW30'!$R$25:$R$164</c:f>
              <c:numCache>
                <c:formatCode>General</c:formatCode>
                <c:ptCount val="140"/>
                <c:pt idx="0">
                  <c:v>0</c:v>
                </c:pt>
                <c:pt idx="1">
                  <c:v>-75</c:v>
                </c:pt>
                <c:pt idx="2">
                  <c:v>-500</c:v>
                </c:pt>
                <c:pt idx="3">
                  <c:v>-1200</c:v>
                </c:pt>
                <c:pt idx="4">
                  <c:v>-2050</c:v>
                </c:pt>
                <c:pt idx="5">
                  <c:v>-3000</c:v>
                </c:pt>
                <c:pt idx="6">
                  <c:v>-3925</c:v>
                </c:pt>
                <c:pt idx="7">
                  <c:v>-4700</c:v>
                </c:pt>
                <c:pt idx="8">
                  <c:v>-5350</c:v>
                </c:pt>
                <c:pt idx="9">
                  <c:v>-5725</c:v>
                </c:pt>
                <c:pt idx="10">
                  <c:v>-5800</c:v>
                </c:pt>
                <c:pt idx="11">
                  <c:v>-5550</c:v>
                </c:pt>
                <c:pt idx="12">
                  <c:v>-4875</c:v>
                </c:pt>
                <c:pt idx="13">
                  <c:v>-3875</c:v>
                </c:pt>
                <c:pt idx="14">
                  <c:v>-2525</c:v>
                </c:pt>
                <c:pt idx="15">
                  <c:v>-874.999999999999</c:v>
                </c:pt>
                <c:pt idx="16">
                  <c:v>924.999999999999</c:v>
                </c:pt>
                <c:pt idx="17">
                  <c:v>2775</c:v>
                </c:pt>
                <c:pt idx="18">
                  <c:v>4550</c:v>
                </c:pt>
                <c:pt idx="19">
                  <c:v>6074.99999999999</c:v>
                </c:pt>
                <c:pt idx="20">
                  <c:v>7149.99999999999</c:v>
                </c:pt>
                <c:pt idx="21">
                  <c:v>7724.99999999999</c:v>
                </c:pt>
                <c:pt idx="22">
                  <c:v>7549.99999999999</c:v>
                </c:pt>
                <c:pt idx="23">
                  <c:v>6624.99999999999</c:v>
                </c:pt>
                <c:pt idx="24">
                  <c:v>4775</c:v>
                </c:pt>
                <c:pt idx="25">
                  <c:v>1875</c:v>
                </c:pt>
                <c:pt idx="26">
                  <c:v>-2350</c:v>
                </c:pt>
                <c:pt idx="27">
                  <c:v>-8024.99999999999</c:v>
                </c:pt>
                <c:pt idx="28">
                  <c:v>-15250</c:v>
                </c:pt>
                <c:pt idx="29">
                  <c:v>-24275</c:v>
                </c:pt>
                <c:pt idx="30">
                  <c:v>-35375</c:v>
                </c:pt>
                <c:pt idx="31">
                  <c:v>-48625</c:v>
                </c:pt>
                <c:pt idx="32">
                  <c:v>-63899.9999999999</c:v>
                </c:pt>
                <c:pt idx="33">
                  <c:v>-80774.9999999999</c:v>
                </c:pt>
                <c:pt idx="34">
                  <c:v>-98299.9999999999</c:v>
                </c:pt>
                <c:pt idx="35">
                  <c:v>-115325</c:v>
                </c:pt>
                <c:pt idx="36">
                  <c:v>-130475</c:v>
                </c:pt>
                <c:pt idx="37">
                  <c:v>-142225</c:v>
                </c:pt>
                <c:pt idx="38">
                  <c:v>-149350</c:v>
                </c:pt>
                <c:pt idx="39">
                  <c:v>-150625</c:v>
                </c:pt>
                <c:pt idx="40">
                  <c:v>-145425</c:v>
                </c:pt>
                <c:pt idx="41">
                  <c:v>-133300</c:v>
                </c:pt>
                <c:pt idx="42">
                  <c:v>-114225</c:v>
                </c:pt>
                <c:pt idx="43">
                  <c:v>-88624.9999999999</c:v>
                </c:pt>
                <c:pt idx="44">
                  <c:v>-56949.9999999999</c:v>
                </c:pt>
                <c:pt idx="45">
                  <c:v>-20000</c:v>
                </c:pt>
                <c:pt idx="46">
                  <c:v>21125</c:v>
                </c:pt>
                <c:pt idx="47">
                  <c:v>63799.9999999999</c:v>
                </c:pt>
                <c:pt idx="48">
                  <c:v>104150</c:v>
                </c:pt>
                <c:pt idx="49">
                  <c:v>138600</c:v>
                </c:pt>
                <c:pt idx="50">
                  <c:v>164250.000000001</c:v>
                </c:pt>
                <c:pt idx="51">
                  <c:v>179000</c:v>
                </c:pt>
                <c:pt idx="52">
                  <c:v>182050</c:v>
                </c:pt>
                <c:pt idx="53">
                  <c:v>173750</c:v>
                </c:pt>
                <c:pt idx="54">
                  <c:v>156150</c:v>
                </c:pt>
                <c:pt idx="55">
                  <c:v>132100</c:v>
                </c:pt>
                <c:pt idx="56">
                  <c:v>105225</c:v>
                </c:pt>
                <c:pt idx="57">
                  <c:v>78774.9999999999</c:v>
                </c:pt>
                <c:pt idx="58">
                  <c:v>55174.9999999999</c:v>
                </c:pt>
                <c:pt idx="59">
                  <c:v>35750</c:v>
                </c:pt>
                <c:pt idx="60">
                  <c:v>20750</c:v>
                </c:pt>
                <c:pt idx="61">
                  <c:v>9824.99999999999</c:v>
                </c:pt>
                <c:pt idx="62">
                  <c:v>2800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6628986"/>
        <c:axId val="958908238"/>
      </c:lineChart>
      <c:catAx>
        <c:axId val="7666289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908238"/>
        <c:crosses val="autoZero"/>
        <c:auto val="1"/>
        <c:lblAlgn val="ctr"/>
        <c:lblOffset val="100"/>
        <c:noMultiLvlLbl val="0"/>
      </c:catAx>
      <c:valAx>
        <c:axId val="958908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6289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'LW30'!$E$25:$E$87</c:f>
              <c:numCache>
                <c:formatCode>General</c:formatCode>
                <c:ptCount val="63"/>
                <c:pt idx="0">
                  <c:v>0.467818405619293</c:v>
                </c:pt>
                <c:pt idx="1">
                  <c:v>0.476976555977912</c:v>
                </c:pt>
                <c:pt idx="2">
                  <c:v>0.536990301882478</c:v>
                </c:pt>
                <c:pt idx="3">
                  <c:v>0.687881278048658</c:v>
                </c:pt>
                <c:pt idx="4">
                  <c:v>0.95870605552996</c:v>
                </c:pt>
                <c:pt idx="5">
                  <c:v>1.36849532468569</c:v>
                </c:pt>
                <c:pt idx="6">
                  <c:v>1.9271930781489</c:v>
                </c:pt>
                <c:pt idx="7">
                  <c:v>2.63659579379438</c:v>
                </c:pt>
                <c:pt idx="8">
                  <c:v>3.49129161770655</c:v>
                </c:pt>
                <c:pt idx="9">
                  <c:v>4.4795995471475</c:v>
                </c:pt>
                <c:pt idx="10">
                  <c:v>5.58450861352487</c:v>
                </c:pt>
                <c:pt idx="11">
                  <c:v>6.78461706535988</c:v>
                </c:pt>
                <c:pt idx="12">
                  <c:v>8.05507155125521</c:v>
                </c:pt>
                <c:pt idx="13">
                  <c:v>9.36850630286303</c:v>
                </c:pt>
                <c:pt idx="14">
                  <c:v>10.6959823178529</c:v>
                </c:pt>
                <c:pt idx="15">
                  <c:v>12.0079265428798</c:v>
                </c:pt>
                <c:pt idx="16">
                  <c:v>13.2750710565521</c:v>
                </c:pt>
                <c:pt idx="17">
                  <c:v>14.4693922523992</c:v>
                </c:pt>
                <c:pt idx="18">
                  <c:v>15.56505002184</c:v>
                </c:pt>
                <c:pt idx="19">
                  <c:v>16.5393269371505</c:v>
                </c:pt>
                <c:pt idx="20">
                  <c:v>17.3735674344319</c:v>
                </c:pt>
                <c:pt idx="21">
                  <c:v>18.0541169965786</c:v>
                </c:pt>
                <c:pt idx="22">
                  <c:v>18.5732613362459</c:v>
                </c:pt>
                <c:pt idx="23">
                  <c:v>18.9301655788182</c:v>
                </c:pt>
                <c:pt idx="24">
                  <c:v>19.131813445377</c:v>
                </c:pt>
                <c:pt idx="25">
                  <c:v>19.1939464356687</c:v>
                </c:pt>
                <c:pt idx="26">
                  <c:v>19.1414004131763</c:v>
                </c:pt>
                <c:pt idx="27">
                  <c:v>19.0023014129355</c:v>
                </c:pt>
                <c:pt idx="28">
                  <c:v>18.8017879063836</c:v>
                </c:pt>
                <c:pt idx="29">
                  <c:v>18.5615007490063</c:v>
                </c:pt>
                <c:pt idx="30">
                  <c:v>18.2996613760936</c:v>
                </c:pt>
                <c:pt idx="31">
                  <c:v>18.0311499984968</c:v>
                </c:pt>
                <c:pt idx="32">
                  <c:v>17.7675837983834</c:v>
                </c:pt>
                <c:pt idx="33">
                  <c:v>17.5173951249936</c:v>
                </c:pt>
                <c:pt idx="34">
                  <c:v>17.2859096903967</c:v>
                </c:pt>
                <c:pt idx="35">
                  <c:v>17.0754247652477</c:v>
                </c:pt>
                <c:pt idx="36">
                  <c:v>16.8852873745416</c:v>
                </c:pt>
                <c:pt idx="37">
                  <c:v>16.7119724933711</c:v>
                </c:pt>
                <c:pt idx="38">
                  <c:v>16.5491612426826</c:v>
                </c:pt>
                <c:pt idx="39">
                  <c:v>16.3878190850309</c:v>
                </c:pt>
                <c:pt idx="40">
                  <c:v>16.2162740203373</c:v>
                </c:pt>
                <c:pt idx="41">
                  <c:v>16.020294781644</c:v>
                </c:pt>
                <c:pt idx="42">
                  <c:v>15.7831690308715</c:v>
                </c:pt>
                <c:pt idx="43">
                  <c:v>15.4857815545733</c:v>
                </c:pt>
                <c:pt idx="44">
                  <c:v>15.1066924596934</c:v>
                </c:pt>
                <c:pt idx="45">
                  <c:v>14.6222153693218</c:v>
                </c:pt>
                <c:pt idx="46">
                  <c:v>14.0073673413598</c:v>
                </c:pt>
                <c:pt idx="47">
                  <c:v>13.2451725853986</c:v>
                </c:pt>
                <c:pt idx="48">
                  <c:v>12.3344670271765</c:v>
                </c:pt>
                <c:pt idx="49">
                  <c:v>11.2881679244368</c:v>
                </c:pt>
                <c:pt idx="50">
                  <c:v>10.1306263310107</c:v>
                </c:pt>
                <c:pt idx="51">
                  <c:v>8.89497956090496</c:v>
                </c:pt>
                <c:pt idx="52">
                  <c:v>7.62050365238589</c:v>
                </c:pt>
                <c:pt idx="53">
                  <c:v>6.34996583206599</c:v>
                </c:pt>
                <c:pt idx="54">
                  <c:v>5.126976978989</c:v>
                </c:pt>
                <c:pt idx="55">
                  <c:v>3.99334408870993</c:v>
                </c:pt>
                <c:pt idx="56">
                  <c:v>2.98642273739383</c:v>
                </c:pt>
                <c:pt idx="57">
                  <c:v>2.13646954588409</c:v>
                </c:pt>
                <c:pt idx="58">
                  <c:v>1.46399464380078</c:v>
                </c:pt>
                <c:pt idx="59">
                  <c:v>0.977114133621301</c:v>
                </c:pt>
                <c:pt idx="60">
                  <c:v>0.668902554760369</c:v>
                </c:pt>
                <c:pt idx="61">
                  <c:v>0.514745347672043</c:v>
                </c:pt>
                <c:pt idx="62">
                  <c:v>0.469691317908554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'LW30'!$F$25:$F$87</c:f>
              <c:numCache>
                <c:formatCode>General</c:formatCode>
                <c:ptCount val="63"/>
                <c:pt idx="0">
                  <c:v>9.56046355029582</c:v>
                </c:pt>
                <c:pt idx="1">
                  <c:v>9.56446624045894</c:v>
                </c:pt>
                <c:pt idx="2">
                  <c:v>9.59048232440276</c:v>
                </c:pt>
                <c:pt idx="3">
                  <c:v>9.65524252887718</c:v>
                </c:pt>
                <c:pt idx="4">
                  <c:v>9.77016898985813</c:v>
                </c:pt>
                <c:pt idx="5">
                  <c:v>9.9418750031333</c:v>
                </c:pt>
                <c:pt idx="6">
                  <c:v>10.1726647748878</c:v>
                </c:pt>
                <c:pt idx="7">
                  <c:v>10.4610331722899</c:v>
                </c:pt>
                <c:pt idx="8">
                  <c:v>10.8021654740764</c:v>
                </c:pt>
                <c:pt idx="9">
                  <c:v>11.1884371211391</c:v>
                </c:pt>
                <c:pt idx="10">
                  <c:v>11.6099134671093</c:v>
                </c:pt>
                <c:pt idx="11">
                  <c:v>12.0548495289445</c:v>
                </c:pt>
                <c:pt idx="12">
                  <c:v>12.5101897375137</c:v>
                </c:pt>
                <c:pt idx="13">
                  <c:v>12.962067688183</c:v>
                </c:pt>
                <c:pt idx="14">
                  <c:v>13.3963058914012</c:v>
                </c:pt>
                <c:pt idx="15">
                  <c:v>13.798915523286</c:v>
                </c:pt>
                <c:pt idx="16">
                  <c:v>14.1565961762089</c:v>
                </c:pt>
                <c:pt idx="17">
                  <c:v>14.4572356093817</c:v>
                </c:pt>
                <c:pt idx="18">
                  <c:v>14.6904094994415</c:v>
                </c:pt>
                <c:pt idx="19">
                  <c:v>14.8478811910367</c:v>
                </c:pt>
                <c:pt idx="20">
                  <c:v>14.9241014474126</c:v>
                </c:pt>
                <c:pt idx="21">
                  <c:v>14.9167082009973</c:v>
                </c:pt>
                <c:pt idx="22">
                  <c:v>14.827026303987</c:v>
                </c:pt>
                <c:pt idx="23">
                  <c:v>14.660567278932</c:v>
                </c:pt>
                <c:pt idx="24">
                  <c:v>14.4275290693221</c:v>
                </c:pt>
                <c:pt idx="25">
                  <c:v>14.1432957901726</c:v>
                </c:pt>
                <c:pt idx="26">
                  <c:v>13.8284701036346</c:v>
                </c:pt>
                <c:pt idx="27">
                  <c:v>13.5042111217217</c:v>
                </c:pt>
                <c:pt idx="28">
                  <c:v>13.1874868261094</c:v>
                </c:pt>
                <c:pt idx="29">
                  <c:v>12.8909536106335</c:v>
                </c:pt>
                <c:pt idx="30">
                  <c:v>12.6233006083718</c:v>
                </c:pt>
                <c:pt idx="31">
                  <c:v>12.3895940187262</c:v>
                </c:pt>
                <c:pt idx="32">
                  <c:v>12.1916214345046</c:v>
                </c:pt>
                <c:pt idx="33">
                  <c:v>12.0282361690019</c:v>
                </c:pt>
                <c:pt idx="34">
                  <c:v>11.8957015830832</c:v>
                </c:pt>
                <c:pt idx="35">
                  <c:v>11.7880354122647</c:v>
                </c:pt>
                <c:pt idx="36">
                  <c:v>11.6973540937953</c:v>
                </c:pt>
                <c:pt idx="37">
                  <c:v>11.6142170937392</c:v>
                </c:pt>
                <c:pt idx="38">
                  <c:v>11.5279712340574</c:v>
                </c:pt>
                <c:pt idx="39">
                  <c:v>11.4270950196893</c:v>
                </c:pt>
                <c:pt idx="40">
                  <c:v>11.2995429656348</c:v>
                </c:pt>
                <c:pt idx="41">
                  <c:v>11.1330899240361</c:v>
                </c:pt>
                <c:pt idx="42">
                  <c:v>10.9156754112595</c:v>
                </c:pt>
                <c:pt idx="43">
                  <c:v>10.635747934977</c:v>
                </c:pt>
                <c:pt idx="44">
                  <c:v>10.2826093212486</c:v>
                </c:pt>
                <c:pt idx="45">
                  <c:v>9.84675904160373</c:v>
                </c:pt>
                <c:pt idx="46">
                  <c:v>9.32055835421736</c:v>
                </c:pt>
                <c:pt idx="47">
                  <c:v>8.70185197880258</c:v>
                </c:pt>
                <c:pt idx="48">
                  <c:v>7.99659726669437</c:v>
                </c:pt>
                <c:pt idx="49">
                  <c:v>7.21775386373308</c:v>
                </c:pt>
                <c:pt idx="50">
                  <c:v>6.38382348315012</c:v>
                </c:pt>
                <c:pt idx="51">
                  <c:v>5.51738967845183</c:v>
                </c:pt>
                <c:pt idx="52">
                  <c:v>4.64365761630661</c:v>
                </c:pt>
                <c:pt idx="53">
                  <c:v>3.78899384942967</c:v>
                </c:pt>
                <c:pt idx="54">
                  <c:v>2.97946608946959</c:v>
                </c:pt>
                <c:pt idx="55">
                  <c:v>2.23938297988964</c:v>
                </c:pt>
                <c:pt idx="56">
                  <c:v>1.58983386886061</c:v>
                </c:pt>
                <c:pt idx="57">
                  <c:v>1.04722858213807</c:v>
                </c:pt>
                <c:pt idx="58">
                  <c:v>0.62183719595501</c:v>
                </c:pt>
                <c:pt idx="59">
                  <c:v>0.31632980990124</c:v>
                </c:pt>
                <c:pt idx="60">
                  <c:v>0.12431631981082</c:v>
                </c:pt>
                <c:pt idx="61">
                  <c:v>0.0288861906533704</c:v>
                </c:pt>
                <c:pt idx="62">
                  <c:v>0.00114822940738968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'LW30'!$G$25:$G$87</c:f>
              <c:numCache>
                <c:formatCode>General</c:formatCode>
                <c:ptCount val="63"/>
                <c:pt idx="0">
                  <c:v>0</c:v>
                </c:pt>
                <c:pt idx="1">
                  <c:v>-0.000277048448099393</c:v>
                </c:pt>
                <c:pt idx="2">
                  <c:v>-0.00252009471806947</c:v>
                </c:pt>
                <c:pt idx="3">
                  <c:v>-0.00944423654896998</c:v>
                </c:pt>
                <c:pt idx="4">
                  <c:v>-0.0244078429037398</c:v>
                </c:pt>
                <c:pt idx="5">
                  <c:v>-0.0512212324149095</c:v>
                </c:pt>
                <c:pt idx="6">
                  <c:v>-0.0939553518302496</c:v>
                </c:pt>
                <c:pt idx="7">
                  <c:v>-0.156750454458439</c:v>
                </c:pt>
                <c:pt idx="8">
                  <c:v>-0.24362477861479</c:v>
                </c:pt>
                <c:pt idx="9">
                  <c:v>-0.358283226066869</c:v>
                </c:pt>
                <c:pt idx="10">
                  <c:v>-0.50392604048023</c:v>
                </c:pt>
                <c:pt idx="11">
                  <c:v>-0.683057485864039</c:v>
                </c:pt>
                <c:pt idx="12">
                  <c:v>-0.89729452501678</c:v>
                </c:pt>
                <c:pt idx="13">
                  <c:v>-1.14717549797192</c:v>
                </c:pt>
                <c:pt idx="14">
                  <c:v>-1.4319688004436</c:v>
                </c:pt>
                <c:pt idx="15">
                  <c:v>-1.74948156227231</c:v>
                </c:pt>
                <c:pt idx="16">
                  <c:v>-2.09586832587054</c:v>
                </c:pt>
                <c:pt idx="17">
                  <c:v>-2.46543972466849</c:v>
                </c:pt>
                <c:pt idx="18">
                  <c:v>-2.85047116155973</c:v>
                </c:pt>
                <c:pt idx="19">
                  <c:v>-3.2410114873469</c:v>
                </c:pt>
                <c:pt idx="20">
                  <c:v>-3.62469167918732</c:v>
                </c:pt>
                <c:pt idx="21">
                  <c:v>-3.98653351903877</c:v>
                </c:pt>
                <c:pt idx="22">
                  <c:v>-4.30875827210508</c:v>
                </c:pt>
                <c:pt idx="23">
                  <c:v>-4.57059536528185</c:v>
                </c:pt>
                <c:pt idx="24">
                  <c:v>-4.7480910656021</c:v>
                </c:pt>
                <c:pt idx="25">
                  <c:v>-4.81391715868199</c:v>
                </c:pt>
                <c:pt idx="26">
                  <c:v>-4.73763279401348</c:v>
                </c:pt>
                <c:pt idx="27">
                  <c:v>-4.49048131277037</c:v>
                </c:pt>
                <c:pt idx="28">
                  <c:v>-4.05020074604211</c:v>
                </c:pt>
                <c:pt idx="29">
                  <c:v>-3.40131010119415</c:v>
                </c:pt>
                <c:pt idx="30">
                  <c:v>-2.53494289563682</c:v>
                </c:pt>
                <c:pt idx="31">
                  <c:v>-1.44868069059399</c:v>
                </c:pt>
                <c:pt idx="32">
                  <c:v>-0.146386624871989</c:v>
                </c:pt>
                <c:pt idx="33">
                  <c:v>1.36196105137164</c:v>
                </c:pt>
                <c:pt idx="34">
                  <c:v>3.06043544285939</c:v>
                </c:pt>
                <c:pt idx="35">
                  <c:v>4.92732747542501</c:v>
                </c:pt>
                <c:pt idx="36">
                  <c:v>6.93531236224464</c:v>
                </c:pt>
                <c:pt idx="37">
                  <c:v>9.05161607006805</c:v>
                </c:pt>
                <c:pt idx="38">
                  <c:v>11.23818178545</c:v>
                </c:pt>
                <c:pt idx="39">
                  <c:v>13.4518363809811</c:v>
                </c:pt>
                <c:pt idx="40">
                  <c:v>15.6444568815194</c:v>
                </c:pt>
                <c:pt idx="41">
                  <c:v>17.7631369304213</c:v>
                </c:pt>
                <c:pt idx="42">
                  <c:v>19.7503532557732</c:v>
                </c:pt>
                <c:pt idx="43">
                  <c:v>21.544132136622</c:v>
                </c:pt>
                <c:pt idx="44">
                  <c:v>23.078215869207</c:v>
                </c:pt>
                <c:pt idx="45">
                  <c:v>24.2822292331908</c:v>
                </c:pt>
                <c:pt idx="46">
                  <c:v>25.0838434108114</c:v>
                </c:pt>
                <c:pt idx="47">
                  <c:v>25.430115121827</c:v>
                </c:pt>
                <c:pt idx="48">
                  <c:v>25.3055285906075</c:v>
                </c:pt>
                <c:pt idx="49">
                  <c:v>24.728264528825</c:v>
                </c:pt>
                <c:pt idx="50">
                  <c:v>23.7443717510453</c:v>
                </c:pt>
                <c:pt idx="51">
                  <c:v>22.4219387903187</c:v>
                </c:pt>
                <c:pt idx="52">
                  <c:v>20.845265513772</c:v>
                </c:pt>
                <c:pt idx="53">
                  <c:v>19.1090347382006</c:v>
                </c:pt>
                <c:pt idx="54">
                  <c:v>17.3124838456582</c:v>
                </c:pt>
                <c:pt idx="55">
                  <c:v>15.5535763990496</c:v>
                </c:pt>
                <c:pt idx="56">
                  <c:v>13.9231737577226</c:v>
                </c:pt>
                <c:pt idx="57">
                  <c:v>12.4992066930579</c:v>
                </c:pt>
                <c:pt idx="58">
                  <c:v>11.3408470040619</c:v>
                </c:pt>
                <c:pt idx="59">
                  <c:v>10.4826791329576</c:v>
                </c:pt>
                <c:pt idx="60">
                  <c:v>9.92887178077526</c:v>
                </c:pt>
                <c:pt idx="61">
                  <c:v>9.64734952294667</c:v>
                </c:pt>
                <c:pt idx="62">
                  <c:v>9.56396442489322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'LW30'!$H$25:$H$87</c:f>
              <c:numCache>
                <c:formatCode>General</c:formatCode>
                <c:ptCount val="63"/>
                <c:pt idx="0">
                  <c:v>0.467818405619293</c:v>
                </c:pt>
                <c:pt idx="1">
                  <c:v>0.472014809140115</c:v>
                </c:pt>
                <c:pt idx="2">
                  <c:v>0.498650314820891</c:v>
                </c:pt>
                <c:pt idx="3">
                  <c:v>0.563024310497951</c:v>
                </c:pt>
                <c:pt idx="4">
                  <c:v>0.673442178139589</c:v>
                </c:pt>
                <c:pt idx="5">
                  <c:v>0.832089544579565</c:v>
                </c:pt>
                <c:pt idx="6">
                  <c:v>1.03590653225061</c:v>
                </c:pt>
                <c:pt idx="7">
                  <c:v>1.27746200991794</c:v>
                </c:pt>
                <c:pt idx="8">
                  <c:v>1.54582784341273</c:v>
                </c:pt>
                <c:pt idx="9">
                  <c:v>1.82745314636567</c:v>
                </c:pt>
                <c:pt idx="10">
                  <c:v>2.10703853094042</c:v>
                </c:pt>
                <c:pt idx="11">
                  <c:v>2.36841035856715</c:v>
                </c:pt>
                <c:pt idx="12">
                  <c:v>2.59539499067601</c:v>
                </c:pt>
                <c:pt idx="13">
                  <c:v>2.77269303943067</c:v>
                </c:pt>
                <c:pt idx="14">
                  <c:v>2.88675361846182</c:v>
                </c:pt>
                <c:pt idx="15">
                  <c:v>2.92664859360064</c:v>
                </c:pt>
                <c:pt idx="16">
                  <c:v>2.88494683361235</c:v>
                </c:pt>
                <c:pt idx="17">
                  <c:v>2.75858846092967</c:v>
                </c:pt>
                <c:pt idx="18">
                  <c:v>2.54975910238638</c:v>
                </c:pt>
                <c:pt idx="19">
                  <c:v>2.26676413995077</c:v>
                </c:pt>
                <c:pt idx="20">
                  <c:v>1.92490296145918</c:v>
                </c:pt>
                <c:pt idx="21">
                  <c:v>1.54734321134949</c:v>
                </c:pt>
                <c:pt idx="22">
                  <c:v>1.16599504139464</c:v>
                </c:pt>
                <c:pt idx="23">
                  <c:v>0.822385361436079</c:v>
                </c:pt>
                <c:pt idx="24">
                  <c:v>0.56853209011737</c:v>
                </c:pt>
                <c:pt idx="25">
                  <c:v>0.467818405617614</c:v>
                </c:pt>
                <c:pt idx="26">
                  <c:v>0.594326255950175</c:v>
                </c:pt>
                <c:pt idx="27">
                  <c:v>1.01686756388326</c:v>
                </c:pt>
                <c:pt idx="28">
                  <c:v>1.78344896510853</c:v>
                </c:pt>
                <c:pt idx="29">
                  <c:v>2.92138042343933</c:v>
                </c:pt>
                <c:pt idx="30">
                  <c:v>4.43893772381374</c:v>
                </c:pt>
                <c:pt idx="31">
                  <c:v>6.32702496529887</c:v>
                </c:pt>
                <c:pt idx="32">
                  <c:v>8.56083705409403</c:v>
                </c:pt>
                <c:pt idx="33">
                  <c:v>11.1015221965342</c:v>
                </c:pt>
                <c:pt idx="34">
                  <c:v>13.8978443920945</c:v>
                </c:pt>
                <c:pt idx="35">
                  <c:v>16.8878459263932</c:v>
                </c:pt>
                <c:pt idx="36">
                  <c:v>20.000509864195</c:v>
                </c:pt>
                <c:pt idx="37">
                  <c:v>23.1574225424157</c:v>
                </c:pt>
                <c:pt idx="38">
                  <c:v>26.2744360631253</c:v>
                </c:pt>
                <c:pt idx="39">
                  <c:v>29.2633307865512</c:v>
                </c:pt>
                <c:pt idx="40">
                  <c:v>32.0334778240824</c:v>
                </c:pt>
                <c:pt idx="41">
                  <c:v>34.4935015312736</c:v>
                </c:pt>
                <c:pt idx="42">
                  <c:v>36.5529420008477</c:v>
                </c:pt>
                <c:pt idx="43">
                  <c:v>38.1239175557001</c:v>
                </c:pt>
                <c:pt idx="44">
                  <c:v>39.1227872419023</c:v>
                </c:pt>
                <c:pt idx="45">
                  <c:v>39.4718133217054</c:v>
                </c:pt>
                <c:pt idx="46">
                  <c:v>39.1030577316541</c:v>
                </c:pt>
                <c:pt idx="47">
                  <c:v>37.9831911091597</c:v>
                </c:pt>
                <c:pt idx="48">
                  <c:v>36.1324151032169</c:v>
                </c:pt>
                <c:pt idx="49">
                  <c:v>33.6178340981026</c:v>
                </c:pt>
                <c:pt idx="50">
                  <c:v>30.5444145866329</c:v>
                </c:pt>
                <c:pt idx="51">
                  <c:v>27.0459445434234</c:v>
                </c:pt>
                <c:pt idx="52">
                  <c:v>23.2759927981477</c:v>
                </c:pt>
                <c:pt idx="53">
                  <c:v>19.3988684087996</c:v>
                </c:pt>
                <c:pt idx="54">
                  <c:v>15.5805800349488</c:v>
                </c:pt>
                <c:pt idx="55">
                  <c:v>11.9797953109991</c:v>
                </c:pt>
                <c:pt idx="56">
                  <c:v>8.73880021945456</c:v>
                </c:pt>
                <c:pt idx="57">
                  <c:v>5.97445846417031</c:v>
                </c:pt>
                <c:pt idx="58">
                  <c:v>3.76917084361666</c:v>
                </c:pt>
                <c:pt idx="59">
                  <c:v>2.16183462413912</c:v>
                </c:pt>
                <c:pt idx="60">
                  <c:v>1.13880291320973</c:v>
                </c:pt>
                <c:pt idx="61">
                  <c:v>0.624844032701032</c:v>
                </c:pt>
                <c:pt idx="62">
                  <c:v>0.47410089212971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6359109"/>
        <c:axId val="105124163"/>
      </c:lineChart>
      <c:catAx>
        <c:axId val="7663591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124163"/>
        <c:crosses val="autoZero"/>
        <c:auto val="1"/>
        <c:lblAlgn val="ctr"/>
        <c:lblOffset val="100"/>
        <c:noMultiLvlLbl val="0"/>
      </c:catAx>
      <c:valAx>
        <c:axId val="1051241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3591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'LW30'!$O$25:$O$87</c:f>
              <c:numCache>
                <c:formatCode>General</c:formatCode>
                <c:ptCount val="63"/>
                <c:pt idx="0">
                  <c:v>0</c:v>
                </c:pt>
                <c:pt idx="1">
                  <c:v>-175</c:v>
                </c:pt>
                <c:pt idx="2">
                  <c:v>-1100</c:v>
                </c:pt>
                <c:pt idx="3">
                  <c:v>-2825</c:v>
                </c:pt>
                <c:pt idx="4">
                  <c:v>-5150</c:v>
                </c:pt>
                <c:pt idx="5">
                  <c:v>-8000</c:v>
                </c:pt>
                <c:pt idx="6">
                  <c:v>-11350</c:v>
                </c:pt>
                <c:pt idx="7">
                  <c:v>-15050</c:v>
                </c:pt>
                <c:pt idx="8">
                  <c:v>-19150</c:v>
                </c:pt>
                <c:pt idx="9">
                  <c:v>-23450</c:v>
                </c:pt>
                <c:pt idx="10">
                  <c:v>-27925</c:v>
                </c:pt>
                <c:pt idx="11">
                  <c:v>-32250</c:v>
                </c:pt>
                <c:pt idx="12">
                  <c:v>-36325</c:v>
                </c:pt>
                <c:pt idx="13">
                  <c:v>-39825</c:v>
                </c:pt>
                <c:pt idx="14">
                  <c:v>-42550</c:v>
                </c:pt>
                <c:pt idx="15">
                  <c:v>-44275</c:v>
                </c:pt>
                <c:pt idx="16">
                  <c:v>-44775</c:v>
                </c:pt>
                <c:pt idx="17">
                  <c:v>-43950</c:v>
                </c:pt>
                <c:pt idx="18">
                  <c:v>-41800</c:v>
                </c:pt>
                <c:pt idx="19">
                  <c:v>-38325</c:v>
                </c:pt>
                <c:pt idx="20">
                  <c:v>-33650</c:v>
                </c:pt>
                <c:pt idx="21">
                  <c:v>-28000</c:v>
                </c:pt>
                <c:pt idx="22">
                  <c:v>-21700</c:v>
                </c:pt>
                <c:pt idx="23">
                  <c:v>-15075</c:v>
                </c:pt>
                <c:pt idx="24">
                  <c:v>-8574.99999999999</c:v>
                </c:pt>
                <c:pt idx="25">
                  <c:v>-2650.00000000001</c:v>
                </c:pt>
                <c:pt idx="26">
                  <c:v>2250</c:v>
                </c:pt>
                <c:pt idx="27">
                  <c:v>5924.99999999999</c:v>
                </c:pt>
                <c:pt idx="28">
                  <c:v>8499.99999999999</c:v>
                </c:pt>
                <c:pt idx="29">
                  <c:v>10125</c:v>
                </c:pt>
                <c:pt idx="30">
                  <c:v>10975</c:v>
                </c:pt>
                <c:pt idx="31">
                  <c:v>11175</c:v>
                </c:pt>
                <c:pt idx="32">
                  <c:v>10900</c:v>
                </c:pt>
                <c:pt idx="33">
                  <c:v>10275</c:v>
                </c:pt>
                <c:pt idx="34">
                  <c:v>9449.99999999999</c:v>
                </c:pt>
                <c:pt idx="35">
                  <c:v>8549.99999999999</c:v>
                </c:pt>
                <c:pt idx="36">
                  <c:v>7674.99999999999</c:v>
                </c:pt>
                <c:pt idx="37">
                  <c:v>6949.99999999999</c:v>
                </c:pt>
                <c:pt idx="38">
                  <c:v>6499.99999999999</c:v>
                </c:pt>
                <c:pt idx="39">
                  <c:v>6424.99999999999</c:v>
                </c:pt>
                <c:pt idx="40">
                  <c:v>6799.99999999999</c:v>
                </c:pt>
                <c:pt idx="41">
                  <c:v>7724.99999999999</c:v>
                </c:pt>
                <c:pt idx="42">
                  <c:v>9274.99999999999</c:v>
                </c:pt>
                <c:pt idx="43">
                  <c:v>11550</c:v>
                </c:pt>
                <c:pt idx="44">
                  <c:v>14600</c:v>
                </c:pt>
                <c:pt idx="45">
                  <c:v>18400</c:v>
                </c:pt>
                <c:pt idx="46">
                  <c:v>22950</c:v>
                </c:pt>
                <c:pt idx="47">
                  <c:v>27825</c:v>
                </c:pt>
                <c:pt idx="48">
                  <c:v>32350</c:v>
                </c:pt>
                <c:pt idx="49">
                  <c:v>35900</c:v>
                </c:pt>
                <c:pt idx="50">
                  <c:v>38125.0000000002</c:v>
                </c:pt>
                <c:pt idx="51">
                  <c:v>38775</c:v>
                </c:pt>
                <c:pt idx="52">
                  <c:v>37875</c:v>
                </c:pt>
                <c:pt idx="53">
                  <c:v>35575</c:v>
                </c:pt>
                <c:pt idx="54">
                  <c:v>32100</c:v>
                </c:pt>
                <c:pt idx="55">
                  <c:v>27875</c:v>
                </c:pt>
                <c:pt idx="56">
                  <c:v>23175</c:v>
                </c:pt>
                <c:pt idx="57">
                  <c:v>18400</c:v>
                </c:pt>
                <c:pt idx="58">
                  <c:v>13775</c:v>
                </c:pt>
                <c:pt idx="59">
                  <c:v>9574.99999999999</c:v>
                </c:pt>
                <c:pt idx="60">
                  <c:v>5849.99999999999</c:v>
                </c:pt>
                <c:pt idx="61">
                  <c:v>2875</c:v>
                </c:pt>
                <c:pt idx="62">
                  <c:v>849.999999999999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'LW30'!$P$25:$P$87</c:f>
              <c:numCache>
                <c:formatCode>General</c:formatCode>
                <c:ptCount val="63"/>
                <c:pt idx="0">
                  <c:v>0</c:v>
                </c:pt>
                <c:pt idx="1">
                  <c:v>-175</c:v>
                </c:pt>
                <c:pt idx="2">
                  <c:v>-1175</c:v>
                </c:pt>
                <c:pt idx="3">
                  <c:v>-2900</c:v>
                </c:pt>
                <c:pt idx="4">
                  <c:v>-5175</c:v>
                </c:pt>
                <c:pt idx="5">
                  <c:v>-7750</c:v>
                </c:pt>
                <c:pt idx="6">
                  <c:v>-10400</c:v>
                </c:pt>
                <c:pt idx="7">
                  <c:v>-13050</c:v>
                </c:pt>
                <c:pt idx="8">
                  <c:v>-15475</c:v>
                </c:pt>
                <c:pt idx="9">
                  <c:v>-17550</c:v>
                </c:pt>
                <c:pt idx="10">
                  <c:v>-19225</c:v>
                </c:pt>
                <c:pt idx="11">
                  <c:v>-20350</c:v>
                </c:pt>
                <c:pt idx="12">
                  <c:v>-20875</c:v>
                </c:pt>
                <c:pt idx="13">
                  <c:v>-20775</c:v>
                </c:pt>
                <c:pt idx="14">
                  <c:v>-20050</c:v>
                </c:pt>
                <c:pt idx="15">
                  <c:v>-18600</c:v>
                </c:pt>
                <c:pt idx="16">
                  <c:v>-16600</c:v>
                </c:pt>
                <c:pt idx="17">
                  <c:v>-13950</c:v>
                </c:pt>
                <c:pt idx="18">
                  <c:v>-10850</c:v>
                </c:pt>
                <c:pt idx="19">
                  <c:v>-7324.99999999999</c:v>
                </c:pt>
                <c:pt idx="20">
                  <c:v>-3550</c:v>
                </c:pt>
                <c:pt idx="21">
                  <c:v>325</c:v>
                </c:pt>
                <c:pt idx="22">
                  <c:v>4175</c:v>
                </c:pt>
                <c:pt idx="23">
                  <c:v>7749.99999999999</c:v>
                </c:pt>
                <c:pt idx="24">
                  <c:v>10850</c:v>
                </c:pt>
                <c:pt idx="25">
                  <c:v>13200</c:v>
                </c:pt>
                <c:pt idx="26">
                  <c:v>14600</c:v>
                </c:pt>
                <c:pt idx="27">
                  <c:v>15000</c:v>
                </c:pt>
                <c:pt idx="28">
                  <c:v>14625</c:v>
                </c:pt>
                <c:pt idx="29">
                  <c:v>13675</c:v>
                </c:pt>
                <c:pt idx="30">
                  <c:v>12300</c:v>
                </c:pt>
                <c:pt idx="31">
                  <c:v>10750</c:v>
                </c:pt>
                <c:pt idx="32">
                  <c:v>9074.99999999999</c:v>
                </c:pt>
                <c:pt idx="33">
                  <c:v>7474.99999999999</c:v>
                </c:pt>
                <c:pt idx="34">
                  <c:v>6074.99999999999</c:v>
                </c:pt>
                <c:pt idx="35">
                  <c:v>4925</c:v>
                </c:pt>
                <c:pt idx="36">
                  <c:v>4150</c:v>
                </c:pt>
                <c:pt idx="37">
                  <c:v>3775</c:v>
                </c:pt>
                <c:pt idx="38">
                  <c:v>3950</c:v>
                </c:pt>
                <c:pt idx="39">
                  <c:v>4600</c:v>
                </c:pt>
                <c:pt idx="40">
                  <c:v>5799.99999999999</c:v>
                </c:pt>
                <c:pt idx="41">
                  <c:v>7599.99999999999</c:v>
                </c:pt>
                <c:pt idx="42">
                  <c:v>9874.99999999999</c:v>
                </c:pt>
                <c:pt idx="43">
                  <c:v>12700</c:v>
                </c:pt>
                <c:pt idx="44">
                  <c:v>16000</c:v>
                </c:pt>
                <c:pt idx="45">
                  <c:v>19675</c:v>
                </c:pt>
                <c:pt idx="46">
                  <c:v>23650</c:v>
                </c:pt>
                <c:pt idx="47">
                  <c:v>27700</c:v>
                </c:pt>
                <c:pt idx="48">
                  <c:v>31400</c:v>
                </c:pt>
                <c:pt idx="49">
                  <c:v>34475</c:v>
                </c:pt>
                <c:pt idx="50">
                  <c:v>36625.0000000002</c:v>
                </c:pt>
                <c:pt idx="51">
                  <c:v>37750</c:v>
                </c:pt>
                <c:pt idx="52">
                  <c:v>37725</c:v>
                </c:pt>
                <c:pt idx="53">
                  <c:v>36600</c:v>
                </c:pt>
                <c:pt idx="54">
                  <c:v>34350</c:v>
                </c:pt>
                <c:pt idx="55">
                  <c:v>31125</c:v>
                </c:pt>
                <c:pt idx="56">
                  <c:v>27075</c:v>
                </c:pt>
                <c:pt idx="57">
                  <c:v>22475</c:v>
                </c:pt>
                <c:pt idx="58">
                  <c:v>17500</c:v>
                </c:pt>
                <c:pt idx="59">
                  <c:v>12525</c:v>
                </c:pt>
                <c:pt idx="60">
                  <c:v>7849.99999999999</c:v>
                </c:pt>
                <c:pt idx="61">
                  <c:v>3875</c:v>
                </c:pt>
                <c:pt idx="62">
                  <c:v>1125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'LW30'!$Q$25:$Q$87</c:f>
              <c:numCache>
                <c:formatCode>General</c:formatCode>
                <c:ptCount val="6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300</c:v>
                </c:pt>
                <c:pt idx="4">
                  <c:v>600</c:v>
                </c:pt>
                <c:pt idx="5">
                  <c:v>1100</c:v>
                </c:pt>
                <c:pt idx="6">
                  <c:v>1725</c:v>
                </c:pt>
                <c:pt idx="7">
                  <c:v>2550</c:v>
                </c:pt>
                <c:pt idx="8">
                  <c:v>3550</c:v>
                </c:pt>
                <c:pt idx="9">
                  <c:v>4650</c:v>
                </c:pt>
                <c:pt idx="10">
                  <c:v>5875</c:v>
                </c:pt>
                <c:pt idx="11">
                  <c:v>7250</c:v>
                </c:pt>
                <c:pt idx="12">
                  <c:v>8625</c:v>
                </c:pt>
                <c:pt idx="13">
                  <c:v>10025</c:v>
                </c:pt>
                <c:pt idx="14">
                  <c:v>11400</c:v>
                </c:pt>
                <c:pt idx="15">
                  <c:v>12650</c:v>
                </c:pt>
                <c:pt idx="16">
                  <c:v>13750</c:v>
                </c:pt>
                <c:pt idx="17">
                  <c:v>14575</c:v>
                </c:pt>
                <c:pt idx="18">
                  <c:v>15100</c:v>
                </c:pt>
                <c:pt idx="19">
                  <c:v>15225</c:v>
                </c:pt>
                <c:pt idx="20">
                  <c:v>14875</c:v>
                </c:pt>
                <c:pt idx="21">
                  <c:v>13925</c:v>
                </c:pt>
                <c:pt idx="22">
                  <c:v>12350</c:v>
                </c:pt>
                <c:pt idx="23">
                  <c:v>9974.99999999999</c:v>
                </c:pt>
                <c:pt idx="24">
                  <c:v>6749.99999999999</c:v>
                </c:pt>
                <c:pt idx="25">
                  <c:v>2500</c:v>
                </c:pt>
                <c:pt idx="26">
                  <c:v>-2900</c:v>
                </c:pt>
                <c:pt idx="27">
                  <c:v>-9399.99999999999</c:v>
                </c:pt>
                <c:pt idx="28">
                  <c:v>-16825</c:v>
                </c:pt>
                <c:pt idx="29">
                  <c:v>-25025</c:v>
                </c:pt>
                <c:pt idx="30">
                  <c:v>-33825</c:v>
                </c:pt>
                <c:pt idx="31">
                  <c:v>-43025</c:v>
                </c:pt>
                <c:pt idx="32">
                  <c:v>-52450</c:v>
                </c:pt>
                <c:pt idx="33">
                  <c:v>-61899.9999999999</c:v>
                </c:pt>
                <c:pt idx="34">
                  <c:v>-71074.9999999999</c:v>
                </c:pt>
                <c:pt idx="35">
                  <c:v>-79724.9999999999</c:v>
                </c:pt>
                <c:pt idx="36">
                  <c:v>-87474.9999999999</c:v>
                </c:pt>
                <c:pt idx="37">
                  <c:v>-93924.9999999999</c:v>
                </c:pt>
                <c:pt idx="38">
                  <c:v>-98774.9999999999</c:v>
                </c:pt>
                <c:pt idx="39">
                  <c:v>-101550</c:v>
                </c:pt>
                <c:pt idx="40">
                  <c:v>-101975</c:v>
                </c:pt>
                <c:pt idx="41">
                  <c:v>-99674.9999999999</c:v>
                </c:pt>
                <c:pt idx="42">
                  <c:v>-94349.9999999999</c:v>
                </c:pt>
                <c:pt idx="43">
                  <c:v>-85774.9999999999</c:v>
                </c:pt>
                <c:pt idx="44">
                  <c:v>-73749.9999999999</c:v>
                </c:pt>
                <c:pt idx="45">
                  <c:v>-58099.9999999999</c:v>
                </c:pt>
                <c:pt idx="46">
                  <c:v>-38775</c:v>
                </c:pt>
                <c:pt idx="47">
                  <c:v>-16775</c:v>
                </c:pt>
                <c:pt idx="48">
                  <c:v>6049.99999999999</c:v>
                </c:pt>
                <c:pt idx="49">
                  <c:v>27950</c:v>
                </c:pt>
                <c:pt idx="50">
                  <c:v>47525.0000000002</c:v>
                </c:pt>
                <c:pt idx="51">
                  <c:v>63724.9999999999</c:v>
                </c:pt>
                <c:pt idx="52">
                  <c:v>75649.9999999999</c:v>
                </c:pt>
                <c:pt idx="53">
                  <c:v>82824.9999999999</c:v>
                </c:pt>
                <c:pt idx="54">
                  <c:v>85099.9999999999</c:v>
                </c:pt>
                <c:pt idx="55">
                  <c:v>82624.9999999999</c:v>
                </c:pt>
                <c:pt idx="56">
                  <c:v>75899.9999999999</c:v>
                </c:pt>
                <c:pt idx="57">
                  <c:v>65699.9999999999</c:v>
                </c:pt>
                <c:pt idx="58">
                  <c:v>53000</c:v>
                </c:pt>
                <c:pt idx="59">
                  <c:v>39000</c:v>
                </c:pt>
                <c:pt idx="60">
                  <c:v>25025</c:v>
                </c:pt>
                <c:pt idx="61">
                  <c:v>12675</c:v>
                </c:pt>
                <c:pt idx="62">
                  <c:v>3750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'LW30'!$R$25:$R$87</c:f>
              <c:numCache>
                <c:formatCode>General</c:formatCode>
                <c:ptCount val="63"/>
                <c:pt idx="0">
                  <c:v>0</c:v>
                </c:pt>
                <c:pt idx="1">
                  <c:v>-75</c:v>
                </c:pt>
                <c:pt idx="2">
                  <c:v>-500</c:v>
                </c:pt>
                <c:pt idx="3">
                  <c:v>-1200</c:v>
                </c:pt>
                <c:pt idx="4">
                  <c:v>-2050</c:v>
                </c:pt>
                <c:pt idx="5">
                  <c:v>-3000</c:v>
                </c:pt>
                <c:pt idx="6">
                  <c:v>-3925</c:v>
                </c:pt>
                <c:pt idx="7">
                  <c:v>-4700</c:v>
                </c:pt>
                <c:pt idx="8">
                  <c:v>-5350</c:v>
                </c:pt>
                <c:pt idx="9">
                  <c:v>-5725</c:v>
                </c:pt>
                <c:pt idx="10">
                  <c:v>-5800</c:v>
                </c:pt>
                <c:pt idx="11">
                  <c:v>-5550</c:v>
                </c:pt>
                <c:pt idx="12">
                  <c:v>-4875</c:v>
                </c:pt>
                <c:pt idx="13">
                  <c:v>-3875</c:v>
                </c:pt>
                <c:pt idx="14">
                  <c:v>-2525</c:v>
                </c:pt>
                <c:pt idx="15">
                  <c:v>-874.999999999999</c:v>
                </c:pt>
                <c:pt idx="16">
                  <c:v>924.999999999999</c:v>
                </c:pt>
                <c:pt idx="17">
                  <c:v>2775</c:v>
                </c:pt>
                <c:pt idx="18">
                  <c:v>4550</c:v>
                </c:pt>
                <c:pt idx="19">
                  <c:v>6074.99999999999</c:v>
                </c:pt>
                <c:pt idx="20">
                  <c:v>7149.99999999999</c:v>
                </c:pt>
                <c:pt idx="21">
                  <c:v>7724.99999999999</c:v>
                </c:pt>
                <c:pt idx="22">
                  <c:v>7549.99999999999</c:v>
                </c:pt>
                <c:pt idx="23">
                  <c:v>6624.99999999999</c:v>
                </c:pt>
                <c:pt idx="24">
                  <c:v>4775</c:v>
                </c:pt>
                <c:pt idx="25">
                  <c:v>1875</c:v>
                </c:pt>
                <c:pt idx="26">
                  <c:v>-2350</c:v>
                </c:pt>
                <c:pt idx="27">
                  <c:v>-8024.99999999999</c:v>
                </c:pt>
                <c:pt idx="28">
                  <c:v>-15250</c:v>
                </c:pt>
                <c:pt idx="29">
                  <c:v>-24275</c:v>
                </c:pt>
                <c:pt idx="30">
                  <c:v>-35375</c:v>
                </c:pt>
                <c:pt idx="31">
                  <c:v>-48625</c:v>
                </c:pt>
                <c:pt idx="32">
                  <c:v>-63899.9999999999</c:v>
                </c:pt>
                <c:pt idx="33">
                  <c:v>-80774.9999999999</c:v>
                </c:pt>
                <c:pt idx="34">
                  <c:v>-98299.9999999999</c:v>
                </c:pt>
                <c:pt idx="35">
                  <c:v>-115325</c:v>
                </c:pt>
                <c:pt idx="36">
                  <c:v>-130475</c:v>
                </c:pt>
                <c:pt idx="37">
                  <c:v>-142225</c:v>
                </c:pt>
                <c:pt idx="38">
                  <c:v>-149350</c:v>
                </c:pt>
                <c:pt idx="39">
                  <c:v>-150625</c:v>
                </c:pt>
                <c:pt idx="40">
                  <c:v>-145425</c:v>
                </c:pt>
                <c:pt idx="41">
                  <c:v>-133300</c:v>
                </c:pt>
                <c:pt idx="42">
                  <c:v>-114225</c:v>
                </c:pt>
                <c:pt idx="43">
                  <c:v>-88624.9999999999</c:v>
                </c:pt>
                <c:pt idx="44">
                  <c:v>-56949.9999999999</c:v>
                </c:pt>
                <c:pt idx="45">
                  <c:v>-20000</c:v>
                </c:pt>
                <c:pt idx="46">
                  <c:v>21125</c:v>
                </c:pt>
                <c:pt idx="47">
                  <c:v>63799.9999999999</c:v>
                </c:pt>
                <c:pt idx="48">
                  <c:v>104150</c:v>
                </c:pt>
                <c:pt idx="49">
                  <c:v>138600</c:v>
                </c:pt>
                <c:pt idx="50">
                  <c:v>164250.000000001</c:v>
                </c:pt>
                <c:pt idx="51">
                  <c:v>179000</c:v>
                </c:pt>
                <c:pt idx="52">
                  <c:v>182050</c:v>
                </c:pt>
                <c:pt idx="53">
                  <c:v>173750</c:v>
                </c:pt>
                <c:pt idx="54">
                  <c:v>156150</c:v>
                </c:pt>
                <c:pt idx="55">
                  <c:v>132100</c:v>
                </c:pt>
                <c:pt idx="56">
                  <c:v>105225</c:v>
                </c:pt>
                <c:pt idx="57">
                  <c:v>78774.9999999999</c:v>
                </c:pt>
                <c:pt idx="58">
                  <c:v>55174.9999999999</c:v>
                </c:pt>
                <c:pt idx="59">
                  <c:v>35750</c:v>
                </c:pt>
                <c:pt idx="60">
                  <c:v>20750</c:v>
                </c:pt>
                <c:pt idx="61">
                  <c:v>9824.99999999999</c:v>
                </c:pt>
                <c:pt idx="62">
                  <c:v>2800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9176452"/>
        <c:axId val="492681472"/>
      </c:lineChart>
      <c:catAx>
        <c:axId val="2991764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681472"/>
        <c:crosses val="autoZero"/>
        <c:auto val="1"/>
        <c:lblAlgn val="ctr"/>
        <c:lblOffset val="100"/>
        <c:noMultiLvlLbl val="0"/>
      </c:catAx>
      <c:valAx>
        <c:axId val="4926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1764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RStop30!$V$25:$V$131</c:f>
              <c:numCache>
                <c:formatCode>General</c:formatCode>
                <c:ptCount val="107"/>
                <c:pt idx="1">
                  <c:v>-625</c:v>
                </c:pt>
                <c:pt idx="2">
                  <c:v>-10000</c:v>
                </c:pt>
                <c:pt idx="3">
                  <c:v>-13750</c:v>
                </c:pt>
                <c:pt idx="4">
                  <c:v>-18125</c:v>
                </c:pt>
                <c:pt idx="5">
                  <c:v>-19375</c:v>
                </c:pt>
                <c:pt idx="6">
                  <c:v>-18125</c:v>
                </c:pt>
                <c:pt idx="7">
                  <c:v>-16875</c:v>
                </c:pt>
                <c:pt idx="8">
                  <c:v>-11875.0000000001</c:v>
                </c:pt>
                <c:pt idx="9">
                  <c:v>-7500.00000000002</c:v>
                </c:pt>
                <c:pt idx="10">
                  <c:v>-1250</c:v>
                </c:pt>
                <c:pt idx="11">
                  <c:v>5625.00000000002</c:v>
                </c:pt>
                <c:pt idx="12">
                  <c:v>13750</c:v>
                </c:pt>
                <c:pt idx="13">
                  <c:v>20000</c:v>
                </c:pt>
                <c:pt idx="14">
                  <c:v>27500.0000000001</c:v>
                </c:pt>
                <c:pt idx="15">
                  <c:v>33125</c:v>
                </c:pt>
                <c:pt idx="16">
                  <c:v>36250</c:v>
                </c:pt>
                <c:pt idx="17">
                  <c:v>36875</c:v>
                </c:pt>
                <c:pt idx="18">
                  <c:v>35625</c:v>
                </c:pt>
                <c:pt idx="19">
                  <c:v>31250</c:v>
                </c:pt>
                <c:pt idx="20">
                  <c:v>22500</c:v>
                </c:pt>
                <c:pt idx="21">
                  <c:v>11250</c:v>
                </c:pt>
                <c:pt idx="22">
                  <c:v>-1875</c:v>
                </c:pt>
                <c:pt idx="23">
                  <c:v>-18750</c:v>
                </c:pt>
                <c:pt idx="24">
                  <c:v>-37500</c:v>
                </c:pt>
                <c:pt idx="25">
                  <c:v>-59374.9999999998</c:v>
                </c:pt>
                <c:pt idx="26">
                  <c:v>-86875</c:v>
                </c:pt>
                <c:pt idx="27">
                  <c:v>-117500</c:v>
                </c:pt>
                <c:pt idx="28">
                  <c:v>-148125</c:v>
                </c:pt>
                <c:pt idx="29">
                  <c:v>-183750</c:v>
                </c:pt>
                <c:pt idx="30">
                  <c:v>-223750</c:v>
                </c:pt>
                <c:pt idx="31">
                  <c:v>-268125</c:v>
                </c:pt>
                <c:pt idx="32">
                  <c:v>-311250</c:v>
                </c:pt>
                <c:pt idx="33">
                  <c:v>-348125</c:v>
                </c:pt>
                <c:pt idx="34">
                  <c:v>-371875</c:v>
                </c:pt>
                <c:pt idx="35">
                  <c:v>-375625</c:v>
                </c:pt>
                <c:pt idx="36">
                  <c:v>-354375</c:v>
                </c:pt>
                <c:pt idx="37">
                  <c:v>-301250</c:v>
                </c:pt>
                <c:pt idx="38">
                  <c:v>-221875</c:v>
                </c:pt>
                <c:pt idx="39">
                  <c:v>-110625</c:v>
                </c:pt>
                <c:pt idx="40">
                  <c:v>21250</c:v>
                </c:pt>
                <c:pt idx="41">
                  <c:v>171875</c:v>
                </c:pt>
                <c:pt idx="42">
                  <c:v>333750</c:v>
                </c:pt>
                <c:pt idx="43">
                  <c:v>498125</c:v>
                </c:pt>
                <c:pt idx="44">
                  <c:v>662499.999999999</c:v>
                </c:pt>
                <c:pt idx="45">
                  <c:v>816874.999999999</c:v>
                </c:pt>
                <c:pt idx="46">
                  <c:v>956249.999999999</c:v>
                </c:pt>
                <c:pt idx="47">
                  <c:v>1031250</c:v>
                </c:pt>
                <c:pt idx="48">
                  <c:v>1004375</c:v>
                </c:pt>
                <c:pt idx="49">
                  <c:v>883749.999999999</c:v>
                </c:pt>
                <c:pt idx="50">
                  <c:v>683125.00000002</c:v>
                </c:pt>
                <c:pt idx="51">
                  <c:v>425624.999999979</c:v>
                </c:pt>
                <c:pt idx="52">
                  <c:v>141875</c:v>
                </c:pt>
                <c:pt idx="53">
                  <c:v>-138750</c:v>
                </c:pt>
                <c:pt idx="54">
                  <c:v>-376250</c:v>
                </c:pt>
                <c:pt idx="55">
                  <c:v>-544374.999999999</c:v>
                </c:pt>
                <c:pt idx="56">
                  <c:v>-628124.999999999</c:v>
                </c:pt>
                <c:pt idx="57">
                  <c:v>-630000</c:v>
                </c:pt>
                <c:pt idx="58">
                  <c:v>-569999.999999999</c:v>
                </c:pt>
                <c:pt idx="59">
                  <c:v>-473749.999999999</c:v>
                </c:pt>
                <c:pt idx="60">
                  <c:v>-369375</c:v>
                </c:pt>
                <c:pt idx="61">
                  <c:v>-271250</c:v>
                </c:pt>
                <c:pt idx="62">
                  <c:v>-174375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RStop30!$W$25:$W$131</c:f>
              <c:numCache>
                <c:formatCode>General</c:formatCode>
                <c:ptCount val="107"/>
                <c:pt idx="1">
                  <c:v>2500</c:v>
                </c:pt>
                <c:pt idx="2">
                  <c:v>3125</c:v>
                </c:pt>
                <c:pt idx="3">
                  <c:v>10625</c:v>
                </c:pt>
                <c:pt idx="4">
                  <c:v>15000</c:v>
                </c:pt>
                <c:pt idx="5">
                  <c:v>18750</c:v>
                </c:pt>
                <c:pt idx="6">
                  <c:v>23125</c:v>
                </c:pt>
                <c:pt idx="7">
                  <c:v>25625</c:v>
                </c:pt>
                <c:pt idx="8">
                  <c:v>28125.0000000001</c:v>
                </c:pt>
                <c:pt idx="9">
                  <c:v>30000</c:v>
                </c:pt>
                <c:pt idx="10">
                  <c:v>30000</c:v>
                </c:pt>
                <c:pt idx="11">
                  <c:v>31250</c:v>
                </c:pt>
                <c:pt idx="12">
                  <c:v>29375</c:v>
                </c:pt>
                <c:pt idx="13">
                  <c:v>27500</c:v>
                </c:pt>
                <c:pt idx="14">
                  <c:v>24374.9999999996</c:v>
                </c:pt>
                <c:pt idx="15">
                  <c:v>21250</c:v>
                </c:pt>
                <c:pt idx="16">
                  <c:v>15000</c:v>
                </c:pt>
                <c:pt idx="17">
                  <c:v>9375</c:v>
                </c:pt>
                <c:pt idx="18">
                  <c:v>1875</c:v>
                </c:pt>
                <c:pt idx="19">
                  <c:v>-7500</c:v>
                </c:pt>
                <c:pt idx="20">
                  <c:v>-16250</c:v>
                </c:pt>
                <c:pt idx="21">
                  <c:v>-26875</c:v>
                </c:pt>
                <c:pt idx="22">
                  <c:v>-40625</c:v>
                </c:pt>
                <c:pt idx="23">
                  <c:v>-53125</c:v>
                </c:pt>
                <c:pt idx="24">
                  <c:v>-68124.9999999999</c:v>
                </c:pt>
                <c:pt idx="25">
                  <c:v>-85624.9999999998</c:v>
                </c:pt>
                <c:pt idx="26">
                  <c:v>-103750</c:v>
                </c:pt>
                <c:pt idx="27">
                  <c:v>-121875</c:v>
                </c:pt>
                <c:pt idx="28">
                  <c:v>-136875</c:v>
                </c:pt>
                <c:pt idx="29">
                  <c:v>-148750</c:v>
                </c:pt>
                <c:pt idx="30">
                  <c:v>-156875</c:v>
                </c:pt>
                <c:pt idx="31">
                  <c:v>-163125</c:v>
                </c:pt>
                <c:pt idx="32">
                  <c:v>-164375</c:v>
                </c:pt>
                <c:pt idx="33">
                  <c:v>-163125</c:v>
                </c:pt>
                <c:pt idx="34">
                  <c:v>-156875</c:v>
                </c:pt>
                <c:pt idx="35">
                  <c:v>-145625</c:v>
                </c:pt>
                <c:pt idx="36">
                  <c:v>-128125</c:v>
                </c:pt>
                <c:pt idx="37">
                  <c:v>-105000</c:v>
                </c:pt>
                <c:pt idx="38">
                  <c:v>-75000</c:v>
                </c:pt>
                <c:pt idx="39">
                  <c:v>-37500</c:v>
                </c:pt>
                <c:pt idx="40">
                  <c:v>6875</c:v>
                </c:pt>
                <c:pt idx="41">
                  <c:v>56875</c:v>
                </c:pt>
                <c:pt idx="42">
                  <c:v>115625</c:v>
                </c:pt>
                <c:pt idx="43">
                  <c:v>178125</c:v>
                </c:pt>
                <c:pt idx="44">
                  <c:v>248125</c:v>
                </c:pt>
                <c:pt idx="45">
                  <c:v>321875</c:v>
                </c:pt>
                <c:pt idx="46">
                  <c:v>398125</c:v>
                </c:pt>
                <c:pt idx="47">
                  <c:v>453125</c:v>
                </c:pt>
                <c:pt idx="48">
                  <c:v>466250</c:v>
                </c:pt>
                <c:pt idx="49">
                  <c:v>442500</c:v>
                </c:pt>
                <c:pt idx="50">
                  <c:v>388125.000000007</c:v>
                </c:pt>
                <c:pt idx="51">
                  <c:v>307499.999999992</c:v>
                </c:pt>
                <c:pt idx="52">
                  <c:v>212500</c:v>
                </c:pt>
                <c:pt idx="53">
                  <c:v>108750</c:v>
                </c:pt>
                <c:pt idx="54">
                  <c:v>2500</c:v>
                </c:pt>
                <c:pt idx="55">
                  <c:v>-94375</c:v>
                </c:pt>
                <c:pt idx="56">
                  <c:v>-180000</c:v>
                </c:pt>
                <c:pt idx="57">
                  <c:v>-245625</c:v>
                </c:pt>
                <c:pt idx="58">
                  <c:v>-289375</c:v>
                </c:pt>
                <c:pt idx="59">
                  <c:v>-308750</c:v>
                </c:pt>
                <c:pt idx="60">
                  <c:v>-301875</c:v>
                </c:pt>
                <c:pt idx="61">
                  <c:v>-261875</c:v>
                </c:pt>
                <c:pt idx="62">
                  <c:v>-188125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RStop30!$X$25:$X$131</c:f>
              <c:numCache>
                <c:formatCode>General</c:formatCode>
                <c:ptCount val="107"/>
                <c:pt idx="1">
                  <c:v>-625</c:v>
                </c:pt>
                <c:pt idx="2">
                  <c:v>-28750</c:v>
                </c:pt>
                <c:pt idx="3">
                  <c:v>-43125</c:v>
                </c:pt>
                <c:pt idx="4">
                  <c:v>-56875</c:v>
                </c:pt>
                <c:pt idx="5">
                  <c:v>-64375</c:v>
                </c:pt>
                <c:pt idx="6">
                  <c:v>-66250</c:v>
                </c:pt>
                <c:pt idx="7">
                  <c:v>-66250</c:v>
                </c:pt>
                <c:pt idx="8">
                  <c:v>-60625.0000000002</c:v>
                </c:pt>
                <c:pt idx="9">
                  <c:v>-51875</c:v>
                </c:pt>
                <c:pt idx="10">
                  <c:v>-41875.0000000001</c:v>
                </c:pt>
                <c:pt idx="11">
                  <c:v>-28125</c:v>
                </c:pt>
                <c:pt idx="12">
                  <c:v>-13125</c:v>
                </c:pt>
                <c:pt idx="13">
                  <c:v>2500</c:v>
                </c:pt>
                <c:pt idx="14">
                  <c:v>18125.0000000007</c:v>
                </c:pt>
                <c:pt idx="15">
                  <c:v>36250</c:v>
                </c:pt>
                <c:pt idx="16">
                  <c:v>49999.9999999999</c:v>
                </c:pt>
                <c:pt idx="17">
                  <c:v>66250</c:v>
                </c:pt>
                <c:pt idx="18">
                  <c:v>77499.9999999999</c:v>
                </c:pt>
                <c:pt idx="19">
                  <c:v>88124.9999999999</c:v>
                </c:pt>
                <c:pt idx="20">
                  <c:v>94374.9999999999</c:v>
                </c:pt>
                <c:pt idx="21">
                  <c:v>96874.9999999999</c:v>
                </c:pt>
                <c:pt idx="22">
                  <c:v>96249.9999999999</c:v>
                </c:pt>
                <c:pt idx="23">
                  <c:v>89374.9999999999</c:v>
                </c:pt>
                <c:pt idx="24">
                  <c:v>77500</c:v>
                </c:pt>
                <c:pt idx="25">
                  <c:v>58750.0000000009</c:v>
                </c:pt>
                <c:pt idx="26">
                  <c:v>34999.999999999</c:v>
                </c:pt>
                <c:pt idx="27">
                  <c:v>10000</c:v>
                </c:pt>
                <c:pt idx="28">
                  <c:v>-9375</c:v>
                </c:pt>
                <c:pt idx="29">
                  <c:v>-23750</c:v>
                </c:pt>
                <c:pt idx="30">
                  <c:v>-34375</c:v>
                </c:pt>
                <c:pt idx="31">
                  <c:v>-38750</c:v>
                </c:pt>
                <c:pt idx="32">
                  <c:v>-41875</c:v>
                </c:pt>
                <c:pt idx="33">
                  <c:v>-40000</c:v>
                </c:pt>
                <c:pt idx="34">
                  <c:v>-35000</c:v>
                </c:pt>
                <c:pt idx="35">
                  <c:v>-28750</c:v>
                </c:pt>
                <c:pt idx="36">
                  <c:v>-19375</c:v>
                </c:pt>
                <c:pt idx="37">
                  <c:v>-9374.99999999999</c:v>
                </c:pt>
                <c:pt idx="38">
                  <c:v>4374.99999999999</c:v>
                </c:pt>
                <c:pt idx="39">
                  <c:v>16250</c:v>
                </c:pt>
                <c:pt idx="40">
                  <c:v>30000</c:v>
                </c:pt>
                <c:pt idx="41">
                  <c:v>45000</c:v>
                </c:pt>
                <c:pt idx="42">
                  <c:v>56874.9999999999</c:v>
                </c:pt>
                <c:pt idx="43">
                  <c:v>70625</c:v>
                </c:pt>
                <c:pt idx="44">
                  <c:v>82499.9999999999</c:v>
                </c:pt>
                <c:pt idx="45">
                  <c:v>91874.9999999999</c:v>
                </c:pt>
                <c:pt idx="46">
                  <c:v>99374.9999999999</c:v>
                </c:pt>
                <c:pt idx="47">
                  <c:v>101250</c:v>
                </c:pt>
                <c:pt idx="48">
                  <c:v>92499.9999999999</c:v>
                </c:pt>
                <c:pt idx="49">
                  <c:v>76875.0000000047</c:v>
                </c:pt>
                <c:pt idx="50">
                  <c:v>53749.9999999953</c:v>
                </c:pt>
                <c:pt idx="51">
                  <c:v>28124.9999999998</c:v>
                </c:pt>
                <c:pt idx="52">
                  <c:v>-625</c:v>
                </c:pt>
                <c:pt idx="53">
                  <c:v>-28124.9999999998</c:v>
                </c:pt>
                <c:pt idx="54">
                  <c:v>-56250</c:v>
                </c:pt>
                <c:pt idx="55">
                  <c:v>-80625</c:v>
                </c:pt>
                <c:pt idx="56">
                  <c:v>-101250</c:v>
                </c:pt>
                <c:pt idx="57">
                  <c:v>-115000</c:v>
                </c:pt>
                <c:pt idx="58">
                  <c:v>-124375</c:v>
                </c:pt>
                <c:pt idx="59">
                  <c:v>-124375</c:v>
                </c:pt>
                <c:pt idx="60">
                  <c:v>-116875</c:v>
                </c:pt>
                <c:pt idx="61">
                  <c:v>-99374.9999999999</c:v>
                </c:pt>
                <c:pt idx="62">
                  <c:v>-97328.629032258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RStop30!$Y$25:$Y$131</c:f>
              <c:numCache>
                <c:formatCode>General</c:formatCode>
                <c:ptCount val="107"/>
                <c:pt idx="1">
                  <c:v>-1250</c:v>
                </c:pt>
                <c:pt idx="2">
                  <c:v>-26250</c:v>
                </c:pt>
                <c:pt idx="3">
                  <c:v>-43125</c:v>
                </c:pt>
                <c:pt idx="4">
                  <c:v>-58125</c:v>
                </c:pt>
                <c:pt idx="5">
                  <c:v>-71250</c:v>
                </c:pt>
                <c:pt idx="6">
                  <c:v>-83750</c:v>
                </c:pt>
                <c:pt idx="7">
                  <c:v>-92500</c:v>
                </c:pt>
                <c:pt idx="8">
                  <c:v>-102500</c:v>
                </c:pt>
                <c:pt idx="9">
                  <c:v>-107500</c:v>
                </c:pt>
                <c:pt idx="10">
                  <c:v>-111875</c:v>
                </c:pt>
                <c:pt idx="11">
                  <c:v>-108125</c:v>
                </c:pt>
                <c:pt idx="12">
                  <c:v>-101875</c:v>
                </c:pt>
                <c:pt idx="13">
                  <c:v>-87500.0000000002</c:v>
                </c:pt>
                <c:pt idx="14">
                  <c:v>-68124.9999999985</c:v>
                </c:pt>
                <c:pt idx="15">
                  <c:v>-43125</c:v>
                </c:pt>
                <c:pt idx="16">
                  <c:v>-12500</c:v>
                </c:pt>
                <c:pt idx="17">
                  <c:v>20625</c:v>
                </c:pt>
                <c:pt idx="18">
                  <c:v>53750</c:v>
                </c:pt>
                <c:pt idx="19">
                  <c:v>86875</c:v>
                </c:pt>
                <c:pt idx="20">
                  <c:v>116875</c:v>
                </c:pt>
                <c:pt idx="21">
                  <c:v>141250</c:v>
                </c:pt>
                <c:pt idx="22">
                  <c:v>157500</c:v>
                </c:pt>
                <c:pt idx="23">
                  <c:v>165625</c:v>
                </c:pt>
                <c:pt idx="24">
                  <c:v>162500</c:v>
                </c:pt>
                <c:pt idx="25">
                  <c:v>148125</c:v>
                </c:pt>
                <c:pt idx="26">
                  <c:v>122500</c:v>
                </c:pt>
                <c:pt idx="27">
                  <c:v>91874.9999999999</c:v>
                </c:pt>
                <c:pt idx="28">
                  <c:v>64375</c:v>
                </c:pt>
                <c:pt idx="29">
                  <c:v>40625</c:v>
                </c:pt>
                <c:pt idx="30">
                  <c:v>21250</c:v>
                </c:pt>
                <c:pt idx="31">
                  <c:v>5000</c:v>
                </c:pt>
                <c:pt idx="32">
                  <c:v>-6875</c:v>
                </c:pt>
                <c:pt idx="33">
                  <c:v>-15625</c:v>
                </c:pt>
                <c:pt idx="34">
                  <c:v>-20625</c:v>
                </c:pt>
                <c:pt idx="35">
                  <c:v>-22500</c:v>
                </c:pt>
                <c:pt idx="36">
                  <c:v>-21875</c:v>
                </c:pt>
                <c:pt idx="37">
                  <c:v>-18125</c:v>
                </c:pt>
                <c:pt idx="38">
                  <c:v>-11250</c:v>
                </c:pt>
                <c:pt idx="39">
                  <c:v>-1875</c:v>
                </c:pt>
                <c:pt idx="40">
                  <c:v>9374.99999999998</c:v>
                </c:pt>
                <c:pt idx="41">
                  <c:v>23125</c:v>
                </c:pt>
                <c:pt idx="42">
                  <c:v>38750</c:v>
                </c:pt>
                <c:pt idx="43">
                  <c:v>56875</c:v>
                </c:pt>
                <c:pt idx="44">
                  <c:v>76250</c:v>
                </c:pt>
                <c:pt idx="45">
                  <c:v>95000</c:v>
                </c:pt>
                <c:pt idx="46">
                  <c:v>113750</c:v>
                </c:pt>
                <c:pt idx="47">
                  <c:v>121875</c:v>
                </c:pt>
                <c:pt idx="48">
                  <c:v>113125</c:v>
                </c:pt>
                <c:pt idx="49">
                  <c:v>88750</c:v>
                </c:pt>
                <c:pt idx="50">
                  <c:v>55625.0000000051</c:v>
                </c:pt>
                <c:pt idx="51">
                  <c:v>16249.9999999947</c:v>
                </c:pt>
                <c:pt idx="52">
                  <c:v>-22500</c:v>
                </c:pt>
                <c:pt idx="53">
                  <c:v>-57499.9999999998</c:v>
                </c:pt>
                <c:pt idx="54">
                  <c:v>-86875</c:v>
                </c:pt>
                <c:pt idx="55">
                  <c:v>-105625</c:v>
                </c:pt>
                <c:pt idx="56">
                  <c:v>-117500</c:v>
                </c:pt>
                <c:pt idx="57">
                  <c:v>-119375</c:v>
                </c:pt>
                <c:pt idx="58">
                  <c:v>-115625</c:v>
                </c:pt>
                <c:pt idx="59">
                  <c:v>-105000</c:v>
                </c:pt>
                <c:pt idx="60">
                  <c:v>-93124.9999999999</c:v>
                </c:pt>
                <c:pt idx="61">
                  <c:v>-74374.9999999999</c:v>
                </c:pt>
                <c:pt idx="62">
                  <c:v>-50625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6780937"/>
        <c:axId val="488355648"/>
      </c:lineChart>
      <c:catAx>
        <c:axId val="5867809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355648"/>
        <c:crosses val="autoZero"/>
        <c:auto val="1"/>
        <c:lblAlgn val="ctr"/>
        <c:lblOffset val="100"/>
        <c:noMultiLvlLbl val="0"/>
      </c:catAx>
      <c:valAx>
        <c:axId val="4883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7809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RStop30!$AA$25:$AA$130</c:f>
              <c:numCache>
                <c:formatCode>General</c:formatCode>
                <c:ptCount val="106"/>
                <c:pt idx="0">
                  <c:v>625</c:v>
                </c:pt>
                <c:pt idx="1">
                  <c:v>9375</c:v>
                </c:pt>
                <c:pt idx="2">
                  <c:v>3750</c:v>
                </c:pt>
                <c:pt idx="3">
                  <c:v>4374.99999999999</c:v>
                </c:pt>
                <c:pt idx="4">
                  <c:v>1250</c:v>
                </c:pt>
                <c:pt idx="5">
                  <c:v>-1249.99999999999</c:v>
                </c:pt>
                <c:pt idx="6">
                  <c:v>-1250.00000000001</c:v>
                </c:pt>
                <c:pt idx="7">
                  <c:v>-4999.99999999992</c:v>
                </c:pt>
                <c:pt idx="8">
                  <c:v>-4375.00000000004</c:v>
                </c:pt>
                <c:pt idx="9">
                  <c:v>-6250.00000000002</c:v>
                </c:pt>
                <c:pt idx="10">
                  <c:v>-6875.00000000002</c:v>
                </c:pt>
                <c:pt idx="11">
                  <c:v>-8124.99999999998</c:v>
                </c:pt>
                <c:pt idx="12">
                  <c:v>-6250.00000000001</c:v>
                </c:pt>
                <c:pt idx="13">
                  <c:v>-7500.00000000007</c:v>
                </c:pt>
                <c:pt idx="14">
                  <c:v>-5624.99999999988</c:v>
                </c:pt>
                <c:pt idx="15">
                  <c:v>-3125</c:v>
                </c:pt>
                <c:pt idx="16">
                  <c:v>-625.000000000007</c:v>
                </c:pt>
                <c:pt idx="17">
                  <c:v>1250.00000000001</c:v>
                </c:pt>
                <c:pt idx="18">
                  <c:v>4375</c:v>
                </c:pt>
                <c:pt idx="19">
                  <c:v>8749.99999999999</c:v>
                </c:pt>
                <c:pt idx="20">
                  <c:v>11250</c:v>
                </c:pt>
                <c:pt idx="21">
                  <c:v>13125</c:v>
                </c:pt>
                <c:pt idx="22">
                  <c:v>16875</c:v>
                </c:pt>
                <c:pt idx="23">
                  <c:v>18750</c:v>
                </c:pt>
                <c:pt idx="24">
                  <c:v>21874.9999999999</c:v>
                </c:pt>
                <c:pt idx="25">
                  <c:v>27500.0000000002</c:v>
                </c:pt>
                <c:pt idx="26">
                  <c:v>30624.9999999999</c:v>
                </c:pt>
                <c:pt idx="27">
                  <c:v>30624.9999999999</c:v>
                </c:pt>
                <c:pt idx="28">
                  <c:v>35625</c:v>
                </c:pt>
                <c:pt idx="29">
                  <c:v>40000</c:v>
                </c:pt>
                <c:pt idx="30">
                  <c:v>44374.9999999999</c:v>
                </c:pt>
                <c:pt idx="31">
                  <c:v>43125.0000000001</c:v>
                </c:pt>
                <c:pt idx="32">
                  <c:v>36874.9999999998</c:v>
                </c:pt>
                <c:pt idx="33">
                  <c:v>23750</c:v>
                </c:pt>
                <c:pt idx="34">
                  <c:v>3750</c:v>
                </c:pt>
                <c:pt idx="35">
                  <c:v>-21250</c:v>
                </c:pt>
                <c:pt idx="36">
                  <c:v>-53124.9999999997</c:v>
                </c:pt>
                <c:pt idx="37">
                  <c:v>-79375.0000000004</c:v>
                </c:pt>
                <c:pt idx="38">
                  <c:v>-111250</c:v>
                </c:pt>
                <c:pt idx="39">
                  <c:v>-131875</c:v>
                </c:pt>
                <c:pt idx="40">
                  <c:v>-150625</c:v>
                </c:pt>
                <c:pt idx="41">
                  <c:v>-161875</c:v>
                </c:pt>
                <c:pt idx="42">
                  <c:v>-164375</c:v>
                </c:pt>
                <c:pt idx="43">
                  <c:v>-164375</c:v>
                </c:pt>
                <c:pt idx="44">
                  <c:v>-154375</c:v>
                </c:pt>
                <c:pt idx="45">
                  <c:v>-139375</c:v>
                </c:pt>
                <c:pt idx="46">
                  <c:v>-74999.9999999998</c:v>
                </c:pt>
                <c:pt idx="47">
                  <c:v>26875</c:v>
                </c:pt>
                <c:pt idx="48">
                  <c:v>120625</c:v>
                </c:pt>
                <c:pt idx="49">
                  <c:v>200624.999999979</c:v>
                </c:pt>
                <c:pt idx="50">
                  <c:v>257500.000000041</c:v>
                </c:pt>
                <c:pt idx="51">
                  <c:v>283749.999999979</c:v>
                </c:pt>
                <c:pt idx="52">
                  <c:v>280625</c:v>
                </c:pt>
                <c:pt idx="53">
                  <c:v>237500</c:v>
                </c:pt>
                <c:pt idx="54">
                  <c:v>168124.999999999</c:v>
                </c:pt>
                <c:pt idx="55">
                  <c:v>83750</c:v>
                </c:pt>
                <c:pt idx="56">
                  <c:v>1875.00000000035</c:v>
                </c:pt>
                <c:pt idx="57">
                  <c:v>-60000.0000000002</c:v>
                </c:pt>
                <c:pt idx="58">
                  <c:v>-96250</c:v>
                </c:pt>
                <c:pt idx="59">
                  <c:v>-104375</c:v>
                </c:pt>
                <c:pt idx="60">
                  <c:v>-98124.9999999999</c:v>
                </c:pt>
                <c:pt idx="61">
                  <c:v>-96874.9999999999</c:v>
                </c:pt>
                <c:pt idx="62">
                  <c:v>-174375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RStop30!$AB$25:$AB$130</c:f>
              <c:numCache>
                <c:formatCode>General</c:formatCode>
                <c:ptCount val="106"/>
                <c:pt idx="0">
                  <c:v>-2500</c:v>
                </c:pt>
                <c:pt idx="1">
                  <c:v>-625</c:v>
                </c:pt>
                <c:pt idx="2">
                  <c:v>-7500</c:v>
                </c:pt>
                <c:pt idx="3">
                  <c:v>-4374.99999999999</c:v>
                </c:pt>
                <c:pt idx="4">
                  <c:v>-3750</c:v>
                </c:pt>
                <c:pt idx="5">
                  <c:v>-4375.00000000001</c:v>
                </c:pt>
                <c:pt idx="6">
                  <c:v>-2499.99999999999</c:v>
                </c:pt>
                <c:pt idx="7">
                  <c:v>-2500.0000000001</c:v>
                </c:pt>
                <c:pt idx="8">
                  <c:v>-1874.99999999991</c:v>
                </c:pt>
                <c:pt idx="9">
                  <c:v>0</c:v>
                </c:pt>
                <c:pt idx="10">
                  <c:v>-1249.99999999998</c:v>
                </c:pt>
                <c:pt idx="11">
                  <c:v>1874.99999999996</c:v>
                </c:pt>
                <c:pt idx="12">
                  <c:v>1875.00000000004</c:v>
                </c:pt>
                <c:pt idx="13">
                  <c:v>3125.00000000041</c:v>
                </c:pt>
                <c:pt idx="14">
                  <c:v>3124.99999999959</c:v>
                </c:pt>
                <c:pt idx="15">
                  <c:v>6250.00000000005</c:v>
                </c:pt>
                <c:pt idx="16">
                  <c:v>5624.99999999995</c:v>
                </c:pt>
                <c:pt idx="17">
                  <c:v>7500</c:v>
                </c:pt>
                <c:pt idx="18">
                  <c:v>9375</c:v>
                </c:pt>
                <c:pt idx="19">
                  <c:v>8749.99999999995</c:v>
                </c:pt>
                <c:pt idx="20">
                  <c:v>10625</c:v>
                </c:pt>
                <c:pt idx="21">
                  <c:v>13750</c:v>
                </c:pt>
                <c:pt idx="22">
                  <c:v>12500</c:v>
                </c:pt>
                <c:pt idx="23">
                  <c:v>15000</c:v>
                </c:pt>
                <c:pt idx="24">
                  <c:v>17499.9999999999</c:v>
                </c:pt>
                <c:pt idx="25">
                  <c:v>18125.0000000002</c:v>
                </c:pt>
                <c:pt idx="26">
                  <c:v>18124.9999999998</c:v>
                </c:pt>
                <c:pt idx="27">
                  <c:v>15000</c:v>
                </c:pt>
                <c:pt idx="28">
                  <c:v>11874.9999999999</c:v>
                </c:pt>
                <c:pt idx="29">
                  <c:v>8125.00000000009</c:v>
                </c:pt>
                <c:pt idx="30">
                  <c:v>6249.99999999991</c:v>
                </c:pt>
                <c:pt idx="31">
                  <c:v>1250</c:v>
                </c:pt>
                <c:pt idx="32">
                  <c:v>-1249.99999999983</c:v>
                </c:pt>
                <c:pt idx="33">
                  <c:v>-6250.00000000017</c:v>
                </c:pt>
                <c:pt idx="34">
                  <c:v>-11250</c:v>
                </c:pt>
                <c:pt idx="35">
                  <c:v>-17500</c:v>
                </c:pt>
                <c:pt idx="36">
                  <c:v>-23124.9999999998</c:v>
                </c:pt>
                <c:pt idx="37">
                  <c:v>-30000</c:v>
                </c:pt>
                <c:pt idx="38">
                  <c:v>-37500</c:v>
                </c:pt>
                <c:pt idx="39">
                  <c:v>-44375</c:v>
                </c:pt>
                <c:pt idx="40">
                  <c:v>-50000</c:v>
                </c:pt>
                <c:pt idx="41">
                  <c:v>-58750</c:v>
                </c:pt>
                <c:pt idx="42">
                  <c:v>-62499.9999999998</c:v>
                </c:pt>
                <c:pt idx="43">
                  <c:v>-70000</c:v>
                </c:pt>
                <c:pt idx="44">
                  <c:v>-73749.9999999998</c:v>
                </c:pt>
                <c:pt idx="45">
                  <c:v>-76250</c:v>
                </c:pt>
                <c:pt idx="46">
                  <c:v>-55000</c:v>
                </c:pt>
                <c:pt idx="47">
                  <c:v>-13124.9999999999</c:v>
                </c:pt>
                <c:pt idx="48">
                  <c:v>23750</c:v>
                </c:pt>
                <c:pt idx="49">
                  <c:v>54374.9999999924</c:v>
                </c:pt>
                <c:pt idx="50">
                  <c:v>80625.0000000147</c:v>
                </c:pt>
                <c:pt idx="51">
                  <c:v>94999.9999999924</c:v>
                </c:pt>
                <c:pt idx="52">
                  <c:v>103750</c:v>
                </c:pt>
                <c:pt idx="53">
                  <c:v>106250</c:v>
                </c:pt>
                <c:pt idx="54">
                  <c:v>96875</c:v>
                </c:pt>
                <c:pt idx="55">
                  <c:v>85624.9999999996</c:v>
                </c:pt>
                <c:pt idx="56">
                  <c:v>65625.0000000002</c:v>
                </c:pt>
                <c:pt idx="57">
                  <c:v>43750</c:v>
                </c:pt>
                <c:pt idx="58">
                  <c:v>19374.9999999998</c:v>
                </c:pt>
                <c:pt idx="59">
                  <c:v>-6874.99999999994</c:v>
                </c:pt>
                <c:pt idx="60">
                  <c:v>-39999.9999999999</c:v>
                </c:pt>
                <c:pt idx="61">
                  <c:v>-73749.9999999999</c:v>
                </c:pt>
                <c:pt idx="62">
                  <c:v>-188125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RStop30!$AC$25:$AC$130</c:f>
              <c:numCache>
                <c:formatCode>General</c:formatCode>
                <c:ptCount val="106"/>
                <c:pt idx="0">
                  <c:v>625</c:v>
                </c:pt>
                <c:pt idx="1">
                  <c:v>28125</c:v>
                </c:pt>
                <c:pt idx="2">
                  <c:v>14375</c:v>
                </c:pt>
                <c:pt idx="3">
                  <c:v>13750</c:v>
                </c:pt>
                <c:pt idx="4">
                  <c:v>7500.00000000001</c:v>
                </c:pt>
                <c:pt idx="5">
                  <c:v>1875.00000000002</c:v>
                </c:pt>
                <c:pt idx="6">
                  <c:v>0</c:v>
                </c:pt>
                <c:pt idx="7">
                  <c:v>-5624.99999999977</c:v>
                </c:pt>
                <c:pt idx="8">
                  <c:v>-8750.00000000023</c:v>
                </c:pt>
                <c:pt idx="9">
                  <c:v>-9999.99999999991</c:v>
                </c:pt>
                <c:pt idx="10">
                  <c:v>-13750.0000000001</c:v>
                </c:pt>
                <c:pt idx="11">
                  <c:v>-15000</c:v>
                </c:pt>
                <c:pt idx="12">
                  <c:v>-15625</c:v>
                </c:pt>
                <c:pt idx="13">
                  <c:v>-15625.0000000007</c:v>
                </c:pt>
                <c:pt idx="14">
                  <c:v>-18124.9999999993</c:v>
                </c:pt>
                <c:pt idx="15">
                  <c:v>-13749.9999999999</c:v>
                </c:pt>
                <c:pt idx="16">
                  <c:v>-16250.0000000001</c:v>
                </c:pt>
                <c:pt idx="17">
                  <c:v>-11250</c:v>
                </c:pt>
                <c:pt idx="18">
                  <c:v>-10625</c:v>
                </c:pt>
                <c:pt idx="19">
                  <c:v>-6249.99999999999</c:v>
                </c:pt>
                <c:pt idx="20">
                  <c:v>-2500</c:v>
                </c:pt>
                <c:pt idx="21">
                  <c:v>625</c:v>
                </c:pt>
                <c:pt idx="22">
                  <c:v>6875</c:v>
                </c:pt>
                <c:pt idx="23">
                  <c:v>11875</c:v>
                </c:pt>
                <c:pt idx="24">
                  <c:v>18749.9999999991</c:v>
                </c:pt>
                <c:pt idx="25">
                  <c:v>23750.0000000018</c:v>
                </c:pt>
                <c:pt idx="26">
                  <c:v>24999.999999999</c:v>
                </c:pt>
                <c:pt idx="27">
                  <c:v>19375</c:v>
                </c:pt>
                <c:pt idx="28">
                  <c:v>14375</c:v>
                </c:pt>
                <c:pt idx="29">
                  <c:v>10625</c:v>
                </c:pt>
                <c:pt idx="30">
                  <c:v>4375</c:v>
                </c:pt>
                <c:pt idx="31">
                  <c:v>3125</c:v>
                </c:pt>
                <c:pt idx="32">
                  <c:v>-1874.99999999998</c:v>
                </c:pt>
                <c:pt idx="33">
                  <c:v>-5000</c:v>
                </c:pt>
                <c:pt idx="34">
                  <c:v>-6250</c:v>
                </c:pt>
                <c:pt idx="35">
                  <c:v>-9375</c:v>
                </c:pt>
                <c:pt idx="36">
                  <c:v>-9999.99999999999</c:v>
                </c:pt>
                <c:pt idx="37">
                  <c:v>-13750</c:v>
                </c:pt>
                <c:pt idx="38">
                  <c:v>-11875</c:v>
                </c:pt>
                <c:pt idx="39">
                  <c:v>-13750</c:v>
                </c:pt>
                <c:pt idx="40">
                  <c:v>-15000</c:v>
                </c:pt>
                <c:pt idx="41">
                  <c:v>-11874.9999999999</c:v>
                </c:pt>
                <c:pt idx="42">
                  <c:v>-13750</c:v>
                </c:pt>
                <c:pt idx="43">
                  <c:v>-11875</c:v>
                </c:pt>
                <c:pt idx="44">
                  <c:v>-9375</c:v>
                </c:pt>
                <c:pt idx="45">
                  <c:v>-7500</c:v>
                </c:pt>
                <c:pt idx="46">
                  <c:v>-1875</c:v>
                </c:pt>
                <c:pt idx="47">
                  <c:v>8750</c:v>
                </c:pt>
                <c:pt idx="48">
                  <c:v>15624.9999999952</c:v>
                </c:pt>
                <c:pt idx="49">
                  <c:v>23125.0000000095</c:v>
                </c:pt>
                <c:pt idx="50">
                  <c:v>25624.9999999955</c:v>
                </c:pt>
                <c:pt idx="51">
                  <c:v>28749.9999999998</c:v>
                </c:pt>
                <c:pt idx="52">
                  <c:v>27499.9999999998</c:v>
                </c:pt>
                <c:pt idx="53">
                  <c:v>28125.0000000002</c:v>
                </c:pt>
                <c:pt idx="54">
                  <c:v>24375</c:v>
                </c:pt>
                <c:pt idx="55">
                  <c:v>20624.9999999999</c:v>
                </c:pt>
                <c:pt idx="56">
                  <c:v>13749.9999999999</c:v>
                </c:pt>
                <c:pt idx="57">
                  <c:v>9375.0000000001</c:v>
                </c:pt>
                <c:pt idx="58">
                  <c:v>0</c:v>
                </c:pt>
                <c:pt idx="59">
                  <c:v>-7500</c:v>
                </c:pt>
                <c:pt idx="60">
                  <c:v>-17500</c:v>
                </c:pt>
                <c:pt idx="61">
                  <c:v>-2046.37096774194</c:v>
                </c:pt>
                <c:pt idx="62">
                  <c:v>-97328.629032258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RStop30!$AD$25:$AD$130</c:f>
              <c:numCache>
                <c:formatCode>General</c:formatCode>
                <c:ptCount val="106"/>
                <c:pt idx="0">
                  <c:v>1250</c:v>
                </c:pt>
                <c:pt idx="1">
                  <c:v>25000</c:v>
                </c:pt>
                <c:pt idx="2">
                  <c:v>16875</c:v>
                </c:pt>
                <c:pt idx="3">
                  <c:v>15000</c:v>
                </c:pt>
                <c:pt idx="4">
                  <c:v>13125</c:v>
                </c:pt>
                <c:pt idx="5">
                  <c:v>12500</c:v>
                </c:pt>
                <c:pt idx="6">
                  <c:v>8749.99999999996</c:v>
                </c:pt>
                <c:pt idx="7">
                  <c:v>10000.0000000004</c:v>
                </c:pt>
                <c:pt idx="8">
                  <c:v>4999.99999999964</c:v>
                </c:pt>
                <c:pt idx="9">
                  <c:v>4375.00000000009</c:v>
                </c:pt>
                <c:pt idx="10">
                  <c:v>-3750.00000000009</c:v>
                </c:pt>
                <c:pt idx="11">
                  <c:v>-6250</c:v>
                </c:pt>
                <c:pt idx="12">
                  <c:v>-14374.9999999998</c:v>
                </c:pt>
                <c:pt idx="13">
                  <c:v>-19375.0000000016</c:v>
                </c:pt>
                <c:pt idx="14">
                  <c:v>-24999.9999999985</c:v>
                </c:pt>
                <c:pt idx="15">
                  <c:v>-30625</c:v>
                </c:pt>
                <c:pt idx="16">
                  <c:v>-33125</c:v>
                </c:pt>
                <c:pt idx="17">
                  <c:v>-33125</c:v>
                </c:pt>
                <c:pt idx="18">
                  <c:v>-33125</c:v>
                </c:pt>
                <c:pt idx="19">
                  <c:v>-29999.9999999998</c:v>
                </c:pt>
                <c:pt idx="20">
                  <c:v>-24375.0000000001</c:v>
                </c:pt>
                <c:pt idx="21">
                  <c:v>-16249.9999999999</c:v>
                </c:pt>
                <c:pt idx="22">
                  <c:v>-8125.00000000003</c:v>
                </c:pt>
                <c:pt idx="23">
                  <c:v>3125</c:v>
                </c:pt>
                <c:pt idx="24">
                  <c:v>14375.0000000002</c:v>
                </c:pt>
                <c:pt idx="25">
                  <c:v>25624.9999999996</c:v>
                </c:pt>
                <c:pt idx="26">
                  <c:v>30625.0000000002</c:v>
                </c:pt>
                <c:pt idx="27">
                  <c:v>27500</c:v>
                </c:pt>
                <c:pt idx="28">
                  <c:v>23750</c:v>
                </c:pt>
                <c:pt idx="29">
                  <c:v>19375</c:v>
                </c:pt>
                <c:pt idx="30">
                  <c:v>16250</c:v>
                </c:pt>
                <c:pt idx="31">
                  <c:v>11875</c:v>
                </c:pt>
                <c:pt idx="32">
                  <c:v>8750</c:v>
                </c:pt>
                <c:pt idx="33">
                  <c:v>5000</c:v>
                </c:pt>
                <c:pt idx="34">
                  <c:v>1874.99999999995</c:v>
                </c:pt>
                <c:pt idx="35">
                  <c:v>-624.999999999975</c:v>
                </c:pt>
                <c:pt idx="36">
                  <c:v>-3749.99999999998</c:v>
                </c:pt>
                <c:pt idx="37">
                  <c:v>-6875.00000000002</c:v>
                </c:pt>
                <c:pt idx="38">
                  <c:v>-9374.99999999998</c:v>
                </c:pt>
                <c:pt idx="39">
                  <c:v>-11250</c:v>
                </c:pt>
                <c:pt idx="40">
                  <c:v>-13750</c:v>
                </c:pt>
                <c:pt idx="41">
                  <c:v>-15625</c:v>
                </c:pt>
                <c:pt idx="42">
                  <c:v>-18125</c:v>
                </c:pt>
                <c:pt idx="43">
                  <c:v>-19375</c:v>
                </c:pt>
                <c:pt idx="44">
                  <c:v>-18750</c:v>
                </c:pt>
                <c:pt idx="45">
                  <c:v>-18749.9999999999</c:v>
                </c:pt>
                <c:pt idx="46">
                  <c:v>-8125.0000000001</c:v>
                </c:pt>
                <c:pt idx="47">
                  <c:v>8750</c:v>
                </c:pt>
                <c:pt idx="48">
                  <c:v>24374.9999999999</c:v>
                </c:pt>
                <c:pt idx="49">
                  <c:v>33124.9999999949</c:v>
                </c:pt>
                <c:pt idx="50">
                  <c:v>39375.0000000104</c:v>
                </c:pt>
                <c:pt idx="51">
                  <c:v>38749.9999999947</c:v>
                </c:pt>
                <c:pt idx="52">
                  <c:v>34999.9999999998</c:v>
                </c:pt>
                <c:pt idx="53">
                  <c:v>29375.0000000002</c:v>
                </c:pt>
                <c:pt idx="54">
                  <c:v>18749.9999999999</c:v>
                </c:pt>
                <c:pt idx="55">
                  <c:v>11875</c:v>
                </c:pt>
                <c:pt idx="56">
                  <c:v>1874.9999999999</c:v>
                </c:pt>
                <c:pt idx="57">
                  <c:v>-3749.99999999985</c:v>
                </c:pt>
                <c:pt idx="58">
                  <c:v>-10625</c:v>
                </c:pt>
                <c:pt idx="59">
                  <c:v>-11875</c:v>
                </c:pt>
                <c:pt idx="60">
                  <c:v>-18750</c:v>
                </c:pt>
                <c:pt idx="61">
                  <c:v>-23750</c:v>
                </c:pt>
                <c:pt idx="62">
                  <c:v>-50625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3660407"/>
        <c:axId val="164781666"/>
      </c:lineChart>
      <c:catAx>
        <c:axId val="663660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781666"/>
        <c:crosses val="autoZero"/>
        <c:auto val="1"/>
        <c:lblAlgn val="ctr"/>
        <c:lblOffset val="100"/>
        <c:noMultiLvlLbl val="0"/>
      </c:catAx>
      <c:valAx>
        <c:axId val="1647816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660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RStart30!$V$26:$V$91</c:f>
              <c:numCache>
                <c:formatCode>General</c:formatCode>
                <c:ptCount val="66"/>
                <c:pt idx="0">
                  <c:v>-6875</c:v>
                </c:pt>
                <c:pt idx="1">
                  <c:v>-39375</c:v>
                </c:pt>
                <c:pt idx="2">
                  <c:v>-72500</c:v>
                </c:pt>
                <c:pt idx="3">
                  <c:v>-102500</c:v>
                </c:pt>
                <c:pt idx="4">
                  <c:v>-131250</c:v>
                </c:pt>
                <c:pt idx="5">
                  <c:v>-163125</c:v>
                </c:pt>
                <c:pt idx="6">
                  <c:v>-195000</c:v>
                </c:pt>
                <c:pt idx="7">
                  <c:v>-230000.000000001</c:v>
                </c:pt>
                <c:pt idx="8">
                  <c:v>-260625</c:v>
                </c:pt>
                <c:pt idx="9">
                  <c:v>-285625</c:v>
                </c:pt>
                <c:pt idx="10">
                  <c:v>-301250</c:v>
                </c:pt>
                <c:pt idx="11">
                  <c:v>-301875</c:v>
                </c:pt>
                <c:pt idx="12">
                  <c:v>-284375</c:v>
                </c:pt>
                <c:pt idx="13">
                  <c:v>-249374.999999997</c:v>
                </c:pt>
                <c:pt idx="14">
                  <c:v>-195625</c:v>
                </c:pt>
                <c:pt idx="15">
                  <c:v>-125000</c:v>
                </c:pt>
                <c:pt idx="16">
                  <c:v>-40625</c:v>
                </c:pt>
                <c:pt idx="17">
                  <c:v>50625</c:v>
                </c:pt>
                <c:pt idx="18">
                  <c:v>145625</c:v>
                </c:pt>
                <c:pt idx="19">
                  <c:v>240000</c:v>
                </c:pt>
                <c:pt idx="20">
                  <c:v>328125</c:v>
                </c:pt>
                <c:pt idx="21">
                  <c:v>405000</c:v>
                </c:pt>
                <c:pt idx="22">
                  <c:v>469375</c:v>
                </c:pt>
                <c:pt idx="23">
                  <c:v>518124.999999999</c:v>
                </c:pt>
                <c:pt idx="24">
                  <c:v>548749.999999999</c:v>
                </c:pt>
                <c:pt idx="25">
                  <c:v>558750</c:v>
                </c:pt>
                <c:pt idx="26">
                  <c:v>548749.999999999</c:v>
                </c:pt>
                <c:pt idx="27">
                  <c:v>518124.999999999</c:v>
                </c:pt>
                <c:pt idx="28">
                  <c:v>469375</c:v>
                </c:pt>
                <c:pt idx="29">
                  <c:v>405000</c:v>
                </c:pt>
                <c:pt idx="30">
                  <c:v>328125</c:v>
                </c:pt>
                <c:pt idx="31">
                  <c:v>240000</c:v>
                </c:pt>
                <c:pt idx="32">
                  <c:v>145625</c:v>
                </c:pt>
                <c:pt idx="33">
                  <c:v>50625</c:v>
                </c:pt>
                <c:pt idx="34">
                  <c:v>-40625</c:v>
                </c:pt>
                <c:pt idx="35">
                  <c:v>-125000</c:v>
                </c:pt>
                <c:pt idx="36">
                  <c:v>-195625</c:v>
                </c:pt>
                <c:pt idx="37">
                  <c:v>-249375</c:v>
                </c:pt>
                <c:pt idx="38">
                  <c:v>-284375</c:v>
                </c:pt>
                <c:pt idx="39">
                  <c:v>-301875</c:v>
                </c:pt>
                <c:pt idx="40">
                  <c:v>-301250</c:v>
                </c:pt>
                <c:pt idx="41">
                  <c:v>-285625</c:v>
                </c:pt>
                <c:pt idx="42">
                  <c:v>-260625</c:v>
                </c:pt>
                <c:pt idx="43">
                  <c:v>-230000</c:v>
                </c:pt>
                <c:pt idx="44">
                  <c:v>-195000</c:v>
                </c:pt>
                <c:pt idx="45">
                  <c:v>-163125</c:v>
                </c:pt>
                <c:pt idx="46">
                  <c:v>-131250</c:v>
                </c:pt>
                <c:pt idx="47">
                  <c:v>-102500</c:v>
                </c:pt>
                <c:pt idx="48">
                  <c:v>-72499.9999999999</c:v>
                </c:pt>
                <c:pt idx="49">
                  <c:v>-39374.9999999999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RStart30!$W$26:$W$91</c:f>
              <c:numCache>
                <c:formatCode>General</c:formatCode>
                <c:ptCount val="66"/>
                <c:pt idx="0">
                  <c:v>-7500</c:v>
                </c:pt>
                <c:pt idx="1">
                  <c:v>-43125</c:v>
                </c:pt>
                <c:pt idx="2">
                  <c:v>-79375</c:v>
                </c:pt>
                <c:pt idx="3">
                  <c:v>-106875</c:v>
                </c:pt>
                <c:pt idx="4">
                  <c:v>-128750</c:v>
                </c:pt>
                <c:pt idx="5">
                  <c:v>-144375</c:v>
                </c:pt>
                <c:pt idx="6">
                  <c:v>-154375</c:v>
                </c:pt>
                <c:pt idx="7">
                  <c:v>-159375</c:v>
                </c:pt>
                <c:pt idx="8">
                  <c:v>-160625</c:v>
                </c:pt>
                <c:pt idx="9">
                  <c:v>-155000</c:v>
                </c:pt>
                <c:pt idx="10">
                  <c:v>-146875</c:v>
                </c:pt>
                <c:pt idx="11">
                  <c:v>-133750</c:v>
                </c:pt>
                <c:pt idx="12">
                  <c:v>-115000</c:v>
                </c:pt>
                <c:pt idx="13">
                  <c:v>-94374.9999999978</c:v>
                </c:pt>
                <c:pt idx="14">
                  <c:v>-68750</c:v>
                </c:pt>
                <c:pt idx="15">
                  <c:v>-40625</c:v>
                </c:pt>
                <c:pt idx="16">
                  <c:v>-8750</c:v>
                </c:pt>
                <c:pt idx="17">
                  <c:v>23125</c:v>
                </c:pt>
                <c:pt idx="18">
                  <c:v>56250</c:v>
                </c:pt>
                <c:pt idx="19">
                  <c:v>89375</c:v>
                </c:pt>
                <c:pt idx="20">
                  <c:v>121875</c:v>
                </c:pt>
                <c:pt idx="21">
                  <c:v>151250</c:v>
                </c:pt>
                <c:pt idx="22">
                  <c:v>178750</c:v>
                </c:pt>
                <c:pt idx="23">
                  <c:v>203750</c:v>
                </c:pt>
                <c:pt idx="24">
                  <c:v>222499.999999998</c:v>
                </c:pt>
                <c:pt idx="25">
                  <c:v>237500.000000002</c:v>
                </c:pt>
                <c:pt idx="26">
                  <c:v>245625</c:v>
                </c:pt>
                <c:pt idx="27">
                  <c:v>245625</c:v>
                </c:pt>
                <c:pt idx="28">
                  <c:v>238125</c:v>
                </c:pt>
                <c:pt idx="29">
                  <c:v>222500</c:v>
                </c:pt>
                <c:pt idx="30">
                  <c:v>204375</c:v>
                </c:pt>
                <c:pt idx="31">
                  <c:v>178750</c:v>
                </c:pt>
                <c:pt idx="32">
                  <c:v>150625</c:v>
                </c:pt>
                <c:pt idx="33">
                  <c:v>119375</c:v>
                </c:pt>
                <c:pt idx="34">
                  <c:v>85625</c:v>
                </c:pt>
                <c:pt idx="35">
                  <c:v>51875</c:v>
                </c:pt>
                <c:pt idx="36">
                  <c:v>17500</c:v>
                </c:pt>
                <c:pt idx="37">
                  <c:v>-14375</c:v>
                </c:pt>
                <c:pt idx="38">
                  <c:v>-46875</c:v>
                </c:pt>
                <c:pt idx="39">
                  <c:v>-73125</c:v>
                </c:pt>
                <c:pt idx="40">
                  <c:v>-98749.9999999998</c:v>
                </c:pt>
                <c:pt idx="41">
                  <c:v>-117500</c:v>
                </c:pt>
                <c:pt idx="42">
                  <c:v>-133125</c:v>
                </c:pt>
                <c:pt idx="43">
                  <c:v>-142500</c:v>
                </c:pt>
                <c:pt idx="44">
                  <c:v>-145000</c:v>
                </c:pt>
                <c:pt idx="45">
                  <c:v>-141250</c:v>
                </c:pt>
                <c:pt idx="46">
                  <c:v>-131875</c:v>
                </c:pt>
                <c:pt idx="47">
                  <c:v>-111875</c:v>
                </c:pt>
                <c:pt idx="48">
                  <c:v>-84999.9999999999</c:v>
                </c:pt>
                <c:pt idx="49">
                  <c:v>-47499.9999999999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RStart30!$X$26:$X$91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RStart30!$Y$26:$Y$91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7581917"/>
        <c:axId val="194870532"/>
      </c:lineChart>
      <c:catAx>
        <c:axId val="6475819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870532"/>
        <c:crosses val="autoZero"/>
        <c:auto val="1"/>
        <c:lblAlgn val="ctr"/>
        <c:lblOffset val="100"/>
        <c:noMultiLvlLbl val="0"/>
      </c:catAx>
      <c:valAx>
        <c:axId val="1948705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5819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a'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RStop30!$AF$25:$AF$129</c:f>
              <c:numCache>
                <c:formatCode>General</c:formatCode>
                <c:ptCount val="105"/>
                <c:pt idx="0">
                  <c:v>-8750</c:v>
                </c:pt>
                <c:pt idx="1">
                  <c:v>5625</c:v>
                </c:pt>
                <c:pt idx="2">
                  <c:v>-624.999999999989</c:v>
                </c:pt>
                <c:pt idx="3">
                  <c:v>3124.99999999999</c:v>
                </c:pt>
                <c:pt idx="4">
                  <c:v>2499.99999999999</c:v>
                </c:pt>
                <c:pt idx="5">
                  <c:v>1.81898940354586e-11</c:v>
                </c:pt>
                <c:pt idx="6">
                  <c:v>3749.99999999991</c:v>
                </c:pt>
                <c:pt idx="7">
                  <c:v>-624.999999999877</c:v>
                </c:pt>
                <c:pt idx="8">
                  <c:v>1874.99999999998</c:v>
                </c:pt>
                <c:pt idx="9">
                  <c:v>625</c:v>
                </c:pt>
                <c:pt idx="10">
                  <c:v>1249.99999999995</c:v>
                </c:pt>
                <c:pt idx="11">
                  <c:v>-1874.99999999997</c:v>
                </c:pt>
                <c:pt idx="12">
                  <c:v>1250.00000000006</c:v>
                </c:pt>
                <c:pt idx="13">
                  <c:v>-1875.00000000019</c:v>
                </c:pt>
                <c:pt idx="14">
                  <c:v>-2499.99999999988</c:v>
                </c:pt>
                <c:pt idx="15">
                  <c:v>-2499.99999999999</c:v>
                </c:pt>
                <c:pt idx="16">
                  <c:v>-1875.00000000001</c:v>
                </c:pt>
                <c:pt idx="17">
                  <c:v>-3124.99999999999</c:v>
                </c:pt>
                <c:pt idx="18">
                  <c:v>-4374.99999999999</c:v>
                </c:pt>
                <c:pt idx="19">
                  <c:v>-2499.99999999999</c:v>
                </c:pt>
                <c:pt idx="20">
                  <c:v>-1875.00000000002</c:v>
                </c:pt>
                <c:pt idx="21">
                  <c:v>-3749.99999999998</c:v>
                </c:pt>
                <c:pt idx="22">
                  <c:v>-1875.00000000002</c:v>
                </c:pt>
                <c:pt idx="23">
                  <c:v>-3124.99999999986</c:v>
                </c:pt>
                <c:pt idx="24">
                  <c:v>-5625.00000000031</c:v>
                </c:pt>
                <c:pt idx="25">
                  <c:v>-3124.99999999972</c:v>
                </c:pt>
                <c:pt idx="26">
                  <c:v>-4.36557456851006e-11</c:v>
                </c:pt>
                <c:pt idx="27">
                  <c:v>-5000.00000000003</c:v>
                </c:pt>
                <c:pt idx="28">
                  <c:v>-4375.00000000003</c:v>
                </c:pt>
                <c:pt idx="29">
                  <c:v>-4374.99999999988</c:v>
                </c:pt>
                <c:pt idx="30">
                  <c:v>1249.99999999977</c:v>
                </c:pt>
                <c:pt idx="31">
                  <c:v>6250.00000000029</c:v>
                </c:pt>
                <c:pt idx="32">
                  <c:v>13124.9999999998</c:v>
                </c:pt>
                <c:pt idx="33">
                  <c:v>20000</c:v>
                </c:pt>
                <c:pt idx="34">
                  <c:v>25000</c:v>
                </c:pt>
                <c:pt idx="35">
                  <c:v>31874.9999999997</c:v>
                </c:pt>
                <c:pt idx="36">
                  <c:v>26250.0000000007</c:v>
                </c:pt>
                <c:pt idx="37">
                  <c:v>31874.9999999992</c:v>
                </c:pt>
                <c:pt idx="38">
                  <c:v>20625.0000000004</c:v>
                </c:pt>
                <c:pt idx="39">
                  <c:v>18750</c:v>
                </c:pt>
                <c:pt idx="40">
                  <c:v>11249.9999999997</c:v>
                </c:pt>
                <c:pt idx="41">
                  <c:v>2500.00000000035</c:v>
                </c:pt>
                <c:pt idx="42">
                  <c:v>-3.49245965480804e-10</c:v>
                </c:pt>
                <c:pt idx="43">
                  <c:v>-9999.99999999965</c:v>
                </c:pt>
                <c:pt idx="44">
                  <c:v>-15000</c:v>
                </c:pt>
                <c:pt idx="45">
                  <c:v>-64375.0000000002</c:v>
                </c:pt>
                <c:pt idx="46">
                  <c:v>-101875</c:v>
                </c:pt>
                <c:pt idx="47">
                  <c:v>-93749.9999999998</c:v>
                </c:pt>
                <c:pt idx="48">
                  <c:v>-79999.9999999795</c:v>
                </c:pt>
                <c:pt idx="49">
                  <c:v>-56875.0000000619</c:v>
                </c:pt>
                <c:pt idx="50">
                  <c:v>-26249.9999999377</c:v>
                </c:pt>
                <c:pt idx="51">
                  <c:v>3124.99999997887</c:v>
                </c:pt>
                <c:pt idx="52">
                  <c:v>43125</c:v>
                </c:pt>
                <c:pt idx="53">
                  <c:v>69375.0000000007</c:v>
                </c:pt>
                <c:pt idx="54">
                  <c:v>84374.9999999993</c:v>
                </c:pt>
                <c:pt idx="55">
                  <c:v>81874.9999999997</c:v>
                </c:pt>
                <c:pt idx="56">
                  <c:v>61875.0000000006</c:v>
                </c:pt>
                <c:pt idx="57">
                  <c:v>36249.9999999998</c:v>
                </c:pt>
                <c:pt idx="58">
                  <c:v>8124.99999999971</c:v>
                </c:pt>
                <c:pt idx="59">
                  <c:v>-6249.99999999977</c:v>
                </c:pt>
                <c:pt idx="60">
                  <c:v>-1250</c:v>
                </c:pt>
                <c:pt idx="61">
                  <c:v>77499.9999999999</c:v>
                </c:pt>
                <c:pt idx="62">
                  <c:v>-174375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RStop30!$AG$25:$AG$129</c:f>
              <c:numCache>
                <c:formatCode>General</c:formatCode>
                <c:ptCount val="105"/>
                <c:pt idx="0">
                  <c:v>-1875</c:v>
                </c:pt>
                <c:pt idx="1">
                  <c:v>6875</c:v>
                </c:pt>
                <c:pt idx="2">
                  <c:v>-3125.00000000001</c:v>
                </c:pt>
                <c:pt idx="3">
                  <c:v>-624.999999999987</c:v>
                </c:pt>
                <c:pt idx="4">
                  <c:v>625.000000000005</c:v>
                </c:pt>
                <c:pt idx="5">
                  <c:v>-1875.00000000002</c:v>
                </c:pt>
                <c:pt idx="6">
                  <c:v>1.12777343019843e-10</c:v>
                </c:pt>
                <c:pt idx="7">
                  <c:v>-625.000000000193</c:v>
                </c:pt>
                <c:pt idx="8">
                  <c:v>-1874.99999999991</c:v>
                </c:pt>
                <c:pt idx="9">
                  <c:v>1249.99999999998</c:v>
                </c:pt>
                <c:pt idx="10">
                  <c:v>-3124.99999999993</c:v>
                </c:pt>
                <c:pt idx="11">
                  <c:v>-8.73114913702011e-11</c:v>
                </c:pt>
                <c:pt idx="12">
                  <c:v>-1250.00000000037</c:v>
                </c:pt>
                <c:pt idx="13">
                  <c:v>8.22183210402727e-10</c:v>
                </c:pt>
                <c:pt idx="14">
                  <c:v>-3125.00000000046</c:v>
                </c:pt>
                <c:pt idx="15">
                  <c:v>625.000000000091</c:v>
                </c:pt>
                <c:pt idx="16">
                  <c:v>-1875.00000000005</c:v>
                </c:pt>
                <c:pt idx="17">
                  <c:v>-1875</c:v>
                </c:pt>
                <c:pt idx="18">
                  <c:v>625.000000000045</c:v>
                </c:pt>
                <c:pt idx="19">
                  <c:v>-1875.00000000009</c:v>
                </c:pt>
                <c:pt idx="20">
                  <c:v>-3124.99999999991</c:v>
                </c:pt>
                <c:pt idx="21">
                  <c:v>1249.99999999996</c:v>
                </c:pt>
                <c:pt idx="22">
                  <c:v>-2499.99999999997</c:v>
                </c:pt>
                <c:pt idx="23">
                  <c:v>-2499.9999999999</c:v>
                </c:pt>
                <c:pt idx="24">
                  <c:v>-625.000000000378</c:v>
                </c:pt>
                <c:pt idx="25">
                  <c:v>4.07453626394272e-10</c:v>
                </c:pt>
                <c:pt idx="26">
                  <c:v>3124.99999999984</c:v>
                </c:pt>
                <c:pt idx="27">
                  <c:v>3125.00000000006</c:v>
                </c:pt>
                <c:pt idx="28">
                  <c:v>3749.99999999985</c:v>
                </c:pt>
                <c:pt idx="29">
                  <c:v>1875.00000000017</c:v>
                </c:pt>
                <c:pt idx="30">
                  <c:v>4999.99999999991</c:v>
                </c:pt>
                <c:pt idx="31">
                  <c:v>2499.99999999983</c:v>
                </c:pt>
                <c:pt idx="32">
                  <c:v>5000.00000000035</c:v>
                </c:pt>
                <c:pt idx="33">
                  <c:v>4999.99999999983</c:v>
                </c:pt>
                <c:pt idx="34">
                  <c:v>6250.00000000001</c:v>
                </c:pt>
                <c:pt idx="35">
                  <c:v>5624.9999999998</c:v>
                </c:pt>
                <c:pt idx="36">
                  <c:v>6875.00000000019</c:v>
                </c:pt>
                <c:pt idx="37">
                  <c:v>7500</c:v>
                </c:pt>
                <c:pt idx="38">
                  <c:v>6875</c:v>
                </c:pt>
                <c:pt idx="39">
                  <c:v>5625</c:v>
                </c:pt>
                <c:pt idx="40">
                  <c:v>8750</c:v>
                </c:pt>
                <c:pt idx="41">
                  <c:v>3749.99999999983</c:v>
                </c:pt>
                <c:pt idx="42">
                  <c:v>7500.00000000017</c:v>
                </c:pt>
                <c:pt idx="43">
                  <c:v>3749.99999999983</c:v>
                </c:pt>
                <c:pt idx="44">
                  <c:v>2500.00000000017</c:v>
                </c:pt>
                <c:pt idx="45">
                  <c:v>-21250</c:v>
                </c:pt>
                <c:pt idx="46">
                  <c:v>-41875.0000000001</c:v>
                </c:pt>
                <c:pt idx="47">
                  <c:v>-36874.9999999999</c:v>
                </c:pt>
                <c:pt idx="48">
                  <c:v>-30624.9999999924</c:v>
                </c:pt>
                <c:pt idx="49">
                  <c:v>-26250.0000000223</c:v>
                </c:pt>
                <c:pt idx="50">
                  <c:v>-14374.9999999776</c:v>
                </c:pt>
                <c:pt idx="51">
                  <c:v>-8750.00000000799</c:v>
                </c:pt>
                <c:pt idx="52">
                  <c:v>-2499.99999999927</c:v>
                </c:pt>
                <c:pt idx="53">
                  <c:v>9374.99999999964</c:v>
                </c:pt>
                <c:pt idx="54">
                  <c:v>11250.0000000004</c:v>
                </c:pt>
                <c:pt idx="55">
                  <c:v>19999.9999999994</c:v>
                </c:pt>
                <c:pt idx="56">
                  <c:v>21875.0000000002</c:v>
                </c:pt>
                <c:pt idx="57">
                  <c:v>24375.0000000002</c:v>
                </c:pt>
                <c:pt idx="58">
                  <c:v>26249.9999999998</c:v>
                </c:pt>
                <c:pt idx="59">
                  <c:v>33125</c:v>
                </c:pt>
                <c:pt idx="60">
                  <c:v>33750</c:v>
                </c:pt>
                <c:pt idx="61">
                  <c:v>114375</c:v>
                </c:pt>
                <c:pt idx="62">
                  <c:v>-188125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RStop30!$AH$25:$AH$129</c:f>
              <c:numCache>
                <c:formatCode>General</c:formatCode>
                <c:ptCount val="105"/>
                <c:pt idx="0">
                  <c:v>-27500</c:v>
                </c:pt>
                <c:pt idx="1">
                  <c:v>13750</c:v>
                </c:pt>
                <c:pt idx="2">
                  <c:v>625.000000000051</c:v>
                </c:pt>
                <c:pt idx="3">
                  <c:v>6249.99999999994</c:v>
                </c:pt>
                <c:pt idx="4">
                  <c:v>5624.99999999999</c:v>
                </c:pt>
                <c:pt idx="5">
                  <c:v>1875.00000000002</c:v>
                </c:pt>
                <c:pt idx="6">
                  <c:v>5624.99999999977</c:v>
                </c:pt>
                <c:pt idx="7">
                  <c:v>3125.00000000045</c:v>
                </c:pt>
                <c:pt idx="8">
                  <c:v>1249.99999999969</c:v>
                </c:pt>
                <c:pt idx="9">
                  <c:v>3750.00000000017</c:v>
                </c:pt>
                <c:pt idx="10">
                  <c:v>1249.99999999991</c:v>
                </c:pt>
                <c:pt idx="11">
                  <c:v>625</c:v>
                </c:pt>
                <c:pt idx="12">
                  <c:v>7.27595761418343e-10</c:v>
                </c:pt>
                <c:pt idx="13">
                  <c:v>2499.99999999854</c:v>
                </c:pt>
                <c:pt idx="14">
                  <c:v>-4374.99999999937</c:v>
                </c:pt>
                <c:pt idx="15">
                  <c:v>2500.00000000015</c:v>
                </c:pt>
                <c:pt idx="16">
                  <c:v>-5000.00000000009</c:v>
                </c:pt>
                <c:pt idx="17">
                  <c:v>-624.999999999942</c:v>
                </c:pt>
                <c:pt idx="18">
                  <c:v>-4375.00000000003</c:v>
                </c:pt>
                <c:pt idx="19">
                  <c:v>-3749.99999999999</c:v>
                </c:pt>
                <c:pt idx="20">
                  <c:v>-3125</c:v>
                </c:pt>
                <c:pt idx="21">
                  <c:v>-6250</c:v>
                </c:pt>
                <c:pt idx="22">
                  <c:v>-4999.99999999996</c:v>
                </c:pt>
                <c:pt idx="23">
                  <c:v>-6874.99999999913</c:v>
                </c:pt>
                <c:pt idx="24">
                  <c:v>-5000.00000000273</c:v>
                </c:pt>
                <c:pt idx="25">
                  <c:v>-1249.99999999723</c:v>
                </c:pt>
                <c:pt idx="26">
                  <c:v>5624.99999999905</c:v>
                </c:pt>
                <c:pt idx="27">
                  <c:v>5000</c:v>
                </c:pt>
                <c:pt idx="28">
                  <c:v>3750.00000000004</c:v>
                </c:pt>
                <c:pt idx="29">
                  <c:v>6249.99999999996</c:v>
                </c:pt>
                <c:pt idx="30">
                  <c:v>1250</c:v>
                </c:pt>
                <c:pt idx="31">
                  <c:v>4999.99999999998</c:v>
                </c:pt>
                <c:pt idx="32">
                  <c:v>3125.00000000002</c:v>
                </c:pt>
                <c:pt idx="33">
                  <c:v>1250</c:v>
                </c:pt>
                <c:pt idx="34">
                  <c:v>3125</c:v>
                </c:pt>
                <c:pt idx="35">
                  <c:v>624.999999999989</c:v>
                </c:pt>
                <c:pt idx="36">
                  <c:v>3749.99999999999</c:v>
                </c:pt>
                <c:pt idx="37">
                  <c:v>-1874.99999999997</c:v>
                </c:pt>
                <c:pt idx="38">
                  <c:v>1874.99999999994</c:v>
                </c:pt>
                <c:pt idx="39">
                  <c:v>1250.00000000007</c:v>
                </c:pt>
                <c:pt idx="40">
                  <c:v>-3125.00000000008</c:v>
                </c:pt>
                <c:pt idx="41">
                  <c:v>1875.00000000008</c:v>
                </c:pt>
                <c:pt idx="42">
                  <c:v>-1875.00000000007</c:v>
                </c:pt>
                <c:pt idx="43">
                  <c:v>-2499.99999999996</c:v>
                </c:pt>
                <c:pt idx="44">
                  <c:v>-1875</c:v>
                </c:pt>
                <c:pt idx="45">
                  <c:v>-5625</c:v>
                </c:pt>
                <c:pt idx="46">
                  <c:v>-10625</c:v>
                </c:pt>
                <c:pt idx="47">
                  <c:v>-6874.99999999518</c:v>
                </c:pt>
                <c:pt idx="48">
                  <c:v>-7500.00000001428</c:v>
                </c:pt>
                <c:pt idx="49">
                  <c:v>-2499.99999998599</c:v>
                </c:pt>
                <c:pt idx="50">
                  <c:v>-3125.00000000437</c:v>
                </c:pt>
                <c:pt idx="51">
                  <c:v>1250</c:v>
                </c:pt>
                <c:pt idx="52">
                  <c:v>-625.000000000364</c:v>
                </c:pt>
                <c:pt idx="53">
                  <c:v>3750.00000000018</c:v>
                </c:pt>
                <c:pt idx="54">
                  <c:v>3750.00000000009</c:v>
                </c:pt>
                <c:pt idx="55">
                  <c:v>6875.00000000001</c:v>
                </c:pt>
                <c:pt idx="56">
                  <c:v>4374.9999999998</c:v>
                </c:pt>
                <c:pt idx="57">
                  <c:v>9375.0000000001</c:v>
                </c:pt>
                <c:pt idx="58">
                  <c:v>7500</c:v>
                </c:pt>
                <c:pt idx="59">
                  <c:v>10000</c:v>
                </c:pt>
                <c:pt idx="60">
                  <c:v>-15453.6290322581</c:v>
                </c:pt>
                <c:pt idx="61">
                  <c:v>95282.258064516</c:v>
                </c:pt>
                <c:pt idx="62">
                  <c:v>-97328.629032258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RStop30!$AI$25:$AI$129</c:f>
              <c:numCache>
                <c:formatCode>General</c:formatCode>
                <c:ptCount val="105"/>
                <c:pt idx="0">
                  <c:v>-23750</c:v>
                </c:pt>
                <c:pt idx="1">
                  <c:v>8124.99999999999</c:v>
                </c:pt>
                <c:pt idx="2">
                  <c:v>1875.00000000005</c:v>
                </c:pt>
                <c:pt idx="3">
                  <c:v>1874.99999999995</c:v>
                </c:pt>
                <c:pt idx="4">
                  <c:v>624.999999999978</c:v>
                </c:pt>
                <c:pt idx="5">
                  <c:v>3750.00000000007</c:v>
                </c:pt>
                <c:pt idx="6">
                  <c:v>-1250.00000000045</c:v>
                </c:pt>
                <c:pt idx="7">
                  <c:v>5000.00000000077</c:v>
                </c:pt>
                <c:pt idx="8">
                  <c:v>624.999999999549</c:v>
                </c:pt>
                <c:pt idx="9">
                  <c:v>8125.00000000017</c:v>
                </c:pt>
                <c:pt idx="10">
                  <c:v>2499.99999999991</c:v>
                </c:pt>
                <c:pt idx="11">
                  <c:v>8124.99999999983</c:v>
                </c:pt>
                <c:pt idx="12">
                  <c:v>5000.0000000018</c:v>
                </c:pt>
                <c:pt idx="13">
                  <c:v>5624.99999999691</c:v>
                </c:pt>
                <c:pt idx="14">
                  <c:v>5625.00000000146</c:v>
                </c:pt>
                <c:pt idx="15">
                  <c:v>2500</c:v>
                </c:pt>
                <c:pt idx="16">
                  <c:v>0</c:v>
                </c:pt>
                <c:pt idx="17">
                  <c:v>0</c:v>
                </c:pt>
                <c:pt idx="18">
                  <c:v>-3125.00000000019</c:v>
                </c:pt>
                <c:pt idx="19">
                  <c:v>-5624.99999999971</c:v>
                </c:pt>
                <c:pt idx="20">
                  <c:v>-8125.00000000019</c:v>
                </c:pt>
                <c:pt idx="21">
                  <c:v>-8124.99999999988</c:v>
                </c:pt>
                <c:pt idx="22">
                  <c:v>-11250</c:v>
                </c:pt>
                <c:pt idx="23">
                  <c:v>-11250.0000000002</c:v>
                </c:pt>
                <c:pt idx="24">
                  <c:v>-11249.9999999994</c:v>
                </c:pt>
                <c:pt idx="25">
                  <c:v>-5000.00000000058</c:v>
                </c:pt>
                <c:pt idx="26">
                  <c:v>3125.00000000022</c:v>
                </c:pt>
                <c:pt idx="27">
                  <c:v>3749.99999999996</c:v>
                </c:pt>
                <c:pt idx="28">
                  <c:v>4375.00000000004</c:v>
                </c:pt>
                <c:pt idx="29">
                  <c:v>3124.99999999996</c:v>
                </c:pt>
                <c:pt idx="30">
                  <c:v>4375</c:v>
                </c:pt>
                <c:pt idx="31">
                  <c:v>3125</c:v>
                </c:pt>
                <c:pt idx="32">
                  <c:v>3750</c:v>
                </c:pt>
                <c:pt idx="33">
                  <c:v>3125.00000000005</c:v>
                </c:pt>
                <c:pt idx="34">
                  <c:v>2499.99999999993</c:v>
                </c:pt>
                <c:pt idx="35">
                  <c:v>3125</c:v>
                </c:pt>
                <c:pt idx="36">
                  <c:v>3125.00000000005</c:v>
                </c:pt>
                <c:pt idx="37">
                  <c:v>2499.99999999995</c:v>
                </c:pt>
                <c:pt idx="38">
                  <c:v>1875</c:v>
                </c:pt>
                <c:pt idx="39">
                  <c:v>2500.00000000003</c:v>
                </c:pt>
                <c:pt idx="40">
                  <c:v>1874.99999999998</c:v>
                </c:pt>
                <c:pt idx="41">
                  <c:v>2500.00000000002</c:v>
                </c:pt>
                <c:pt idx="42">
                  <c:v>1250</c:v>
                </c:pt>
                <c:pt idx="43">
                  <c:v>-625</c:v>
                </c:pt>
                <c:pt idx="44">
                  <c:v>-1.45519152283669e-10</c:v>
                </c:pt>
                <c:pt idx="45">
                  <c:v>-10624.9999999998</c:v>
                </c:pt>
                <c:pt idx="46">
                  <c:v>-16875.0000000001</c:v>
                </c:pt>
                <c:pt idx="47">
                  <c:v>-15624.9999999999</c:v>
                </c:pt>
                <c:pt idx="48">
                  <c:v>-8749.99999999499</c:v>
                </c:pt>
                <c:pt idx="49">
                  <c:v>-6250.00000001546</c:v>
                </c:pt>
                <c:pt idx="50">
                  <c:v>625.000000015643</c:v>
                </c:pt>
                <c:pt idx="51">
                  <c:v>3749.99999999491</c:v>
                </c:pt>
                <c:pt idx="52">
                  <c:v>5624.99999999964</c:v>
                </c:pt>
                <c:pt idx="53">
                  <c:v>10625.0000000003</c:v>
                </c:pt>
                <c:pt idx="54">
                  <c:v>6874.99999999991</c:v>
                </c:pt>
                <c:pt idx="55">
                  <c:v>10000.0000000001</c:v>
                </c:pt>
                <c:pt idx="56">
                  <c:v>5624.99999999975</c:v>
                </c:pt>
                <c:pt idx="57">
                  <c:v>6875.00000000019</c:v>
                </c:pt>
                <c:pt idx="58">
                  <c:v>1249.99999999996</c:v>
                </c:pt>
                <c:pt idx="59">
                  <c:v>6874.99999999999</c:v>
                </c:pt>
                <c:pt idx="60">
                  <c:v>4999.99999999999</c:v>
                </c:pt>
                <c:pt idx="61">
                  <c:v>26875</c:v>
                </c:pt>
                <c:pt idx="62">
                  <c:v>-50625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1981505"/>
        <c:axId val="180998717"/>
      </c:lineChart>
      <c:catAx>
        <c:axId val="6719815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998717"/>
        <c:crosses val="autoZero"/>
        <c:auto val="1"/>
        <c:lblAlgn val="ctr"/>
        <c:lblOffset val="100"/>
        <c:noMultiLvlLbl val="0"/>
      </c:catAx>
      <c:valAx>
        <c:axId val="1809987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9815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RStop30!$O$26:$O$132</c:f>
              <c:numCache>
                <c:formatCode>General</c:formatCode>
                <c:ptCount val="107"/>
                <c:pt idx="0">
                  <c:v>-25</c:v>
                </c:pt>
                <c:pt idx="1">
                  <c:v>-425</c:v>
                </c:pt>
                <c:pt idx="2">
                  <c:v>-975</c:v>
                </c:pt>
                <c:pt idx="3">
                  <c:v>-1700</c:v>
                </c:pt>
                <c:pt idx="4">
                  <c:v>-2475</c:v>
                </c:pt>
                <c:pt idx="5">
                  <c:v>-3200</c:v>
                </c:pt>
                <c:pt idx="6">
                  <c:v>-3875</c:v>
                </c:pt>
                <c:pt idx="7">
                  <c:v>-4350</c:v>
                </c:pt>
                <c:pt idx="8">
                  <c:v>-4650</c:v>
                </c:pt>
                <c:pt idx="9">
                  <c:v>-4700</c:v>
                </c:pt>
                <c:pt idx="10">
                  <c:v>-4475</c:v>
                </c:pt>
                <c:pt idx="11">
                  <c:v>-3925</c:v>
                </c:pt>
                <c:pt idx="12">
                  <c:v>-3125</c:v>
                </c:pt>
                <c:pt idx="13">
                  <c:v>-2025</c:v>
                </c:pt>
                <c:pt idx="14">
                  <c:v>-699.999999999999</c:v>
                </c:pt>
                <c:pt idx="15">
                  <c:v>749.999999999999</c:v>
                </c:pt>
                <c:pt idx="16">
                  <c:v>2225</c:v>
                </c:pt>
                <c:pt idx="17">
                  <c:v>3650</c:v>
                </c:pt>
                <c:pt idx="18">
                  <c:v>4900</c:v>
                </c:pt>
                <c:pt idx="19">
                  <c:v>5799.99999999999</c:v>
                </c:pt>
                <c:pt idx="20">
                  <c:v>6249.99999999999</c:v>
                </c:pt>
                <c:pt idx="21">
                  <c:v>6174.99999999999</c:v>
                </c:pt>
                <c:pt idx="22">
                  <c:v>5425</c:v>
                </c:pt>
                <c:pt idx="23">
                  <c:v>3925</c:v>
                </c:pt>
                <c:pt idx="24">
                  <c:v>1550</c:v>
                </c:pt>
                <c:pt idx="25">
                  <c:v>-1925</c:v>
                </c:pt>
                <c:pt idx="26">
                  <c:v>-6624.99999999999</c:v>
                </c:pt>
                <c:pt idx="27">
                  <c:v>-12550</c:v>
                </c:pt>
                <c:pt idx="28">
                  <c:v>-19900</c:v>
                </c:pt>
                <c:pt idx="29">
                  <c:v>-28850</c:v>
                </c:pt>
                <c:pt idx="30">
                  <c:v>-39575</c:v>
                </c:pt>
                <c:pt idx="31">
                  <c:v>-52025</c:v>
                </c:pt>
                <c:pt idx="32">
                  <c:v>-65949.9999999999</c:v>
                </c:pt>
                <c:pt idx="33">
                  <c:v>-80824.9999999999</c:v>
                </c:pt>
                <c:pt idx="34">
                  <c:v>-95849.9999999999</c:v>
                </c:pt>
                <c:pt idx="35">
                  <c:v>-110025</c:v>
                </c:pt>
                <c:pt idx="36">
                  <c:v>-122075</c:v>
                </c:pt>
                <c:pt idx="37">
                  <c:v>-130950</c:v>
                </c:pt>
                <c:pt idx="38">
                  <c:v>-135375</c:v>
                </c:pt>
                <c:pt idx="39">
                  <c:v>-134525</c:v>
                </c:pt>
                <c:pt idx="40">
                  <c:v>-127650</c:v>
                </c:pt>
                <c:pt idx="41">
                  <c:v>-114300</c:v>
                </c:pt>
                <c:pt idx="42">
                  <c:v>-94374.9999999999</c:v>
                </c:pt>
                <c:pt idx="43">
                  <c:v>-67874.9999999999</c:v>
                </c:pt>
                <c:pt idx="44">
                  <c:v>-35200</c:v>
                </c:pt>
                <c:pt idx="45">
                  <c:v>3050</c:v>
                </c:pt>
                <c:pt idx="46">
                  <c:v>44300</c:v>
                </c:pt>
                <c:pt idx="47">
                  <c:v>84474.9999999999</c:v>
                </c:pt>
                <c:pt idx="48">
                  <c:v>119825</c:v>
                </c:pt>
                <c:pt idx="49">
                  <c:v>147150.000000001</c:v>
                </c:pt>
                <c:pt idx="50">
                  <c:v>164175</c:v>
                </c:pt>
                <c:pt idx="51">
                  <c:v>169850</c:v>
                </c:pt>
                <c:pt idx="52">
                  <c:v>164300</c:v>
                </c:pt>
                <c:pt idx="53">
                  <c:v>149250</c:v>
                </c:pt>
                <c:pt idx="54">
                  <c:v>127475</c:v>
                </c:pt>
                <c:pt idx="55">
                  <c:v>102350</c:v>
                </c:pt>
                <c:pt idx="56">
                  <c:v>77149.9999999999</c:v>
                </c:pt>
                <c:pt idx="57">
                  <c:v>54349.9999999999</c:v>
                </c:pt>
                <c:pt idx="58">
                  <c:v>35400</c:v>
                </c:pt>
                <c:pt idx="59">
                  <c:v>20625</c:v>
                </c:pt>
                <c:pt idx="60">
                  <c:v>9774.99999999999</c:v>
                </c:pt>
                <c:pt idx="61">
                  <c:v>2800</c:v>
                </c:pt>
                <c:pt idx="106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RStop30!$P$26:$P$132</c:f>
              <c:numCache>
                <c:formatCode>General</c:formatCode>
                <c:ptCount val="107"/>
                <c:pt idx="0">
                  <c:v>100</c:v>
                </c:pt>
                <c:pt idx="1">
                  <c:v>225</c:v>
                </c:pt>
                <c:pt idx="2">
                  <c:v>650</c:v>
                </c:pt>
                <c:pt idx="3">
                  <c:v>1250</c:v>
                </c:pt>
                <c:pt idx="4">
                  <c:v>2000</c:v>
                </c:pt>
                <c:pt idx="5">
                  <c:v>2925</c:v>
                </c:pt>
                <c:pt idx="6">
                  <c:v>3950</c:v>
                </c:pt>
                <c:pt idx="7">
                  <c:v>5075</c:v>
                </c:pt>
                <c:pt idx="8">
                  <c:v>6275</c:v>
                </c:pt>
                <c:pt idx="9">
                  <c:v>7475</c:v>
                </c:pt>
                <c:pt idx="10">
                  <c:v>8725</c:v>
                </c:pt>
                <c:pt idx="11">
                  <c:v>9900.00000000001</c:v>
                </c:pt>
                <c:pt idx="12">
                  <c:v>11000</c:v>
                </c:pt>
                <c:pt idx="13">
                  <c:v>11975</c:v>
                </c:pt>
                <c:pt idx="14">
                  <c:v>12825</c:v>
                </c:pt>
                <c:pt idx="15">
                  <c:v>13425</c:v>
                </c:pt>
                <c:pt idx="16">
                  <c:v>13800</c:v>
                </c:pt>
                <c:pt idx="17">
                  <c:v>13875</c:v>
                </c:pt>
                <c:pt idx="18">
                  <c:v>13575</c:v>
                </c:pt>
                <c:pt idx="19">
                  <c:v>12925</c:v>
                </c:pt>
                <c:pt idx="20">
                  <c:v>11850</c:v>
                </c:pt>
                <c:pt idx="21">
                  <c:v>10225</c:v>
                </c:pt>
                <c:pt idx="22">
                  <c:v>8099.99999999999</c:v>
                </c:pt>
                <c:pt idx="23">
                  <c:v>5375</c:v>
                </c:pt>
                <c:pt idx="24">
                  <c:v>1950</c:v>
                </c:pt>
                <c:pt idx="25">
                  <c:v>-2200</c:v>
                </c:pt>
                <c:pt idx="26">
                  <c:v>-7074.99999999999</c:v>
                </c:pt>
                <c:pt idx="27">
                  <c:v>-12550</c:v>
                </c:pt>
                <c:pt idx="28">
                  <c:v>-18500</c:v>
                </c:pt>
                <c:pt idx="29">
                  <c:v>-24775</c:v>
                </c:pt>
                <c:pt idx="30">
                  <c:v>-31300</c:v>
                </c:pt>
                <c:pt idx="31">
                  <c:v>-37875</c:v>
                </c:pt>
                <c:pt idx="32">
                  <c:v>-44400</c:v>
                </c:pt>
                <c:pt idx="33">
                  <c:v>-50675</c:v>
                </c:pt>
                <c:pt idx="34">
                  <c:v>-56499.9999999999</c:v>
                </c:pt>
                <c:pt idx="35">
                  <c:v>-61624.9999999999</c:v>
                </c:pt>
                <c:pt idx="36">
                  <c:v>-65824.9999999999</c:v>
                </c:pt>
                <c:pt idx="37">
                  <c:v>-68824.9999999999</c:v>
                </c:pt>
                <c:pt idx="38">
                  <c:v>-70324.9999999999</c:v>
                </c:pt>
                <c:pt idx="39">
                  <c:v>-70049.9999999999</c:v>
                </c:pt>
                <c:pt idx="40">
                  <c:v>-67774.9999999999</c:v>
                </c:pt>
                <c:pt idx="41">
                  <c:v>-63149.9999999999</c:v>
                </c:pt>
                <c:pt idx="42">
                  <c:v>-56024.9999999999</c:v>
                </c:pt>
                <c:pt idx="43">
                  <c:v>-46100</c:v>
                </c:pt>
                <c:pt idx="44">
                  <c:v>-33225</c:v>
                </c:pt>
                <c:pt idx="45">
                  <c:v>-17300</c:v>
                </c:pt>
                <c:pt idx="46">
                  <c:v>824.999999999999</c:v>
                </c:pt>
                <c:pt idx="47">
                  <c:v>19475</c:v>
                </c:pt>
                <c:pt idx="48">
                  <c:v>37175</c:v>
                </c:pt>
                <c:pt idx="49">
                  <c:v>52700.0000000002</c:v>
                </c:pt>
                <c:pt idx="50">
                  <c:v>64999.9999999999</c:v>
                </c:pt>
                <c:pt idx="51">
                  <c:v>73499.9999999999</c:v>
                </c:pt>
                <c:pt idx="52">
                  <c:v>77849.9999999999</c:v>
                </c:pt>
                <c:pt idx="53">
                  <c:v>77949.9999999999</c:v>
                </c:pt>
                <c:pt idx="54">
                  <c:v>74174.9999999999</c:v>
                </c:pt>
                <c:pt idx="55">
                  <c:v>66974.9999999999</c:v>
                </c:pt>
                <c:pt idx="56">
                  <c:v>57149.9999999999</c:v>
                </c:pt>
                <c:pt idx="57">
                  <c:v>45575</c:v>
                </c:pt>
                <c:pt idx="58">
                  <c:v>33225</c:v>
                </c:pt>
                <c:pt idx="59">
                  <c:v>21150</c:v>
                </c:pt>
                <c:pt idx="60">
                  <c:v>10675</c:v>
                </c:pt>
                <c:pt idx="61">
                  <c:v>3150</c:v>
                </c:pt>
                <c:pt idx="106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RStop30!$Q$26:$Q$132</c:f>
              <c:numCache>
                <c:formatCode>General</c:formatCode>
                <c:ptCount val="107"/>
                <c:pt idx="0">
                  <c:v>-25</c:v>
                </c:pt>
                <c:pt idx="1">
                  <c:v>-1175</c:v>
                </c:pt>
                <c:pt idx="2">
                  <c:v>-2900</c:v>
                </c:pt>
                <c:pt idx="3">
                  <c:v>-5175</c:v>
                </c:pt>
                <c:pt idx="4">
                  <c:v>-7750</c:v>
                </c:pt>
                <c:pt idx="5">
                  <c:v>-10400</c:v>
                </c:pt>
                <c:pt idx="6">
                  <c:v>-13050</c:v>
                </c:pt>
                <c:pt idx="7">
                  <c:v>-15475</c:v>
                </c:pt>
                <c:pt idx="8">
                  <c:v>-17550</c:v>
                </c:pt>
                <c:pt idx="9">
                  <c:v>-19225</c:v>
                </c:pt>
                <c:pt idx="10">
                  <c:v>-20350</c:v>
                </c:pt>
                <c:pt idx="11">
                  <c:v>-20875</c:v>
                </c:pt>
                <c:pt idx="12">
                  <c:v>-20775</c:v>
                </c:pt>
                <c:pt idx="13">
                  <c:v>-20050</c:v>
                </c:pt>
                <c:pt idx="14">
                  <c:v>-18600</c:v>
                </c:pt>
                <c:pt idx="15">
                  <c:v>-16600</c:v>
                </c:pt>
                <c:pt idx="16">
                  <c:v>-13950</c:v>
                </c:pt>
                <c:pt idx="17">
                  <c:v>-10850</c:v>
                </c:pt>
                <c:pt idx="18">
                  <c:v>-7324.99999999999</c:v>
                </c:pt>
                <c:pt idx="19">
                  <c:v>-3550</c:v>
                </c:pt>
                <c:pt idx="20">
                  <c:v>325</c:v>
                </c:pt>
                <c:pt idx="21">
                  <c:v>4175</c:v>
                </c:pt>
                <c:pt idx="22">
                  <c:v>7749.99999999999</c:v>
                </c:pt>
                <c:pt idx="23">
                  <c:v>10850</c:v>
                </c:pt>
                <c:pt idx="24">
                  <c:v>13200</c:v>
                </c:pt>
                <c:pt idx="25">
                  <c:v>14600</c:v>
                </c:pt>
                <c:pt idx="26">
                  <c:v>15000</c:v>
                </c:pt>
                <c:pt idx="27">
                  <c:v>14625</c:v>
                </c:pt>
                <c:pt idx="28">
                  <c:v>13675</c:v>
                </c:pt>
                <c:pt idx="29">
                  <c:v>12300</c:v>
                </c:pt>
                <c:pt idx="30">
                  <c:v>10750</c:v>
                </c:pt>
                <c:pt idx="31">
                  <c:v>9074.99999999999</c:v>
                </c:pt>
                <c:pt idx="32">
                  <c:v>7474.99999999999</c:v>
                </c:pt>
                <c:pt idx="33">
                  <c:v>6074.99999999999</c:v>
                </c:pt>
                <c:pt idx="34">
                  <c:v>4925</c:v>
                </c:pt>
                <c:pt idx="35">
                  <c:v>4150</c:v>
                </c:pt>
                <c:pt idx="36">
                  <c:v>3775</c:v>
                </c:pt>
                <c:pt idx="37">
                  <c:v>3950</c:v>
                </c:pt>
                <c:pt idx="38">
                  <c:v>4600</c:v>
                </c:pt>
                <c:pt idx="39">
                  <c:v>5799.99999999999</c:v>
                </c:pt>
                <c:pt idx="40">
                  <c:v>7599.99999999999</c:v>
                </c:pt>
                <c:pt idx="41">
                  <c:v>9874.99999999999</c:v>
                </c:pt>
                <c:pt idx="42">
                  <c:v>12700</c:v>
                </c:pt>
                <c:pt idx="43">
                  <c:v>16000</c:v>
                </c:pt>
                <c:pt idx="44">
                  <c:v>19675</c:v>
                </c:pt>
                <c:pt idx="45">
                  <c:v>23650</c:v>
                </c:pt>
                <c:pt idx="46">
                  <c:v>27700</c:v>
                </c:pt>
                <c:pt idx="47">
                  <c:v>31400</c:v>
                </c:pt>
                <c:pt idx="48">
                  <c:v>34475.0000000002</c:v>
                </c:pt>
                <c:pt idx="49">
                  <c:v>36625</c:v>
                </c:pt>
                <c:pt idx="50">
                  <c:v>37750</c:v>
                </c:pt>
                <c:pt idx="51">
                  <c:v>37725</c:v>
                </c:pt>
                <c:pt idx="52">
                  <c:v>36600</c:v>
                </c:pt>
                <c:pt idx="53">
                  <c:v>34350</c:v>
                </c:pt>
                <c:pt idx="54">
                  <c:v>31125</c:v>
                </c:pt>
                <c:pt idx="55">
                  <c:v>27075</c:v>
                </c:pt>
                <c:pt idx="56">
                  <c:v>22475</c:v>
                </c:pt>
                <c:pt idx="57">
                  <c:v>17500</c:v>
                </c:pt>
                <c:pt idx="58">
                  <c:v>12525</c:v>
                </c:pt>
                <c:pt idx="59">
                  <c:v>7849.99999999999</c:v>
                </c:pt>
                <c:pt idx="60">
                  <c:v>3875</c:v>
                </c:pt>
                <c:pt idx="61">
                  <c:v>-18.1451612903226</c:v>
                </c:pt>
                <c:pt idx="106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RStop30!$R$26:$R$132</c:f>
              <c:numCache>
                <c:formatCode>General</c:formatCode>
                <c:ptCount val="107"/>
                <c:pt idx="0">
                  <c:v>-50</c:v>
                </c:pt>
                <c:pt idx="1">
                  <c:v>-1100</c:v>
                </c:pt>
                <c:pt idx="2">
                  <c:v>-2825</c:v>
                </c:pt>
                <c:pt idx="3">
                  <c:v>-5150</c:v>
                </c:pt>
                <c:pt idx="4">
                  <c:v>-8000</c:v>
                </c:pt>
                <c:pt idx="5">
                  <c:v>-11350</c:v>
                </c:pt>
                <c:pt idx="6">
                  <c:v>-15050</c:v>
                </c:pt>
                <c:pt idx="7">
                  <c:v>-19150</c:v>
                </c:pt>
                <c:pt idx="8">
                  <c:v>-23450</c:v>
                </c:pt>
                <c:pt idx="9">
                  <c:v>-27925</c:v>
                </c:pt>
                <c:pt idx="10">
                  <c:v>-32250</c:v>
                </c:pt>
                <c:pt idx="11">
                  <c:v>-36325</c:v>
                </c:pt>
                <c:pt idx="12">
                  <c:v>-39825</c:v>
                </c:pt>
                <c:pt idx="13">
                  <c:v>-42550</c:v>
                </c:pt>
                <c:pt idx="14">
                  <c:v>-44275</c:v>
                </c:pt>
                <c:pt idx="15">
                  <c:v>-44775</c:v>
                </c:pt>
                <c:pt idx="16">
                  <c:v>-43950</c:v>
                </c:pt>
                <c:pt idx="17">
                  <c:v>-41800</c:v>
                </c:pt>
                <c:pt idx="18">
                  <c:v>-38325</c:v>
                </c:pt>
                <c:pt idx="19">
                  <c:v>-33650</c:v>
                </c:pt>
                <c:pt idx="20">
                  <c:v>-28000</c:v>
                </c:pt>
                <c:pt idx="21">
                  <c:v>-21700</c:v>
                </c:pt>
                <c:pt idx="22">
                  <c:v>-15075</c:v>
                </c:pt>
                <c:pt idx="23">
                  <c:v>-8574.99999999999</c:v>
                </c:pt>
                <c:pt idx="24">
                  <c:v>-2650.00000000001</c:v>
                </c:pt>
                <c:pt idx="25">
                  <c:v>2250</c:v>
                </c:pt>
                <c:pt idx="26">
                  <c:v>5924.99999999999</c:v>
                </c:pt>
                <c:pt idx="27">
                  <c:v>8499.99999999999</c:v>
                </c:pt>
                <c:pt idx="28">
                  <c:v>10125</c:v>
                </c:pt>
                <c:pt idx="29">
                  <c:v>10975</c:v>
                </c:pt>
                <c:pt idx="30">
                  <c:v>11175</c:v>
                </c:pt>
                <c:pt idx="31">
                  <c:v>10900</c:v>
                </c:pt>
                <c:pt idx="32">
                  <c:v>10275</c:v>
                </c:pt>
                <c:pt idx="33">
                  <c:v>9449.99999999999</c:v>
                </c:pt>
                <c:pt idx="34">
                  <c:v>8549.99999999999</c:v>
                </c:pt>
                <c:pt idx="35">
                  <c:v>7674.99999999999</c:v>
                </c:pt>
                <c:pt idx="36">
                  <c:v>6949.99999999999</c:v>
                </c:pt>
                <c:pt idx="37">
                  <c:v>6499.99999999999</c:v>
                </c:pt>
                <c:pt idx="38">
                  <c:v>6424.99999999999</c:v>
                </c:pt>
                <c:pt idx="39">
                  <c:v>6799.99999999999</c:v>
                </c:pt>
                <c:pt idx="40">
                  <c:v>7724.99999999999</c:v>
                </c:pt>
                <c:pt idx="41">
                  <c:v>9274.99999999999</c:v>
                </c:pt>
                <c:pt idx="42">
                  <c:v>11550</c:v>
                </c:pt>
                <c:pt idx="43">
                  <c:v>14600</c:v>
                </c:pt>
                <c:pt idx="44">
                  <c:v>18400</c:v>
                </c:pt>
                <c:pt idx="45">
                  <c:v>22950</c:v>
                </c:pt>
                <c:pt idx="46">
                  <c:v>27825</c:v>
                </c:pt>
                <c:pt idx="47">
                  <c:v>32350</c:v>
                </c:pt>
                <c:pt idx="48">
                  <c:v>35900</c:v>
                </c:pt>
                <c:pt idx="49">
                  <c:v>38125.0000000002</c:v>
                </c:pt>
                <c:pt idx="50">
                  <c:v>38775</c:v>
                </c:pt>
                <c:pt idx="51">
                  <c:v>37875</c:v>
                </c:pt>
                <c:pt idx="52">
                  <c:v>35575</c:v>
                </c:pt>
                <c:pt idx="53">
                  <c:v>32100</c:v>
                </c:pt>
                <c:pt idx="54">
                  <c:v>27875</c:v>
                </c:pt>
                <c:pt idx="55">
                  <c:v>23175</c:v>
                </c:pt>
                <c:pt idx="56">
                  <c:v>18400</c:v>
                </c:pt>
                <c:pt idx="57">
                  <c:v>13775</c:v>
                </c:pt>
                <c:pt idx="58">
                  <c:v>9574.99999999999</c:v>
                </c:pt>
                <c:pt idx="59">
                  <c:v>5849.99999999999</c:v>
                </c:pt>
                <c:pt idx="60">
                  <c:v>2875</c:v>
                </c:pt>
                <c:pt idx="61">
                  <c:v>849.999999999999</c:v>
                </c:pt>
                <c:pt idx="1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5382640"/>
        <c:axId val="864741843"/>
      </c:lineChart>
      <c:catAx>
        <c:axId val="25538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741843"/>
        <c:crosses val="autoZero"/>
        <c:auto val="1"/>
        <c:lblAlgn val="ctr"/>
        <c:lblOffset val="100"/>
        <c:noMultiLvlLbl val="0"/>
      </c:catAx>
      <c:valAx>
        <c:axId val="8647418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3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07860708978882"/>
          <c:y val="0.11734816762934"/>
          <c:w val="0.831299050581642"/>
          <c:h val="0.86661824388983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LStart30!$E$26:$E$145</c:f>
              <c:numCache>
                <c:formatCode>General</c:formatCode>
                <c:ptCount val="120"/>
                <c:pt idx="0">
                  <c:v>0.467818405619293</c:v>
                </c:pt>
                <c:pt idx="1">
                  <c:v>0.467818405619293</c:v>
                </c:pt>
                <c:pt idx="2">
                  <c:v>0.467818405619293</c:v>
                </c:pt>
                <c:pt idx="3">
                  <c:v>0.467818405619293</c:v>
                </c:pt>
                <c:pt idx="4">
                  <c:v>0.467818405619293</c:v>
                </c:pt>
                <c:pt idx="5">
                  <c:v>0.467818405619293</c:v>
                </c:pt>
                <c:pt idx="6">
                  <c:v>0.467818405619293</c:v>
                </c:pt>
                <c:pt idx="7">
                  <c:v>0.467818405619293</c:v>
                </c:pt>
                <c:pt idx="8">
                  <c:v>0.467818405619293</c:v>
                </c:pt>
                <c:pt idx="9">
                  <c:v>0.467818405619293</c:v>
                </c:pt>
                <c:pt idx="10">
                  <c:v>0.467818405619293</c:v>
                </c:pt>
                <c:pt idx="11">
                  <c:v>0.467818405619293</c:v>
                </c:pt>
                <c:pt idx="12">
                  <c:v>0.467818405619293</c:v>
                </c:pt>
                <c:pt idx="13">
                  <c:v>0.467818405619293</c:v>
                </c:pt>
                <c:pt idx="14">
                  <c:v>0.467818405619293</c:v>
                </c:pt>
                <c:pt idx="15">
                  <c:v>0.467818405619293</c:v>
                </c:pt>
                <c:pt idx="16">
                  <c:v>0.467818405619293</c:v>
                </c:pt>
                <c:pt idx="17">
                  <c:v>0.467818405619293</c:v>
                </c:pt>
                <c:pt idx="18">
                  <c:v>0.467818405619293</c:v>
                </c:pt>
                <c:pt idx="19">
                  <c:v>0.467818405619293</c:v>
                </c:pt>
                <c:pt idx="20">
                  <c:v>0.467818405619293</c:v>
                </c:pt>
                <c:pt idx="21">
                  <c:v>0.467818405619293</c:v>
                </c:pt>
                <c:pt idx="22">
                  <c:v>0.467818405619293</c:v>
                </c:pt>
                <c:pt idx="23">
                  <c:v>0.467818405619293</c:v>
                </c:pt>
                <c:pt idx="24">
                  <c:v>0.467818405619293</c:v>
                </c:pt>
                <c:pt idx="25">
                  <c:v>0.467818405619293</c:v>
                </c:pt>
                <c:pt idx="26">
                  <c:v>0.467818405619293</c:v>
                </c:pt>
                <c:pt idx="27">
                  <c:v>0.467818405619293</c:v>
                </c:pt>
                <c:pt idx="28">
                  <c:v>0.467818405619292</c:v>
                </c:pt>
                <c:pt idx="29">
                  <c:v>0.467818405619292</c:v>
                </c:pt>
                <c:pt idx="30">
                  <c:v>0.467818405619292</c:v>
                </c:pt>
                <c:pt idx="31">
                  <c:v>0.467818405619292</c:v>
                </c:pt>
                <c:pt idx="32">
                  <c:v>0.467818405619292</c:v>
                </c:pt>
                <c:pt idx="33">
                  <c:v>0.467818405619292</c:v>
                </c:pt>
                <c:pt idx="34">
                  <c:v>0.467818405619292</c:v>
                </c:pt>
                <c:pt idx="35">
                  <c:v>0.467818405619291</c:v>
                </c:pt>
                <c:pt idx="36">
                  <c:v>0.467818405619291</c:v>
                </c:pt>
                <c:pt idx="37">
                  <c:v>0.467818405619291</c:v>
                </c:pt>
                <c:pt idx="38">
                  <c:v>0.467818405619291</c:v>
                </c:pt>
                <c:pt idx="39">
                  <c:v>0.46781840561929</c:v>
                </c:pt>
                <c:pt idx="40">
                  <c:v>0.46781840561929</c:v>
                </c:pt>
                <c:pt idx="41">
                  <c:v>0.46781840561929</c:v>
                </c:pt>
                <c:pt idx="42">
                  <c:v>0.467818405619289</c:v>
                </c:pt>
                <c:pt idx="43">
                  <c:v>0.467818405619289</c:v>
                </c:pt>
                <c:pt idx="44">
                  <c:v>0.467818405619288</c:v>
                </c:pt>
                <c:pt idx="45">
                  <c:v>0.467818405619288</c:v>
                </c:pt>
                <c:pt idx="46">
                  <c:v>0.467818405619287</c:v>
                </c:pt>
                <c:pt idx="47">
                  <c:v>0.467818405619287</c:v>
                </c:pt>
                <c:pt idx="48">
                  <c:v>0.467818405619286</c:v>
                </c:pt>
                <c:pt idx="49">
                  <c:v>0.469691317908554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dLbls>
            <c:delete val="1"/>
          </c:dLbls>
          <c:val>
            <c:numRef>
              <c:f>LStart30!$F$26:$F$145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-9.76996261670138e-15</c:v>
                </c:pt>
                <c:pt idx="13">
                  <c:v>-9.76996261670138e-15</c:v>
                </c:pt>
                <c:pt idx="14">
                  <c:v>-9.76996261670138e-15</c:v>
                </c:pt>
                <c:pt idx="15">
                  <c:v>-9.76996261670138e-15</c:v>
                </c:pt>
                <c:pt idx="16">
                  <c:v>-9.76996261670138e-15</c:v>
                </c:pt>
                <c:pt idx="17">
                  <c:v>-9.76996261670138e-15</c:v>
                </c:pt>
                <c:pt idx="18">
                  <c:v>-9.76996261670138e-15</c:v>
                </c:pt>
                <c:pt idx="19">
                  <c:v>-9.76996261670138e-15</c:v>
                </c:pt>
                <c:pt idx="20">
                  <c:v>-9.76996261670138e-15</c:v>
                </c:pt>
                <c:pt idx="21">
                  <c:v>-9.76996261670138e-15</c:v>
                </c:pt>
                <c:pt idx="22">
                  <c:v>-9.76996261670138e-15</c:v>
                </c:pt>
                <c:pt idx="23">
                  <c:v>-9.76996261670138e-15</c:v>
                </c:pt>
                <c:pt idx="24">
                  <c:v>-9.76996261670138e-15</c:v>
                </c:pt>
                <c:pt idx="25">
                  <c:v>-9.76996261670138e-15</c:v>
                </c:pt>
                <c:pt idx="26">
                  <c:v>-9.76996261670138e-15</c:v>
                </c:pt>
                <c:pt idx="27">
                  <c:v>-9.76996261670138e-15</c:v>
                </c:pt>
                <c:pt idx="28">
                  <c:v>-9.76996261670138e-15</c:v>
                </c:pt>
                <c:pt idx="29">
                  <c:v>-9.76996261670138e-15</c:v>
                </c:pt>
                <c:pt idx="30">
                  <c:v>-9.76996261670138e-15</c:v>
                </c:pt>
                <c:pt idx="31">
                  <c:v>-9.76996261670138e-15</c:v>
                </c:pt>
                <c:pt idx="32">
                  <c:v>-9.76996261670138e-15</c:v>
                </c:pt>
                <c:pt idx="33">
                  <c:v>-9.76996261670138e-15</c:v>
                </c:pt>
                <c:pt idx="34">
                  <c:v>-9.76996261670138e-15</c:v>
                </c:pt>
                <c:pt idx="35">
                  <c:v>-9.76996261670138e-15</c:v>
                </c:pt>
                <c:pt idx="36">
                  <c:v>-9.76996261670138e-15</c:v>
                </c:pt>
                <c:pt idx="37">
                  <c:v>-9.76996261670138e-15</c:v>
                </c:pt>
                <c:pt idx="38">
                  <c:v>-1.95399252334028e-14</c:v>
                </c:pt>
                <c:pt idx="39">
                  <c:v>-1.95399252334028e-14</c:v>
                </c:pt>
                <c:pt idx="40">
                  <c:v>-1.95399252334028e-14</c:v>
                </c:pt>
                <c:pt idx="41">
                  <c:v>-1.95399252334028e-14</c:v>
                </c:pt>
                <c:pt idx="42">
                  <c:v>-1.95399252334028e-14</c:v>
                </c:pt>
                <c:pt idx="43">
                  <c:v>-1.95399252334028e-14</c:v>
                </c:pt>
                <c:pt idx="44">
                  <c:v>-1.95399252334028e-14</c:v>
                </c:pt>
                <c:pt idx="45">
                  <c:v>-1.95399252334028e-14</c:v>
                </c:pt>
                <c:pt idx="46">
                  <c:v>-2.93098878501041e-14</c:v>
                </c:pt>
                <c:pt idx="47">
                  <c:v>-2.93098878501041e-14</c:v>
                </c:pt>
                <c:pt idx="48">
                  <c:v>-2.93098878501041e-14</c:v>
                </c:pt>
                <c:pt idx="49">
                  <c:v>0.00114822940738968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1364096"/>
        <c:axId val="101365632"/>
      </c:lineChart>
      <c:catAx>
        <c:axId val="1013640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65632"/>
        <c:crosses val="autoZero"/>
        <c:auto val="1"/>
        <c:lblAlgn val="ctr"/>
        <c:lblOffset val="100"/>
        <c:noMultiLvlLbl val="0"/>
      </c:catAx>
      <c:valAx>
        <c:axId val="10136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640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LStart30!$O$25:$O$145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-25.0000000000001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dLbls>
            <c:delete val="1"/>
          </c:dLbls>
          <c:val>
            <c:numRef>
              <c:f>LStart30!$P$25:$P$145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-50.0000000000002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969856"/>
        <c:axId val="76971392"/>
      </c:lineChart>
      <c:catAx>
        <c:axId val="769698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971392"/>
        <c:crosses val="autoZero"/>
        <c:auto val="1"/>
        <c:lblAlgn val="ctr"/>
        <c:lblOffset val="100"/>
        <c:noMultiLvlLbl val="0"/>
      </c:catAx>
      <c:valAx>
        <c:axId val="7697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96985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LStart30!$O$25:$O$145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-25.0000000000001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dLbls>
            <c:delete val="1"/>
          </c:dLbls>
          <c:val>
            <c:numRef>
              <c:f>LStart30!$P$25:$P$145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-50.0000000000002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3751040"/>
        <c:axId val="103752832"/>
      </c:lineChart>
      <c:catAx>
        <c:axId val="103751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752832"/>
        <c:crosses val="autoZero"/>
        <c:auto val="1"/>
        <c:lblAlgn val="ctr"/>
        <c:lblOffset val="100"/>
        <c:noMultiLvlLbl val="0"/>
      </c:catAx>
      <c:valAx>
        <c:axId val="1037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751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RW30!$Q$25:$Q$144</c:f>
              <c:numCache>
                <c:formatCode>General</c:formatCode>
                <c:ptCount val="120"/>
                <c:pt idx="0">
                  <c:v>0</c:v>
                </c:pt>
                <c:pt idx="1">
                  <c:v>-25</c:v>
                </c:pt>
                <c:pt idx="2">
                  <c:v>-1175</c:v>
                </c:pt>
                <c:pt idx="3">
                  <c:v>-2900</c:v>
                </c:pt>
                <c:pt idx="4">
                  <c:v>-5175</c:v>
                </c:pt>
                <c:pt idx="5">
                  <c:v>-7750</c:v>
                </c:pt>
                <c:pt idx="6">
                  <c:v>-10400</c:v>
                </c:pt>
                <c:pt idx="7">
                  <c:v>-13050</c:v>
                </c:pt>
                <c:pt idx="8">
                  <c:v>-15475</c:v>
                </c:pt>
                <c:pt idx="9">
                  <c:v>-17550</c:v>
                </c:pt>
                <c:pt idx="10">
                  <c:v>-19225</c:v>
                </c:pt>
                <c:pt idx="11">
                  <c:v>-20350</c:v>
                </c:pt>
                <c:pt idx="12">
                  <c:v>-20875</c:v>
                </c:pt>
                <c:pt idx="13">
                  <c:v>-20775</c:v>
                </c:pt>
                <c:pt idx="14">
                  <c:v>-20050</c:v>
                </c:pt>
                <c:pt idx="15">
                  <c:v>-18600</c:v>
                </c:pt>
                <c:pt idx="16">
                  <c:v>-16600</c:v>
                </c:pt>
                <c:pt idx="17">
                  <c:v>-13950</c:v>
                </c:pt>
                <c:pt idx="18">
                  <c:v>-10850</c:v>
                </c:pt>
                <c:pt idx="19">
                  <c:v>-7324.99999999999</c:v>
                </c:pt>
                <c:pt idx="20">
                  <c:v>-3550</c:v>
                </c:pt>
                <c:pt idx="21">
                  <c:v>325</c:v>
                </c:pt>
                <c:pt idx="22">
                  <c:v>4175</c:v>
                </c:pt>
                <c:pt idx="23">
                  <c:v>7749.99999999999</c:v>
                </c:pt>
                <c:pt idx="24">
                  <c:v>10850</c:v>
                </c:pt>
                <c:pt idx="25">
                  <c:v>13200</c:v>
                </c:pt>
                <c:pt idx="26">
                  <c:v>14600</c:v>
                </c:pt>
                <c:pt idx="27">
                  <c:v>15000</c:v>
                </c:pt>
                <c:pt idx="28">
                  <c:v>14625</c:v>
                </c:pt>
                <c:pt idx="29">
                  <c:v>13675</c:v>
                </c:pt>
                <c:pt idx="30">
                  <c:v>12300</c:v>
                </c:pt>
                <c:pt idx="31">
                  <c:v>10750</c:v>
                </c:pt>
                <c:pt idx="32">
                  <c:v>9074.99999999999</c:v>
                </c:pt>
                <c:pt idx="33">
                  <c:v>7474.99999999999</c:v>
                </c:pt>
                <c:pt idx="34">
                  <c:v>6074.99999999999</c:v>
                </c:pt>
                <c:pt idx="35">
                  <c:v>4925</c:v>
                </c:pt>
                <c:pt idx="36">
                  <c:v>4150</c:v>
                </c:pt>
                <c:pt idx="37">
                  <c:v>3775</c:v>
                </c:pt>
                <c:pt idx="38">
                  <c:v>3950</c:v>
                </c:pt>
                <c:pt idx="39">
                  <c:v>4600</c:v>
                </c:pt>
                <c:pt idx="40">
                  <c:v>5799.99999999999</c:v>
                </c:pt>
                <c:pt idx="41">
                  <c:v>7599.99999999999</c:v>
                </c:pt>
                <c:pt idx="42">
                  <c:v>9874.99999999999</c:v>
                </c:pt>
                <c:pt idx="43">
                  <c:v>12700</c:v>
                </c:pt>
                <c:pt idx="44">
                  <c:v>16000</c:v>
                </c:pt>
                <c:pt idx="45">
                  <c:v>19675</c:v>
                </c:pt>
                <c:pt idx="46">
                  <c:v>23650</c:v>
                </c:pt>
                <c:pt idx="47">
                  <c:v>27700</c:v>
                </c:pt>
                <c:pt idx="48">
                  <c:v>31400</c:v>
                </c:pt>
                <c:pt idx="49">
                  <c:v>34475</c:v>
                </c:pt>
                <c:pt idx="50">
                  <c:v>36625.0000000002</c:v>
                </c:pt>
                <c:pt idx="51">
                  <c:v>37750</c:v>
                </c:pt>
                <c:pt idx="52">
                  <c:v>37725</c:v>
                </c:pt>
                <c:pt idx="53">
                  <c:v>36600</c:v>
                </c:pt>
                <c:pt idx="54">
                  <c:v>34350</c:v>
                </c:pt>
                <c:pt idx="55">
                  <c:v>31125</c:v>
                </c:pt>
                <c:pt idx="56">
                  <c:v>27075</c:v>
                </c:pt>
                <c:pt idx="57">
                  <c:v>22475</c:v>
                </c:pt>
                <c:pt idx="58">
                  <c:v>17500</c:v>
                </c:pt>
                <c:pt idx="59">
                  <c:v>12525</c:v>
                </c:pt>
                <c:pt idx="60">
                  <c:v>7849.99999999999</c:v>
                </c:pt>
                <c:pt idx="61">
                  <c:v>3875</c:v>
                </c:pt>
                <c:pt idx="62">
                  <c:v>1175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dLbls>
            <c:delete val="1"/>
          </c:dLbls>
          <c:val>
            <c:numRef>
              <c:f>RW30!$R$25:$R$144</c:f>
              <c:numCache>
                <c:formatCode>General</c:formatCode>
                <c:ptCount val="120"/>
                <c:pt idx="0">
                  <c:v>0</c:v>
                </c:pt>
                <c:pt idx="1">
                  <c:v>-50</c:v>
                </c:pt>
                <c:pt idx="2">
                  <c:v>-1100</c:v>
                </c:pt>
                <c:pt idx="3">
                  <c:v>-2825</c:v>
                </c:pt>
                <c:pt idx="4">
                  <c:v>-5150</c:v>
                </c:pt>
                <c:pt idx="5">
                  <c:v>-8000</c:v>
                </c:pt>
                <c:pt idx="6">
                  <c:v>-11350</c:v>
                </c:pt>
                <c:pt idx="7">
                  <c:v>-15050</c:v>
                </c:pt>
                <c:pt idx="8">
                  <c:v>-19150</c:v>
                </c:pt>
                <c:pt idx="9">
                  <c:v>-23450</c:v>
                </c:pt>
                <c:pt idx="10">
                  <c:v>-27925</c:v>
                </c:pt>
                <c:pt idx="11">
                  <c:v>-32250</c:v>
                </c:pt>
                <c:pt idx="12">
                  <c:v>-36325</c:v>
                </c:pt>
                <c:pt idx="13">
                  <c:v>-39825</c:v>
                </c:pt>
                <c:pt idx="14">
                  <c:v>-42550</c:v>
                </c:pt>
                <c:pt idx="15">
                  <c:v>-44275</c:v>
                </c:pt>
                <c:pt idx="16">
                  <c:v>-44775</c:v>
                </c:pt>
                <c:pt idx="17">
                  <c:v>-43950</c:v>
                </c:pt>
                <c:pt idx="18">
                  <c:v>-41800</c:v>
                </c:pt>
                <c:pt idx="19">
                  <c:v>-38325</c:v>
                </c:pt>
                <c:pt idx="20">
                  <c:v>-33650</c:v>
                </c:pt>
                <c:pt idx="21">
                  <c:v>-28000</c:v>
                </c:pt>
                <c:pt idx="22">
                  <c:v>-21700</c:v>
                </c:pt>
                <c:pt idx="23">
                  <c:v>-15075</c:v>
                </c:pt>
                <c:pt idx="24">
                  <c:v>-8574.99999999999</c:v>
                </c:pt>
                <c:pt idx="25">
                  <c:v>-2650.00000000001</c:v>
                </c:pt>
                <c:pt idx="26">
                  <c:v>2250</c:v>
                </c:pt>
                <c:pt idx="27">
                  <c:v>5924.99999999999</c:v>
                </c:pt>
                <c:pt idx="28">
                  <c:v>8499.99999999999</c:v>
                </c:pt>
                <c:pt idx="29">
                  <c:v>10125</c:v>
                </c:pt>
                <c:pt idx="30">
                  <c:v>10975</c:v>
                </c:pt>
                <c:pt idx="31">
                  <c:v>11175</c:v>
                </c:pt>
                <c:pt idx="32">
                  <c:v>10900</c:v>
                </c:pt>
                <c:pt idx="33">
                  <c:v>10275</c:v>
                </c:pt>
                <c:pt idx="34">
                  <c:v>9449.99999999999</c:v>
                </c:pt>
                <c:pt idx="35">
                  <c:v>8549.99999999999</c:v>
                </c:pt>
                <c:pt idx="36">
                  <c:v>7674.99999999999</c:v>
                </c:pt>
                <c:pt idx="37">
                  <c:v>6949.99999999999</c:v>
                </c:pt>
                <c:pt idx="38">
                  <c:v>6499.99999999999</c:v>
                </c:pt>
                <c:pt idx="39">
                  <c:v>6424.99999999999</c:v>
                </c:pt>
                <c:pt idx="40">
                  <c:v>6799.99999999999</c:v>
                </c:pt>
                <c:pt idx="41">
                  <c:v>7724.99999999999</c:v>
                </c:pt>
                <c:pt idx="42">
                  <c:v>9274.99999999999</c:v>
                </c:pt>
                <c:pt idx="43">
                  <c:v>11550</c:v>
                </c:pt>
                <c:pt idx="44">
                  <c:v>14600</c:v>
                </c:pt>
                <c:pt idx="45">
                  <c:v>18400</c:v>
                </c:pt>
                <c:pt idx="46">
                  <c:v>22950</c:v>
                </c:pt>
                <c:pt idx="47">
                  <c:v>27825</c:v>
                </c:pt>
                <c:pt idx="48">
                  <c:v>32350</c:v>
                </c:pt>
                <c:pt idx="49">
                  <c:v>35900</c:v>
                </c:pt>
                <c:pt idx="50">
                  <c:v>38125.0000000002</c:v>
                </c:pt>
                <c:pt idx="51">
                  <c:v>38775</c:v>
                </c:pt>
                <c:pt idx="52">
                  <c:v>37875</c:v>
                </c:pt>
                <c:pt idx="53">
                  <c:v>35575</c:v>
                </c:pt>
                <c:pt idx="54">
                  <c:v>32100</c:v>
                </c:pt>
                <c:pt idx="55">
                  <c:v>27875</c:v>
                </c:pt>
                <c:pt idx="56">
                  <c:v>23175</c:v>
                </c:pt>
                <c:pt idx="57">
                  <c:v>18400</c:v>
                </c:pt>
                <c:pt idx="58">
                  <c:v>13775</c:v>
                </c:pt>
                <c:pt idx="59">
                  <c:v>9574.99999999999</c:v>
                </c:pt>
                <c:pt idx="60">
                  <c:v>5849.99999999999</c:v>
                </c:pt>
                <c:pt idx="61">
                  <c:v>2875</c:v>
                </c:pt>
                <c:pt idx="62">
                  <c:v>874.999999999999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3937536"/>
        <c:axId val="103939072"/>
      </c:lineChart>
      <c:catAx>
        <c:axId val="103937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939072"/>
        <c:crosses val="autoZero"/>
        <c:auto val="1"/>
        <c:lblAlgn val="ctr"/>
        <c:lblOffset val="100"/>
        <c:noMultiLvlLbl val="0"/>
      </c:catAx>
      <c:valAx>
        <c:axId val="10393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93753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RW30!$G$25:$G$145</c:f>
              <c:numCache>
                <c:formatCode>General</c:formatCode>
                <c:ptCount val="121"/>
                <c:pt idx="0">
                  <c:v>9.56396442489322</c:v>
                </c:pt>
                <c:pt idx="1">
                  <c:v>9.56446624045893</c:v>
                </c:pt>
                <c:pt idx="2">
                  <c:v>9.59048232440275</c:v>
                </c:pt>
                <c:pt idx="3">
                  <c:v>9.65524252887717</c:v>
                </c:pt>
                <c:pt idx="4">
                  <c:v>9.77016898985812</c:v>
                </c:pt>
                <c:pt idx="5">
                  <c:v>9.94187500313329</c:v>
                </c:pt>
                <c:pt idx="6">
                  <c:v>10.1726647748878</c:v>
                </c:pt>
                <c:pt idx="7">
                  <c:v>10.4610331722899</c:v>
                </c:pt>
                <c:pt idx="8">
                  <c:v>10.8021654740764</c:v>
                </c:pt>
                <c:pt idx="9">
                  <c:v>11.188437121139</c:v>
                </c:pt>
                <c:pt idx="10">
                  <c:v>11.6099134671093</c:v>
                </c:pt>
                <c:pt idx="11">
                  <c:v>12.0548495289445</c:v>
                </c:pt>
                <c:pt idx="12">
                  <c:v>12.5101897375137</c:v>
                </c:pt>
                <c:pt idx="13">
                  <c:v>12.9620676881829</c:v>
                </c:pt>
                <c:pt idx="14">
                  <c:v>13.3963058914012</c:v>
                </c:pt>
                <c:pt idx="15">
                  <c:v>13.798915523286</c:v>
                </c:pt>
                <c:pt idx="16">
                  <c:v>14.1565961762089</c:v>
                </c:pt>
                <c:pt idx="17">
                  <c:v>14.4572356093817</c:v>
                </c:pt>
                <c:pt idx="18">
                  <c:v>14.6904094994415</c:v>
                </c:pt>
                <c:pt idx="19">
                  <c:v>14.8478811910367</c:v>
                </c:pt>
                <c:pt idx="20">
                  <c:v>14.9241014474126</c:v>
                </c:pt>
                <c:pt idx="21">
                  <c:v>14.9167082009973</c:v>
                </c:pt>
                <c:pt idx="22">
                  <c:v>14.827026303987</c:v>
                </c:pt>
                <c:pt idx="23">
                  <c:v>14.660567278932</c:v>
                </c:pt>
                <c:pt idx="24">
                  <c:v>14.4275290693221</c:v>
                </c:pt>
                <c:pt idx="25">
                  <c:v>14.1432957901726</c:v>
                </c:pt>
                <c:pt idx="26">
                  <c:v>13.8284701036346</c:v>
                </c:pt>
                <c:pt idx="27">
                  <c:v>13.5042111217217</c:v>
                </c:pt>
                <c:pt idx="28">
                  <c:v>13.1874868261094</c:v>
                </c:pt>
                <c:pt idx="29">
                  <c:v>12.8909536106335</c:v>
                </c:pt>
                <c:pt idx="30">
                  <c:v>12.6233006083717</c:v>
                </c:pt>
                <c:pt idx="31">
                  <c:v>12.3895940187262</c:v>
                </c:pt>
                <c:pt idx="32">
                  <c:v>12.1916214345046</c:v>
                </c:pt>
                <c:pt idx="33">
                  <c:v>12.0282361690019</c:v>
                </c:pt>
                <c:pt idx="34">
                  <c:v>11.8957015830832</c:v>
                </c:pt>
                <c:pt idx="35">
                  <c:v>11.7880354122647</c:v>
                </c:pt>
                <c:pt idx="36">
                  <c:v>11.6973540937953</c:v>
                </c:pt>
                <c:pt idx="37">
                  <c:v>11.6142170937392</c:v>
                </c:pt>
                <c:pt idx="38">
                  <c:v>11.5279712340574</c:v>
                </c:pt>
                <c:pt idx="39">
                  <c:v>11.4270950196893</c:v>
                </c:pt>
                <c:pt idx="40">
                  <c:v>11.2995429656348</c:v>
                </c:pt>
                <c:pt idx="41">
                  <c:v>11.133089924036</c:v>
                </c:pt>
                <c:pt idx="42">
                  <c:v>10.9156754112595</c:v>
                </c:pt>
                <c:pt idx="43">
                  <c:v>10.6357479349769</c:v>
                </c:pt>
                <c:pt idx="44">
                  <c:v>10.2826093212485</c:v>
                </c:pt>
                <c:pt idx="45">
                  <c:v>9.84675904160372</c:v>
                </c:pt>
                <c:pt idx="46">
                  <c:v>9.32055835421735</c:v>
                </c:pt>
                <c:pt idx="47">
                  <c:v>8.70185197880257</c:v>
                </c:pt>
                <c:pt idx="48">
                  <c:v>7.99659726669436</c:v>
                </c:pt>
                <c:pt idx="49">
                  <c:v>7.21775386373307</c:v>
                </c:pt>
                <c:pt idx="50">
                  <c:v>6.38382348315011</c:v>
                </c:pt>
                <c:pt idx="51">
                  <c:v>5.51738967845182</c:v>
                </c:pt>
                <c:pt idx="52">
                  <c:v>4.6436576163066</c:v>
                </c:pt>
                <c:pt idx="53">
                  <c:v>3.78899384942966</c:v>
                </c:pt>
                <c:pt idx="54">
                  <c:v>2.97946608946958</c:v>
                </c:pt>
                <c:pt idx="55">
                  <c:v>2.23938297988963</c:v>
                </c:pt>
                <c:pt idx="56">
                  <c:v>1.5898338688606</c:v>
                </c:pt>
                <c:pt idx="57">
                  <c:v>1.04722858213806</c:v>
                </c:pt>
                <c:pt idx="58">
                  <c:v>0.621837195955</c:v>
                </c:pt>
                <c:pt idx="59">
                  <c:v>0.31632980990123</c:v>
                </c:pt>
                <c:pt idx="60">
                  <c:v>0.12431631981081</c:v>
                </c:pt>
                <c:pt idx="61">
                  <c:v>0.0288861906533606</c:v>
                </c:pt>
                <c:pt idx="62">
                  <c:v>0</c:v>
                </c:pt>
                <c:pt idx="65">
                  <c:v>5.01414097795755</c:v>
                </c:pt>
                <c:pt idx="66">
                  <c:v>5.01814366812067</c:v>
                </c:pt>
                <c:pt idx="67">
                  <c:v>5.04415975206449</c:v>
                </c:pt>
                <c:pt idx="68">
                  <c:v>5.10891995653891</c:v>
                </c:pt>
                <c:pt idx="69">
                  <c:v>5.22384641751986</c:v>
                </c:pt>
                <c:pt idx="70">
                  <c:v>5.39555243079503</c:v>
                </c:pt>
                <c:pt idx="71">
                  <c:v>5.62634220254954</c:v>
                </c:pt>
                <c:pt idx="72">
                  <c:v>5.91471059995159</c:v>
                </c:pt>
                <c:pt idx="73">
                  <c:v>6.25584290173818</c:v>
                </c:pt>
                <c:pt idx="74">
                  <c:v>6.64211454880079</c:v>
                </c:pt>
                <c:pt idx="75">
                  <c:v>7.063590894771</c:v>
                </c:pt>
                <c:pt idx="76">
                  <c:v>7.50852695660625</c:v>
                </c:pt>
                <c:pt idx="77">
                  <c:v>7.96386716517544</c:v>
                </c:pt>
                <c:pt idx="78">
                  <c:v>8.41574511584469</c:v>
                </c:pt>
                <c:pt idx="79">
                  <c:v>8.84998331906294</c:v>
                </c:pt>
                <c:pt idx="80">
                  <c:v>9.25259295094769</c:v>
                </c:pt>
                <c:pt idx="81">
                  <c:v>9.61027360387065</c:v>
                </c:pt>
                <c:pt idx="82">
                  <c:v>9.91091303704342</c:v>
                </c:pt>
                <c:pt idx="83">
                  <c:v>10.1440869271032</c:v>
                </c:pt>
                <c:pt idx="84">
                  <c:v>10.3015586186984</c:v>
                </c:pt>
                <c:pt idx="85">
                  <c:v>10.3777788750743</c:v>
                </c:pt>
                <c:pt idx="86">
                  <c:v>10.370385628659</c:v>
                </c:pt>
                <c:pt idx="87">
                  <c:v>10.2807037316487</c:v>
                </c:pt>
                <c:pt idx="88">
                  <c:v>10.1142447065937</c:v>
                </c:pt>
                <c:pt idx="89">
                  <c:v>9.88120649698385</c:v>
                </c:pt>
                <c:pt idx="90">
                  <c:v>9.5969732178343</c:v>
                </c:pt>
                <c:pt idx="91">
                  <c:v>9.28214753129629</c:v>
                </c:pt>
                <c:pt idx="92">
                  <c:v>8.95788854938345</c:v>
                </c:pt>
                <c:pt idx="93">
                  <c:v>8.64116425377113</c:v>
                </c:pt>
                <c:pt idx="94">
                  <c:v>8.34463103829522</c:v>
                </c:pt>
                <c:pt idx="95">
                  <c:v>8.07697803603349</c:v>
                </c:pt>
                <c:pt idx="96">
                  <c:v>7.84327144638795</c:v>
                </c:pt>
                <c:pt idx="97">
                  <c:v>7.64529886216629</c:v>
                </c:pt>
                <c:pt idx="98">
                  <c:v>7.48191359666366</c:v>
                </c:pt>
                <c:pt idx="99">
                  <c:v>7.34937901074497</c:v>
                </c:pt>
                <c:pt idx="100">
                  <c:v>7.24171283992643</c:v>
                </c:pt>
                <c:pt idx="101">
                  <c:v>7.15103152145706</c:v>
                </c:pt>
                <c:pt idx="102">
                  <c:v>7.06789452140093</c:v>
                </c:pt>
                <c:pt idx="103">
                  <c:v>6.98164866171913</c:v>
                </c:pt>
                <c:pt idx="104">
                  <c:v>6.88077244735102</c:v>
                </c:pt>
                <c:pt idx="105">
                  <c:v>6.75322039329654</c:v>
                </c:pt>
                <c:pt idx="106">
                  <c:v>6.58676735169779</c:v>
                </c:pt>
                <c:pt idx="107">
                  <c:v>6.36935283892126</c:v>
                </c:pt>
                <c:pt idx="108">
                  <c:v>6.08942536263868</c:v>
                </c:pt>
                <c:pt idx="109">
                  <c:v>5.73628674891028</c:v>
                </c:pt>
                <c:pt idx="110">
                  <c:v>5.30043646926546</c:v>
                </c:pt>
                <c:pt idx="111">
                  <c:v>4.77423578187909</c:v>
                </c:pt>
                <c:pt idx="112">
                  <c:v>4.15552940646431</c:v>
                </c:pt>
                <c:pt idx="113">
                  <c:v>3.4502746943561</c:v>
                </c:pt>
                <c:pt idx="114">
                  <c:v>2.67143129139481</c:v>
                </c:pt>
                <c:pt idx="115">
                  <c:v>1.83750091081185</c:v>
                </c:pt>
                <c:pt idx="116">
                  <c:v>0.971067106113559</c:v>
                </c:pt>
                <c:pt idx="117">
                  <c:v>0.0973350439683394</c:v>
                </c:pt>
                <c:pt idx="118">
                  <c:v>-0.757328722908603</c:v>
                </c:pt>
                <c:pt idx="119">
                  <c:v>-1.56685648286868</c:v>
                </c:pt>
                <c:pt idx="120">
                  <c:v>-2.30693959244863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dLbls>
            <c:delete val="1"/>
          </c:dLbls>
          <c:val>
            <c:numRef>
              <c:f>RW30!$H$25:$H$145</c:f>
              <c:numCache>
                <c:formatCode>General</c:formatCode>
                <c:ptCount val="121"/>
                <c:pt idx="0">
                  <c:v>0.47410089212971</c:v>
                </c:pt>
                <c:pt idx="1">
                  <c:v>0.476976555977912</c:v>
                </c:pt>
                <c:pt idx="2">
                  <c:v>0.536990301882478</c:v>
                </c:pt>
                <c:pt idx="3">
                  <c:v>0.687881278048658</c:v>
                </c:pt>
                <c:pt idx="4">
                  <c:v>0.95870605552996</c:v>
                </c:pt>
                <c:pt idx="5">
                  <c:v>1.36849532468569</c:v>
                </c:pt>
                <c:pt idx="6">
                  <c:v>1.9271930781489</c:v>
                </c:pt>
                <c:pt idx="7">
                  <c:v>2.63659579379438</c:v>
                </c:pt>
                <c:pt idx="8">
                  <c:v>3.49129161770655</c:v>
                </c:pt>
                <c:pt idx="9">
                  <c:v>4.4795995471475</c:v>
                </c:pt>
                <c:pt idx="10">
                  <c:v>5.58450861352487</c:v>
                </c:pt>
                <c:pt idx="11">
                  <c:v>6.78461706535988</c:v>
                </c:pt>
                <c:pt idx="12">
                  <c:v>8.05507155125521</c:v>
                </c:pt>
                <c:pt idx="13">
                  <c:v>9.36850630286303</c:v>
                </c:pt>
                <c:pt idx="14">
                  <c:v>10.6959823178529</c:v>
                </c:pt>
                <c:pt idx="15">
                  <c:v>12.0079265428798</c:v>
                </c:pt>
                <c:pt idx="16">
                  <c:v>13.2750710565521</c:v>
                </c:pt>
                <c:pt idx="17">
                  <c:v>14.4693922523992</c:v>
                </c:pt>
                <c:pt idx="18">
                  <c:v>15.56505002184</c:v>
                </c:pt>
                <c:pt idx="19">
                  <c:v>16.5393269371505</c:v>
                </c:pt>
                <c:pt idx="20">
                  <c:v>17.3735674344319</c:v>
                </c:pt>
                <c:pt idx="21">
                  <c:v>18.0541169965786</c:v>
                </c:pt>
                <c:pt idx="22">
                  <c:v>18.5732613362459</c:v>
                </c:pt>
                <c:pt idx="23">
                  <c:v>18.9301655788182</c:v>
                </c:pt>
                <c:pt idx="24">
                  <c:v>19.131813445377</c:v>
                </c:pt>
                <c:pt idx="25">
                  <c:v>19.1939464356687</c:v>
                </c:pt>
                <c:pt idx="26">
                  <c:v>19.1414004131763</c:v>
                </c:pt>
                <c:pt idx="27">
                  <c:v>19.0023014129355</c:v>
                </c:pt>
                <c:pt idx="28">
                  <c:v>18.8017879063836</c:v>
                </c:pt>
                <c:pt idx="29">
                  <c:v>18.5615007490063</c:v>
                </c:pt>
                <c:pt idx="30">
                  <c:v>18.2996613760936</c:v>
                </c:pt>
                <c:pt idx="31">
                  <c:v>18.0311499984968</c:v>
                </c:pt>
                <c:pt idx="32">
                  <c:v>17.7675837983834</c:v>
                </c:pt>
                <c:pt idx="33">
                  <c:v>17.5173951249936</c:v>
                </c:pt>
                <c:pt idx="34">
                  <c:v>17.2859096903967</c:v>
                </c:pt>
                <c:pt idx="35">
                  <c:v>17.0754247652477</c:v>
                </c:pt>
                <c:pt idx="36">
                  <c:v>16.8852873745416</c:v>
                </c:pt>
                <c:pt idx="37">
                  <c:v>16.7119724933711</c:v>
                </c:pt>
                <c:pt idx="38">
                  <c:v>16.5491612426826</c:v>
                </c:pt>
                <c:pt idx="39">
                  <c:v>16.3878190850309</c:v>
                </c:pt>
                <c:pt idx="40">
                  <c:v>16.2162740203373</c:v>
                </c:pt>
                <c:pt idx="41">
                  <c:v>16.020294781644</c:v>
                </c:pt>
                <c:pt idx="42">
                  <c:v>15.7831690308715</c:v>
                </c:pt>
                <c:pt idx="43">
                  <c:v>15.4857815545733</c:v>
                </c:pt>
                <c:pt idx="44">
                  <c:v>15.1066924596934</c:v>
                </c:pt>
                <c:pt idx="45">
                  <c:v>14.6222153693218</c:v>
                </c:pt>
                <c:pt idx="46">
                  <c:v>14.0073673413598</c:v>
                </c:pt>
                <c:pt idx="47">
                  <c:v>13.2451725853986</c:v>
                </c:pt>
                <c:pt idx="48">
                  <c:v>12.3344670271765</c:v>
                </c:pt>
                <c:pt idx="49">
                  <c:v>11.2881679244368</c:v>
                </c:pt>
                <c:pt idx="50">
                  <c:v>10.1306263310107</c:v>
                </c:pt>
                <c:pt idx="51">
                  <c:v>8.89497956090496</c:v>
                </c:pt>
                <c:pt idx="52">
                  <c:v>7.62050365238589</c:v>
                </c:pt>
                <c:pt idx="53">
                  <c:v>6.34996583206599</c:v>
                </c:pt>
                <c:pt idx="54">
                  <c:v>5.126976978989</c:v>
                </c:pt>
                <c:pt idx="55">
                  <c:v>3.99334408870993</c:v>
                </c:pt>
                <c:pt idx="56">
                  <c:v>2.98642273739383</c:v>
                </c:pt>
                <c:pt idx="57">
                  <c:v>2.13646954588409</c:v>
                </c:pt>
                <c:pt idx="58">
                  <c:v>1.46399464380078</c:v>
                </c:pt>
                <c:pt idx="59">
                  <c:v>0.977114133621301</c:v>
                </c:pt>
                <c:pt idx="60">
                  <c:v>0.668902554760369</c:v>
                </c:pt>
                <c:pt idx="61">
                  <c:v>0.514745347672043</c:v>
                </c:pt>
                <c:pt idx="62">
                  <c:v>0.467818405619293</c:v>
                </c:pt>
                <c:pt idx="65">
                  <c:v>0.467818405619293</c:v>
                </c:pt>
                <c:pt idx="66">
                  <c:v>0.476976555977912</c:v>
                </c:pt>
                <c:pt idx="67">
                  <c:v>0.536990301882478</c:v>
                </c:pt>
                <c:pt idx="68">
                  <c:v>0.687881278048658</c:v>
                </c:pt>
                <c:pt idx="69">
                  <c:v>0.95870605552996</c:v>
                </c:pt>
                <c:pt idx="70">
                  <c:v>1.36849532468569</c:v>
                </c:pt>
                <c:pt idx="71">
                  <c:v>1.9271930781489</c:v>
                </c:pt>
                <c:pt idx="72">
                  <c:v>2.63659579379438</c:v>
                </c:pt>
                <c:pt idx="73">
                  <c:v>3.49129161770655</c:v>
                </c:pt>
                <c:pt idx="74">
                  <c:v>4.4795995471475</c:v>
                </c:pt>
                <c:pt idx="75">
                  <c:v>5.58450861352487</c:v>
                </c:pt>
                <c:pt idx="76">
                  <c:v>6.78461706535988</c:v>
                </c:pt>
                <c:pt idx="77">
                  <c:v>8.05507155125521</c:v>
                </c:pt>
                <c:pt idx="78">
                  <c:v>9.36850630286303</c:v>
                </c:pt>
                <c:pt idx="79">
                  <c:v>10.6959823178529</c:v>
                </c:pt>
                <c:pt idx="80">
                  <c:v>12.0079265428798</c:v>
                </c:pt>
                <c:pt idx="81">
                  <c:v>13.2750710565521</c:v>
                </c:pt>
                <c:pt idx="82">
                  <c:v>14.4693922523992</c:v>
                </c:pt>
                <c:pt idx="83">
                  <c:v>15.56505002184</c:v>
                </c:pt>
                <c:pt idx="84">
                  <c:v>16.5393269371505</c:v>
                </c:pt>
                <c:pt idx="85">
                  <c:v>17.3735674344319</c:v>
                </c:pt>
                <c:pt idx="86">
                  <c:v>18.0541169965786</c:v>
                </c:pt>
                <c:pt idx="87">
                  <c:v>18.5732613362459</c:v>
                </c:pt>
                <c:pt idx="88">
                  <c:v>18.9301655788182</c:v>
                </c:pt>
                <c:pt idx="89">
                  <c:v>19.131813445377</c:v>
                </c:pt>
                <c:pt idx="90">
                  <c:v>19.1939464356687</c:v>
                </c:pt>
                <c:pt idx="91">
                  <c:v>19.1414004131763</c:v>
                </c:pt>
                <c:pt idx="92">
                  <c:v>19.0023014129355</c:v>
                </c:pt>
                <c:pt idx="93">
                  <c:v>18.8017879063836</c:v>
                </c:pt>
                <c:pt idx="94">
                  <c:v>18.5615007490063</c:v>
                </c:pt>
                <c:pt idx="95">
                  <c:v>18.2996613760936</c:v>
                </c:pt>
                <c:pt idx="96">
                  <c:v>18.0311499984968</c:v>
                </c:pt>
                <c:pt idx="97">
                  <c:v>17.7675837983834</c:v>
                </c:pt>
                <c:pt idx="98">
                  <c:v>17.5173951249936</c:v>
                </c:pt>
                <c:pt idx="99">
                  <c:v>17.2859096903967</c:v>
                </c:pt>
                <c:pt idx="100">
                  <c:v>17.0754247652477</c:v>
                </c:pt>
                <c:pt idx="101">
                  <c:v>16.8852873745416</c:v>
                </c:pt>
                <c:pt idx="102">
                  <c:v>16.7119724933711</c:v>
                </c:pt>
                <c:pt idx="103">
                  <c:v>16.5491612426826</c:v>
                </c:pt>
                <c:pt idx="104">
                  <c:v>16.3878190850309</c:v>
                </c:pt>
                <c:pt idx="105">
                  <c:v>16.2162740203373</c:v>
                </c:pt>
                <c:pt idx="106">
                  <c:v>16.020294781644</c:v>
                </c:pt>
                <c:pt idx="107">
                  <c:v>15.7831690308715</c:v>
                </c:pt>
                <c:pt idx="108">
                  <c:v>15.4857815545733</c:v>
                </c:pt>
                <c:pt idx="109">
                  <c:v>15.1066924596934</c:v>
                </c:pt>
                <c:pt idx="110">
                  <c:v>14.6222153693218</c:v>
                </c:pt>
                <c:pt idx="111">
                  <c:v>14.0073673413598</c:v>
                </c:pt>
                <c:pt idx="112">
                  <c:v>13.2451725853986</c:v>
                </c:pt>
                <c:pt idx="113">
                  <c:v>12.3344670271765</c:v>
                </c:pt>
                <c:pt idx="114">
                  <c:v>11.2881679244368</c:v>
                </c:pt>
                <c:pt idx="115">
                  <c:v>10.1306263310107</c:v>
                </c:pt>
                <c:pt idx="116">
                  <c:v>8.89497956090496</c:v>
                </c:pt>
                <c:pt idx="117">
                  <c:v>7.62050365238589</c:v>
                </c:pt>
                <c:pt idx="118">
                  <c:v>6.34996583206599</c:v>
                </c:pt>
                <c:pt idx="119">
                  <c:v>5.126976978989</c:v>
                </c:pt>
                <c:pt idx="120">
                  <c:v>3.99334408870993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3963648"/>
        <c:axId val="103981824"/>
      </c:lineChart>
      <c:catAx>
        <c:axId val="1039636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981824"/>
        <c:crosses val="autoZero"/>
        <c:auto val="1"/>
        <c:lblAlgn val="ctr"/>
        <c:lblOffset val="100"/>
        <c:noMultiLvlLbl val="0"/>
      </c:catAx>
      <c:valAx>
        <c:axId val="10398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9636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RW30!$J$25:$J$87</c:f>
              <c:numCache>
                <c:formatCode>General</c:formatCode>
                <c:ptCount val="63"/>
                <c:pt idx="0">
                  <c:v>-341</c:v>
                </c:pt>
                <c:pt idx="1">
                  <c:v>-343</c:v>
                </c:pt>
                <c:pt idx="2">
                  <c:v>-363</c:v>
                </c:pt>
                <c:pt idx="3">
                  <c:v>-411</c:v>
                </c:pt>
                <c:pt idx="4">
                  <c:v>-493</c:v>
                </c:pt>
                <c:pt idx="5">
                  <c:v>-613</c:v>
                </c:pt>
                <c:pt idx="6">
                  <c:v>-770</c:v>
                </c:pt>
                <c:pt idx="7">
                  <c:v>-958</c:v>
                </c:pt>
                <c:pt idx="8">
                  <c:v>-1172</c:v>
                </c:pt>
                <c:pt idx="9">
                  <c:v>-1401</c:v>
                </c:pt>
                <c:pt idx="10">
                  <c:v>-1633</c:v>
                </c:pt>
                <c:pt idx="11">
                  <c:v>-1855</c:v>
                </c:pt>
                <c:pt idx="12">
                  <c:v>-2050</c:v>
                </c:pt>
                <c:pt idx="13">
                  <c:v>-2205</c:v>
                </c:pt>
                <c:pt idx="14">
                  <c:v>-2306</c:v>
                </c:pt>
                <c:pt idx="15">
                  <c:v>-2341</c:v>
                </c:pt>
                <c:pt idx="16">
                  <c:v>-2304</c:v>
                </c:pt>
                <c:pt idx="17">
                  <c:v>-2193</c:v>
                </c:pt>
                <c:pt idx="18">
                  <c:v>-2011</c:v>
                </c:pt>
                <c:pt idx="19">
                  <c:v>-1768</c:v>
                </c:pt>
                <c:pt idx="20">
                  <c:v>-1482</c:v>
                </c:pt>
                <c:pt idx="21">
                  <c:v>-1173</c:v>
                </c:pt>
                <c:pt idx="22">
                  <c:v>-871</c:v>
                </c:pt>
                <c:pt idx="23">
                  <c:v>-606</c:v>
                </c:pt>
                <c:pt idx="24">
                  <c:v>-415</c:v>
                </c:pt>
                <c:pt idx="25">
                  <c:v>-340</c:v>
                </c:pt>
                <c:pt idx="26">
                  <c:v>-434</c:v>
                </c:pt>
                <c:pt idx="27">
                  <c:v>-755</c:v>
                </c:pt>
                <c:pt idx="28">
                  <c:v>-1365</c:v>
                </c:pt>
                <c:pt idx="29">
                  <c:v>-2336</c:v>
                </c:pt>
                <c:pt idx="30">
                  <c:v>-3751</c:v>
                </c:pt>
                <c:pt idx="31">
                  <c:v>-5696</c:v>
                </c:pt>
                <c:pt idx="32">
                  <c:v>-8252</c:v>
                </c:pt>
                <c:pt idx="33">
                  <c:v>-11483</c:v>
                </c:pt>
                <c:pt idx="34">
                  <c:v>-15415</c:v>
                </c:pt>
                <c:pt idx="35">
                  <c:v>-20028</c:v>
                </c:pt>
                <c:pt idx="36">
                  <c:v>-25247</c:v>
                </c:pt>
                <c:pt idx="37">
                  <c:v>-30936</c:v>
                </c:pt>
                <c:pt idx="38">
                  <c:v>-36910</c:v>
                </c:pt>
                <c:pt idx="39">
                  <c:v>-42935</c:v>
                </c:pt>
                <c:pt idx="40">
                  <c:v>-48752</c:v>
                </c:pt>
                <c:pt idx="41">
                  <c:v>-54084</c:v>
                </c:pt>
                <c:pt idx="42">
                  <c:v>-58653</c:v>
                </c:pt>
                <c:pt idx="43">
                  <c:v>-62198</c:v>
                </c:pt>
                <c:pt idx="44">
                  <c:v>-64476</c:v>
                </c:pt>
                <c:pt idx="45">
                  <c:v>-65276</c:v>
                </c:pt>
                <c:pt idx="46">
                  <c:v>-64431</c:v>
                </c:pt>
                <c:pt idx="47">
                  <c:v>-61879</c:v>
                </c:pt>
                <c:pt idx="48">
                  <c:v>-57713</c:v>
                </c:pt>
                <c:pt idx="49">
                  <c:v>-52169</c:v>
                </c:pt>
                <c:pt idx="50">
                  <c:v>-45599</c:v>
                </c:pt>
                <c:pt idx="51">
                  <c:v>-38439</c:v>
                </c:pt>
                <c:pt idx="52">
                  <c:v>-31157</c:v>
                </c:pt>
                <c:pt idx="53">
                  <c:v>-24207</c:v>
                </c:pt>
                <c:pt idx="54">
                  <c:v>-17961</c:v>
                </c:pt>
                <c:pt idx="55">
                  <c:v>-12677</c:v>
                </c:pt>
                <c:pt idx="56">
                  <c:v>-8468</c:v>
                </c:pt>
                <c:pt idx="57">
                  <c:v>-5317</c:v>
                </c:pt>
                <c:pt idx="58">
                  <c:v>-3110</c:v>
                </c:pt>
                <c:pt idx="59">
                  <c:v>-1680</c:v>
                </c:pt>
                <c:pt idx="60">
                  <c:v>-850</c:v>
                </c:pt>
                <c:pt idx="61">
                  <c:v>-457</c:v>
                </c:pt>
                <c:pt idx="62">
                  <c:v>-340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RW30!$K$25:$K$87</c:f>
              <c:numCache>
                <c:formatCode>General</c:formatCode>
                <c:ptCount val="63"/>
                <c:pt idx="0">
                  <c:v>-4</c:v>
                </c:pt>
                <c:pt idx="1">
                  <c:v>-1</c:v>
                </c:pt>
                <c:pt idx="2">
                  <c:v>1</c:v>
                </c:pt>
                <c:pt idx="3">
                  <c:v>13</c:v>
                </c:pt>
                <c:pt idx="4">
                  <c:v>37</c:v>
                </c:pt>
                <c:pt idx="5">
                  <c:v>81</c:v>
                </c:pt>
                <c:pt idx="6">
                  <c:v>150</c:v>
                </c:pt>
                <c:pt idx="7">
                  <c:v>252</c:v>
                </c:pt>
                <c:pt idx="8">
                  <c:v>394</c:v>
                </c:pt>
                <c:pt idx="9">
                  <c:v>580</c:v>
                </c:pt>
                <c:pt idx="10">
                  <c:v>815</c:v>
                </c:pt>
                <c:pt idx="11">
                  <c:v>1105</c:v>
                </c:pt>
                <c:pt idx="12">
                  <c:v>1450</c:v>
                </c:pt>
                <c:pt idx="13">
                  <c:v>1851</c:v>
                </c:pt>
                <c:pt idx="14">
                  <c:v>2307</c:v>
                </c:pt>
                <c:pt idx="15">
                  <c:v>2813</c:v>
                </c:pt>
                <c:pt idx="16">
                  <c:v>3363</c:v>
                </c:pt>
                <c:pt idx="17">
                  <c:v>3946</c:v>
                </c:pt>
                <c:pt idx="18">
                  <c:v>4550</c:v>
                </c:pt>
                <c:pt idx="19">
                  <c:v>5159</c:v>
                </c:pt>
                <c:pt idx="20">
                  <c:v>5754</c:v>
                </c:pt>
                <c:pt idx="21">
                  <c:v>6311</c:v>
                </c:pt>
                <c:pt idx="22">
                  <c:v>6805</c:v>
                </c:pt>
                <c:pt idx="23">
                  <c:v>7204</c:v>
                </c:pt>
                <c:pt idx="24">
                  <c:v>7474</c:v>
                </c:pt>
                <c:pt idx="25">
                  <c:v>7574</c:v>
                </c:pt>
                <c:pt idx="26">
                  <c:v>7458</c:v>
                </c:pt>
                <c:pt idx="27">
                  <c:v>7082</c:v>
                </c:pt>
                <c:pt idx="28">
                  <c:v>6409</c:v>
                </c:pt>
                <c:pt idx="29">
                  <c:v>5408</c:v>
                </c:pt>
                <c:pt idx="30">
                  <c:v>4055</c:v>
                </c:pt>
                <c:pt idx="31">
                  <c:v>2334</c:v>
                </c:pt>
                <c:pt idx="32">
                  <c:v>236</c:v>
                </c:pt>
                <c:pt idx="33">
                  <c:v>-2240</c:v>
                </c:pt>
                <c:pt idx="34">
                  <c:v>-5083</c:v>
                </c:pt>
                <c:pt idx="35">
                  <c:v>-8272</c:v>
                </c:pt>
                <c:pt idx="36">
                  <c:v>-11771</c:v>
                </c:pt>
                <c:pt idx="37">
                  <c:v>-15528</c:v>
                </c:pt>
                <c:pt idx="38">
                  <c:v>-19479</c:v>
                </c:pt>
                <c:pt idx="39">
                  <c:v>-23541</c:v>
                </c:pt>
                <c:pt idx="40">
                  <c:v>-27620</c:v>
                </c:pt>
                <c:pt idx="41">
                  <c:v>-31607</c:v>
                </c:pt>
                <c:pt idx="42">
                  <c:v>-35381</c:v>
                </c:pt>
                <c:pt idx="43">
                  <c:v>-38812</c:v>
                </c:pt>
                <c:pt idx="44">
                  <c:v>-41762</c:v>
                </c:pt>
                <c:pt idx="45">
                  <c:v>-44086</c:v>
                </c:pt>
                <c:pt idx="46">
                  <c:v>-45637</c:v>
                </c:pt>
                <c:pt idx="47">
                  <c:v>-46308</c:v>
                </c:pt>
                <c:pt idx="48">
                  <c:v>-46066</c:v>
                </c:pt>
                <c:pt idx="49">
                  <c:v>-44948</c:v>
                </c:pt>
                <c:pt idx="50">
                  <c:v>-43047</c:v>
                </c:pt>
                <c:pt idx="51">
                  <c:v>-40498</c:v>
                </c:pt>
                <c:pt idx="52">
                  <c:v>-37472</c:v>
                </c:pt>
                <c:pt idx="53">
                  <c:v>-34159</c:v>
                </c:pt>
                <c:pt idx="54">
                  <c:v>-30755</c:v>
                </c:pt>
                <c:pt idx="55">
                  <c:v>-27450</c:v>
                </c:pt>
                <c:pt idx="56">
                  <c:v>-24414</c:v>
                </c:pt>
                <c:pt idx="57">
                  <c:v>-21786</c:v>
                </c:pt>
                <c:pt idx="58">
                  <c:v>-19666</c:v>
                </c:pt>
                <c:pt idx="59">
                  <c:v>-18106</c:v>
                </c:pt>
                <c:pt idx="60">
                  <c:v>-17105</c:v>
                </c:pt>
                <c:pt idx="61">
                  <c:v>-16598</c:v>
                </c:pt>
                <c:pt idx="62">
                  <c:v>-16442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RW30!$L$25:$L$87</c:f>
              <c:numCache>
                <c:formatCode>General</c:formatCode>
                <c:ptCount val="63"/>
                <c:pt idx="0">
                  <c:v>-16448</c:v>
                </c:pt>
                <c:pt idx="1">
                  <c:v>-16449</c:v>
                </c:pt>
                <c:pt idx="2">
                  <c:v>-16496</c:v>
                </c:pt>
                <c:pt idx="3">
                  <c:v>-16612</c:v>
                </c:pt>
                <c:pt idx="4">
                  <c:v>-16819</c:v>
                </c:pt>
                <c:pt idx="5">
                  <c:v>-17129</c:v>
                </c:pt>
                <c:pt idx="6">
                  <c:v>-17545</c:v>
                </c:pt>
                <c:pt idx="7">
                  <c:v>-18067</c:v>
                </c:pt>
                <c:pt idx="8">
                  <c:v>-18686</c:v>
                </c:pt>
                <c:pt idx="9">
                  <c:v>-19388</c:v>
                </c:pt>
                <c:pt idx="10">
                  <c:v>-20157</c:v>
                </c:pt>
                <c:pt idx="11">
                  <c:v>-20971</c:v>
                </c:pt>
                <c:pt idx="12">
                  <c:v>-21806</c:v>
                </c:pt>
                <c:pt idx="13">
                  <c:v>-22637</c:v>
                </c:pt>
                <c:pt idx="14">
                  <c:v>-23439</c:v>
                </c:pt>
                <c:pt idx="15">
                  <c:v>-24183</c:v>
                </c:pt>
                <c:pt idx="16">
                  <c:v>-24847</c:v>
                </c:pt>
                <c:pt idx="17">
                  <c:v>-25405</c:v>
                </c:pt>
                <c:pt idx="18">
                  <c:v>-25839</c:v>
                </c:pt>
                <c:pt idx="19">
                  <c:v>-26132</c:v>
                </c:pt>
                <c:pt idx="20">
                  <c:v>-26274</c:v>
                </c:pt>
                <c:pt idx="21">
                  <c:v>-26261</c:v>
                </c:pt>
                <c:pt idx="22">
                  <c:v>-26094</c:v>
                </c:pt>
                <c:pt idx="23">
                  <c:v>-25784</c:v>
                </c:pt>
                <c:pt idx="24">
                  <c:v>-25350</c:v>
                </c:pt>
                <c:pt idx="25">
                  <c:v>-24822</c:v>
                </c:pt>
                <c:pt idx="26">
                  <c:v>-24238</c:v>
                </c:pt>
                <c:pt idx="27">
                  <c:v>-23638</c:v>
                </c:pt>
                <c:pt idx="28">
                  <c:v>-23053</c:v>
                </c:pt>
                <c:pt idx="29">
                  <c:v>-22506</c:v>
                </c:pt>
                <c:pt idx="30">
                  <c:v>-22014</c:v>
                </c:pt>
                <c:pt idx="31">
                  <c:v>-21584</c:v>
                </c:pt>
                <c:pt idx="32">
                  <c:v>-21221</c:v>
                </c:pt>
                <c:pt idx="33">
                  <c:v>-20922</c:v>
                </c:pt>
                <c:pt idx="34">
                  <c:v>-20679</c:v>
                </c:pt>
                <c:pt idx="35">
                  <c:v>-20482</c:v>
                </c:pt>
                <c:pt idx="36">
                  <c:v>-20316</c:v>
                </c:pt>
                <c:pt idx="37">
                  <c:v>-20165</c:v>
                </c:pt>
                <c:pt idx="38">
                  <c:v>-20007</c:v>
                </c:pt>
                <c:pt idx="39">
                  <c:v>-19823</c:v>
                </c:pt>
                <c:pt idx="40">
                  <c:v>-19591</c:v>
                </c:pt>
                <c:pt idx="41">
                  <c:v>-19287</c:v>
                </c:pt>
                <c:pt idx="42">
                  <c:v>-18892</c:v>
                </c:pt>
                <c:pt idx="43">
                  <c:v>-18384</c:v>
                </c:pt>
                <c:pt idx="44">
                  <c:v>-17744</c:v>
                </c:pt>
                <c:pt idx="45">
                  <c:v>-16957</c:v>
                </c:pt>
                <c:pt idx="46">
                  <c:v>-16011</c:v>
                </c:pt>
                <c:pt idx="47">
                  <c:v>-14903</c:v>
                </c:pt>
                <c:pt idx="48">
                  <c:v>-13647</c:v>
                </c:pt>
                <c:pt idx="49">
                  <c:v>-12268</c:v>
                </c:pt>
                <c:pt idx="50">
                  <c:v>-10803</c:v>
                </c:pt>
                <c:pt idx="51">
                  <c:v>-9293</c:v>
                </c:pt>
                <c:pt idx="52">
                  <c:v>-7784</c:v>
                </c:pt>
                <c:pt idx="53">
                  <c:v>-6320</c:v>
                </c:pt>
                <c:pt idx="54">
                  <c:v>-4946</c:v>
                </c:pt>
                <c:pt idx="55">
                  <c:v>-3701</c:v>
                </c:pt>
                <c:pt idx="56">
                  <c:v>-2618</c:v>
                </c:pt>
                <c:pt idx="57">
                  <c:v>-1719</c:v>
                </c:pt>
                <c:pt idx="58">
                  <c:v>-1019</c:v>
                </c:pt>
                <c:pt idx="59">
                  <c:v>-518</c:v>
                </c:pt>
                <c:pt idx="60">
                  <c:v>-204</c:v>
                </c:pt>
                <c:pt idx="61">
                  <c:v>-49</c:v>
                </c:pt>
                <c:pt idx="62">
                  <c:v>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RW30!$M$25:$M$87</c:f>
              <c:numCache>
                <c:formatCode>General</c:formatCode>
                <c:ptCount val="63"/>
                <c:pt idx="0">
                  <c:v>-345</c:v>
                </c:pt>
                <c:pt idx="1">
                  <c:v>-347</c:v>
                </c:pt>
                <c:pt idx="2">
                  <c:v>-391</c:v>
                </c:pt>
                <c:pt idx="3">
                  <c:v>-504</c:v>
                </c:pt>
                <c:pt idx="4">
                  <c:v>-710</c:v>
                </c:pt>
                <c:pt idx="5">
                  <c:v>-1030</c:v>
                </c:pt>
                <c:pt idx="6">
                  <c:v>-1484</c:v>
                </c:pt>
                <c:pt idx="7">
                  <c:v>-2086</c:v>
                </c:pt>
                <c:pt idx="8">
                  <c:v>-2852</c:v>
                </c:pt>
                <c:pt idx="9">
                  <c:v>-3790</c:v>
                </c:pt>
                <c:pt idx="10">
                  <c:v>-4907</c:v>
                </c:pt>
                <c:pt idx="11">
                  <c:v>-6197</c:v>
                </c:pt>
                <c:pt idx="12">
                  <c:v>-7650</c:v>
                </c:pt>
                <c:pt idx="13">
                  <c:v>-9243</c:v>
                </c:pt>
                <c:pt idx="14">
                  <c:v>-10945</c:v>
                </c:pt>
                <c:pt idx="15">
                  <c:v>-12716</c:v>
                </c:pt>
                <c:pt idx="16">
                  <c:v>-14507</c:v>
                </c:pt>
                <c:pt idx="17">
                  <c:v>-16265</c:v>
                </c:pt>
                <c:pt idx="18">
                  <c:v>-17937</c:v>
                </c:pt>
                <c:pt idx="19">
                  <c:v>-19470</c:v>
                </c:pt>
                <c:pt idx="20">
                  <c:v>-20816</c:v>
                </c:pt>
                <c:pt idx="21">
                  <c:v>-21936</c:v>
                </c:pt>
                <c:pt idx="22">
                  <c:v>-22804</c:v>
                </c:pt>
                <c:pt idx="23">
                  <c:v>-23407</c:v>
                </c:pt>
                <c:pt idx="24">
                  <c:v>-23750</c:v>
                </c:pt>
                <c:pt idx="25">
                  <c:v>-23856</c:v>
                </c:pt>
                <c:pt idx="26">
                  <c:v>-23766</c:v>
                </c:pt>
                <c:pt idx="27">
                  <c:v>-23529</c:v>
                </c:pt>
                <c:pt idx="28">
                  <c:v>-23189</c:v>
                </c:pt>
                <c:pt idx="29">
                  <c:v>-22784</c:v>
                </c:pt>
                <c:pt idx="30">
                  <c:v>-22345</c:v>
                </c:pt>
                <c:pt idx="31">
                  <c:v>-21898</c:v>
                </c:pt>
                <c:pt idx="32">
                  <c:v>-21462</c:v>
                </c:pt>
                <c:pt idx="33">
                  <c:v>-21051</c:v>
                </c:pt>
                <c:pt idx="34">
                  <c:v>-20673</c:v>
                </c:pt>
                <c:pt idx="35">
                  <c:v>-20331</c:v>
                </c:pt>
                <c:pt idx="36">
                  <c:v>-20024</c:v>
                </c:pt>
                <c:pt idx="37">
                  <c:v>-19746</c:v>
                </c:pt>
                <c:pt idx="38">
                  <c:v>-19486</c:v>
                </c:pt>
                <c:pt idx="39">
                  <c:v>-19229</c:v>
                </c:pt>
                <c:pt idx="40">
                  <c:v>-18957</c:v>
                </c:pt>
                <c:pt idx="41">
                  <c:v>-18648</c:v>
                </c:pt>
                <c:pt idx="42">
                  <c:v>-18277</c:v>
                </c:pt>
                <c:pt idx="43">
                  <c:v>-17815</c:v>
                </c:pt>
                <c:pt idx="44">
                  <c:v>-17231</c:v>
                </c:pt>
                <c:pt idx="45">
                  <c:v>-16495</c:v>
                </c:pt>
                <c:pt idx="46">
                  <c:v>-15577</c:v>
                </c:pt>
                <c:pt idx="47">
                  <c:v>-14464</c:v>
                </c:pt>
                <c:pt idx="48">
                  <c:v>-13170</c:v>
                </c:pt>
                <c:pt idx="49">
                  <c:v>-11734</c:v>
                </c:pt>
                <c:pt idx="50">
                  <c:v>-10209</c:v>
                </c:pt>
                <c:pt idx="51">
                  <c:v>-8658</c:v>
                </c:pt>
                <c:pt idx="52">
                  <c:v>-7143</c:v>
                </c:pt>
                <c:pt idx="53">
                  <c:v>-5720</c:v>
                </c:pt>
                <c:pt idx="54">
                  <c:v>-4436</c:v>
                </c:pt>
                <c:pt idx="55">
                  <c:v>-3321</c:v>
                </c:pt>
                <c:pt idx="56">
                  <c:v>-2394</c:v>
                </c:pt>
                <c:pt idx="57">
                  <c:v>-1658</c:v>
                </c:pt>
                <c:pt idx="58">
                  <c:v>-1107</c:v>
                </c:pt>
                <c:pt idx="59">
                  <c:v>-724</c:v>
                </c:pt>
                <c:pt idx="60">
                  <c:v>-490</c:v>
                </c:pt>
                <c:pt idx="61">
                  <c:v>-375</c:v>
                </c:pt>
                <c:pt idx="62">
                  <c:v>-340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4411707"/>
        <c:axId val="942281198"/>
      </c:lineChart>
      <c:catAx>
        <c:axId val="2844117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281198"/>
        <c:crosses val="autoZero"/>
        <c:auto val="1"/>
        <c:lblAlgn val="ctr"/>
        <c:lblOffset val="100"/>
        <c:noMultiLvlLbl val="0"/>
      </c:catAx>
      <c:valAx>
        <c:axId val="9422811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4117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RW30!$O$26:$O$87</c:f>
              <c:numCache>
                <c:formatCode>General</c:formatCode>
                <c:ptCount val="62"/>
                <c:pt idx="0">
                  <c:v>-50</c:v>
                </c:pt>
                <c:pt idx="1">
                  <c:v>-500</c:v>
                </c:pt>
                <c:pt idx="2">
                  <c:v>-1200</c:v>
                </c:pt>
                <c:pt idx="3">
                  <c:v>-2050</c:v>
                </c:pt>
                <c:pt idx="4">
                  <c:v>-3000</c:v>
                </c:pt>
                <c:pt idx="5">
                  <c:v>-3925</c:v>
                </c:pt>
                <c:pt idx="6">
                  <c:v>-4700</c:v>
                </c:pt>
                <c:pt idx="7">
                  <c:v>-5350</c:v>
                </c:pt>
                <c:pt idx="8">
                  <c:v>-5725</c:v>
                </c:pt>
                <c:pt idx="9">
                  <c:v>-5800</c:v>
                </c:pt>
                <c:pt idx="10">
                  <c:v>-5550</c:v>
                </c:pt>
                <c:pt idx="11">
                  <c:v>-4875</c:v>
                </c:pt>
                <c:pt idx="12">
                  <c:v>-3875</c:v>
                </c:pt>
                <c:pt idx="13">
                  <c:v>-2525</c:v>
                </c:pt>
                <c:pt idx="14">
                  <c:v>-874.999999999999</c:v>
                </c:pt>
                <c:pt idx="15">
                  <c:v>924.999999999999</c:v>
                </c:pt>
                <c:pt idx="16">
                  <c:v>2775</c:v>
                </c:pt>
                <c:pt idx="17">
                  <c:v>4550</c:v>
                </c:pt>
                <c:pt idx="18">
                  <c:v>6074.99999999999</c:v>
                </c:pt>
                <c:pt idx="19">
                  <c:v>7149.99999999999</c:v>
                </c:pt>
                <c:pt idx="20">
                  <c:v>7724.99999999999</c:v>
                </c:pt>
                <c:pt idx="21">
                  <c:v>7549.99999999999</c:v>
                </c:pt>
                <c:pt idx="22">
                  <c:v>6624.99999999999</c:v>
                </c:pt>
                <c:pt idx="23">
                  <c:v>4775</c:v>
                </c:pt>
                <c:pt idx="24">
                  <c:v>1875</c:v>
                </c:pt>
                <c:pt idx="25">
                  <c:v>-2350</c:v>
                </c:pt>
                <c:pt idx="26">
                  <c:v>-8024.99999999999</c:v>
                </c:pt>
                <c:pt idx="27">
                  <c:v>-15250</c:v>
                </c:pt>
                <c:pt idx="28">
                  <c:v>-24275</c:v>
                </c:pt>
                <c:pt idx="29">
                  <c:v>-35375</c:v>
                </c:pt>
                <c:pt idx="30">
                  <c:v>-48625</c:v>
                </c:pt>
                <c:pt idx="31">
                  <c:v>-63899.9999999999</c:v>
                </c:pt>
                <c:pt idx="32">
                  <c:v>-80774.9999999999</c:v>
                </c:pt>
                <c:pt idx="33">
                  <c:v>-98299.9999999999</c:v>
                </c:pt>
                <c:pt idx="34">
                  <c:v>-115325</c:v>
                </c:pt>
                <c:pt idx="35">
                  <c:v>-130475</c:v>
                </c:pt>
                <c:pt idx="36">
                  <c:v>-142225</c:v>
                </c:pt>
                <c:pt idx="37">
                  <c:v>-149350</c:v>
                </c:pt>
                <c:pt idx="38">
                  <c:v>-150625</c:v>
                </c:pt>
                <c:pt idx="39">
                  <c:v>-145425</c:v>
                </c:pt>
                <c:pt idx="40">
                  <c:v>-133300</c:v>
                </c:pt>
                <c:pt idx="41">
                  <c:v>-114225</c:v>
                </c:pt>
                <c:pt idx="42">
                  <c:v>-88624.9999999999</c:v>
                </c:pt>
                <c:pt idx="43">
                  <c:v>-56949.9999999999</c:v>
                </c:pt>
                <c:pt idx="44">
                  <c:v>-20000</c:v>
                </c:pt>
                <c:pt idx="45">
                  <c:v>21125</c:v>
                </c:pt>
                <c:pt idx="46">
                  <c:v>63799.9999999999</c:v>
                </c:pt>
                <c:pt idx="47">
                  <c:v>104150</c:v>
                </c:pt>
                <c:pt idx="48">
                  <c:v>138600</c:v>
                </c:pt>
                <c:pt idx="49">
                  <c:v>164250.000000001</c:v>
                </c:pt>
                <c:pt idx="50">
                  <c:v>179000</c:v>
                </c:pt>
                <c:pt idx="51">
                  <c:v>182050</c:v>
                </c:pt>
                <c:pt idx="52">
                  <c:v>173750</c:v>
                </c:pt>
                <c:pt idx="53">
                  <c:v>156150</c:v>
                </c:pt>
                <c:pt idx="54">
                  <c:v>132100</c:v>
                </c:pt>
                <c:pt idx="55">
                  <c:v>105225</c:v>
                </c:pt>
                <c:pt idx="56">
                  <c:v>78774.9999999999</c:v>
                </c:pt>
                <c:pt idx="57">
                  <c:v>55174.9999999999</c:v>
                </c:pt>
                <c:pt idx="58">
                  <c:v>35750</c:v>
                </c:pt>
                <c:pt idx="59">
                  <c:v>20750</c:v>
                </c:pt>
                <c:pt idx="60">
                  <c:v>9824.99999999999</c:v>
                </c:pt>
                <c:pt idx="61">
                  <c:v>2925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RW30!$P$26:$P$87</c:f>
              <c:numCache>
                <c:formatCode>General</c:formatCode>
                <c:ptCount val="62"/>
                <c:pt idx="0">
                  <c:v>75</c:v>
                </c:pt>
                <c:pt idx="1">
                  <c:v>50</c:v>
                </c:pt>
                <c:pt idx="2">
                  <c:v>300</c:v>
                </c:pt>
                <c:pt idx="3">
                  <c:v>600</c:v>
                </c:pt>
                <c:pt idx="4">
                  <c:v>1100</c:v>
                </c:pt>
                <c:pt idx="5">
                  <c:v>1725</c:v>
                </c:pt>
                <c:pt idx="6">
                  <c:v>2550</c:v>
                </c:pt>
                <c:pt idx="7">
                  <c:v>3550</c:v>
                </c:pt>
                <c:pt idx="8">
                  <c:v>4650</c:v>
                </c:pt>
                <c:pt idx="9">
                  <c:v>5875</c:v>
                </c:pt>
                <c:pt idx="10">
                  <c:v>7250</c:v>
                </c:pt>
                <c:pt idx="11">
                  <c:v>8625</c:v>
                </c:pt>
                <c:pt idx="12">
                  <c:v>10025</c:v>
                </c:pt>
                <c:pt idx="13">
                  <c:v>11400</c:v>
                </c:pt>
                <c:pt idx="14">
                  <c:v>12650</c:v>
                </c:pt>
                <c:pt idx="15">
                  <c:v>13750</c:v>
                </c:pt>
                <c:pt idx="16">
                  <c:v>14575</c:v>
                </c:pt>
                <c:pt idx="17">
                  <c:v>15100</c:v>
                </c:pt>
                <c:pt idx="18">
                  <c:v>15225</c:v>
                </c:pt>
                <c:pt idx="19">
                  <c:v>14875</c:v>
                </c:pt>
                <c:pt idx="20">
                  <c:v>13925</c:v>
                </c:pt>
                <c:pt idx="21">
                  <c:v>12350</c:v>
                </c:pt>
                <c:pt idx="22">
                  <c:v>9974.99999999999</c:v>
                </c:pt>
                <c:pt idx="23">
                  <c:v>6749.99999999999</c:v>
                </c:pt>
                <c:pt idx="24">
                  <c:v>2500</c:v>
                </c:pt>
                <c:pt idx="25">
                  <c:v>-2900</c:v>
                </c:pt>
                <c:pt idx="26">
                  <c:v>-9399.99999999999</c:v>
                </c:pt>
                <c:pt idx="27">
                  <c:v>-16825</c:v>
                </c:pt>
                <c:pt idx="28">
                  <c:v>-25025</c:v>
                </c:pt>
                <c:pt idx="29">
                  <c:v>-33825</c:v>
                </c:pt>
                <c:pt idx="30">
                  <c:v>-43025</c:v>
                </c:pt>
                <c:pt idx="31">
                  <c:v>-52450</c:v>
                </c:pt>
                <c:pt idx="32">
                  <c:v>-61899.9999999999</c:v>
                </c:pt>
                <c:pt idx="33">
                  <c:v>-71074.9999999999</c:v>
                </c:pt>
                <c:pt idx="34">
                  <c:v>-79724.9999999999</c:v>
                </c:pt>
                <c:pt idx="35">
                  <c:v>-87474.9999999999</c:v>
                </c:pt>
                <c:pt idx="36">
                  <c:v>-93924.9999999999</c:v>
                </c:pt>
                <c:pt idx="37">
                  <c:v>-98774.9999999999</c:v>
                </c:pt>
                <c:pt idx="38">
                  <c:v>-101550</c:v>
                </c:pt>
                <c:pt idx="39">
                  <c:v>-101975</c:v>
                </c:pt>
                <c:pt idx="40">
                  <c:v>-99674.9999999999</c:v>
                </c:pt>
                <c:pt idx="41">
                  <c:v>-94349.9999999999</c:v>
                </c:pt>
                <c:pt idx="42">
                  <c:v>-85774.9999999999</c:v>
                </c:pt>
                <c:pt idx="43">
                  <c:v>-73749.9999999999</c:v>
                </c:pt>
                <c:pt idx="44">
                  <c:v>-58099.9999999999</c:v>
                </c:pt>
                <c:pt idx="45">
                  <c:v>-38775</c:v>
                </c:pt>
                <c:pt idx="46">
                  <c:v>-16775</c:v>
                </c:pt>
                <c:pt idx="47">
                  <c:v>6049.99999999999</c:v>
                </c:pt>
                <c:pt idx="48">
                  <c:v>27950</c:v>
                </c:pt>
                <c:pt idx="49">
                  <c:v>47525.0000000002</c:v>
                </c:pt>
                <c:pt idx="50">
                  <c:v>63724.9999999999</c:v>
                </c:pt>
                <c:pt idx="51">
                  <c:v>75649.9999999999</c:v>
                </c:pt>
                <c:pt idx="52">
                  <c:v>82824.9999999999</c:v>
                </c:pt>
                <c:pt idx="53">
                  <c:v>85099.9999999999</c:v>
                </c:pt>
                <c:pt idx="54">
                  <c:v>82624.9999999999</c:v>
                </c:pt>
                <c:pt idx="55">
                  <c:v>75899.9999999999</c:v>
                </c:pt>
                <c:pt idx="56">
                  <c:v>65699.9999999999</c:v>
                </c:pt>
                <c:pt idx="57">
                  <c:v>53000</c:v>
                </c:pt>
                <c:pt idx="58">
                  <c:v>39000</c:v>
                </c:pt>
                <c:pt idx="59">
                  <c:v>25025</c:v>
                </c:pt>
                <c:pt idx="60">
                  <c:v>12675</c:v>
                </c:pt>
                <c:pt idx="61">
                  <c:v>3900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RW30!$Q$26:$Q$87</c:f>
              <c:numCache>
                <c:formatCode>General</c:formatCode>
                <c:ptCount val="62"/>
                <c:pt idx="0">
                  <c:v>-25</c:v>
                </c:pt>
                <c:pt idx="1">
                  <c:v>-1175</c:v>
                </c:pt>
                <c:pt idx="2">
                  <c:v>-2900</c:v>
                </c:pt>
                <c:pt idx="3">
                  <c:v>-5175</c:v>
                </c:pt>
                <c:pt idx="4">
                  <c:v>-7750</c:v>
                </c:pt>
                <c:pt idx="5">
                  <c:v>-10400</c:v>
                </c:pt>
                <c:pt idx="6">
                  <c:v>-13050</c:v>
                </c:pt>
                <c:pt idx="7">
                  <c:v>-15475</c:v>
                </c:pt>
                <c:pt idx="8">
                  <c:v>-17550</c:v>
                </c:pt>
                <c:pt idx="9">
                  <c:v>-19225</c:v>
                </c:pt>
                <c:pt idx="10">
                  <c:v>-20350</c:v>
                </c:pt>
                <c:pt idx="11">
                  <c:v>-20875</c:v>
                </c:pt>
                <c:pt idx="12">
                  <c:v>-20775</c:v>
                </c:pt>
                <c:pt idx="13">
                  <c:v>-20050</c:v>
                </c:pt>
                <c:pt idx="14">
                  <c:v>-18600</c:v>
                </c:pt>
                <c:pt idx="15">
                  <c:v>-16600</c:v>
                </c:pt>
                <c:pt idx="16">
                  <c:v>-13950</c:v>
                </c:pt>
                <c:pt idx="17">
                  <c:v>-10850</c:v>
                </c:pt>
                <c:pt idx="18">
                  <c:v>-7324.99999999999</c:v>
                </c:pt>
                <c:pt idx="19">
                  <c:v>-3550</c:v>
                </c:pt>
                <c:pt idx="20">
                  <c:v>325</c:v>
                </c:pt>
                <c:pt idx="21">
                  <c:v>4175</c:v>
                </c:pt>
                <c:pt idx="22">
                  <c:v>7749.99999999999</c:v>
                </c:pt>
                <c:pt idx="23">
                  <c:v>10850</c:v>
                </c:pt>
                <c:pt idx="24">
                  <c:v>13200</c:v>
                </c:pt>
                <c:pt idx="25">
                  <c:v>14600</c:v>
                </c:pt>
                <c:pt idx="26">
                  <c:v>15000</c:v>
                </c:pt>
                <c:pt idx="27">
                  <c:v>14625</c:v>
                </c:pt>
                <c:pt idx="28">
                  <c:v>13675</c:v>
                </c:pt>
                <c:pt idx="29">
                  <c:v>12300</c:v>
                </c:pt>
                <c:pt idx="30">
                  <c:v>10750</c:v>
                </c:pt>
                <c:pt idx="31">
                  <c:v>9074.99999999999</c:v>
                </c:pt>
                <c:pt idx="32">
                  <c:v>7474.99999999999</c:v>
                </c:pt>
                <c:pt idx="33">
                  <c:v>6074.99999999999</c:v>
                </c:pt>
                <c:pt idx="34">
                  <c:v>4925</c:v>
                </c:pt>
                <c:pt idx="35">
                  <c:v>4150</c:v>
                </c:pt>
                <c:pt idx="36">
                  <c:v>3775</c:v>
                </c:pt>
                <c:pt idx="37">
                  <c:v>3950</c:v>
                </c:pt>
                <c:pt idx="38">
                  <c:v>4600</c:v>
                </c:pt>
                <c:pt idx="39">
                  <c:v>5799.99999999999</c:v>
                </c:pt>
                <c:pt idx="40">
                  <c:v>7599.99999999999</c:v>
                </c:pt>
                <c:pt idx="41">
                  <c:v>9874.99999999999</c:v>
                </c:pt>
                <c:pt idx="42">
                  <c:v>12700</c:v>
                </c:pt>
                <c:pt idx="43">
                  <c:v>16000</c:v>
                </c:pt>
                <c:pt idx="44">
                  <c:v>19675</c:v>
                </c:pt>
                <c:pt idx="45">
                  <c:v>23650</c:v>
                </c:pt>
                <c:pt idx="46">
                  <c:v>27700</c:v>
                </c:pt>
                <c:pt idx="47">
                  <c:v>31400</c:v>
                </c:pt>
                <c:pt idx="48">
                  <c:v>34475</c:v>
                </c:pt>
                <c:pt idx="49">
                  <c:v>36625.0000000002</c:v>
                </c:pt>
                <c:pt idx="50">
                  <c:v>37750</c:v>
                </c:pt>
                <c:pt idx="51">
                  <c:v>37725</c:v>
                </c:pt>
                <c:pt idx="52">
                  <c:v>36600</c:v>
                </c:pt>
                <c:pt idx="53">
                  <c:v>34350</c:v>
                </c:pt>
                <c:pt idx="54">
                  <c:v>31125</c:v>
                </c:pt>
                <c:pt idx="55">
                  <c:v>27075</c:v>
                </c:pt>
                <c:pt idx="56">
                  <c:v>22475</c:v>
                </c:pt>
                <c:pt idx="57">
                  <c:v>17500</c:v>
                </c:pt>
                <c:pt idx="58">
                  <c:v>12525</c:v>
                </c:pt>
                <c:pt idx="59">
                  <c:v>7849.99999999999</c:v>
                </c:pt>
                <c:pt idx="60">
                  <c:v>3875</c:v>
                </c:pt>
                <c:pt idx="61">
                  <c:v>1175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RW30!$R$26:$R$87</c:f>
              <c:numCache>
                <c:formatCode>General</c:formatCode>
                <c:ptCount val="62"/>
                <c:pt idx="0">
                  <c:v>-50</c:v>
                </c:pt>
                <c:pt idx="1">
                  <c:v>-1100</c:v>
                </c:pt>
                <c:pt idx="2">
                  <c:v>-2825</c:v>
                </c:pt>
                <c:pt idx="3">
                  <c:v>-5150</c:v>
                </c:pt>
                <c:pt idx="4">
                  <c:v>-8000</c:v>
                </c:pt>
                <c:pt idx="5">
                  <c:v>-11350</c:v>
                </c:pt>
                <c:pt idx="6">
                  <c:v>-15050</c:v>
                </c:pt>
                <c:pt idx="7">
                  <c:v>-19150</c:v>
                </c:pt>
                <c:pt idx="8">
                  <c:v>-23450</c:v>
                </c:pt>
                <c:pt idx="9">
                  <c:v>-27925</c:v>
                </c:pt>
                <c:pt idx="10">
                  <c:v>-32250</c:v>
                </c:pt>
                <c:pt idx="11">
                  <c:v>-36325</c:v>
                </c:pt>
                <c:pt idx="12">
                  <c:v>-39825</c:v>
                </c:pt>
                <c:pt idx="13">
                  <c:v>-42550</c:v>
                </c:pt>
                <c:pt idx="14">
                  <c:v>-44275</c:v>
                </c:pt>
                <c:pt idx="15">
                  <c:v>-44775</c:v>
                </c:pt>
                <c:pt idx="16">
                  <c:v>-43950</c:v>
                </c:pt>
                <c:pt idx="17">
                  <c:v>-41800</c:v>
                </c:pt>
                <c:pt idx="18">
                  <c:v>-38325</c:v>
                </c:pt>
                <c:pt idx="19">
                  <c:v>-33650</c:v>
                </c:pt>
                <c:pt idx="20">
                  <c:v>-28000</c:v>
                </c:pt>
                <c:pt idx="21">
                  <c:v>-21700</c:v>
                </c:pt>
                <c:pt idx="22">
                  <c:v>-15075</c:v>
                </c:pt>
                <c:pt idx="23">
                  <c:v>-8574.99999999999</c:v>
                </c:pt>
                <c:pt idx="24">
                  <c:v>-2650.00000000001</c:v>
                </c:pt>
                <c:pt idx="25">
                  <c:v>2250</c:v>
                </c:pt>
                <c:pt idx="26">
                  <c:v>5924.99999999999</c:v>
                </c:pt>
                <c:pt idx="27">
                  <c:v>8499.99999999999</c:v>
                </c:pt>
                <c:pt idx="28">
                  <c:v>10125</c:v>
                </c:pt>
                <c:pt idx="29">
                  <c:v>10975</c:v>
                </c:pt>
                <c:pt idx="30">
                  <c:v>11175</c:v>
                </c:pt>
                <c:pt idx="31">
                  <c:v>10900</c:v>
                </c:pt>
                <c:pt idx="32">
                  <c:v>10275</c:v>
                </c:pt>
                <c:pt idx="33">
                  <c:v>9449.99999999999</c:v>
                </c:pt>
                <c:pt idx="34">
                  <c:v>8549.99999999999</c:v>
                </c:pt>
                <c:pt idx="35">
                  <c:v>7674.99999999999</c:v>
                </c:pt>
                <c:pt idx="36">
                  <c:v>6949.99999999999</c:v>
                </c:pt>
                <c:pt idx="37">
                  <c:v>6499.99999999999</c:v>
                </c:pt>
                <c:pt idx="38">
                  <c:v>6424.99999999999</c:v>
                </c:pt>
                <c:pt idx="39">
                  <c:v>6799.99999999999</c:v>
                </c:pt>
                <c:pt idx="40">
                  <c:v>7724.99999999999</c:v>
                </c:pt>
                <c:pt idx="41">
                  <c:v>9274.99999999999</c:v>
                </c:pt>
                <c:pt idx="42">
                  <c:v>11550</c:v>
                </c:pt>
                <c:pt idx="43">
                  <c:v>14600</c:v>
                </c:pt>
                <c:pt idx="44">
                  <c:v>18400</c:v>
                </c:pt>
                <c:pt idx="45">
                  <c:v>22950</c:v>
                </c:pt>
                <c:pt idx="46">
                  <c:v>27825</c:v>
                </c:pt>
                <c:pt idx="47">
                  <c:v>32350</c:v>
                </c:pt>
                <c:pt idx="48">
                  <c:v>35900</c:v>
                </c:pt>
                <c:pt idx="49">
                  <c:v>38125.0000000002</c:v>
                </c:pt>
                <c:pt idx="50">
                  <c:v>38775</c:v>
                </c:pt>
                <c:pt idx="51">
                  <c:v>37875</c:v>
                </c:pt>
                <c:pt idx="52">
                  <c:v>35575</c:v>
                </c:pt>
                <c:pt idx="53">
                  <c:v>32100</c:v>
                </c:pt>
                <c:pt idx="54">
                  <c:v>27875</c:v>
                </c:pt>
                <c:pt idx="55">
                  <c:v>23175</c:v>
                </c:pt>
                <c:pt idx="56">
                  <c:v>18400</c:v>
                </c:pt>
                <c:pt idx="57">
                  <c:v>13775</c:v>
                </c:pt>
                <c:pt idx="58">
                  <c:v>9574.99999999999</c:v>
                </c:pt>
                <c:pt idx="59">
                  <c:v>5849.99999999999</c:v>
                </c:pt>
                <c:pt idx="60">
                  <c:v>2875</c:v>
                </c:pt>
                <c:pt idx="61">
                  <c:v>874.999999999999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7329282"/>
        <c:axId val="796208489"/>
      </c:lineChart>
      <c:catAx>
        <c:axId val="2973292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208489"/>
        <c:crosses val="autoZero"/>
        <c:auto val="1"/>
        <c:lblAlgn val="ctr"/>
        <c:lblOffset val="100"/>
        <c:noMultiLvlLbl val="0"/>
      </c:catAx>
      <c:valAx>
        <c:axId val="7962084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3292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88913766198521"/>
          <c:y val="0.076522062930553"/>
          <c:w val="0.848836420381301"/>
          <c:h val="0.8609197542357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LStop30!$P$25:$P$100</c:f>
              <c:numCache>
                <c:formatCode>General</c:formatCode>
                <c:ptCount val="76"/>
                <c:pt idx="0">
                  <c:v>0</c:v>
                </c:pt>
                <c:pt idx="1">
                  <c:v>-175</c:v>
                </c:pt>
                <c:pt idx="2">
                  <c:v>-1175</c:v>
                </c:pt>
                <c:pt idx="3">
                  <c:v>-2900</c:v>
                </c:pt>
                <c:pt idx="4">
                  <c:v>-5175</c:v>
                </c:pt>
                <c:pt idx="5">
                  <c:v>-7750</c:v>
                </c:pt>
                <c:pt idx="6">
                  <c:v>-10400</c:v>
                </c:pt>
                <c:pt idx="7">
                  <c:v>-13050</c:v>
                </c:pt>
                <c:pt idx="8">
                  <c:v>-15475</c:v>
                </c:pt>
                <c:pt idx="9">
                  <c:v>-17550</c:v>
                </c:pt>
                <c:pt idx="10">
                  <c:v>-19225</c:v>
                </c:pt>
                <c:pt idx="11">
                  <c:v>-20350</c:v>
                </c:pt>
                <c:pt idx="12">
                  <c:v>-20875</c:v>
                </c:pt>
                <c:pt idx="13">
                  <c:v>-20775</c:v>
                </c:pt>
                <c:pt idx="14">
                  <c:v>-20050</c:v>
                </c:pt>
                <c:pt idx="15">
                  <c:v>-18600</c:v>
                </c:pt>
                <c:pt idx="16">
                  <c:v>-16600</c:v>
                </c:pt>
                <c:pt idx="17">
                  <c:v>-13950</c:v>
                </c:pt>
                <c:pt idx="18">
                  <c:v>-10850</c:v>
                </c:pt>
                <c:pt idx="19">
                  <c:v>-7324.99999999999</c:v>
                </c:pt>
                <c:pt idx="20">
                  <c:v>-3550</c:v>
                </c:pt>
                <c:pt idx="21">
                  <c:v>325</c:v>
                </c:pt>
                <c:pt idx="22">
                  <c:v>4175</c:v>
                </c:pt>
                <c:pt idx="23">
                  <c:v>7749.99999999999</c:v>
                </c:pt>
                <c:pt idx="24">
                  <c:v>10850</c:v>
                </c:pt>
                <c:pt idx="25">
                  <c:v>13200</c:v>
                </c:pt>
                <c:pt idx="26">
                  <c:v>14600</c:v>
                </c:pt>
                <c:pt idx="27">
                  <c:v>15000</c:v>
                </c:pt>
                <c:pt idx="28">
                  <c:v>14625</c:v>
                </c:pt>
                <c:pt idx="29">
                  <c:v>13675</c:v>
                </c:pt>
                <c:pt idx="30">
                  <c:v>12300</c:v>
                </c:pt>
                <c:pt idx="31">
                  <c:v>10750</c:v>
                </c:pt>
                <c:pt idx="32">
                  <c:v>9074.99999999999</c:v>
                </c:pt>
                <c:pt idx="33">
                  <c:v>7474.99999999999</c:v>
                </c:pt>
                <c:pt idx="34">
                  <c:v>6074.99999999999</c:v>
                </c:pt>
                <c:pt idx="35">
                  <c:v>4925</c:v>
                </c:pt>
                <c:pt idx="36">
                  <c:v>4150</c:v>
                </c:pt>
                <c:pt idx="37">
                  <c:v>3775</c:v>
                </c:pt>
                <c:pt idx="38">
                  <c:v>3950</c:v>
                </c:pt>
                <c:pt idx="39">
                  <c:v>4600</c:v>
                </c:pt>
                <c:pt idx="40">
                  <c:v>5799.99999999999</c:v>
                </c:pt>
                <c:pt idx="41">
                  <c:v>7599.99999999999</c:v>
                </c:pt>
                <c:pt idx="42">
                  <c:v>9874.99999999999</c:v>
                </c:pt>
                <c:pt idx="43">
                  <c:v>12700</c:v>
                </c:pt>
                <c:pt idx="44">
                  <c:v>16000</c:v>
                </c:pt>
                <c:pt idx="45">
                  <c:v>19675</c:v>
                </c:pt>
                <c:pt idx="46">
                  <c:v>23650</c:v>
                </c:pt>
                <c:pt idx="47">
                  <c:v>27700</c:v>
                </c:pt>
                <c:pt idx="48">
                  <c:v>31400</c:v>
                </c:pt>
                <c:pt idx="49">
                  <c:v>34475</c:v>
                </c:pt>
                <c:pt idx="50">
                  <c:v>36625.0000000002</c:v>
                </c:pt>
                <c:pt idx="51">
                  <c:v>37750</c:v>
                </c:pt>
                <c:pt idx="52">
                  <c:v>37725</c:v>
                </c:pt>
                <c:pt idx="53">
                  <c:v>36600</c:v>
                </c:pt>
                <c:pt idx="54">
                  <c:v>34350</c:v>
                </c:pt>
                <c:pt idx="55">
                  <c:v>31125</c:v>
                </c:pt>
                <c:pt idx="56">
                  <c:v>27075</c:v>
                </c:pt>
                <c:pt idx="57">
                  <c:v>22475</c:v>
                </c:pt>
                <c:pt idx="58">
                  <c:v>17500</c:v>
                </c:pt>
                <c:pt idx="59">
                  <c:v>12525</c:v>
                </c:pt>
                <c:pt idx="60">
                  <c:v>7849.99999999999</c:v>
                </c:pt>
                <c:pt idx="61">
                  <c:v>3875</c:v>
                </c:pt>
                <c:pt idx="62">
                  <c:v>1125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dLbls>
            <c:delete val="1"/>
          </c:dLbls>
          <c:val>
            <c:numRef>
              <c:f>LStop30!$Q$25:$Q$100</c:f>
              <c:numCache>
                <c:formatCode>General</c:formatCode>
                <c:ptCount val="76"/>
                <c:pt idx="0">
                  <c:v>0</c:v>
                </c:pt>
                <c:pt idx="1">
                  <c:v>50</c:v>
                </c:pt>
                <c:pt idx="2">
                  <c:v>225</c:v>
                </c:pt>
                <c:pt idx="3">
                  <c:v>650</c:v>
                </c:pt>
                <c:pt idx="4">
                  <c:v>1250</c:v>
                </c:pt>
                <c:pt idx="5">
                  <c:v>2000</c:v>
                </c:pt>
                <c:pt idx="6">
                  <c:v>2925</c:v>
                </c:pt>
                <c:pt idx="7">
                  <c:v>3950</c:v>
                </c:pt>
                <c:pt idx="8">
                  <c:v>5075</c:v>
                </c:pt>
                <c:pt idx="9">
                  <c:v>6275</c:v>
                </c:pt>
                <c:pt idx="10">
                  <c:v>7475</c:v>
                </c:pt>
                <c:pt idx="11">
                  <c:v>8725</c:v>
                </c:pt>
                <c:pt idx="12">
                  <c:v>9900.00000000001</c:v>
                </c:pt>
                <c:pt idx="13">
                  <c:v>11000</c:v>
                </c:pt>
                <c:pt idx="14">
                  <c:v>11975</c:v>
                </c:pt>
                <c:pt idx="15">
                  <c:v>12825</c:v>
                </c:pt>
                <c:pt idx="16">
                  <c:v>13425</c:v>
                </c:pt>
                <c:pt idx="17">
                  <c:v>13800</c:v>
                </c:pt>
                <c:pt idx="18">
                  <c:v>13875</c:v>
                </c:pt>
                <c:pt idx="19">
                  <c:v>13575</c:v>
                </c:pt>
                <c:pt idx="20">
                  <c:v>12925</c:v>
                </c:pt>
                <c:pt idx="21">
                  <c:v>11850</c:v>
                </c:pt>
                <c:pt idx="22">
                  <c:v>10225</c:v>
                </c:pt>
                <c:pt idx="23">
                  <c:v>8099.99999999999</c:v>
                </c:pt>
                <c:pt idx="24">
                  <c:v>5375</c:v>
                </c:pt>
                <c:pt idx="25">
                  <c:v>1950</c:v>
                </c:pt>
                <c:pt idx="26">
                  <c:v>-2200</c:v>
                </c:pt>
                <c:pt idx="27">
                  <c:v>-7074.99999999999</c:v>
                </c:pt>
                <c:pt idx="28">
                  <c:v>-12550</c:v>
                </c:pt>
                <c:pt idx="29">
                  <c:v>-18500</c:v>
                </c:pt>
                <c:pt idx="30">
                  <c:v>-24775</c:v>
                </c:pt>
                <c:pt idx="31">
                  <c:v>-31300</c:v>
                </c:pt>
                <c:pt idx="32">
                  <c:v>-37875</c:v>
                </c:pt>
                <c:pt idx="33">
                  <c:v>-44400</c:v>
                </c:pt>
                <c:pt idx="34">
                  <c:v>-50675</c:v>
                </c:pt>
                <c:pt idx="35">
                  <c:v>-56499.9999999999</c:v>
                </c:pt>
                <c:pt idx="36">
                  <c:v>-61624.9999999999</c:v>
                </c:pt>
                <c:pt idx="37">
                  <c:v>-65824.9999999999</c:v>
                </c:pt>
                <c:pt idx="38">
                  <c:v>-68824.9999999999</c:v>
                </c:pt>
                <c:pt idx="39">
                  <c:v>-70324.9999999999</c:v>
                </c:pt>
                <c:pt idx="40">
                  <c:v>-70049.9999999999</c:v>
                </c:pt>
                <c:pt idx="41">
                  <c:v>-67774.9999999999</c:v>
                </c:pt>
                <c:pt idx="42">
                  <c:v>-63149.9999999999</c:v>
                </c:pt>
                <c:pt idx="43">
                  <c:v>-56024.9999999999</c:v>
                </c:pt>
                <c:pt idx="44">
                  <c:v>-46100</c:v>
                </c:pt>
                <c:pt idx="45">
                  <c:v>-33225</c:v>
                </c:pt>
                <c:pt idx="46">
                  <c:v>-17300</c:v>
                </c:pt>
                <c:pt idx="47">
                  <c:v>824.999999999999</c:v>
                </c:pt>
                <c:pt idx="48">
                  <c:v>19475</c:v>
                </c:pt>
                <c:pt idx="49">
                  <c:v>37175</c:v>
                </c:pt>
                <c:pt idx="50">
                  <c:v>52700.0000000002</c:v>
                </c:pt>
                <c:pt idx="51">
                  <c:v>64999.9999999999</c:v>
                </c:pt>
                <c:pt idx="52">
                  <c:v>73499.9999999999</c:v>
                </c:pt>
                <c:pt idx="53">
                  <c:v>77849.9999999999</c:v>
                </c:pt>
                <c:pt idx="54">
                  <c:v>77949.9999999999</c:v>
                </c:pt>
                <c:pt idx="55">
                  <c:v>74174.9999999999</c:v>
                </c:pt>
                <c:pt idx="56">
                  <c:v>66974.9999999999</c:v>
                </c:pt>
                <c:pt idx="57">
                  <c:v>57149.9999999999</c:v>
                </c:pt>
                <c:pt idx="58">
                  <c:v>45575</c:v>
                </c:pt>
                <c:pt idx="59">
                  <c:v>33225</c:v>
                </c:pt>
                <c:pt idx="60">
                  <c:v>21150</c:v>
                </c:pt>
                <c:pt idx="61">
                  <c:v>10675</c:v>
                </c:pt>
                <c:pt idx="62">
                  <c:v>3150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8020864"/>
        <c:axId val="108022400"/>
      </c:lineChart>
      <c:catAx>
        <c:axId val="1080208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022400"/>
        <c:crosses val="autoZero"/>
        <c:auto val="1"/>
        <c:lblAlgn val="ctr"/>
        <c:lblOffset val="100"/>
        <c:noMultiLvlLbl val="0"/>
      </c:catAx>
      <c:valAx>
        <c:axId val="1080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020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RStart30!$AA$26:$AA$90</c:f>
              <c:numCache>
                <c:formatCode>General</c:formatCode>
                <c:ptCount val="65"/>
                <c:pt idx="0">
                  <c:v>32500</c:v>
                </c:pt>
                <c:pt idx="1">
                  <c:v>33125</c:v>
                </c:pt>
                <c:pt idx="2">
                  <c:v>29999.9999999999</c:v>
                </c:pt>
                <c:pt idx="3">
                  <c:v>28750</c:v>
                </c:pt>
                <c:pt idx="4">
                  <c:v>31875.0000000001</c:v>
                </c:pt>
                <c:pt idx="5">
                  <c:v>31874.9999999999</c:v>
                </c:pt>
                <c:pt idx="6">
                  <c:v>35000.0000000008</c:v>
                </c:pt>
                <c:pt idx="7">
                  <c:v>30624.9999999993</c:v>
                </c:pt>
                <c:pt idx="8">
                  <c:v>25000.0000000002</c:v>
                </c:pt>
                <c:pt idx="9">
                  <c:v>15624.9999999998</c:v>
                </c:pt>
                <c:pt idx="10">
                  <c:v>625.000000000349</c:v>
                </c:pt>
                <c:pt idx="11">
                  <c:v>-17500.0000000003</c:v>
                </c:pt>
                <c:pt idx="12">
                  <c:v>-35000.0000000033</c:v>
                </c:pt>
                <c:pt idx="13">
                  <c:v>-53749.9999999971</c:v>
                </c:pt>
                <c:pt idx="14">
                  <c:v>-70624.9999999996</c:v>
                </c:pt>
                <c:pt idx="15">
                  <c:v>-84375</c:v>
                </c:pt>
                <c:pt idx="16">
                  <c:v>-91250</c:v>
                </c:pt>
                <c:pt idx="17">
                  <c:v>-95000</c:v>
                </c:pt>
                <c:pt idx="18">
                  <c:v>-94374.9999999996</c:v>
                </c:pt>
                <c:pt idx="19">
                  <c:v>-88125</c:v>
                </c:pt>
                <c:pt idx="20">
                  <c:v>-76875</c:v>
                </c:pt>
                <c:pt idx="21">
                  <c:v>-64375.0000000002</c:v>
                </c:pt>
                <c:pt idx="22">
                  <c:v>-48749.9999999996</c:v>
                </c:pt>
                <c:pt idx="23">
                  <c:v>-30624.9999999993</c:v>
                </c:pt>
                <c:pt idx="24">
                  <c:v>-10000.0000000016</c:v>
                </c:pt>
                <c:pt idx="25">
                  <c:v>10000.0000000009</c:v>
                </c:pt>
                <c:pt idx="26">
                  <c:v>30625</c:v>
                </c:pt>
                <c:pt idx="27">
                  <c:v>48749.9999999996</c:v>
                </c:pt>
                <c:pt idx="28">
                  <c:v>64375.0000000002</c:v>
                </c:pt>
                <c:pt idx="29">
                  <c:v>76875</c:v>
                </c:pt>
                <c:pt idx="30">
                  <c:v>88125</c:v>
                </c:pt>
                <c:pt idx="31">
                  <c:v>94374.9999999996</c:v>
                </c:pt>
                <c:pt idx="32">
                  <c:v>95000</c:v>
                </c:pt>
                <c:pt idx="33">
                  <c:v>91250</c:v>
                </c:pt>
                <c:pt idx="34">
                  <c:v>84375</c:v>
                </c:pt>
                <c:pt idx="35">
                  <c:v>70624.9999999996</c:v>
                </c:pt>
                <c:pt idx="36">
                  <c:v>53750.0000000004</c:v>
                </c:pt>
                <c:pt idx="37">
                  <c:v>34999.9999999997</c:v>
                </c:pt>
                <c:pt idx="38">
                  <c:v>17500</c:v>
                </c:pt>
                <c:pt idx="39">
                  <c:v>-624.999999999825</c:v>
                </c:pt>
                <c:pt idx="40">
                  <c:v>-15625</c:v>
                </c:pt>
                <c:pt idx="41">
                  <c:v>-25000</c:v>
                </c:pt>
                <c:pt idx="42">
                  <c:v>-30625.0000000001</c:v>
                </c:pt>
                <c:pt idx="43">
                  <c:v>-34999.9999999999</c:v>
                </c:pt>
                <c:pt idx="44">
                  <c:v>-31875</c:v>
                </c:pt>
                <c:pt idx="45">
                  <c:v>-31875</c:v>
                </c:pt>
                <c:pt idx="46">
                  <c:v>-28749.9999999999</c:v>
                </c:pt>
                <c:pt idx="47">
                  <c:v>-30000</c:v>
                </c:pt>
                <c:pt idx="48">
                  <c:v>-33125</c:v>
                </c:pt>
                <c:pt idx="49">
                  <c:v>-39374.9999999999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RStart30!$AB$26:$AB$90</c:f>
              <c:numCache>
                <c:formatCode>General</c:formatCode>
                <c:ptCount val="65"/>
                <c:pt idx="0">
                  <c:v>35625</c:v>
                </c:pt>
                <c:pt idx="1">
                  <c:v>36250</c:v>
                </c:pt>
                <c:pt idx="2">
                  <c:v>27499.9999999999</c:v>
                </c:pt>
                <c:pt idx="3">
                  <c:v>21875</c:v>
                </c:pt>
                <c:pt idx="4">
                  <c:v>15625</c:v>
                </c:pt>
                <c:pt idx="5">
                  <c:v>10000</c:v>
                </c:pt>
                <c:pt idx="6">
                  <c:v>5000.00000000047</c:v>
                </c:pt>
                <c:pt idx="7">
                  <c:v>1249.99999999971</c:v>
                </c:pt>
                <c:pt idx="8">
                  <c:v>-5625.00000000017</c:v>
                </c:pt>
                <c:pt idx="9">
                  <c:v>-8124.99999999983</c:v>
                </c:pt>
                <c:pt idx="10">
                  <c:v>-13125.0000000002</c:v>
                </c:pt>
                <c:pt idx="11">
                  <c:v>-18750</c:v>
                </c:pt>
                <c:pt idx="12">
                  <c:v>-20625.0000000022</c:v>
                </c:pt>
                <c:pt idx="13">
                  <c:v>-25624.9999999978</c:v>
                </c:pt>
                <c:pt idx="14">
                  <c:v>-28125</c:v>
                </c:pt>
                <c:pt idx="15">
                  <c:v>-31875</c:v>
                </c:pt>
                <c:pt idx="16">
                  <c:v>-31875</c:v>
                </c:pt>
                <c:pt idx="17">
                  <c:v>-33125</c:v>
                </c:pt>
                <c:pt idx="18">
                  <c:v>-33125</c:v>
                </c:pt>
                <c:pt idx="19">
                  <c:v>-32499.9999999998</c:v>
                </c:pt>
                <c:pt idx="20">
                  <c:v>-29375</c:v>
                </c:pt>
                <c:pt idx="21">
                  <c:v>-27500.0000000002</c:v>
                </c:pt>
                <c:pt idx="22">
                  <c:v>-24999.9999999998</c:v>
                </c:pt>
                <c:pt idx="23">
                  <c:v>-18749.9999999979</c:v>
                </c:pt>
                <c:pt idx="24">
                  <c:v>-15000.0000000041</c:v>
                </c:pt>
                <c:pt idx="25">
                  <c:v>-8124.9999999979</c:v>
                </c:pt>
                <c:pt idx="26">
                  <c:v>0</c:v>
                </c:pt>
                <c:pt idx="27">
                  <c:v>7500</c:v>
                </c:pt>
                <c:pt idx="28">
                  <c:v>15625.0000000001</c:v>
                </c:pt>
                <c:pt idx="29">
                  <c:v>18124.9999999999</c:v>
                </c:pt>
                <c:pt idx="30">
                  <c:v>25624.9999999999</c:v>
                </c:pt>
                <c:pt idx="31">
                  <c:v>28125.0000000001</c:v>
                </c:pt>
                <c:pt idx="32">
                  <c:v>31250</c:v>
                </c:pt>
                <c:pt idx="33">
                  <c:v>33749.9999999998</c:v>
                </c:pt>
                <c:pt idx="34">
                  <c:v>33750</c:v>
                </c:pt>
                <c:pt idx="35">
                  <c:v>34375</c:v>
                </c:pt>
                <c:pt idx="36">
                  <c:v>31875</c:v>
                </c:pt>
                <c:pt idx="37">
                  <c:v>32500</c:v>
                </c:pt>
                <c:pt idx="38">
                  <c:v>26250</c:v>
                </c:pt>
                <c:pt idx="39">
                  <c:v>25624.9999999998</c:v>
                </c:pt>
                <c:pt idx="40">
                  <c:v>18750.0000000002</c:v>
                </c:pt>
                <c:pt idx="41">
                  <c:v>15624.9999999998</c:v>
                </c:pt>
                <c:pt idx="42">
                  <c:v>9375.00000000009</c:v>
                </c:pt>
                <c:pt idx="43">
                  <c:v>2499.99999999991</c:v>
                </c:pt>
                <c:pt idx="44">
                  <c:v>-3749.99999999991</c:v>
                </c:pt>
                <c:pt idx="45">
                  <c:v>-9375.00000000006</c:v>
                </c:pt>
                <c:pt idx="46">
                  <c:v>-20000</c:v>
                </c:pt>
                <c:pt idx="47">
                  <c:v>-26875</c:v>
                </c:pt>
                <c:pt idx="48">
                  <c:v>-37500</c:v>
                </c:pt>
                <c:pt idx="49">
                  <c:v>-47499.9999999999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RStart30!$AC$26:$AC$90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RStart30!$AD$26:$AD$90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5066745"/>
        <c:axId val="397509961"/>
      </c:lineChart>
      <c:catAx>
        <c:axId val="1550667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7509961"/>
        <c:crosses val="autoZero"/>
        <c:auto val="1"/>
        <c:lblAlgn val="ctr"/>
        <c:lblOffset val="100"/>
        <c:noMultiLvlLbl val="0"/>
      </c:catAx>
      <c:valAx>
        <c:axId val="3975099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0667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06501547988"/>
          <c:y val="0.0313478728394978"/>
          <c:w val="0.758782770606264"/>
          <c:h val="0.92809797098921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RStart40!$Q$25:$Q$92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13433.3333333333</c:v>
                </c:pt>
                <c:pt idx="3">
                  <c:v>11533.3333333333</c:v>
                </c:pt>
                <c:pt idx="4">
                  <c:v>8000</c:v>
                </c:pt>
                <c:pt idx="5">
                  <c:v>3133.33333333333</c:v>
                </c:pt>
                <c:pt idx="6">
                  <c:v>-2833.33333333333</c:v>
                </c:pt>
                <c:pt idx="7">
                  <c:v>-9566.66666666667</c:v>
                </c:pt>
                <c:pt idx="8">
                  <c:v>-17000</c:v>
                </c:pt>
                <c:pt idx="9">
                  <c:v>-24833.3333333333</c:v>
                </c:pt>
                <c:pt idx="10">
                  <c:v>-33133.3333333333</c:v>
                </c:pt>
                <c:pt idx="11">
                  <c:v>-41466.6666666666</c:v>
                </c:pt>
                <c:pt idx="12">
                  <c:v>-49933.3333333333</c:v>
                </c:pt>
                <c:pt idx="13">
                  <c:v>-58199.9999999999</c:v>
                </c:pt>
                <c:pt idx="14">
                  <c:v>-66266.6666666666</c:v>
                </c:pt>
                <c:pt idx="15">
                  <c:v>-73899.9999999999</c:v>
                </c:pt>
                <c:pt idx="16">
                  <c:v>-80966.6666666666</c:v>
                </c:pt>
                <c:pt idx="17">
                  <c:v>-87333.3333333333</c:v>
                </c:pt>
                <c:pt idx="18">
                  <c:v>-92899.9999999999</c:v>
                </c:pt>
                <c:pt idx="19">
                  <c:v>-97399.9999999999</c:v>
                </c:pt>
                <c:pt idx="20">
                  <c:v>-100900</c:v>
                </c:pt>
                <c:pt idx="21">
                  <c:v>-103133.333333333</c:v>
                </c:pt>
                <c:pt idx="22">
                  <c:v>-104200</c:v>
                </c:pt>
                <c:pt idx="23">
                  <c:v>-103966.666666667</c:v>
                </c:pt>
                <c:pt idx="24">
                  <c:v>-102400</c:v>
                </c:pt>
                <c:pt idx="25">
                  <c:v>-99633.3333333332</c:v>
                </c:pt>
                <c:pt idx="26">
                  <c:v>-95666.6666666666</c:v>
                </c:pt>
                <c:pt idx="27">
                  <c:v>-90533.3333333333</c:v>
                </c:pt>
                <c:pt idx="28">
                  <c:v>-84433.3333333333</c:v>
                </c:pt>
                <c:pt idx="29">
                  <c:v>-77433.3333333333</c:v>
                </c:pt>
                <c:pt idx="30">
                  <c:v>-69733.3333333333</c:v>
                </c:pt>
                <c:pt idx="31">
                  <c:v>-61466.6666666666</c:v>
                </c:pt>
                <c:pt idx="32">
                  <c:v>-52866.6666666666</c:v>
                </c:pt>
                <c:pt idx="33">
                  <c:v>-44066.6666666666</c:v>
                </c:pt>
                <c:pt idx="34">
                  <c:v>-35433.3333333333</c:v>
                </c:pt>
                <c:pt idx="35">
                  <c:v>-27033.3333333333</c:v>
                </c:pt>
                <c:pt idx="36">
                  <c:v>-19233.3333333333</c:v>
                </c:pt>
                <c:pt idx="37">
                  <c:v>-12100</c:v>
                </c:pt>
                <c:pt idx="38">
                  <c:v>-5666.66666666666</c:v>
                </c:pt>
                <c:pt idx="39">
                  <c:v>99.9999999999999</c:v>
                </c:pt>
                <c:pt idx="40">
                  <c:v>5200</c:v>
                </c:pt>
                <c:pt idx="41">
                  <c:v>9666.66666666666</c:v>
                </c:pt>
                <c:pt idx="42">
                  <c:v>13500</c:v>
                </c:pt>
                <c:pt idx="43">
                  <c:v>16800</c:v>
                </c:pt>
                <c:pt idx="44">
                  <c:v>19433.3333333333</c:v>
                </c:pt>
                <c:pt idx="45">
                  <c:v>21600</c:v>
                </c:pt>
                <c:pt idx="46">
                  <c:v>23166.6666666666</c:v>
                </c:pt>
                <c:pt idx="47">
                  <c:v>24266.6666666666</c:v>
                </c:pt>
                <c:pt idx="48">
                  <c:v>24900</c:v>
                </c:pt>
                <c:pt idx="49">
                  <c:v>25066.6666666666</c:v>
                </c:pt>
                <c:pt idx="50">
                  <c:v>24866.6666666666</c:v>
                </c:pt>
                <c:pt idx="51">
                  <c:v>24266.6666666666</c:v>
                </c:pt>
                <c:pt idx="52">
                  <c:v>23333.3333333333</c:v>
                </c:pt>
                <c:pt idx="53">
                  <c:v>22066.6666666666</c:v>
                </c:pt>
                <c:pt idx="54">
                  <c:v>20566.6666666666</c:v>
                </c:pt>
                <c:pt idx="55">
                  <c:v>18833.3333333333</c:v>
                </c:pt>
                <c:pt idx="56">
                  <c:v>16933.3333333333</c:v>
                </c:pt>
                <c:pt idx="57">
                  <c:v>14833.3333333333</c:v>
                </c:pt>
                <c:pt idx="58">
                  <c:v>12700</c:v>
                </c:pt>
                <c:pt idx="59">
                  <c:v>10466.6666666667</c:v>
                </c:pt>
                <c:pt idx="60">
                  <c:v>8233.33333333333</c:v>
                </c:pt>
                <c:pt idx="61">
                  <c:v>6033.33333333333</c:v>
                </c:pt>
                <c:pt idx="62">
                  <c:v>3933.33333333333</c:v>
                </c:pt>
                <c:pt idx="63">
                  <c:v>2000</c:v>
                </c:pt>
                <c:pt idx="64">
                  <c:v>200</c:v>
                </c:pt>
                <c:pt idx="65">
                  <c:v>-1333.33333333333</c:v>
                </c:pt>
                <c:pt idx="66">
                  <c:v>-2566.66666666666</c:v>
                </c:pt>
                <c:pt idx="67">
                  <c:v>-3433.33333333333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dLbls>
            <c:delete val="1"/>
          </c:dLbls>
          <c:val>
            <c:numRef>
              <c:f>RStart40!$R$25:$R$92</c:f>
              <c:numCache>
                <c:formatCode>General</c:formatCode>
                <c:ptCount val="68"/>
                <c:pt idx="0">
                  <c:v>0</c:v>
                </c:pt>
                <c:pt idx="1">
                  <c:v>-133.333333333333</c:v>
                </c:pt>
                <c:pt idx="2">
                  <c:v>5766.66666666667</c:v>
                </c:pt>
                <c:pt idx="3">
                  <c:v>4800</c:v>
                </c:pt>
                <c:pt idx="4">
                  <c:v>3133.33333333333</c:v>
                </c:pt>
                <c:pt idx="5">
                  <c:v>866.666666666667</c:v>
                </c:pt>
                <c:pt idx="6">
                  <c:v>-1866.66666666667</c:v>
                </c:pt>
                <c:pt idx="7">
                  <c:v>-5033.33333333333</c:v>
                </c:pt>
                <c:pt idx="8">
                  <c:v>-8666.66666666667</c:v>
                </c:pt>
                <c:pt idx="9">
                  <c:v>-12933.3333333333</c:v>
                </c:pt>
                <c:pt idx="10">
                  <c:v>-17800</c:v>
                </c:pt>
                <c:pt idx="11">
                  <c:v>-23366.6666666666</c:v>
                </c:pt>
                <c:pt idx="12">
                  <c:v>-29666.6666666666</c:v>
                </c:pt>
                <c:pt idx="13">
                  <c:v>-36700</c:v>
                </c:pt>
                <c:pt idx="14">
                  <c:v>-44433.3333333333</c:v>
                </c:pt>
                <c:pt idx="15">
                  <c:v>-52733.3333333333</c:v>
                </c:pt>
                <c:pt idx="16">
                  <c:v>-61499.9999999999</c:v>
                </c:pt>
                <c:pt idx="17">
                  <c:v>-70399.9999999999</c:v>
                </c:pt>
                <c:pt idx="18">
                  <c:v>-79266.6666666666</c:v>
                </c:pt>
                <c:pt idx="19">
                  <c:v>-87733.3333333333</c:v>
                </c:pt>
                <c:pt idx="20">
                  <c:v>-95566.6666666666</c:v>
                </c:pt>
                <c:pt idx="21">
                  <c:v>-102366.666666667</c:v>
                </c:pt>
                <c:pt idx="22">
                  <c:v>-107900</c:v>
                </c:pt>
                <c:pt idx="23">
                  <c:v>-111966.666666667</c:v>
                </c:pt>
                <c:pt idx="24">
                  <c:v>-114200</c:v>
                </c:pt>
                <c:pt idx="25">
                  <c:v>-114666.666666667</c:v>
                </c:pt>
                <c:pt idx="26">
                  <c:v>-113133.333333333</c:v>
                </c:pt>
                <c:pt idx="27">
                  <c:v>-109633.333333333</c:v>
                </c:pt>
                <c:pt idx="28">
                  <c:v>-104233.333333333</c:v>
                </c:pt>
                <c:pt idx="29">
                  <c:v>-97033.3333333332</c:v>
                </c:pt>
                <c:pt idx="30">
                  <c:v>-88199.9999999999</c:v>
                </c:pt>
                <c:pt idx="31">
                  <c:v>-77933.3333333333</c:v>
                </c:pt>
                <c:pt idx="32">
                  <c:v>-66499.9999999999</c:v>
                </c:pt>
                <c:pt idx="33">
                  <c:v>-54166.6666666666</c:v>
                </c:pt>
                <c:pt idx="34">
                  <c:v>-41233.3333333333</c:v>
                </c:pt>
                <c:pt idx="35">
                  <c:v>-28100</c:v>
                </c:pt>
                <c:pt idx="36">
                  <c:v>-15000</c:v>
                </c:pt>
                <c:pt idx="37">
                  <c:v>-2300</c:v>
                </c:pt>
                <c:pt idx="38">
                  <c:v>9799.99999999999</c:v>
                </c:pt>
                <c:pt idx="39">
                  <c:v>21100</c:v>
                </c:pt>
                <c:pt idx="40">
                  <c:v>31566.6666666666</c:v>
                </c:pt>
                <c:pt idx="41">
                  <c:v>40900</c:v>
                </c:pt>
                <c:pt idx="42">
                  <c:v>49166.6666666666</c:v>
                </c:pt>
                <c:pt idx="43">
                  <c:v>56099.9999999999</c:v>
                </c:pt>
                <c:pt idx="44">
                  <c:v>61833.3333333333</c:v>
                </c:pt>
                <c:pt idx="45">
                  <c:v>66166.6666666666</c:v>
                </c:pt>
                <c:pt idx="46">
                  <c:v>69233.3333333333</c:v>
                </c:pt>
                <c:pt idx="47">
                  <c:v>70966.6666666666</c:v>
                </c:pt>
                <c:pt idx="48">
                  <c:v>71399.9999999999</c:v>
                </c:pt>
                <c:pt idx="49">
                  <c:v>70699.9999999999</c:v>
                </c:pt>
                <c:pt idx="50">
                  <c:v>68833.3333333333</c:v>
                </c:pt>
                <c:pt idx="51">
                  <c:v>66033.3333333333</c:v>
                </c:pt>
                <c:pt idx="52">
                  <c:v>62266.6666666666</c:v>
                </c:pt>
                <c:pt idx="53">
                  <c:v>57766.6666666666</c:v>
                </c:pt>
                <c:pt idx="54">
                  <c:v>52633.3333333333</c:v>
                </c:pt>
                <c:pt idx="55">
                  <c:v>47000</c:v>
                </c:pt>
                <c:pt idx="56">
                  <c:v>40966.6666666666</c:v>
                </c:pt>
                <c:pt idx="57">
                  <c:v>34666.6666666666</c:v>
                </c:pt>
                <c:pt idx="58">
                  <c:v>28166.6666666666</c:v>
                </c:pt>
                <c:pt idx="59">
                  <c:v>21600</c:v>
                </c:pt>
                <c:pt idx="60">
                  <c:v>15100</c:v>
                </c:pt>
                <c:pt idx="61">
                  <c:v>8699.99999999999</c:v>
                </c:pt>
                <c:pt idx="62">
                  <c:v>2533.33333333333</c:v>
                </c:pt>
                <c:pt idx="63">
                  <c:v>-3300</c:v>
                </c:pt>
                <c:pt idx="64">
                  <c:v>-8666.66666666666</c:v>
                </c:pt>
                <c:pt idx="65">
                  <c:v>-13400</c:v>
                </c:pt>
                <c:pt idx="66">
                  <c:v>-17333.3333333333</c:v>
                </c:pt>
                <c:pt idx="67">
                  <c:v>-20266.6666666666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7608320"/>
        <c:axId val="167609856"/>
      </c:lineChart>
      <c:catAx>
        <c:axId val="1676083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7609856"/>
        <c:crosses val="autoZero"/>
        <c:auto val="1"/>
        <c:lblAlgn val="ctr"/>
        <c:lblOffset val="100"/>
        <c:noMultiLvlLbl val="0"/>
      </c:catAx>
      <c:valAx>
        <c:axId val="16760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760832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RStart40!$V$26:$V$91</c:f>
              <c:numCache>
                <c:formatCode>General</c:formatCode>
                <c:ptCount val="66"/>
                <c:pt idx="0">
                  <c:v>-4444.44444444445</c:v>
                </c:pt>
                <c:pt idx="1">
                  <c:v>201111.111111111</c:v>
                </c:pt>
                <c:pt idx="2">
                  <c:v>-10000</c:v>
                </c:pt>
                <c:pt idx="3">
                  <c:v>-16666.6666666667</c:v>
                </c:pt>
                <c:pt idx="4">
                  <c:v>-21111.1111111111</c:v>
                </c:pt>
                <c:pt idx="5">
                  <c:v>-25555.5555555556</c:v>
                </c:pt>
                <c:pt idx="6">
                  <c:v>-26666.6666666667</c:v>
                </c:pt>
                <c:pt idx="7">
                  <c:v>-30000</c:v>
                </c:pt>
                <c:pt idx="8">
                  <c:v>-33333.3333333334</c:v>
                </c:pt>
                <c:pt idx="9">
                  <c:v>-33333.3333333333</c:v>
                </c:pt>
                <c:pt idx="10">
                  <c:v>-37777.7777777777</c:v>
                </c:pt>
                <c:pt idx="11">
                  <c:v>-38888.8888888889</c:v>
                </c:pt>
                <c:pt idx="12">
                  <c:v>-42222.2222222222</c:v>
                </c:pt>
                <c:pt idx="13">
                  <c:v>-44444.4444444444</c:v>
                </c:pt>
                <c:pt idx="14">
                  <c:v>-48888.8888888888</c:v>
                </c:pt>
                <c:pt idx="15">
                  <c:v>-51111.1111111111</c:v>
                </c:pt>
                <c:pt idx="16">
                  <c:v>-56666.6666666666</c:v>
                </c:pt>
                <c:pt idx="17">
                  <c:v>-61111.1111111111</c:v>
                </c:pt>
                <c:pt idx="18">
                  <c:v>-66666.6666666666</c:v>
                </c:pt>
                <c:pt idx="19">
                  <c:v>-69999.9999999999</c:v>
                </c:pt>
                <c:pt idx="20">
                  <c:v>-74444.4444444444</c:v>
                </c:pt>
                <c:pt idx="21">
                  <c:v>-81111.1111111111</c:v>
                </c:pt>
                <c:pt idx="22">
                  <c:v>-83333.3333333332</c:v>
                </c:pt>
                <c:pt idx="23">
                  <c:v>-88888.8888888888</c:v>
                </c:pt>
                <c:pt idx="24">
                  <c:v>-91111.1111111111</c:v>
                </c:pt>
                <c:pt idx="25">
                  <c:v>-93333.3333333332</c:v>
                </c:pt>
                <c:pt idx="26">
                  <c:v>-95555.5555555555</c:v>
                </c:pt>
                <c:pt idx="27">
                  <c:v>-96666.6666666667</c:v>
                </c:pt>
                <c:pt idx="28">
                  <c:v>-94444.4444444443</c:v>
                </c:pt>
                <c:pt idx="29">
                  <c:v>-93333.3333333333</c:v>
                </c:pt>
                <c:pt idx="30">
                  <c:v>-91111.1111111109</c:v>
                </c:pt>
                <c:pt idx="31">
                  <c:v>-85555.5555555555</c:v>
                </c:pt>
                <c:pt idx="32">
                  <c:v>-81111.1111111112</c:v>
                </c:pt>
                <c:pt idx="33">
                  <c:v>-74444.4444444443</c:v>
                </c:pt>
                <c:pt idx="34">
                  <c:v>-65555.5555555555</c:v>
                </c:pt>
                <c:pt idx="35">
                  <c:v>-56666.6666666667</c:v>
                </c:pt>
                <c:pt idx="36">
                  <c:v>-46666.6666666667</c:v>
                </c:pt>
                <c:pt idx="37">
                  <c:v>-37777.7777777776</c:v>
                </c:pt>
                <c:pt idx="38">
                  <c:v>-23333.3333333333</c:v>
                </c:pt>
                <c:pt idx="39">
                  <c:v>-13333.3333333333</c:v>
                </c:pt>
                <c:pt idx="40">
                  <c:v>1111.11111111119</c:v>
                </c:pt>
                <c:pt idx="41">
                  <c:v>11111.1111111109</c:v>
                </c:pt>
                <c:pt idx="42">
                  <c:v>26666.6666666667</c:v>
                </c:pt>
                <c:pt idx="43">
                  <c:v>37777.7777777779</c:v>
                </c:pt>
                <c:pt idx="44">
                  <c:v>51111.1111111109</c:v>
                </c:pt>
                <c:pt idx="45">
                  <c:v>63333.3333333333</c:v>
                </c:pt>
                <c:pt idx="46">
                  <c:v>73333.3333333333</c:v>
                </c:pt>
                <c:pt idx="47">
                  <c:v>85555.5555555555</c:v>
                </c:pt>
                <c:pt idx="48">
                  <c:v>95555.5555555555</c:v>
                </c:pt>
                <c:pt idx="49">
                  <c:v>103333.333333333</c:v>
                </c:pt>
                <c:pt idx="50">
                  <c:v>112222.222222222</c:v>
                </c:pt>
                <c:pt idx="51">
                  <c:v>118888.888888889</c:v>
                </c:pt>
                <c:pt idx="52">
                  <c:v>124444.444444444</c:v>
                </c:pt>
                <c:pt idx="53">
                  <c:v>127777.777777778</c:v>
                </c:pt>
                <c:pt idx="54">
                  <c:v>131111.111111111</c:v>
                </c:pt>
                <c:pt idx="55">
                  <c:v>132222.222222222</c:v>
                </c:pt>
                <c:pt idx="56">
                  <c:v>132222.222222222</c:v>
                </c:pt>
                <c:pt idx="57">
                  <c:v>130000</c:v>
                </c:pt>
                <c:pt idx="58">
                  <c:v>126666.666666667</c:v>
                </c:pt>
                <c:pt idx="59">
                  <c:v>121111.111111111</c:v>
                </c:pt>
                <c:pt idx="60">
                  <c:v>115555.555555555</c:v>
                </c:pt>
                <c:pt idx="61">
                  <c:v>106666.666666667</c:v>
                </c:pt>
                <c:pt idx="62">
                  <c:v>95555.5555555555</c:v>
                </c:pt>
                <c:pt idx="63">
                  <c:v>83333.3333333333</c:v>
                </c:pt>
                <c:pt idx="64">
                  <c:v>72222.2222222222</c:v>
                </c:pt>
                <c:pt idx="65">
                  <c:v>54444.4444444444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RStart40!$W$26:$W$91</c:f>
              <c:numCache>
                <c:formatCode>General</c:formatCode>
                <c:ptCount val="66"/>
                <c:pt idx="0">
                  <c:v>0</c:v>
                </c:pt>
                <c:pt idx="1">
                  <c:v>457777.777777778</c:v>
                </c:pt>
                <c:pt idx="2">
                  <c:v>-7777.7777777778</c:v>
                </c:pt>
                <c:pt idx="3">
                  <c:v>-14444.4444444444</c:v>
                </c:pt>
                <c:pt idx="4">
                  <c:v>-22222.2222222223</c:v>
                </c:pt>
                <c:pt idx="5">
                  <c:v>-25555.5555555555</c:v>
                </c:pt>
                <c:pt idx="6">
                  <c:v>-31111.1111111111</c:v>
                </c:pt>
                <c:pt idx="7">
                  <c:v>-34444.4444444444</c:v>
                </c:pt>
                <c:pt idx="8">
                  <c:v>-37777.7777777781</c:v>
                </c:pt>
                <c:pt idx="9">
                  <c:v>-41111.111111111</c:v>
                </c:pt>
                <c:pt idx="10">
                  <c:v>-42222.2222222222</c:v>
                </c:pt>
                <c:pt idx="11">
                  <c:v>-45555.5555555555</c:v>
                </c:pt>
                <c:pt idx="12">
                  <c:v>-45555.5555555555</c:v>
                </c:pt>
                <c:pt idx="13">
                  <c:v>-47777.7777777777</c:v>
                </c:pt>
                <c:pt idx="14">
                  <c:v>-47777.7777777777</c:v>
                </c:pt>
                <c:pt idx="15">
                  <c:v>-48888.8888888888</c:v>
                </c:pt>
                <c:pt idx="16">
                  <c:v>-46666.6666666666</c:v>
                </c:pt>
                <c:pt idx="17">
                  <c:v>-48888.8888888888</c:v>
                </c:pt>
                <c:pt idx="18">
                  <c:v>-46666.6666666666</c:v>
                </c:pt>
                <c:pt idx="19">
                  <c:v>-45555.5555555555</c:v>
                </c:pt>
                <c:pt idx="20">
                  <c:v>-46666.6666666666</c:v>
                </c:pt>
                <c:pt idx="21">
                  <c:v>-42222.2222222222</c:v>
                </c:pt>
                <c:pt idx="22">
                  <c:v>-42222.2222222222</c:v>
                </c:pt>
                <c:pt idx="23">
                  <c:v>-41111.1111111111</c:v>
                </c:pt>
                <c:pt idx="24">
                  <c:v>-36666.6666666666</c:v>
                </c:pt>
                <c:pt idx="25">
                  <c:v>-36666.6666666667</c:v>
                </c:pt>
                <c:pt idx="26">
                  <c:v>-32222.2222222222</c:v>
                </c:pt>
                <c:pt idx="27">
                  <c:v>-28888.8888888889</c:v>
                </c:pt>
                <c:pt idx="28">
                  <c:v>-28888.8888888888</c:v>
                </c:pt>
                <c:pt idx="29">
                  <c:v>-23333.3333333333</c:v>
                </c:pt>
                <c:pt idx="30">
                  <c:v>-21111.1111111111</c:v>
                </c:pt>
                <c:pt idx="31">
                  <c:v>-17777.7777777777</c:v>
                </c:pt>
                <c:pt idx="32">
                  <c:v>-13333.3333333333</c:v>
                </c:pt>
                <c:pt idx="33">
                  <c:v>-10000</c:v>
                </c:pt>
                <c:pt idx="34">
                  <c:v>-6666.66666666667</c:v>
                </c:pt>
                <c:pt idx="35">
                  <c:v>-2222.22222222226</c:v>
                </c:pt>
                <c:pt idx="36">
                  <c:v>2222.22222222226</c:v>
                </c:pt>
                <c:pt idx="37">
                  <c:v>4444.4444444444</c:v>
                </c:pt>
                <c:pt idx="38">
                  <c:v>11111.1111111111</c:v>
                </c:pt>
                <c:pt idx="39">
                  <c:v>12222.2222222223</c:v>
                </c:pt>
                <c:pt idx="40">
                  <c:v>18888.8888888888</c:v>
                </c:pt>
                <c:pt idx="41">
                  <c:v>20000</c:v>
                </c:pt>
                <c:pt idx="42">
                  <c:v>25555.5555555556</c:v>
                </c:pt>
                <c:pt idx="43">
                  <c:v>28888.8888888888</c:v>
                </c:pt>
                <c:pt idx="44">
                  <c:v>32222.2222222222</c:v>
                </c:pt>
                <c:pt idx="45">
                  <c:v>34444.4444444444</c:v>
                </c:pt>
                <c:pt idx="46">
                  <c:v>40000</c:v>
                </c:pt>
                <c:pt idx="47">
                  <c:v>39999.9999999999</c:v>
                </c:pt>
                <c:pt idx="48">
                  <c:v>44444.4444444444</c:v>
                </c:pt>
                <c:pt idx="49">
                  <c:v>45555.5555555555</c:v>
                </c:pt>
                <c:pt idx="50">
                  <c:v>46666.6666666666</c:v>
                </c:pt>
                <c:pt idx="51">
                  <c:v>51111.111111111</c:v>
                </c:pt>
                <c:pt idx="52">
                  <c:v>48888.8888888889</c:v>
                </c:pt>
                <c:pt idx="53">
                  <c:v>52222.2222222222</c:v>
                </c:pt>
                <c:pt idx="54">
                  <c:v>51111.1111111111</c:v>
                </c:pt>
                <c:pt idx="55">
                  <c:v>50000</c:v>
                </c:pt>
                <c:pt idx="56">
                  <c:v>52222.2222222222</c:v>
                </c:pt>
                <c:pt idx="57">
                  <c:v>47777.7777777777</c:v>
                </c:pt>
                <c:pt idx="58">
                  <c:v>48888.8888888888</c:v>
                </c:pt>
                <c:pt idx="59">
                  <c:v>44444.4444444444</c:v>
                </c:pt>
                <c:pt idx="60">
                  <c:v>42222.2222222222</c:v>
                </c:pt>
                <c:pt idx="61">
                  <c:v>40000</c:v>
                </c:pt>
                <c:pt idx="62">
                  <c:v>35555.5555555555</c:v>
                </c:pt>
                <c:pt idx="63">
                  <c:v>29999.9999999999</c:v>
                </c:pt>
                <c:pt idx="64">
                  <c:v>26666.6666666667</c:v>
                </c:pt>
                <c:pt idx="65">
                  <c:v>18888.8888888889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RStart40!$X$26:$X$91</c:f>
              <c:numCache>
                <c:formatCode>General</c:formatCode>
                <c:ptCount val="66"/>
                <c:pt idx="0">
                  <c:v>0</c:v>
                </c:pt>
                <c:pt idx="1">
                  <c:v>447777.777777778</c:v>
                </c:pt>
                <c:pt idx="2">
                  <c:v>-63333.3333333333</c:v>
                </c:pt>
                <c:pt idx="3">
                  <c:v>-117777.777777778</c:v>
                </c:pt>
                <c:pt idx="4">
                  <c:v>-162222.222222222</c:v>
                </c:pt>
                <c:pt idx="5">
                  <c:v>-198888.888888889</c:v>
                </c:pt>
                <c:pt idx="6">
                  <c:v>-224444.444444444</c:v>
                </c:pt>
                <c:pt idx="7">
                  <c:v>-247777.777777778</c:v>
                </c:pt>
                <c:pt idx="8">
                  <c:v>-261111.11111111</c:v>
                </c:pt>
                <c:pt idx="9">
                  <c:v>-276666.666666667</c:v>
                </c:pt>
                <c:pt idx="10">
                  <c:v>-277777.777777777</c:v>
                </c:pt>
                <c:pt idx="11">
                  <c:v>-282222.222222222</c:v>
                </c:pt>
                <c:pt idx="12">
                  <c:v>-275555.555555555</c:v>
                </c:pt>
                <c:pt idx="13">
                  <c:v>-268888.888888889</c:v>
                </c:pt>
                <c:pt idx="14">
                  <c:v>-254444.444444444</c:v>
                </c:pt>
                <c:pt idx="15">
                  <c:v>-235555.555555556</c:v>
                </c:pt>
                <c:pt idx="16">
                  <c:v>-212222.222222222</c:v>
                </c:pt>
                <c:pt idx="17">
                  <c:v>-185555.555555555</c:v>
                </c:pt>
                <c:pt idx="18">
                  <c:v>-150000</c:v>
                </c:pt>
                <c:pt idx="19">
                  <c:v>-116666.666666667</c:v>
                </c:pt>
                <c:pt idx="20">
                  <c:v>-74444.4444444443</c:v>
                </c:pt>
                <c:pt idx="21">
                  <c:v>-35555.5555555557</c:v>
                </c:pt>
                <c:pt idx="22">
                  <c:v>7777.7777777781</c:v>
                </c:pt>
                <c:pt idx="23">
                  <c:v>52222.2222222219</c:v>
                </c:pt>
                <c:pt idx="24">
                  <c:v>92222.2222222224</c:v>
                </c:pt>
                <c:pt idx="25">
                  <c:v>132222.222222222</c:v>
                </c:pt>
                <c:pt idx="26">
                  <c:v>171111.111111111</c:v>
                </c:pt>
                <c:pt idx="27">
                  <c:v>203333.333333333</c:v>
                </c:pt>
                <c:pt idx="28">
                  <c:v>233333.333333333</c:v>
                </c:pt>
                <c:pt idx="29">
                  <c:v>256666.666666667</c:v>
                </c:pt>
                <c:pt idx="30">
                  <c:v>275555.555555555</c:v>
                </c:pt>
                <c:pt idx="31">
                  <c:v>286666.666666666</c:v>
                </c:pt>
                <c:pt idx="32">
                  <c:v>293333.333333333</c:v>
                </c:pt>
                <c:pt idx="33">
                  <c:v>287777.777777778</c:v>
                </c:pt>
                <c:pt idx="34">
                  <c:v>280000</c:v>
                </c:pt>
                <c:pt idx="35">
                  <c:v>260000</c:v>
                </c:pt>
                <c:pt idx="36">
                  <c:v>237777.777777778</c:v>
                </c:pt>
                <c:pt idx="37">
                  <c:v>214444.444444444</c:v>
                </c:pt>
                <c:pt idx="38">
                  <c:v>192222.222222222</c:v>
                </c:pt>
                <c:pt idx="39">
                  <c:v>170000</c:v>
                </c:pt>
                <c:pt idx="40">
                  <c:v>148888.888888889</c:v>
                </c:pt>
                <c:pt idx="41">
                  <c:v>127777.777777778</c:v>
                </c:pt>
                <c:pt idx="42">
                  <c:v>110000</c:v>
                </c:pt>
                <c:pt idx="43">
                  <c:v>87777.7777777777</c:v>
                </c:pt>
                <c:pt idx="44">
                  <c:v>72222.2222222221</c:v>
                </c:pt>
                <c:pt idx="45">
                  <c:v>52222.2222222221</c:v>
                </c:pt>
                <c:pt idx="46">
                  <c:v>36666.6666666667</c:v>
                </c:pt>
                <c:pt idx="47">
                  <c:v>21111.1111111111</c:v>
                </c:pt>
                <c:pt idx="48">
                  <c:v>5555.5555555556</c:v>
                </c:pt>
                <c:pt idx="49">
                  <c:v>-6666.66666666667</c:v>
                </c:pt>
                <c:pt idx="50">
                  <c:v>-20000</c:v>
                </c:pt>
                <c:pt idx="51">
                  <c:v>-31111.1111111111</c:v>
                </c:pt>
                <c:pt idx="52">
                  <c:v>-42222.2222222223</c:v>
                </c:pt>
                <c:pt idx="53">
                  <c:v>-49999.9999999999</c:v>
                </c:pt>
                <c:pt idx="54">
                  <c:v>-57777.7777777777</c:v>
                </c:pt>
                <c:pt idx="55">
                  <c:v>-63333.3333333333</c:v>
                </c:pt>
                <c:pt idx="56">
                  <c:v>-69999.9999999999</c:v>
                </c:pt>
                <c:pt idx="57">
                  <c:v>-71111.111111111</c:v>
                </c:pt>
                <c:pt idx="58">
                  <c:v>-74444.4444444444</c:v>
                </c:pt>
                <c:pt idx="59">
                  <c:v>-74444.4444444444</c:v>
                </c:pt>
                <c:pt idx="60">
                  <c:v>-73333.3333333333</c:v>
                </c:pt>
                <c:pt idx="61">
                  <c:v>-69999.9999999999</c:v>
                </c:pt>
                <c:pt idx="62">
                  <c:v>-64444.4444444444</c:v>
                </c:pt>
                <c:pt idx="63">
                  <c:v>-59999.9999999999</c:v>
                </c:pt>
                <c:pt idx="64">
                  <c:v>-51111.1111111111</c:v>
                </c:pt>
                <c:pt idx="65">
                  <c:v>-41111.1111111111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RStart40!$Y$26:$Y$91</c:f>
              <c:numCache>
                <c:formatCode>General</c:formatCode>
                <c:ptCount val="66"/>
                <c:pt idx="0">
                  <c:v>-4444.44444444445</c:v>
                </c:pt>
                <c:pt idx="1">
                  <c:v>196666.666666667</c:v>
                </c:pt>
                <c:pt idx="2">
                  <c:v>-32222.2222222222</c:v>
                </c:pt>
                <c:pt idx="3">
                  <c:v>-55555.5555555556</c:v>
                </c:pt>
                <c:pt idx="4">
                  <c:v>-75555.5555555556</c:v>
                </c:pt>
                <c:pt idx="5">
                  <c:v>-91111.1111111111</c:v>
                </c:pt>
                <c:pt idx="6">
                  <c:v>-105555.555555556</c:v>
                </c:pt>
                <c:pt idx="7">
                  <c:v>-121111.111111111</c:v>
                </c:pt>
                <c:pt idx="8">
                  <c:v>-142222.222222222</c:v>
                </c:pt>
                <c:pt idx="9">
                  <c:v>-162222.222222222</c:v>
                </c:pt>
                <c:pt idx="10">
                  <c:v>-185555.555555555</c:v>
                </c:pt>
                <c:pt idx="11">
                  <c:v>-210000</c:v>
                </c:pt>
                <c:pt idx="12">
                  <c:v>-234444.444444444</c:v>
                </c:pt>
                <c:pt idx="13">
                  <c:v>-257777.777777777</c:v>
                </c:pt>
                <c:pt idx="14">
                  <c:v>-276666.666666666</c:v>
                </c:pt>
                <c:pt idx="15">
                  <c:v>-292222.222222222</c:v>
                </c:pt>
                <c:pt idx="16">
                  <c:v>-296666.666666667</c:v>
                </c:pt>
                <c:pt idx="17">
                  <c:v>-295555.555555555</c:v>
                </c:pt>
                <c:pt idx="18">
                  <c:v>-282222.222222222</c:v>
                </c:pt>
                <c:pt idx="19">
                  <c:v>-261111.111111111</c:v>
                </c:pt>
                <c:pt idx="20">
                  <c:v>-226666.666666666</c:v>
                </c:pt>
                <c:pt idx="21">
                  <c:v>-184444.444444444</c:v>
                </c:pt>
                <c:pt idx="22">
                  <c:v>-135555.555555556</c:v>
                </c:pt>
                <c:pt idx="23">
                  <c:v>-74444.4444444443</c:v>
                </c:pt>
                <c:pt idx="24">
                  <c:v>-15555.5555555557</c:v>
                </c:pt>
                <c:pt idx="25">
                  <c:v>51111.1111111114</c:v>
                </c:pt>
                <c:pt idx="26">
                  <c:v>116666.666666666</c:v>
                </c:pt>
                <c:pt idx="27">
                  <c:v>180000</c:v>
                </c:pt>
                <c:pt idx="28">
                  <c:v>240000</c:v>
                </c:pt>
                <c:pt idx="29">
                  <c:v>294444.444444444</c:v>
                </c:pt>
                <c:pt idx="30">
                  <c:v>342222.222222222</c:v>
                </c:pt>
                <c:pt idx="31">
                  <c:v>381111.111111111</c:v>
                </c:pt>
                <c:pt idx="32">
                  <c:v>411111.111111111</c:v>
                </c:pt>
                <c:pt idx="33">
                  <c:v>431111.111111111</c:v>
                </c:pt>
                <c:pt idx="34">
                  <c:v>437777.777777778</c:v>
                </c:pt>
                <c:pt idx="35">
                  <c:v>436666.666666666</c:v>
                </c:pt>
                <c:pt idx="36">
                  <c:v>423333.333333333</c:v>
                </c:pt>
                <c:pt idx="37">
                  <c:v>403333.333333333</c:v>
                </c:pt>
                <c:pt idx="38">
                  <c:v>376666.666666666</c:v>
                </c:pt>
                <c:pt idx="39">
                  <c:v>348888.888888889</c:v>
                </c:pt>
                <c:pt idx="40">
                  <c:v>311111.111111111</c:v>
                </c:pt>
                <c:pt idx="41">
                  <c:v>275555.555555555</c:v>
                </c:pt>
                <c:pt idx="42">
                  <c:v>231111.111111111</c:v>
                </c:pt>
                <c:pt idx="43">
                  <c:v>191111.111111111</c:v>
                </c:pt>
                <c:pt idx="44">
                  <c:v>144444.444444445</c:v>
                </c:pt>
                <c:pt idx="45">
                  <c:v>102222.222222222</c:v>
                </c:pt>
                <c:pt idx="46">
                  <c:v>57777.7777777776</c:v>
                </c:pt>
                <c:pt idx="47">
                  <c:v>14444.4444444448</c:v>
                </c:pt>
                <c:pt idx="48">
                  <c:v>-23333.3333333333</c:v>
                </c:pt>
                <c:pt idx="49">
                  <c:v>-62222.2222222224</c:v>
                </c:pt>
                <c:pt idx="50">
                  <c:v>-93333.3333333333</c:v>
                </c:pt>
                <c:pt idx="51">
                  <c:v>-125555.555555555</c:v>
                </c:pt>
                <c:pt idx="52">
                  <c:v>-150000</c:v>
                </c:pt>
                <c:pt idx="53">
                  <c:v>-171111.111111111</c:v>
                </c:pt>
                <c:pt idx="54">
                  <c:v>-187777.777777778</c:v>
                </c:pt>
                <c:pt idx="55">
                  <c:v>-201111.111111111</c:v>
                </c:pt>
                <c:pt idx="56">
                  <c:v>-210000</c:v>
                </c:pt>
                <c:pt idx="57">
                  <c:v>-216666.666666666</c:v>
                </c:pt>
                <c:pt idx="58">
                  <c:v>-218888.888888889</c:v>
                </c:pt>
                <c:pt idx="59">
                  <c:v>-216666.666666666</c:v>
                </c:pt>
                <c:pt idx="60">
                  <c:v>-213333.333333333</c:v>
                </c:pt>
                <c:pt idx="61">
                  <c:v>-205555.555555555</c:v>
                </c:pt>
                <c:pt idx="62">
                  <c:v>-194444.444444444</c:v>
                </c:pt>
                <c:pt idx="63">
                  <c:v>-178888.888888889</c:v>
                </c:pt>
                <c:pt idx="64">
                  <c:v>-157777.777777778</c:v>
                </c:pt>
                <c:pt idx="65">
                  <c:v>-131111.111111111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7581917"/>
        <c:axId val="194870532"/>
      </c:lineChart>
      <c:catAx>
        <c:axId val="6475819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870532"/>
        <c:crosses val="autoZero"/>
        <c:auto val="1"/>
        <c:lblAlgn val="ctr"/>
        <c:lblOffset val="100"/>
        <c:noMultiLvlLbl val="0"/>
      </c:catAx>
      <c:valAx>
        <c:axId val="1948705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5819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RStart40!$AA$26:$AA$90</c:f>
              <c:numCache>
                <c:formatCode>General</c:formatCode>
                <c:ptCount val="65"/>
                <c:pt idx="0">
                  <c:v>-205555.555555556</c:v>
                </c:pt>
                <c:pt idx="1">
                  <c:v>211111.111111111</c:v>
                </c:pt>
                <c:pt idx="2">
                  <c:v>6666.66666666667</c:v>
                </c:pt>
                <c:pt idx="3">
                  <c:v>4444.44444444443</c:v>
                </c:pt>
                <c:pt idx="4">
                  <c:v>4444.44444444446</c:v>
                </c:pt>
                <c:pt idx="5">
                  <c:v>1111.1111111111</c:v>
                </c:pt>
                <c:pt idx="6">
                  <c:v>3333.33333333333</c:v>
                </c:pt>
                <c:pt idx="7">
                  <c:v>3333.33333333336</c:v>
                </c:pt>
                <c:pt idx="8">
                  <c:v>-5.82076609134674e-11</c:v>
                </c:pt>
                <c:pt idx="9">
                  <c:v>4444.44444444444</c:v>
                </c:pt>
                <c:pt idx="10">
                  <c:v>1111.11111111112</c:v>
                </c:pt>
                <c:pt idx="11">
                  <c:v>3333.33333333331</c:v>
                </c:pt>
                <c:pt idx="12">
                  <c:v>2222.22222222223</c:v>
                </c:pt>
                <c:pt idx="13">
                  <c:v>4444.44444444443</c:v>
                </c:pt>
                <c:pt idx="14">
                  <c:v>2222.22222222223</c:v>
                </c:pt>
                <c:pt idx="15">
                  <c:v>5555.55555555553</c:v>
                </c:pt>
                <c:pt idx="16">
                  <c:v>4444.44444444447</c:v>
                </c:pt>
                <c:pt idx="17">
                  <c:v>5555.55555555554</c:v>
                </c:pt>
                <c:pt idx="18">
                  <c:v>3333.33333333333</c:v>
                </c:pt>
                <c:pt idx="19">
                  <c:v>4444.44444444441</c:v>
                </c:pt>
                <c:pt idx="20">
                  <c:v>6666.66666666673</c:v>
                </c:pt>
                <c:pt idx="21">
                  <c:v>2222.22222222213</c:v>
                </c:pt>
                <c:pt idx="22">
                  <c:v>5555.55555555561</c:v>
                </c:pt>
                <c:pt idx="23">
                  <c:v>2222.22222222226</c:v>
                </c:pt>
                <c:pt idx="24">
                  <c:v>2222.22222222213</c:v>
                </c:pt>
                <c:pt idx="25">
                  <c:v>2222.22222222226</c:v>
                </c:pt>
                <c:pt idx="26">
                  <c:v>1111.1111111112</c:v>
                </c:pt>
                <c:pt idx="27">
                  <c:v>-2222.22222222238</c:v>
                </c:pt>
                <c:pt idx="28">
                  <c:v>-1111.11111111095</c:v>
                </c:pt>
                <c:pt idx="29">
                  <c:v>-2222.22222222239</c:v>
                </c:pt>
                <c:pt idx="30">
                  <c:v>-5555.55555555547</c:v>
                </c:pt>
                <c:pt idx="31">
                  <c:v>-4444.44444444428</c:v>
                </c:pt>
                <c:pt idx="32">
                  <c:v>-6666.6666666669</c:v>
                </c:pt>
                <c:pt idx="33">
                  <c:v>-8888.88888888882</c:v>
                </c:pt>
                <c:pt idx="34">
                  <c:v>-8888.8888888888</c:v>
                </c:pt>
                <c:pt idx="35">
                  <c:v>-10000</c:v>
                </c:pt>
                <c:pt idx="36">
                  <c:v>-8888.88888888905</c:v>
                </c:pt>
                <c:pt idx="37">
                  <c:v>-14444.4444444443</c:v>
                </c:pt>
                <c:pt idx="38">
                  <c:v>-10000</c:v>
                </c:pt>
                <c:pt idx="39">
                  <c:v>-14444.4444444445</c:v>
                </c:pt>
                <c:pt idx="40">
                  <c:v>-9999.99999999976</c:v>
                </c:pt>
                <c:pt idx="41">
                  <c:v>-15555.5555555557</c:v>
                </c:pt>
                <c:pt idx="42">
                  <c:v>-11111.1111111112</c:v>
                </c:pt>
                <c:pt idx="43">
                  <c:v>-13333.3333333331</c:v>
                </c:pt>
                <c:pt idx="44">
                  <c:v>-12222.2222222224</c:v>
                </c:pt>
                <c:pt idx="45">
                  <c:v>-10000</c:v>
                </c:pt>
                <c:pt idx="46">
                  <c:v>-12222.2222222221</c:v>
                </c:pt>
                <c:pt idx="47">
                  <c:v>-10000</c:v>
                </c:pt>
                <c:pt idx="48">
                  <c:v>-7777.77777777762</c:v>
                </c:pt>
                <c:pt idx="49">
                  <c:v>-8888.88888888905</c:v>
                </c:pt>
                <c:pt idx="50">
                  <c:v>-6666.66666666667</c:v>
                </c:pt>
                <c:pt idx="51">
                  <c:v>-5555.55555555559</c:v>
                </c:pt>
                <c:pt idx="52">
                  <c:v>-3333.33333333321</c:v>
                </c:pt>
                <c:pt idx="53">
                  <c:v>-3333.33333333333</c:v>
                </c:pt>
                <c:pt idx="54">
                  <c:v>-1111.11111111121</c:v>
                </c:pt>
                <c:pt idx="55">
                  <c:v>0</c:v>
                </c:pt>
                <c:pt idx="56">
                  <c:v>2222.22222222228</c:v>
                </c:pt>
                <c:pt idx="57">
                  <c:v>3333.33333333333</c:v>
                </c:pt>
                <c:pt idx="58">
                  <c:v>5555.55555555558</c:v>
                </c:pt>
                <c:pt idx="59">
                  <c:v>5555.55555555552</c:v>
                </c:pt>
                <c:pt idx="60">
                  <c:v>8888.88888888888</c:v>
                </c:pt>
                <c:pt idx="61">
                  <c:v>11111.1111111111</c:v>
                </c:pt>
                <c:pt idx="62">
                  <c:v>12222.2222222222</c:v>
                </c:pt>
                <c:pt idx="63">
                  <c:v>11111.1111111111</c:v>
                </c:pt>
                <c:pt idx="64">
                  <c:v>17777.7777777778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RStart40!$AB$26:$AB$90</c:f>
              <c:numCache>
                <c:formatCode>General</c:formatCode>
                <c:ptCount val="65"/>
                <c:pt idx="0">
                  <c:v>-457777.777777778</c:v>
                </c:pt>
                <c:pt idx="1">
                  <c:v>465555.555555556</c:v>
                </c:pt>
                <c:pt idx="2">
                  <c:v>6666.66666666661</c:v>
                </c:pt>
                <c:pt idx="3">
                  <c:v>7777.77777777786</c:v>
                </c:pt>
                <c:pt idx="4">
                  <c:v>3333.33333333327</c:v>
                </c:pt>
                <c:pt idx="5">
                  <c:v>5555.55555555559</c:v>
                </c:pt>
                <c:pt idx="6">
                  <c:v>3333.33333333328</c:v>
                </c:pt>
                <c:pt idx="7">
                  <c:v>3333.33333333369</c:v>
                </c:pt>
                <c:pt idx="8">
                  <c:v>3333.33333333294</c:v>
                </c:pt>
                <c:pt idx="9">
                  <c:v>1111.11111111116</c:v>
                </c:pt>
                <c:pt idx="10">
                  <c:v>3333.3333333333</c:v>
                </c:pt>
                <c:pt idx="11">
                  <c:v>0</c:v>
                </c:pt>
                <c:pt idx="12">
                  <c:v>2222.22222222224</c:v>
                </c:pt>
                <c:pt idx="13">
                  <c:v>0</c:v>
                </c:pt>
                <c:pt idx="14">
                  <c:v>1111.11111111112</c:v>
                </c:pt>
                <c:pt idx="15">
                  <c:v>-2222.22222222222</c:v>
                </c:pt>
                <c:pt idx="16">
                  <c:v>2222.22222222221</c:v>
                </c:pt>
                <c:pt idx="17">
                  <c:v>-2222.2222222222</c:v>
                </c:pt>
                <c:pt idx="18">
                  <c:v>-1111.11111111113</c:v>
                </c:pt>
                <c:pt idx="19">
                  <c:v>1111.11111111113</c:v>
                </c:pt>
                <c:pt idx="20">
                  <c:v>-4444.44444444446</c:v>
                </c:pt>
                <c:pt idx="21">
                  <c:v>0</c:v>
                </c:pt>
                <c:pt idx="22">
                  <c:v>-1111.11111111113</c:v>
                </c:pt>
                <c:pt idx="23">
                  <c:v>-4444.44444444447</c:v>
                </c:pt>
                <c:pt idx="24">
                  <c:v>6.54836185276508e-11</c:v>
                </c:pt>
                <c:pt idx="25">
                  <c:v>-4444.44444444447</c:v>
                </c:pt>
                <c:pt idx="26">
                  <c:v>-3333.33333333334</c:v>
                </c:pt>
                <c:pt idx="27">
                  <c:v>-5.82076609134674e-11</c:v>
                </c:pt>
                <c:pt idx="28">
                  <c:v>-5555.55555555547</c:v>
                </c:pt>
                <c:pt idx="29">
                  <c:v>-2222.22222222226</c:v>
                </c:pt>
                <c:pt idx="30">
                  <c:v>-3333.33333333334</c:v>
                </c:pt>
                <c:pt idx="31">
                  <c:v>-4444.4444444444</c:v>
                </c:pt>
                <c:pt idx="32">
                  <c:v>-3333.33333333333</c:v>
                </c:pt>
                <c:pt idx="33">
                  <c:v>-3333.33333333333</c:v>
                </c:pt>
                <c:pt idx="34">
                  <c:v>-4444.4444444444</c:v>
                </c:pt>
                <c:pt idx="35">
                  <c:v>-4444.44444444453</c:v>
                </c:pt>
                <c:pt idx="36">
                  <c:v>-2222.22222222214</c:v>
                </c:pt>
                <c:pt idx="37">
                  <c:v>-6666.66666666667</c:v>
                </c:pt>
                <c:pt idx="38">
                  <c:v>-1111.11111111119</c:v>
                </c:pt>
                <c:pt idx="39">
                  <c:v>-6666.66666666655</c:v>
                </c:pt>
                <c:pt idx="40">
                  <c:v>-1111.11111111119</c:v>
                </c:pt>
                <c:pt idx="41">
                  <c:v>-5555.5555555556</c:v>
                </c:pt>
                <c:pt idx="42">
                  <c:v>-3333.33333333321</c:v>
                </c:pt>
                <c:pt idx="43">
                  <c:v>-3333.33333333339</c:v>
                </c:pt>
                <c:pt idx="44">
                  <c:v>-2222.2222222222</c:v>
                </c:pt>
                <c:pt idx="45">
                  <c:v>-5555.55555555559</c:v>
                </c:pt>
                <c:pt idx="46">
                  <c:v>5.82076609134674e-11</c:v>
                </c:pt>
                <c:pt idx="47">
                  <c:v>-4444.44444444447</c:v>
                </c:pt>
                <c:pt idx="48">
                  <c:v>-1111.11111111113</c:v>
                </c:pt>
                <c:pt idx="49">
                  <c:v>-1111.11111111109</c:v>
                </c:pt>
                <c:pt idx="50">
                  <c:v>-4444.44444444441</c:v>
                </c:pt>
                <c:pt idx="51">
                  <c:v>2222.22222222218</c:v>
                </c:pt>
                <c:pt idx="52">
                  <c:v>-3333.33333333329</c:v>
                </c:pt>
                <c:pt idx="53">
                  <c:v>1111.11111111109</c:v>
                </c:pt>
                <c:pt idx="54">
                  <c:v>1111.11111111112</c:v>
                </c:pt>
                <c:pt idx="55">
                  <c:v>-2222.22222222223</c:v>
                </c:pt>
                <c:pt idx="56">
                  <c:v>4444.44444444445</c:v>
                </c:pt>
                <c:pt idx="57">
                  <c:v>-1111.11111111111</c:v>
                </c:pt>
                <c:pt idx="58">
                  <c:v>4444.44444444443</c:v>
                </c:pt>
                <c:pt idx="59">
                  <c:v>2222.2222222222</c:v>
                </c:pt>
                <c:pt idx="60">
                  <c:v>2222.22222222223</c:v>
                </c:pt>
                <c:pt idx="61">
                  <c:v>4444.44444444443</c:v>
                </c:pt>
                <c:pt idx="62">
                  <c:v>5555.5555555556</c:v>
                </c:pt>
                <c:pt idx="63">
                  <c:v>3333.33333333327</c:v>
                </c:pt>
                <c:pt idx="64">
                  <c:v>7777.7777777778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RStart40!$AC$26:$AC$90</c:f>
              <c:numCache>
                <c:formatCode>General</c:formatCode>
                <c:ptCount val="65"/>
                <c:pt idx="0">
                  <c:v>-447777.777777778</c:v>
                </c:pt>
                <c:pt idx="1">
                  <c:v>511111.111111111</c:v>
                </c:pt>
                <c:pt idx="2">
                  <c:v>54444.4444444445</c:v>
                </c:pt>
                <c:pt idx="3">
                  <c:v>44444.4444444444</c:v>
                </c:pt>
                <c:pt idx="4">
                  <c:v>36666.6666666667</c:v>
                </c:pt>
                <c:pt idx="5">
                  <c:v>25555.5555555556</c:v>
                </c:pt>
                <c:pt idx="6">
                  <c:v>23333.3333333333</c:v>
                </c:pt>
                <c:pt idx="7">
                  <c:v>13333.3333333326</c:v>
                </c:pt>
                <c:pt idx="8">
                  <c:v>15555.5555555562</c:v>
                </c:pt>
                <c:pt idx="9">
                  <c:v>1111.11111111083</c:v>
                </c:pt>
                <c:pt idx="10">
                  <c:v>4444.44444444473</c:v>
                </c:pt>
                <c:pt idx="11">
                  <c:v>-6666.66666666686</c:v>
                </c:pt>
                <c:pt idx="12">
                  <c:v>-6666.66666666645</c:v>
                </c:pt>
                <c:pt idx="13">
                  <c:v>-14444.444444445</c:v>
                </c:pt>
                <c:pt idx="14">
                  <c:v>-18888.8888888881</c:v>
                </c:pt>
                <c:pt idx="15">
                  <c:v>-23333.3333333338</c:v>
                </c:pt>
                <c:pt idx="16">
                  <c:v>-26666.6666666667</c:v>
                </c:pt>
                <c:pt idx="17">
                  <c:v>-35555.5555555552</c:v>
                </c:pt>
                <c:pt idx="18">
                  <c:v>-33333.3333333333</c:v>
                </c:pt>
                <c:pt idx="19">
                  <c:v>-42222.2222222224</c:v>
                </c:pt>
                <c:pt idx="20">
                  <c:v>-38888.8888888886</c:v>
                </c:pt>
                <c:pt idx="21">
                  <c:v>-43333.3333333338</c:v>
                </c:pt>
                <c:pt idx="22">
                  <c:v>-44444.4444444438</c:v>
                </c:pt>
                <c:pt idx="23">
                  <c:v>-40000.0000000005</c:v>
                </c:pt>
                <c:pt idx="24">
                  <c:v>-39999.9999999995</c:v>
                </c:pt>
                <c:pt idx="25">
                  <c:v>-38888.8888888891</c:v>
                </c:pt>
                <c:pt idx="26">
                  <c:v>-32222.2222222224</c:v>
                </c:pt>
                <c:pt idx="27">
                  <c:v>-29999.9999999995</c:v>
                </c:pt>
                <c:pt idx="28">
                  <c:v>-23333.3333333338</c:v>
                </c:pt>
                <c:pt idx="29">
                  <c:v>-18888.8888888886</c:v>
                </c:pt>
                <c:pt idx="30">
                  <c:v>-11111.1111111112</c:v>
                </c:pt>
                <c:pt idx="31">
                  <c:v>-6666.66666666663</c:v>
                </c:pt>
                <c:pt idx="32">
                  <c:v>5555.55555555545</c:v>
                </c:pt>
                <c:pt idx="33">
                  <c:v>7777.77777777798</c:v>
                </c:pt>
                <c:pt idx="34">
                  <c:v>19999.9999999999</c:v>
                </c:pt>
                <c:pt idx="35">
                  <c:v>22222.2222222221</c:v>
                </c:pt>
                <c:pt idx="36">
                  <c:v>23333.3333333334</c:v>
                </c:pt>
                <c:pt idx="37">
                  <c:v>22222.2222222222</c:v>
                </c:pt>
                <c:pt idx="38">
                  <c:v>22222.2222222222</c:v>
                </c:pt>
                <c:pt idx="39">
                  <c:v>21111.1111111111</c:v>
                </c:pt>
                <c:pt idx="40">
                  <c:v>21111.1111111112</c:v>
                </c:pt>
                <c:pt idx="41">
                  <c:v>17777.7777777777</c:v>
                </c:pt>
                <c:pt idx="42">
                  <c:v>22222.2222222222</c:v>
                </c:pt>
                <c:pt idx="43">
                  <c:v>15555.5555555556</c:v>
                </c:pt>
                <c:pt idx="44">
                  <c:v>20000</c:v>
                </c:pt>
                <c:pt idx="45">
                  <c:v>15555.5555555555</c:v>
                </c:pt>
                <c:pt idx="46">
                  <c:v>15555.5555555556</c:v>
                </c:pt>
                <c:pt idx="47">
                  <c:v>15555.5555555555</c:v>
                </c:pt>
                <c:pt idx="48">
                  <c:v>12222.2222222223</c:v>
                </c:pt>
                <c:pt idx="49">
                  <c:v>13333.3333333333</c:v>
                </c:pt>
                <c:pt idx="50">
                  <c:v>11111.1111111111</c:v>
                </c:pt>
                <c:pt idx="51">
                  <c:v>11111.1111111112</c:v>
                </c:pt>
                <c:pt idx="52">
                  <c:v>7777.77777777762</c:v>
                </c:pt>
                <c:pt idx="53">
                  <c:v>7777.77777777785</c:v>
                </c:pt>
                <c:pt idx="54">
                  <c:v>5555.5555555556</c:v>
                </c:pt>
                <c:pt idx="55">
                  <c:v>6666.66666666661</c:v>
                </c:pt>
                <c:pt idx="56">
                  <c:v>1111.11111111107</c:v>
                </c:pt>
                <c:pt idx="57">
                  <c:v>3333.3333333334</c:v>
                </c:pt>
                <c:pt idx="58">
                  <c:v>0</c:v>
                </c:pt>
                <c:pt idx="59">
                  <c:v>-1111.11111111105</c:v>
                </c:pt>
                <c:pt idx="60">
                  <c:v>-3333.33333333337</c:v>
                </c:pt>
                <c:pt idx="61">
                  <c:v>-5555.55555555553</c:v>
                </c:pt>
                <c:pt idx="62">
                  <c:v>-4444.44444444445</c:v>
                </c:pt>
                <c:pt idx="63">
                  <c:v>-8888.88888888888</c:v>
                </c:pt>
                <c:pt idx="64">
                  <c:v>-9999.99999999999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RStart40!$AD$26:$AD$90</c:f>
              <c:numCache>
                <c:formatCode>General</c:formatCode>
                <c:ptCount val="65"/>
                <c:pt idx="0">
                  <c:v>-201111.111111111</c:v>
                </c:pt>
                <c:pt idx="1">
                  <c:v>228888.888888889</c:v>
                </c:pt>
                <c:pt idx="2">
                  <c:v>23333.3333333333</c:v>
                </c:pt>
                <c:pt idx="3">
                  <c:v>20000</c:v>
                </c:pt>
                <c:pt idx="4">
                  <c:v>15555.5555555556</c:v>
                </c:pt>
                <c:pt idx="5">
                  <c:v>14444.4444444445</c:v>
                </c:pt>
                <c:pt idx="6">
                  <c:v>15555.5555555556</c:v>
                </c:pt>
                <c:pt idx="7">
                  <c:v>21111.1111111106</c:v>
                </c:pt>
                <c:pt idx="8">
                  <c:v>20000.0000000004</c:v>
                </c:pt>
                <c:pt idx="9">
                  <c:v>23333.3333333332</c:v>
                </c:pt>
                <c:pt idx="10">
                  <c:v>24444.4444444444</c:v>
                </c:pt>
                <c:pt idx="11">
                  <c:v>24444.4444444446</c:v>
                </c:pt>
                <c:pt idx="12">
                  <c:v>23333.333333333</c:v>
                </c:pt>
                <c:pt idx="13">
                  <c:v>18888.8888888891</c:v>
                </c:pt>
                <c:pt idx="14">
                  <c:v>15555.5555555554</c:v>
                </c:pt>
                <c:pt idx="15">
                  <c:v>4444.44444444479</c:v>
                </c:pt>
                <c:pt idx="16">
                  <c:v>-1111.11111111142</c:v>
                </c:pt>
                <c:pt idx="17">
                  <c:v>-13333.3333333334</c:v>
                </c:pt>
                <c:pt idx="18">
                  <c:v>-21111.1111111109</c:v>
                </c:pt>
                <c:pt idx="19">
                  <c:v>-34444.4444444448</c:v>
                </c:pt>
                <c:pt idx="20">
                  <c:v>-42222.2222222219</c:v>
                </c:pt>
                <c:pt idx="21">
                  <c:v>-48888.8888888886</c:v>
                </c:pt>
                <c:pt idx="22">
                  <c:v>-61111.1111111114</c:v>
                </c:pt>
                <c:pt idx="23">
                  <c:v>-58888.8888888886</c:v>
                </c:pt>
                <c:pt idx="24">
                  <c:v>-66666.6666666672</c:v>
                </c:pt>
                <c:pt idx="25">
                  <c:v>-65555.5555555547</c:v>
                </c:pt>
                <c:pt idx="26">
                  <c:v>-63333.3333333338</c:v>
                </c:pt>
                <c:pt idx="27">
                  <c:v>-60000</c:v>
                </c:pt>
                <c:pt idx="28">
                  <c:v>-54444.4444444438</c:v>
                </c:pt>
                <c:pt idx="29">
                  <c:v>-47777.7777777781</c:v>
                </c:pt>
                <c:pt idx="30">
                  <c:v>-38888.8888888891</c:v>
                </c:pt>
                <c:pt idx="31">
                  <c:v>-29999.9999999998</c:v>
                </c:pt>
                <c:pt idx="32">
                  <c:v>-20000</c:v>
                </c:pt>
                <c:pt idx="33">
                  <c:v>-6666.6666666668</c:v>
                </c:pt>
                <c:pt idx="34">
                  <c:v>1111.11111111124</c:v>
                </c:pt>
                <c:pt idx="35">
                  <c:v>13333.3333333333</c:v>
                </c:pt>
                <c:pt idx="36">
                  <c:v>20000</c:v>
                </c:pt>
                <c:pt idx="37">
                  <c:v>26666.6666666666</c:v>
                </c:pt>
                <c:pt idx="38">
                  <c:v>27777.7777777778</c:v>
                </c:pt>
                <c:pt idx="39">
                  <c:v>37777.7777777778</c:v>
                </c:pt>
                <c:pt idx="40">
                  <c:v>35555.5555555556</c:v>
                </c:pt>
                <c:pt idx="41">
                  <c:v>44444.4444444443</c:v>
                </c:pt>
                <c:pt idx="42">
                  <c:v>40000</c:v>
                </c:pt>
                <c:pt idx="43">
                  <c:v>46666.6666666664</c:v>
                </c:pt>
                <c:pt idx="44">
                  <c:v>42222.2222222226</c:v>
                </c:pt>
                <c:pt idx="45">
                  <c:v>44444.4444444443</c:v>
                </c:pt>
                <c:pt idx="46">
                  <c:v>43333.3333333328</c:v>
                </c:pt>
                <c:pt idx="47">
                  <c:v>37777.7777777781</c:v>
                </c:pt>
                <c:pt idx="48">
                  <c:v>38888.8888888891</c:v>
                </c:pt>
                <c:pt idx="49">
                  <c:v>31111.111111111</c:v>
                </c:pt>
                <c:pt idx="50">
                  <c:v>32222.2222222219</c:v>
                </c:pt>
                <c:pt idx="51">
                  <c:v>24444.4444444448</c:v>
                </c:pt>
                <c:pt idx="52">
                  <c:v>21111.1111111109</c:v>
                </c:pt>
                <c:pt idx="53">
                  <c:v>16666.6666666667</c:v>
                </c:pt>
                <c:pt idx="54">
                  <c:v>13333.3333333333</c:v>
                </c:pt>
                <c:pt idx="55">
                  <c:v>8888.88888888882</c:v>
                </c:pt>
                <c:pt idx="56">
                  <c:v>6666.66666666666</c:v>
                </c:pt>
                <c:pt idx="57">
                  <c:v>2222.22222222228</c:v>
                </c:pt>
                <c:pt idx="58">
                  <c:v>-2222.22222222222</c:v>
                </c:pt>
                <c:pt idx="59">
                  <c:v>-3333.33333333331</c:v>
                </c:pt>
                <c:pt idx="60">
                  <c:v>-7777.77777777778</c:v>
                </c:pt>
                <c:pt idx="61">
                  <c:v>-11111.1111111111</c:v>
                </c:pt>
                <c:pt idx="62">
                  <c:v>-15555.5555555556</c:v>
                </c:pt>
                <c:pt idx="63">
                  <c:v>-21111.1111111111</c:v>
                </c:pt>
                <c:pt idx="64">
                  <c:v>-26666.6666666666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5066745"/>
        <c:axId val="397509961"/>
      </c:lineChart>
      <c:catAx>
        <c:axId val="1550667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7509961"/>
        <c:crosses val="autoZero"/>
        <c:auto val="1"/>
        <c:lblAlgn val="ctr"/>
        <c:lblOffset val="100"/>
        <c:noMultiLvlLbl val="0"/>
      </c:catAx>
      <c:valAx>
        <c:axId val="3975099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0667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a'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RStart40!$AF$26:$AF$89</c:f>
              <c:numCache>
                <c:formatCode>General</c:formatCode>
                <c:ptCount val="64"/>
                <c:pt idx="0">
                  <c:v>-416666.666666667</c:v>
                </c:pt>
                <c:pt idx="1">
                  <c:v>204444.444444444</c:v>
                </c:pt>
                <c:pt idx="2">
                  <c:v>2222.22222222223</c:v>
                </c:pt>
                <c:pt idx="3">
                  <c:v>-2.91038304567337e-11</c:v>
                </c:pt>
                <c:pt idx="4">
                  <c:v>3333.33333333336</c:v>
                </c:pt>
                <c:pt idx="5">
                  <c:v>-2222.22222222223</c:v>
                </c:pt>
                <c:pt idx="6">
                  <c:v>-3.27418092638254e-11</c:v>
                </c:pt>
                <c:pt idx="7">
                  <c:v>3333.33333333342</c:v>
                </c:pt>
                <c:pt idx="8">
                  <c:v>-4444.4444444445</c:v>
                </c:pt>
                <c:pt idx="9">
                  <c:v>3333.33333333332</c:v>
                </c:pt>
                <c:pt idx="10">
                  <c:v>-2222.2222222222</c:v>
                </c:pt>
                <c:pt idx="11">
                  <c:v>1111.11111111108</c:v>
                </c:pt>
                <c:pt idx="12">
                  <c:v>-2222.2222222222</c:v>
                </c:pt>
                <c:pt idx="13">
                  <c:v>2222.2222222222</c:v>
                </c:pt>
                <c:pt idx="14">
                  <c:v>-3333.3333333333</c:v>
                </c:pt>
                <c:pt idx="15">
                  <c:v>1111.11111111107</c:v>
                </c:pt>
                <c:pt idx="16">
                  <c:v>-1111.11111111107</c:v>
                </c:pt>
                <c:pt idx="17">
                  <c:v>2222.22222222221</c:v>
                </c:pt>
                <c:pt idx="18">
                  <c:v>-1111.11111111108</c:v>
                </c:pt>
                <c:pt idx="19">
                  <c:v>-2222.22222222232</c:v>
                </c:pt>
                <c:pt idx="20">
                  <c:v>4444.4444444446</c:v>
                </c:pt>
                <c:pt idx="21">
                  <c:v>-3333.33333333347</c:v>
                </c:pt>
                <c:pt idx="22">
                  <c:v>3333.33333333334</c:v>
                </c:pt>
                <c:pt idx="23">
                  <c:v>1.30967237055302e-10</c:v>
                </c:pt>
                <c:pt idx="24">
                  <c:v>-1.30967237055302e-10</c:v>
                </c:pt>
                <c:pt idx="25">
                  <c:v>1111.11111111107</c:v>
                </c:pt>
                <c:pt idx="26">
                  <c:v>3333.33333333358</c:v>
                </c:pt>
                <c:pt idx="27">
                  <c:v>-1111.11111111143</c:v>
                </c:pt>
                <c:pt idx="28">
                  <c:v>1111.11111111144</c:v>
                </c:pt>
                <c:pt idx="29">
                  <c:v>3333.33333333308</c:v>
                </c:pt>
                <c:pt idx="30">
                  <c:v>-1111.1111111112</c:v>
                </c:pt>
                <c:pt idx="31">
                  <c:v>2222.22222222263</c:v>
                </c:pt>
                <c:pt idx="32">
                  <c:v>2222.22222222191</c:v>
                </c:pt>
                <c:pt idx="33">
                  <c:v>-1.45519152283669e-11</c:v>
                </c:pt>
                <c:pt idx="34">
                  <c:v>1111.1111111112</c:v>
                </c:pt>
                <c:pt idx="35">
                  <c:v>-1111.11111111095</c:v>
                </c:pt>
                <c:pt idx="36">
                  <c:v>5555.55555555523</c:v>
                </c:pt>
                <c:pt idx="37">
                  <c:v>-4444.44444444428</c:v>
                </c:pt>
                <c:pt idx="38">
                  <c:v>4444.44444444452</c:v>
                </c:pt>
                <c:pt idx="39">
                  <c:v>-4444.44444444477</c:v>
                </c:pt>
                <c:pt idx="40">
                  <c:v>5555.55555555596</c:v>
                </c:pt>
                <c:pt idx="41">
                  <c:v>-4444.44444444453</c:v>
                </c:pt>
                <c:pt idx="42">
                  <c:v>2222.2222222219</c:v>
                </c:pt>
                <c:pt idx="43">
                  <c:v>-1111.1111111107</c:v>
                </c:pt>
                <c:pt idx="44">
                  <c:v>-2222.22222222238</c:v>
                </c:pt>
                <c:pt idx="45">
                  <c:v>2222.22222222212</c:v>
                </c:pt>
                <c:pt idx="46">
                  <c:v>-2222.22222222213</c:v>
                </c:pt>
                <c:pt idx="47">
                  <c:v>-2222.22222222238</c:v>
                </c:pt>
                <c:pt idx="48">
                  <c:v>1111.11111111143</c:v>
                </c:pt>
                <c:pt idx="49">
                  <c:v>-2222.22222222238</c:v>
                </c:pt>
                <c:pt idx="50">
                  <c:v>-1111.11111111108</c:v>
                </c:pt>
                <c:pt idx="51">
                  <c:v>-2222.22222222238</c:v>
                </c:pt>
                <c:pt idx="52">
                  <c:v>1.16415321826935e-10</c:v>
                </c:pt>
                <c:pt idx="53">
                  <c:v>-2222.22222222212</c:v>
                </c:pt>
                <c:pt idx="54">
                  <c:v>-1111.11111111121</c:v>
                </c:pt>
                <c:pt idx="55">
                  <c:v>-2222.22222222228</c:v>
                </c:pt>
                <c:pt idx="56">
                  <c:v>-1111.11111111105</c:v>
                </c:pt>
                <c:pt idx="57">
                  <c:v>-2222.22222222225</c:v>
                </c:pt>
                <c:pt idx="58">
                  <c:v>5.82076609134674e-11</c:v>
                </c:pt>
                <c:pt idx="59">
                  <c:v>-3333.33333333336</c:v>
                </c:pt>
                <c:pt idx="60">
                  <c:v>-2222.22222222225</c:v>
                </c:pt>
                <c:pt idx="61">
                  <c:v>-1111.11111111107</c:v>
                </c:pt>
                <c:pt idx="62">
                  <c:v>1111.11111111109</c:v>
                </c:pt>
                <c:pt idx="63">
                  <c:v>-6666.66666666667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RStart40!$AG$26:$AG$89</c:f>
              <c:numCache>
                <c:formatCode>General</c:formatCode>
                <c:ptCount val="64"/>
                <c:pt idx="0">
                  <c:v>-923333.333333333</c:v>
                </c:pt>
                <c:pt idx="1">
                  <c:v>458888.888888889</c:v>
                </c:pt>
                <c:pt idx="2">
                  <c:v>-1111.11111111125</c:v>
                </c:pt>
                <c:pt idx="3">
                  <c:v>4444.44444444458</c:v>
                </c:pt>
                <c:pt idx="4">
                  <c:v>-2222.22222222232</c:v>
                </c:pt>
                <c:pt idx="5">
                  <c:v>2222.22222222232</c:v>
                </c:pt>
                <c:pt idx="6">
                  <c:v>-4.14729584008455e-10</c:v>
                </c:pt>
                <c:pt idx="7">
                  <c:v>7.49423634260893e-10</c:v>
                </c:pt>
                <c:pt idx="8">
                  <c:v>2222.22222222178</c:v>
                </c:pt>
                <c:pt idx="9">
                  <c:v>-2222.22222222214</c:v>
                </c:pt>
                <c:pt idx="10">
                  <c:v>3333.3333333333</c:v>
                </c:pt>
                <c:pt idx="11">
                  <c:v>-2222.22222222224</c:v>
                </c:pt>
                <c:pt idx="12">
                  <c:v>2222.22222222224</c:v>
                </c:pt>
                <c:pt idx="13">
                  <c:v>-1111.11111111112</c:v>
                </c:pt>
                <c:pt idx="14">
                  <c:v>3333.33333333334</c:v>
                </c:pt>
                <c:pt idx="15">
                  <c:v>-4444.44444444443</c:v>
                </c:pt>
                <c:pt idx="16">
                  <c:v>4444.44444444442</c:v>
                </c:pt>
                <c:pt idx="17">
                  <c:v>-1111.11111111107</c:v>
                </c:pt>
                <c:pt idx="18">
                  <c:v>-2222.22222222226</c:v>
                </c:pt>
                <c:pt idx="19">
                  <c:v>5555.55555555559</c:v>
                </c:pt>
                <c:pt idx="20">
                  <c:v>-4444.44444444446</c:v>
                </c:pt>
                <c:pt idx="21">
                  <c:v>1111.11111111113</c:v>
                </c:pt>
                <c:pt idx="22">
                  <c:v>3333.33333333334</c:v>
                </c:pt>
                <c:pt idx="23">
                  <c:v>-4444.44444444453</c:v>
                </c:pt>
                <c:pt idx="24">
                  <c:v>4444.44444444453</c:v>
                </c:pt>
                <c:pt idx="25">
                  <c:v>-1111.11111111113</c:v>
                </c:pt>
                <c:pt idx="26">
                  <c:v>-3333.33333333328</c:v>
                </c:pt>
                <c:pt idx="27">
                  <c:v>5555.55555555542</c:v>
                </c:pt>
                <c:pt idx="28">
                  <c:v>-3333.33333333321</c:v>
                </c:pt>
                <c:pt idx="29">
                  <c:v>1111.11111111107</c:v>
                </c:pt>
                <c:pt idx="30">
                  <c:v>1111.11111111107</c:v>
                </c:pt>
                <c:pt idx="31">
                  <c:v>-1111.11111111107</c:v>
                </c:pt>
                <c:pt idx="32">
                  <c:v>0</c:v>
                </c:pt>
                <c:pt idx="33">
                  <c:v>1111.11111111107</c:v>
                </c:pt>
                <c:pt idx="34">
                  <c:v>1.20962795335799e-10</c:v>
                </c:pt>
                <c:pt idx="35">
                  <c:v>-2222.22222222238</c:v>
                </c:pt>
                <c:pt idx="36">
                  <c:v>4444.44444444453</c:v>
                </c:pt>
                <c:pt idx="37">
                  <c:v>-5555.55555555548</c:v>
                </c:pt>
                <c:pt idx="38">
                  <c:v>5555.55555555536</c:v>
                </c:pt>
                <c:pt idx="39">
                  <c:v>-5555.55555555536</c:v>
                </c:pt>
                <c:pt idx="40">
                  <c:v>4444.44444444441</c:v>
                </c:pt>
                <c:pt idx="41">
                  <c:v>-2222.22222222239</c:v>
                </c:pt>
                <c:pt idx="42">
                  <c:v>1.81898940354586e-10</c:v>
                </c:pt>
                <c:pt idx="43">
                  <c:v>-1111.11111111119</c:v>
                </c:pt>
                <c:pt idx="44">
                  <c:v>3333.33333333339</c:v>
                </c:pt>
                <c:pt idx="45">
                  <c:v>-5555.55555555565</c:v>
                </c:pt>
                <c:pt idx="46">
                  <c:v>4444.44444444453</c:v>
                </c:pt>
                <c:pt idx="47">
                  <c:v>-3333.33333333334</c:v>
                </c:pt>
                <c:pt idx="48">
                  <c:v>-3.63797880709171e-11</c:v>
                </c:pt>
                <c:pt idx="49">
                  <c:v>3333.33333333331</c:v>
                </c:pt>
                <c:pt idx="50">
                  <c:v>-6666.66666666658</c:v>
                </c:pt>
                <c:pt idx="51">
                  <c:v>5555.55555555547</c:v>
                </c:pt>
                <c:pt idx="52">
                  <c:v>-4444.44444444438</c:v>
                </c:pt>
                <c:pt idx="53">
                  <c:v>-2.91038304567337e-11</c:v>
                </c:pt>
                <c:pt idx="54">
                  <c:v>3333.33333333334</c:v>
                </c:pt>
                <c:pt idx="55">
                  <c:v>-6666.66666666668</c:v>
                </c:pt>
                <c:pt idx="56">
                  <c:v>5555.55555555556</c:v>
                </c:pt>
                <c:pt idx="57">
                  <c:v>-5555.55555555554</c:v>
                </c:pt>
                <c:pt idx="58">
                  <c:v>2222.22222222223</c:v>
                </c:pt>
                <c:pt idx="59">
                  <c:v>-2.91038304567337e-11</c:v>
                </c:pt>
                <c:pt idx="60">
                  <c:v>-2222.2222222222</c:v>
                </c:pt>
                <c:pt idx="61">
                  <c:v>-1111.11111111117</c:v>
                </c:pt>
                <c:pt idx="62">
                  <c:v>2222.22222222232</c:v>
                </c:pt>
                <c:pt idx="63">
                  <c:v>-4444.44444444453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RStart40!$AH$26:$AH$89</c:f>
              <c:numCache>
                <c:formatCode>General</c:formatCode>
                <c:ptCount val="64"/>
                <c:pt idx="0">
                  <c:v>-958888.888888889</c:v>
                </c:pt>
                <c:pt idx="1">
                  <c:v>456666.666666667</c:v>
                </c:pt>
                <c:pt idx="2">
                  <c:v>10000</c:v>
                </c:pt>
                <c:pt idx="3">
                  <c:v>7777.77777777774</c:v>
                </c:pt>
                <c:pt idx="4">
                  <c:v>11111.1111111111</c:v>
                </c:pt>
                <c:pt idx="5">
                  <c:v>2222.22222222228</c:v>
                </c:pt>
                <c:pt idx="6">
                  <c:v>10000.0000000007</c:v>
                </c:pt>
                <c:pt idx="7">
                  <c:v>-2222.22222222365</c:v>
                </c:pt>
                <c:pt idx="8">
                  <c:v>14444.4444444454</c:v>
                </c:pt>
                <c:pt idx="9">
                  <c:v>-3333.3333333339</c:v>
                </c:pt>
                <c:pt idx="10">
                  <c:v>11111.1111111116</c:v>
                </c:pt>
                <c:pt idx="11">
                  <c:v>-4.07453626394272e-10</c:v>
                </c:pt>
                <c:pt idx="12">
                  <c:v>7777.77777777857</c:v>
                </c:pt>
                <c:pt idx="13">
                  <c:v>4444.44444444304</c:v>
                </c:pt>
                <c:pt idx="14">
                  <c:v>4444.44444444578</c:v>
                </c:pt>
                <c:pt idx="15">
                  <c:v>3333.33333333282</c:v>
                </c:pt>
                <c:pt idx="16">
                  <c:v>8888.88888888858</c:v>
                </c:pt>
                <c:pt idx="17">
                  <c:v>-2222.22222222191</c:v>
                </c:pt>
                <c:pt idx="18">
                  <c:v>8888.88888888905</c:v>
                </c:pt>
                <c:pt idx="19">
                  <c:v>-3333.33333333381</c:v>
                </c:pt>
                <c:pt idx="20">
                  <c:v>4444.44444444525</c:v>
                </c:pt>
                <c:pt idx="21">
                  <c:v>1111.11111110997</c:v>
                </c:pt>
                <c:pt idx="22">
                  <c:v>-4444.4444444433</c:v>
                </c:pt>
                <c:pt idx="23">
                  <c:v>-9.89530235528946e-10</c:v>
                </c:pt>
                <c:pt idx="24">
                  <c:v>-1111.11111111045</c:v>
                </c:pt>
                <c:pt idx="25">
                  <c:v>-6666.66666666666</c:v>
                </c:pt>
                <c:pt idx="26">
                  <c:v>-2222.22222222289</c:v>
                </c:pt>
                <c:pt idx="27">
                  <c:v>-6666.66666666567</c:v>
                </c:pt>
                <c:pt idx="28">
                  <c:v>-4444.44444444525</c:v>
                </c:pt>
                <c:pt idx="29">
                  <c:v>-7777.7777777774</c:v>
                </c:pt>
                <c:pt idx="30">
                  <c:v>-4444.44444444455</c:v>
                </c:pt>
                <c:pt idx="31">
                  <c:v>-12222.2222222221</c:v>
                </c:pt>
                <c:pt idx="32">
                  <c:v>-2222.22222222254</c:v>
                </c:pt>
                <c:pt idx="33">
                  <c:v>-12222.2222222219</c:v>
                </c:pt>
                <c:pt idx="34">
                  <c:v>-2222.22222222225</c:v>
                </c:pt>
                <c:pt idx="35">
                  <c:v>-1111.11111111124</c:v>
                </c:pt>
                <c:pt idx="36">
                  <c:v>1111.11111111115</c:v>
                </c:pt>
                <c:pt idx="37">
                  <c:v>2.91038304567337e-11</c:v>
                </c:pt>
                <c:pt idx="38">
                  <c:v>1111.11111111112</c:v>
                </c:pt>
                <c:pt idx="39">
                  <c:v>-1.01863406598568e-10</c:v>
                </c:pt>
                <c:pt idx="40">
                  <c:v>3333.33333333349</c:v>
                </c:pt>
                <c:pt idx="41">
                  <c:v>-4444.44444444453</c:v>
                </c:pt>
                <c:pt idx="42">
                  <c:v>6666.66666666661</c:v>
                </c:pt>
                <c:pt idx="43">
                  <c:v>-4444.44444444441</c:v>
                </c:pt>
                <c:pt idx="44">
                  <c:v>4444.44444444453</c:v>
                </c:pt>
                <c:pt idx="45">
                  <c:v>-1.23691279441118e-10</c:v>
                </c:pt>
                <c:pt idx="46">
                  <c:v>1.21872290037572e-10</c:v>
                </c:pt>
                <c:pt idx="47">
                  <c:v>3333.33333333321</c:v>
                </c:pt>
                <c:pt idx="48">
                  <c:v>-1111.11111111107</c:v>
                </c:pt>
                <c:pt idx="49">
                  <c:v>2222.22222222226</c:v>
                </c:pt>
                <c:pt idx="50">
                  <c:v>-1.16415321826935e-10</c:v>
                </c:pt>
                <c:pt idx="51">
                  <c:v>3333.33333333357</c:v>
                </c:pt>
                <c:pt idx="52">
                  <c:v>-2.3283064365387e-10</c:v>
                </c:pt>
                <c:pt idx="53">
                  <c:v>2222.22222222226</c:v>
                </c:pt>
                <c:pt idx="54">
                  <c:v>-1111.11111111101</c:v>
                </c:pt>
                <c:pt idx="55">
                  <c:v>5555.55555555554</c:v>
                </c:pt>
                <c:pt idx="56">
                  <c:v>-2222.22222222234</c:v>
                </c:pt>
                <c:pt idx="57">
                  <c:v>3333.3333333334</c:v>
                </c:pt>
                <c:pt idx="58">
                  <c:v>1111.11111111105</c:v>
                </c:pt>
                <c:pt idx="59">
                  <c:v>2222.22222222232</c:v>
                </c:pt>
                <c:pt idx="60">
                  <c:v>2222.22222222216</c:v>
                </c:pt>
                <c:pt idx="61">
                  <c:v>-1111.11111111109</c:v>
                </c:pt>
                <c:pt idx="62">
                  <c:v>4444.44444444444</c:v>
                </c:pt>
                <c:pt idx="63">
                  <c:v>1111.11111111111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RStart40!$AI$26:$AI$89</c:f>
              <c:numCache>
                <c:formatCode>General</c:formatCode>
                <c:ptCount val="64"/>
                <c:pt idx="0">
                  <c:v>-430000</c:v>
                </c:pt>
                <c:pt idx="1">
                  <c:v>205555.555555556</c:v>
                </c:pt>
                <c:pt idx="2">
                  <c:v>3333.33333333331</c:v>
                </c:pt>
                <c:pt idx="3">
                  <c:v>4444.44444444445</c:v>
                </c:pt>
                <c:pt idx="4">
                  <c:v>1111.11111111111</c:v>
                </c:pt>
                <c:pt idx="5">
                  <c:v>-1111.11111111111</c:v>
                </c:pt>
                <c:pt idx="6">
                  <c:v>-5555.55555555508</c:v>
                </c:pt>
                <c:pt idx="7">
                  <c:v>1111.11111111027</c:v>
                </c:pt>
                <c:pt idx="8">
                  <c:v>-3333.33333333282</c:v>
                </c:pt>
                <c:pt idx="9">
                  <c:v>-1111.11111111121</c:v>
                </c:pt>
                <c:pt idx="10">
                  <c:v>-2.3283064365387e-10</c:v>
                </c:pt>
                <c:pt idx="11">
                  <c:v>1111.11111111168</c:v>
                </c:pt>
                <c:pt idx="12">
                  <c:v>4444.44444444389</c:v>
                </c:pt>
                <c:pt idx="13">
                  <c:v>3333.33333333363</c:v>
                </c:pt>
                <c:pt idx="14">
                  <c:v>11111.1111111107</c:v>
                </c:pt>
                <c:pt idx="15">
                  <c:v>5555.5555555562</c:v>
                </c:pt>
                <c:pt idx="16">
                  <c:v>12222.222222222</c:v>
                </c:pt>
                <c:pt idx="17">
                  <c:v>7777.77777777758</c:v>
                </c:pt>
                <c:pt idx="18">
                  <c:v>13333.3333333338</c:v>
                </c:pt>
                <c:pt idx="19">
                  <c:v>7777.77777777714</c:v>
                </c:pt>
                <c:pt idx="20">
                  <c:v>6666.66666666666</c:v>
                </c:pt>
                <c:pt idx="21">
                  <c:v>12222.2222222229</c:v>
                </c:pt>
                <c:pt idx="22">
                  <c:v>-2222.22222222287</c:v>
                </c:pt>
                <c:pt idx="23">
                  <c:v>7777.77777777858</c:v>
                </c:pt>
                <c:pt idx="24">
                  <c:v>-1111.1111111124</c:v>
                </c:pt>
                <c:pt idx="25">
                  <c:v>-2222.22222222094</c:v>
                </c:pt>
                <c:pt idx="26">
                  <c:v>-3333.33333333381</c:v>
                </c:pt>
                <c:pt idx="27">
                  <c:v>-5555.5555555562</c:v>
                </c:pt>
                <c:pt idx="28">
                  <c:v>-6666.6666666657</c:v>
                </c:pt>
                <c:pt idx="29">
                  <c:v>-8888.88888888905</c:v>
                </c:pt>
                <c:pt idx="30">
                  <c:v>-8888.88888888928</c:v>
                </c:pt>
                <c:pt idx="31">
                  <c:v>-9999.99999999977</c:v>
                </c:pt>
                <c:pt idx="32">
                  <c:v>-13333.3333333332</c:v>
                </c:pt>
                <c:pt idx="33">
                  <c:v>-7777.77777777804</c:v>
                </c:pt>
                <c:pt idx="34">
                  <c:v>-12222.2222222221</c:v>
                </c:pt>
                <c:pt idx="35">
                  <c:v>-6666.66666666669</c:v>
                </c:pt>
                <c:pt idx="36">
                  <c:v>-6666.66666666657</c:v>
                </c:pt>
                <c:pt idx="37">
                  <c:v>-1111.11111111124</c:v>
                </c:pt>
                <c:pt idx="38">
                  <c:v>-9999.99999999994</c:v>
                </c:pt>
                <c:pt idx="39">
                  <c:v>2222.22222222219</c:v>
                </c:pt>
                <c:pt idx="40">
                  <c:v>-8888.88888888876</c:v>
                </c:pt>
                <c:pt idx="41">
                  <c:v>4444.44444444432</c:v>
                </c:pt>
                <c:pt idx="42">
                  <c:v>-6666.66666666642</c:v>
                </c:pt>
                <c:pt idx="43">
                  <c:v>4444.4444444438</c:v>
                </c:pt>
                <c:pt idx="44">
                  <c:v>-2222.22222222165</c:v>
                </c:pt>
                <c:pt idx="45">
                  <c:v>1111.11111111143</c:v>
                </c:pt>
                <c:pt idx="46">
                  <c:v>5555.55555555475</c:v>
                </c:pt>
                <c:pt idx="47">
                  <c:v>-1111.11111111095</c:v>
                </c:pt>
                <c:pt idx="48">
                  <c:v>7777.77777777809</c:v>
                </c:pt>
                <c:pt idx="49">
                  <c:v>-1111.11111111094</c:v>
                </c:pt>
                <c:pt idx="50">
                  <c:v>7777.77777777714</c:v>
                </c:pt>
                <c:pt idx="51">
                  <c:v>3333.33333333381</c:v>
                </c:pt>
                <c:pt idx="52">
                  <c:v>4444.44444444426</c:v>
                </c:pt>
                <c:pt idx="53">
                  <c:v>3333.33333333337</c:v>
                </c:pt>
                <c:pt idx="54">
                  <c:v>4444.4444444445</c:v>
                </c:pt>
                <c:pt idx="55">
                  <c:v>2222.22222222216</c:v>
                </c:pt>
                <c:pt idx="56">
                  <c:v>4444.44444444438</c:v>
                </c:pt>
                <c:pt idx="57">
                  <c:v>4444.4444444445</c:v>
                </c:pt>
                <c:pt idx="58">
                  <c:v>1111.11111111109</c:v>
                </c:pt>
                <c:pt idx="59">
                  <c:v>4444.44444444447</c:v>
                </c:pt>
                <c:pt idx="60">
                  <c:v>3333.33333333331</c:v>
                </c:pt>
                <c:pt idx="61">
                  <c:v>4444.44444444447</c:v>
                </c:pt>
                <c:pt idx="62">
                  <c:v>5555.55555555553</c:v>
                </c:pt>
                <c:pt idx="63">
                  <c:v>5555.55555555553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5485340"/>
        <c:axId val="436414908"/>
      </c:lineChart>
      <c:catAx>
        <c:axId val="8254853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414908"/>
        <c:crosses val="autoZero"/>
        <c:auto val="1"/>
        <c:lblAlgn val="ctr"/>
        <c:lblOffset val="100"/>
        <c:noMultiLvlLbl val="0"/>
      </c:catAx>
      <c:valAx>
        <c:axId val="4364149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4853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RStart40!$V$113:$V$179</c:f>
              <c:numCache>
                <c:formatCode>General</c:formatCode>
                <c:ptCount val="67"/>
                <c:pt idx="0">
                  <c:v>-0.005729578</c:v>
                </c:pt>
                <c:pt idx="1">
                  <c:v>0.253139016</c:v>
                </c:pt>
                <c:pt idx="2">
                  <c:v>0.244354938</c:v>
                </c:pt>
                <c:pt idx="3">
                  <c:v>0.227516338</c:v>
                </c:pt>
                <c:pt idx="4">
                  <c:v>0.203396837</c:v>
                </c:pt>
                <c:pt idx="5">
                  <c:v>0.172745629</c:v>
                </c:pt>
                <c:pt idx="6">
                  <c:v>0.13628742</c:v>
                </c:pt>
                <c:pt idx="7">
                  <c:v>0.0947224879999999</c:v>
                </c:pt>
                <c:pt idx="8">
                  <c:v>0.048726635</c:v>
                </c:pt>
                <c:pt idx="9">
                  <c:v>-0.00104878799999986</c:v>
                </c:pt>
                <c:pt idx="10">
                  <c:v>-0.0539768700000001</c:v>
                </c:pt>
                <c:pt idx="11">
                  <c:v>-0.109455199</c:v>
                </c:pt>
                <c:pt idx="12">
                  <c:v>-0.166905762</c:v>
                </c:pt>
                <c:pt idx="13">
                  <c:v>-0.225775062</c:v>
                </c:pt>
                <c:pt idx="14">
                  <c:v>-0.285534005</c:v>
                </c:pt>
                <c:pt idx="15">
                  <c:v>-0.345677997</c:v>
                </c:pt>
                <c:pt idx="16">
                  <c:v>-0.405726867</c:v>
                </c:pt>
                <c:pt idx="17">
                  <c:v>-0.465224919</c:v>
                </c:pt>
                <c:pt idx="18">
                  <c:v>-0.523740927</c:v>
                </c:pt>
                <c:pt idx="19">
                  <c:v>-0.580868073</c:v>
                </c:pt>
                <c:pt idx="20">
                  <c:v>-0.636224053</c:v>
                </c:pt>
                <c:pt idx="21">
                  <c:v>-0.689450978</c:v>
                </c:pt>
                <c:pt idx="22">
                  <c:v>-0.74021544</c:v>
                </c:pt>
                <c:pt idx="23">
                  <c:v>-0.788208482</c:v>
                </c:pt>
                <c:pt idx="24">
                  <c:v>-0.833145585</c:v>
                </c:pt>
                <c:pt idx="25">
                  <c:v>-0.874766710999999</c:v>
                </c:pt>
                <c:pt idx="26">
                  <c:v>-0.912836273</c:v>
                </c:pt>
                <c:pt idx="27">
                  <c:v>-0.94714313</c:v>
                </c:pt>
                <c:pt idx="28">
                  <c:v>-0.977500605000001</c:v>
                </c:pt>
                <c:pt idx="29">
                  <c:v>-1.003746487</c:v>
                </c:pt>
                <c:pt idx="30">
                  <c:v>-1.025743</c:v>
                </c:pt>
                <c:pt idx="31">
                  <c:v>-1.04337683</c:v>
                </c:pt>
                <c:pt idx="32">
                  <c:v>-1.05655915</c:v>
                </c:pt>
                <c:pt idx="33">
                  <c:v>-1.06522554</c:v>
                </c:pt>
                <c:pt idx="34">
                  <c:v>-1.06933608</c:v>
                </c:pt>
                <c:pt idx="35">
                  <c:v>-1.06887527</c:v>
                </c:pt>
                <c:pt idx="36">
                  <c:v>-1.06385212</c:v>
                </c:pt>
                <c:pt idx="37">
                  <c:v>-1.0543</c:v>
                </c:pt>
                <c:pt idx="38">
                  <c:v>-1.04027686</c:v>
                </c:pt>
                <c:pt idx="39">
                  <c:v>-1.02186502</c:v>
                </c:pt>
                <c:pt idx="40">
                  <c:v>-0.999171280000002</c:v>
                </c:pt>
                <c:pt idx="41">
                  <c:v>-0.972326880000001</c:v>
                </c:pt>
                <c:pt idx="42">
                  <c:v>-0.941487579999997</c:v>
                </c:pt>
                <c:pt idx="43">
                  <c:v>-0.906833510000002</c:v>
                </c:pt>
                <c:pt idx="44">
                  <c:v>-0.868569300000001</c:v>
                </c:pt>
                <c:pt idx="45">
                  <c:v>-0.826924069999997</c:v>
                </c:pt>
                <c:pt idx="46">
                  <c:v>-0.782151310000003</c:v>
                </c:pt>
                <c:pt idx="47">
                  <c:v>-0.734529069999997</c:v>
                </c:pt>
                <c:pt idx="48">
                  <c:v>-0.684359760000003</c:v>
                </c:pt>
                <c:pt idx="49">
                  <c:v>-0.631970299999999</c:v>
                </c:pt>
                <c:pt idx="50">
                  <c:v>-0.577712089999999</c:v>
                </c:pt>
                <c:pt idx="51">
                  <c:v>-0.521960889999999</c:v>
                </c:pt>
                <c:pt idx="52">
                  <c:v>-0.465117050000003</c:v>
                </c:pt>
                <c:pt idx="53">
                  <c:v>-0.407605259999997</c:v>
                </c:pt>
                <c:pt idx="54">
                  <c:v>-0.349874720000003</c:v>
                </c:pt>
                <c:pt idx="55">
                  <c:v>-0.292399099999997</c:v>
                </c:pt>
                <c:pt idx="56">
                  <c:v>-0.235676490000003</c:v>
                </c:pt>
                <c:pt idx="57">
                  <c:v>-0.180229430000001</c:v>
                </c:pt>
                <c:pt idx="58">
                  <c:v>-0.126604999999998</c:v>
                </c:pt>
                <c:pt idx="59">
                  <c:v>-0.0753746199999981</c:v>
                </c:pt>
                <c:pt idx="60">
                  <c:v>-0.0271342500000031</c:v>
                </c:pt>
                <c:pt idx="61">
                  <c:v>0.0174957300000003</c:v>
                </c:pt>
                <c:pt idx="62">
                  <c:v>0.0578704799999983</c:v>
                </c:pt>
                <c:pt idx="63">
                  <c:v>0.093320680000005</c:v>
                </c:pt>
                <c:pt idx="64">
                  <c:v>0.123152589999997</c:v>
                </c:pt>
                <c:pt idx="65">
                  <c:v>0.146647980000001</c:v>
                </c:pt>
                <c:pt idx="66">
                  <c:v>0.16306419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RStart40!$W$113:$W$179</c:f>
              <c:numCache>
                <c:formatCode>General</c:formatCode>
                <c:ptCount val="67"/>
                <c:pt idx="0">
                  <c:v>0</c:v>
                </c:pt>
                <c:pt idx="1">
                  <c:v>0.253959767</c:v>
                </c:pt>
                <c:pt idx="2">
                  <c:v>0.249953715</c:v>
                </c:pt>
                <c:pt idx="3">
                  <c:v>0.242274258</c:v>
                </c:pt>
                <c:pt idx="4">
                  <c:v>0.231274145</c:v>
                </c:pt>
                <c:pt idx="5">
                  <c:v>0.217295</c:v>
                </c:pt>
                <c:pt idx="6">
                  <c:v>0.20066726</c:v>
                </c:pt>
                <c:pt idx="7">
                  <c:v>0.181710242</c:v>
                </c:pt>
                <c:pt idx="8">
                  <c:v>0.160732091</c:v>
                </c:pt>
                <c:pt idx="9">
                  <c:v>0.138029813</c:v>
                </c:pt>
                <c:pt idx="10">
                  <c:v>0.113889262</c:v>
                </c:pt>
                <c:pt idx="11">
                  <c:v>0.0885851419999999</c:v>
                </c:pt>
                <c:pt idx="12">
                  <c:v>0.062381003</c:v>
                </c:pt>
                <c:pt idx="13">
                  <c:v>0.0355292560000002</c:v>
                </c:pt>
                <c:pt idx="14">
                  <c:v>0.00827113900000009</c:v>
                </c:pt>
                <c:pt idx="15">
                  <c:v>-0.019163244</c:v>
                </c:pt>
                <c:pt idx="16">
                  <c:v>-0.0465549240000001</c:v>
                </c:pt>
                <c:pt idx="17">
                  <c:v>-0.0736961229999999</c:v>
                </c:pt>
                <c:pt idx="18">
                  <c:v>-0.100390187</c:v>
                </c:pt>
                <c:pt idx="19">
                  <c:v>-0.126451596</c:v>
                </c:pt>
                <c:pt idx="20">
                  <c:v>-0.151706029</c:v>
                </c:pt>
                <c:pt idx="21">
                  <c:v>-0.175990267</c:v>
                </c:pt>
                <c:pt idx="22">
                  <c:v>-0.199152268</c:v>
                </c:pt>
                <c:pt idx="23">
                  <c:v>-0.221051128</c:v>
                </c:pt>
                <c:pt idx="24">
                  <c:v>-0.24155711</c:v>
                </c:pt>
                <c:pt idx="25">
                  <c:v>-0.260551601</c:v>
                </c:pt>
                <c:pt idx="26">
                  <c:v>-0.277927176</c:v>
                </c:pt>
                <c:pt idx="27">
                  <c:v>-0.29358751</c:v>
                </c:pt>
                <c:pt idx="28">
                  <c:v>-0.30744748</c:v>
                </c:pt>
                <c:pt idx="29">
                  <c:v>-0.319433075</c:v>
                </c:pt>
                <c:pt idx="30">
                  <c:v>-0.329481454</c:v>
                </c:pt>
                <c:pt idx="31">
                  <c:v>-0.337540931</c:v>
                </c:pt>
                <c:pt idx="32">
                  <c:v>-0.343570939</c:v>
                </c:pt>
                <c:pt idx="33">
                  <c:v>-0.347542098</c:v>
                </c:pt>
                <c:pt idx="34">
                  <c:v>-0.34943617</c:v>
                </c:pt>
                <c:pt idx="35">
                  <c:v>-0.349246046</c:v>
                </c:pt>
                <c:pt idx="36">
                  <c:v>-0.346975787</c:v>
                </c:pt>
                <c:pt idx="37">
                  <c:v>-0.342640604</c:v>
                </c:pt>
                <c:pt idx="38">
                  <c:v>-0.336266851</c:v>
                </c:pt>
                <c:pt idx="39">
                  <c:v>-0.327892034</c:v>
                </c:pt>
                <c:pt idx="40">
                  <c:v>-0.317564808999999</c:v>
                </c:pt>
                <c:pt idx="41">
                  <c:v>-0.305345</c:v>
                </c:pt>
                <c:pt idx="42">
                  <c:v>-0.29130354</c:v>
                </c:pt>
                <c:pt idx="43">
                  <c:v>-0.275522558</c:v>
                </c:pt>
                <c:pt idx="44">
                  <c:v>-0.258095302</c:v>
                </c:pt>
                <c:pt idx="45">
                  <c:v>-0.239126193000001</c:v>
                </c:pt>
                <c:pt idx="46">
                  <c:v>-0.218730775</c:v>
                </c:pt>
                <c:pt idx="47">
                  <c:v>-0.197035767999999</c:v>
                </c:pt>
                <c:pt idx="48">
                  <c:v>-0.174179038</c:v>
                </c:pt>
                <c:pt idx="49">
                  <c:v>-0.150309582</c:v>
                </c:pt>
                <c:pt idx="50">
                  <c:v>-0.125587576</c:v>
                </c:pt>
                <c:pt idx="51">
                  <c:v>-0.100184323</c:v>
                </c:pt>
                <c:pt idx="52">
                  <c:v>-0.074282288</c:v>
                </c:pt>
                <c:pt idx="53">
                  <c:v>-0.0480750840000006</c:v>
                </c:pt>
                <c:pt idx="54">
                  <c:v>-0.0217674689999994</c:v>
                </c:pt>
                <c:pt idx="55">
                  <c:v>0.0044246379999997</c:v>
                </c:pt>
                <c:pt idx="56">
                  <c:v>0.0302741729999996</c:v>
                </c:pt>
                <c:pt idx="57">
                  <c:v>0.0555429300000005</c:v>
                </c:pt>
                <c:pt idx="58">
                  <c:v>0.0799815329999998</c:v>
                </c:pt>
                <c:pt idx="59">
                  <c:v>0.103329472</c:v>
                </c:pt>
                <c:pt idx="60">
                  <c:v>0.125315089</c:v>
                </c:pt>
                <c:pt idx="61">
                  <c:v>0.14565556</c:v>
                </c:pt>
                <c:pt idx="62">
                  <c:v>0.16405692</c:v>
                </c:pt>
                <c:pt idx="63">
                  <c:v>0.180214053</c:v>
                </c:pt>
                <c:pt idx="64">
                  <c:v>0.193810692</c:v>
                </c:pt>
                <c:pt idx="65">
                  <c:v>0.204519428</c:v>
                </c:pt>
                <c:pt idx="66">
                  <c:v>0.212001684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RStart40!$X$113:$X$179</c:f>
              <c:numCache>
                <c:formatCode>General</c:formatCode>
                <c:ptCount val="67"/>
                <c:pt idx="0">
                  <c:v>0</c:v>
                </c:pt>
                <c:pt idx="1">
                  <c:v>0.248483952</c:v>
                </c:pt>
                <c:pt idx="2">
                  <c:v>0.213369471</c:v>
                </c:pt>
                <c:pt idx="3">
                  <c:v>0.148149308</c:v>
                </c:pt>
                <c:pt idx="4">
                  <c:v>0.05802166</c:v>
                </c:pt>
                <c:pt idx="5">
                  <c:v>-0.05210783</c:v>
                </c:pt>
                <c:pt idx="6">
                  <c:v>-0.177626061</c:v>
                </c:pt>
                <c:pt idx="7">
                  <c:v>-0.31421245</c:v>
                </c:pt>
                <c:pt idx="8">
                  <c:v>-0.457839018</c:v>
                </c:pt>
                <c:pt idx="9">
                  <c:v>-0.604770268</c:v>
                </c:pt>
                <c:pt idx="10">
                  <c:v>-0.751563293</c:v>
                </c:pt>
                <c:pt idx="11">
                  <c:v>-0.8950677</c:v>
                </c:pt>
                <c:pt idx="12">
                  <c:v>-1.03242568</c:v>
                </c:pt>
                <c:pt idx="13">
                  <c:v>-1.161071917</c:v>
                </c:pt>
                <c:pt idx="14">
                  <c:v>-1.278733682</c:v>
                </c:pt>
                <c:pt idx="15">
                  <c:v>-1.383430786</c:v>
                </c:pt>
                <c:pt idx="16">
                  <c:v>-1.473475556</c:v>
                </c:pt>
                <c:pt idx="17">
                  <c:v>-1.5474729</c:v>
                </c:pt>
                <c:pt idx="18">
                  <c:v>-1.60432026</c:v>
                </c:pt>
                <c:pt idx="19">
                  <c:v>-1.64320759</c:v>
                </c:pt>
                <c:pt idx="20">
                  <c:v>-1.66361746</c:v>
                </c:pt>
                <c:pt idx="21">
                  <c:v>-1.66532492</c:v>
                </c:pt>
                <c:pt idx="22">
                  <c:v>-1.64839757</c:v>
                </c:pt>
                <c:pt idx="23">
                  <c:v>-1.61319562</c:v>
                </c:pt>
                <c:pt idx="24">
                  <c:v>-1.56037174</c:v>
                </c:pt>
                <c:pt idx="25">
                  <c:v>-1.4908712</c:v>
                </c:pt>
                <c:pt idx="26">
                  <c:v>-1.40593179</c:v>
                </c:pt>
                <c:pt idx="27">
                  <c:v>-1.30708388</c:v>
                </c:pt>
                <c:pt idx="28">
                  <c:v>-1.19615032</c:v>
                </c:pt>
                <c:pt idx="29">
                  <c:v>-1.07524658</c:v>
                </c:pt>
                <c:pt idx="30">
                  <c:v>-0.946780610000001</c:v>
                </c:pt>
                <c:pt idx="31">
                  <c:v>-0.813452969999997</c:v>
                </c:pt>
                <c:pt idx="32">
                  <c:v>-0.678256700000002</c:v>
                </c:pt>
                <c:pt idx="33">
                  <c:v>-0.54447742</c:v>
                </c:pt>
                <c:pt idx="34">
                  <c:v>-0.415693309999998</c:v>
                </c:pt>
                <c:pt idx="35">
                  <c:v>-0.295591259999998</c:v>
                </c:pt>
                <c:pt idx="36">
                  <c:v>-0.18608708</c:v>
                </c:pt>
                <c:pt idx="37">
                  <c:v>-0.0871517700000055</c:v>
                </c:pt>
                <c:pt idx="38">
                  <c:v>0.00144520999999997</c:v>
                </c:pt>
                <c:pt idx="39">
                  <c:v>0.079957499999999</c:v>
                </c:pt>
                <c:pt idx="40">
                  <c:v>0.14866181</c:v>
                </c:pt>
                <c:pt idx="41">
                  <c:v>0.207857880000002</c:v>
                </c:pt>
                <c:pt idx="42">
                  <c:v>0.25786854</c:v>
                </c:pt>
                <c:pt idx="43">
                  <c:v>0.299039749999999</c:v>
                </c:pt>
                <c:pt idx="44">
                  <c:v>0.331740410000002</c:v>
                </c:pt>
                <c:pt idx="45">
                  <c:v>0.356362610000001</c:v>
                </c:pt>
                <c:pt idx="46">
                  <c:v>0.373321439999998</c:v>
                </c:pt>
                <c:pt idx="47">
                  <c:v>0.383055089999999</c:v>
                </c:pt>
                <c:pt idx="48">
                  <c:v>0.386024800000001</c:v>
                </c:pt>
                <c:pt idx="49">
                  <c:v>0.382714889999999</c:v>
                </c:pt>
                <c:pt idx="50">
                  <c:v>0.373632740000001</c:v>
                </c:pt>
                <c:pt idx="51">
                  <c:v>0.359308800000001</c:v>
                </c:pt>
                <c:pt idx="52">
                  <c:v>0.340296609999999</c:v>
                </c:pt>
                <c:pt idx="53">
                  <c:v>0.31717274</c:v>
                </c:pt>
                <c:pt idx="54">
                  <c:v>0.290536879999998</c:v>
                </c:pt>
                <c:pt idx="55">
                  <c:v>0.26101173</c:v>
                </c:pt>
                <c:pt idx="56">
                  <c:v>0.229243090000001</c:v>
                </c:pt>
                <c:pt idx="57">
                  <c:v>0.19589985</c:v>
                </c:pt>
                <c:pt idx="58">
                  <c:v>0.161673910000001</c:v>
                </c:pt>
                <c:pt idx="59">
                  <c:v>0.127280299999999</c:v>
                </c:pt>
                <c:pt idx="60">
                  <c:v>0.0934570900000011</c:v>
                </c:pt>
                <c:pt idx="61">
                  <c:v>0.0609654199999987</c:v>
                </c:pt>
                <c:pt idx="62">
                  <c:v>0.0305894799999997</c:v>
                </c:pt>
                <c:pt idx="63">
                  <c:v>0.00313657999999961</c:v>
                </c:pt>
                <c:pt idx="64">
                  <c:v>-0.0205629499999986</c:v>
                </c:pt>
                <c:pt idx="65">
                  <c:v>-0.0396557000000008</c:v>
                </c:pt>
                <c:pt idx="66">
                  <c:v>-0.0532651599999987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RStart40!$Y$113:$Y$179</c:f>
              <c:numCache>
                <c:formatCode>General</c:formatCode>
                <c:ptCount val="67"/>
                <c:pt idx="0">
                  <c:v>-0.005729578</c:v>
                </c:pt>
                <c:pt idx="1">
                  <c:v>0.247907866</c:v>
                </c:pt>
                <c:pt idx="2">
                  <c:v>0.209460851</c:v>
                </c:pt>
                <c:pt idx="3">
                  <c:v>0.137913852</c:v>
                </c:pt>
                <c:pt idx="4">
                  <c:v>0.038828415</c:v>
                </c:pt>
                <c:pt idx="5">
                  <c:v>-0.082532599</c:v>
                </c:pt>
                <c:pt idx="6">
                  <c:v>-0.22120507</c:v>
                </c:pt>
                <c:pt idx="7">
                  <c:v>-0.372523545</c:v>
                </c:pt>
                <c:pt idx="8">
                  <c:v>-0.532121329</c:v>
                </c:pt>
                <c:pt idx="9">
                  <c:v>-0.695930403</c:v>
                </c:pt>
                <c:pt idx="10">
                  <c:v>-0.860181457</c:v>
                </c:pt>
                <c:pt idx="11">
                  <c:v>-1.021403926</c:v>
                </c:pt>
                <c:pt idx="12">
                  <c:v>-1.17642592</c:v>
                </c:pt>
                <c:pt idx="13">
                  <c:v>-1.322374267</c:v>
                </c:pt>
                <c:pt idx="14">
                  <c:v>-1.456674514</c:v>
                </c:pt>
                <c:pt idx="15">
                  <c:v>-1.577050918</c:v>
                </c:pt>
                <c:pt idx="16">
                  <c:v>-1.681526428</c:v>
                </c:pt>
                <c:pt idx="17">
                  <c:v>-1.76842272</c:v>
                </c:pt>
                <c:pt idx="18">
                  <c:v>-1.8363602</c:v>
                </c:pt>
                <c:pt idx="19">
                  <c:v>-1.88425792</c:v>
                </c:pt>
                <c:pt idx="20">
                  <c:v>-1.9113337</c:v>
                </c:pt>
                <c:pt idx="21">
                  <c:v>-1.91710408</c:v>
                </c:pt>
                <c:pt idx="22">
                  <c:v>-1.90138423</c:v>
                </c:pt>
                <c:pt idx="23">
                  <c:v>-1.86428812</c:v>
                </c:pt>
                <c:pt idx="24">
                  <c:v>-1.80622838</c:v>
                </c:pt>
                <c:pt idx="25">
                  <c:v>-1.72791637</c:v>
                </c:pt>
                <c:pt idx="26">
                  <c:v>-1.63036214</c:v>
                </c:pt>
                <c:pt idx="27">
                  <c:v>-1.51487447</c:v>
                </c:pt>
                <c:pt idx="28">
                  <c:v>-1.38306085</c:v>
                </c:pt>
                <c:pt idx="29">
                  <c:v>-1.23682746</c:v>
                </c:pt>
                <c:pt idx="30">
                  <c:v>-1.0783792</c:v>
                </c:pt>
                <c:pt idx="31">
                  <c:v>-0.910219699999999</c:v>
                </c:pt>
                <c:pt idx="32">
                  <c:v>-0.735151280000004</c:v>
                </c:pt>
                <c:pt idx="33">
                  <c:v>-0.556274950000002</c:v>
                </c:pt>
                <c:pt idx="34">
                  <c:v>-0.376990479999996</c:v>
                </c:pt>
                <c:pt idx="35">
                  <c:v>-0.200910049999997</c:v>
                </c:pt>
                <c:pt idx="36">
                  <c:v>-0.0309313200000005</c:v>
                </c:pt>
                <c:pt idx="37">
                  <c:v>0.131027579999994</c:v>
                </c:pt>
                <c:pt idx="38">
                  <c:v>0.283309970000005</c:v>
                </c:pt>
                <c:pt idx="39">
                  <c:v>0.424442399999997</c:v>
                </c:pt>
                <c:pt idx="40">
                  <c:v>0.553134589999999</c:v>
                </c:pt>
                <c:pt idx="41">
                  <c:v>0.668279490000003</c:v>
                </c:pt>
                <c:pt idx="42">
                  <c:v>0.768953259999996</c:v>
                </c:pt>
                <c:pt idx="43">
                  <c:v>0.854415230000001</c:v>
                </c:pt>
                <c:pt idx="44">
                  <c:v>0.924107980000002</c:v>
                </c:pt>
                <c:pt idx="45">
                  <c:v>0.97765729</c:v>
                </c:pt>
                <c:pt idx="46">
                  <c:v>1.0148721</c:v>
                </c:pt>
                <c:pt idx="47">
                  <c:v>1.03574461</c:v>
                </c:pt>
                <c:pt idx="48">
                  <c:v>1.04045021</c:v>
                </c:pt>
                <c:pt idx="49">
                  <c:v>1.02934748</c:v>
                </c:pt>
                <c:pt idx="50">
                  <c:v>1.00297821</c:v>
                </c:pt>
                <c:pt idx="51">
                  <c:v>0.962067430000001</c:v>
                </c:pt>
                <c:pt idx="52">
                  <c:v>0.907523319999999</c:v>
                </c:pt>
                <c:pt idx="53">
                  <c:v>0.840437300000001</c:v>
                </c:pt>
                <c:pt idx="54">
                  <c:v>0.76208402</c:v>
                </c:pt>
                <c:pt idx="55">
                  <c:v>0.67392126</c:v>
                </c:pt>
                <c:pt idx="56">
                  <c:v>0.57759008</c:v>
                </c:pt>
                <c:pt idx="57">
                  <c:v>0.474914719999997</c:v>
                </c:pt>
                <c:pt idx="58">
                  <c:v>0.36790263</c:v>
                </c:pt>
                <c:pt idx="59">
                  <c:v>0.25874443</c:v>
                </c:pt>
                <c:pt idx="60">
                  <c:v>0.149813990000002</c:v>
                </c:pt>
                <c:pt idx="61">
                  <c:v>0.0436684099999987</c:v>
                </c:pt>
                <c:pt idx="62">
                  <c:v>-0.0569521099999974</c:v>
                </c:pt>
                <c:pt idx="63">
                  <c:v>-0.149124050000001</c:v>
                </c:pt>
                <c:pt idx="64">
                  <c:v>-0.22974073</c:v>
                </c:pt>
                <c:pt idx="65">
                  <c:v>-0.295512280000001</c:v>
                </c:pt>
                <c:pt idx="66">
                  <c:v>-0.34296561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5902714"/>
        <c:axId val="174138754"/>
      </c:lineChart>
      <c:catAx>
        <c:axId val="9459027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138754"/>
        <c:crosses val="autoZero"/>
        <c:auto val="1"/>
        <c:lblAlgn val="ctr"/>
        <c:lblOffset val="100"/>
        <c:noMultiLvlLbl val="0"/>
      </c:catAx>
      <c:valAx>
        <c:axId val="1741387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9027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RStart40!$AA$113:$AA$179</c:f>
              <c:numCache>
                <c:formatCode>General</c:formatCode>
                <c:ptCount val="67"/>
                <c:pt idx="0">
                  <c:v>-0.258868594</c:v>
                </c:pt>
                <c:pt idx="1">
                  <c:v>0.008784078</c:v>
                </c:pt>
                <c:pt idx="2">
                  <c:v>0.0168386</c:v>
                </c:pt>
                <c:pt idx="3">
                  <c:v>0.024119501</c:v>
                </c:pt>
                <c:pt idx="4">
                  <c:v>0.030651208</c:v>
                </c:pt>
                <c:pt idx="5">
                  <c:v>0.0364582090000001</c:v>
                </c:pt>
                <c:pt idx="6">
                  <c:v>0.041564932</c:v>
                </c:pt>
                <c:pt idx="7">
                  <c:v>0.045995853</c:v>
                </c:pt>
                <c:pt idx="8">
                  <c:v>0.0497754229999998</c:v>
                </c:pt>
                <c:pt idx="9">
                  <c:v>0.0529280820000002</c:v>
                </c:pt>
                <c:pt idx="10">
                  <c:v>0.0554783289999998</c:v>
                </c:pt>
                <c:pt idx="11">
                  <c:v>0.0574505630000002</c:v>
                </c:pt>
                <c:pt idx="12">
                  <c:v>0.0588692999999999</c:v>
                </c:pt>
                <c:pt idx="13">
                  <c:v>0.0597589430000001</c:v>
                </c:pt>
                <c:pt idx="14">
                  <c:v>0.060143992</c:v>
                </c:pt>
                <c:pt idx="15">
                  <c:v>0.06004887</c:v>
                </c:pt>
                <c:pt idx="16">
                  <c:v>0.059498052</c:v>
                </c:pt>
                <c:pt idx="17">
                  <c:v>0.0585160080000001</c:v>
                </c:pt>
                <c:pt idx="18">
                  <c:v>0.0571271459999999</c:v>
                </c:pt>
                <c:pt idx="19">
                  <c:v>0.0553559799999999</c:v>
                </c:pt>
                <c:pt idx="20">
                  <c:v>0.0532269250000001</c:v>
                </c:pt>
                <c:pt idx="21">
                  <c:v>0.0507644620000001</c:v>
                </c:pt>
                <c:pt idx="22">
                  <c:v>0.0479930419999999</c:v>
                </c:pt>
                <c:pt idx="23">
                  <c:v>0.0449371030000005</c:v>
                </c:pt>
                <c:pt idx="24">
                  <c:v>0.041621125999999</c:v>
                </c:pt>
                <c:pt idx="25">
                  <c:v>0.0380695620000004</c:v>
                </c:pt>
                <c:pt idx="26">
                  <c:v>0.0343068569999998</c:v>
                </c:pt>
                <c:pt idx="27">
                  <c:v>0.0303574750000015</c:v>
                </c:pt>
                <c:pt idx="28">
                  <c:v>0.0262458819999978</c:v>
                </c:pt>
                <c:pt idx="29">
                  <c:v>0.0219965130000013</c:v>
                </c:pt>
                <c:pt idx="30">
                  <c:v>0.0176338299999994</c:v>
                </c:pt>
                <c:pt idx="31">
                  <c:v>0.0131823200000003</c:v>
                </c:pt>
                <c:pt idx="32">
                  <c:v>0.00866639000000013</c:v>
                </c:pt>
                <c:pt idx="33">
                  <c:v>0.00411053999999922</c:v>
                </c:pt>
                <c:pt idx="34">
                  <c:v>-0.000460809999999867</c:v>
                </c:pt>
                <c:pt idx="35">
                  <c:v>-0.00502314999999953</c:v>
                </c:pt>
                <c:pt idx="36">
                  <c:v>-0.00955211999999861</c:v>
                </c:pt>
                <c:pt idx="37">
                  <c:v>-0.0140231400000026</c:v>
                </c:pt>
                <c:pt idx="38">
                  <c:v>-0.0184118399999988</c:v>
                </c:pt>
                <c:pt idx="39">
                  <c:v>-0.0226937399999976</c:v>
                </c:pt>
                <c:pt idx="40">
                  <c:v>-0.0268444000000017</c:v>
                </c:pt>
                <c:pt idx="41">
                  <c:v>-0.0308393000000038</c:v>
                </c:pt>
                <c:pt idx="42">
                  <c:v>-0.0346540699999949</c:v>
                </c:pt>
                <c:pt idx="43">
                  <c:v>-0.0382642100000012</c:v>
                </c:pt>
                <c:pt idx="44">
                  <c:v>-0.0416452300000039</c:v>
                </c:pt>
                <c:pt idx="45">
                  <c:v>-0.0447727599999936</c:v>
                </c:pt>
                <c:pt idx="46">
                  <c:v>-0.0476222400000061</c:v>
                </c:pt>
                <c:pt idx="47">
                  <c:v>-0.050169309999994</c:v>
                </c:pt>
                <c:pt idx="48">
                  <c:v>-0.0523894600000041</c:v>
                </c:pt>
                <c:pt idx="49">
                  <c:v>-0.0542582100000004</c:v>
                </c:pt>
                <c:pt idx="50">
                  <c:v>-0.0557511999999996</c:v>
                </c:pt>
                <c:pt idx="51">
                  <c:v>-0.0568438399999955</c:v>
                </c:pt>
                <c:pt idx="52">
                  <c:v>-0.0575117900000066</c:v>
                </c:pt>
                <c:pt idx="53">
                  <c:v>-0.0577305399999943</c:v>
                </c:pt>
                <c:pt idx="54">
                  <c:v>-0.0574756200000053</c:v>
                </c:pt>
                <c:pt idx="55">
                  <c:v>-0.0567226099999942</c:v>
                </c:pt>
                <c:pt idx="56">
                  <c:v>-0.0554470600000023</c:v>
                </c:pt>
                <c:pt idx="57">
                  <c:v>-0.0536244300000028</c:v>
                </c:pt>
                <c:pt idx="58">
                  <c:v>-0.0512303799999998</c:v>
                </c:pt>
                <c:pt idx="59">
                  <c:v>-0.0482403699999949</c:v>
                </c:pt>
                <c:pt idx="60">
                  <c:v>-0.0446299800000034</c:v>
                </c:pt>
                <c:pt idx="61">
                  <c:v>-0.040374749999998</c:v>
                </c:pt>
                <c:pt idx="62">
                  <c:v>-0.0354502000000068</c:v>
                </c:pt>
                <c:pt idx="63">
                  <c:v>-0.0298319099999915</c:v>
                </c:pt>
                <c:pt idx="64">
                  <c:v>-0.0234953900000043</c:v>
                </c:pt>
                <c:pt idx="65">
                  <c:v>-0.0164162099999992</c:v>
                </c:pt>
                <c:pt idx="66">
                  <c:v>0.16306419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RStart40!$AB$113:$AB$179</c:f>
              <c:numCache>
                <c:formatCode>General</c:formatCode>
                <c:ptCount val="67"/>
                <c:pt idx="0">
                  <c:v>-0.253959767</c:v>
                </c:pt>
                <c:pt idx="1">
                  <c:v>0.00400605200000004</c:v>
                </c:pt>
                <c:pt idx="2">
                  <c:v>0.00767945699999995</c:v>
                </c:pt>
                <c:pt idx="3">
                  <c:v>0.011000113</c:v>
                </c:pt>
                <c:pt idx="4">
                  <c:v>0.0139791449999999</c:v>
                </c:pt>
                <c:pt idx="5">
                  <c:v>0.0166277400000002</c:v>
                </c:pt>
                <c:pt idx="6">
                  <c:v>0.0189570179999998</c:v>
                </c:pt>
                <c:pt idx="7">
                  <c:v>0.0209781510000002</c:v>
                </c:pt>
                <c:pt idx="8">
                  <c:v>0.0227022779999997</c:v>
                </c:pt>
                <c:pt idx="9">
                  <c:v>0.0241405510000003</c:v>
                </c:pt>
                <c:pt idx="10">
                  <c:v>0.0253041199999999</c:v>
                </c:pt>
                <c:pt idx="11">
                  <c:v>0.0262041389999998</c:v>
                </c:pt>
                <c:pt idx="12">
                  <c:v>0.0268517469999998</c:v>
                </c:pt>
                <c:pt idx="13">
                  <c:v>0.0272581170000001</c:v>
                </c:pt>
                <c:pt idx="14">
                  <c:v>0.0274343830000001</c:v>
                </c:pt>
                <c:pt idx="15">
                  <c:v>0.02739168</c:v>
                </c:pt>
                <c:pt idx="16">
                  <c:v>0.0271411989999999</c:v>
                </c:pt>
                <c:pt idx="17">
                  <c:v>0.0266940640000002</c:v>
                </c:pt>
                <c:pt idx="18">
                  <c:v>0.026061409</c:v>
                </c:pt>
                <c:pt idx="19">
                  <c:v>0.0252544329999997</c:v>
                </c:pt>
                <c:pt idx="20">
                  <c:v>0.0242842380000001</c:v>
                </c:pt>
                <c:pt idx="21">
                  <c:v>0.0231620010000002</c:v>
                </c:pt>
                <c:pt idx="22">
                  <c:v>0.0218988599999996</c:v>
                </c:pt>
                <c:pt idx="23">
                  <c:v>0.0205059820000003</c:v>
                </c:pt>
                <c:pt idx="24">
                  <c:v>0.0189944909999998</c:v>
                </c:pt>
                <c:pt idx="25">
                  <c:v>0.017375575</c:v>
                </c:pt>
                <c:pt idx="26">
                  <c:v>0.015660334</c:v>
                </c:pt>
                <c:pt idx="27">
                  <c:v>0.01385997</c:v>
                </c:pt>
                <c:pt idx="28">
                  <c:v>0.011985595</c:v>
                </c:pt>
                <c:pt idx="29">
                  <c:v>0.0100483790000001</c:v>
                </c:pt>
                <c:pt idx="30">
                  <c:v>0.00805947699999998</c:v>
                </c:pt>
                <c:pt idx="31">
                  <c:v>0.00603000799999986</c:v>
                </c:pt>
                <c:pt idx="32">
                  <c:v>0.00397115900000022</c:v>
                </c:pt>
                <c:pt idx="33">
                  <c:v>0.00189407199999958</c:v>
                </c:pt>
                <c:pt idx="34">
                  <c:v>-0.000190123999999514</c:v>
                </c:pt>
                <c:pt idx="35">
                  <c:v>-0.00227025900000033</c:v>
                </c:pt>
                <c:pt idx="36">
                  <c:v>-0.0043351829999998</c:v>
                </c:pt>
                <c:pt idx="37">
                  <c:v>-0.00637375300000009</c:v>
                </c:pt>
                <c:pt idx="38">
                  <c:v>-0.00837481699999953</c:v>
                </c:pt>
                <c:pt idx="39">
                  <c:v>-0.0103272250000011</c:v>
                </c:pt>
                <c:pt idx="40">
                  <c:v>-0.0122198089999994</c:v>
                </c:pt>
                <c:pt idx="41">
                  <c:v>-0.0140414599999996</c:v>
                </c:pt>
                <c:pt idx="42">
                  <c:v>-0.0157809820000008</c:v>
                </c:pt>
                <c:pt idx="43">
                  <c:v>-0.0174272559999995</c:v>
                </c:pt>
                <c:pt idx="44">
                  <c:v>-0.0189691089999995</c:v>
                </c:pt>
                <c:pt idx="45">
                  <c:v>-0.0203954180000006</c:v>
                </c:pt>
                <c:pt idx="46">
                  <c:v>-0.0216950070000008</c:v>
                </c:pt>
                <c:pt idx="47">
                  <c:v>-0.0228567299999991</c:v>
                </c:pt>
                <c:pt idx="48">
                  <c:v>-0.0238694559999999</c:v>
                </c:pt>
                <c:pt idx="49">
                  <c:v>-0.0247220060000002</c:v>
                </c:pt>
                <c:pt idx="50">
                  <c:v>-0.0254032530000003</c:v>
                </c:pt>
                <c:pt idx="51">
                  <c:v>-0.0259020349999997</c:v>
                </c:pt>
                <c:pt idx="52">
                  <c:v>-0.0262072039999994</c:v>
                </c:pt>
                <c:pt idx="53">
                  <c:v>-0.0263076150000012</c:v>
                </c:pt>
                <c:pt idx="54">
                  <c:v>-0.0261921069999991</c:v>
                </c:pt>
                <c:pt idx="55">
                  <c:v>-0.0258495349999999</c:v>
                </c:pt>
                <c:pt idx="56">
                  <c:v>-0.025268757000001</c:v>
                </c:pt>
                <c:pt idx="57">
                  <c:v>-0.0244386029999992</c:v>
                </c:pt>
                <c:pt idx="58">
                  <c:v>-0.0233479390000007</c:v>
                </c:pt>
                <c:pt idx="59">
                  <c:v>-0.0219856169999995</c:v>
                </c:pt>
                <c:pt idx="60">
                  <c:v>-0.0203404709999999</c:v>
                </c:pt>
                <c:pt idx="61">
                  <c:v>-0.0184013600000004</c:v>
                </c:pt>
                <c:pt idx="62">
                  <c:v>-0.0161571330000001</c:v>
                </c:pt>
                <c:pt idx="63">
                  <c:v>-0.0135966389999993</c:v>
                </c:pt>
                <c:pt idx="64">
                  <c:v>-0.0107087360000007</c:v>
                </c:pt>
                <c:pt idx="65">
                  <c:v>-0.00748225599999941</c:v>
                </c:pt>
                <c:pt idx="66">
                  <c:v>0.212001684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RStart40!$AC$113:$AC$179</c:f>
              <c:numCache>
                <c:formatCode>General</c:formatCode>
                <c:ptCount val="67"/>
                <c:pt idx="0">
                  <c:v>-0.248483952</c:v>
                </c:pt>
                <c:pt idx="1">
                  <c:v>0.035114481</c:v>
                </c:pt>
                <c:pt idx="2">
                  <c:v>0.0652201629999999</c:v>
                </c:pt>
                <c:pt idx="3">
                  <c:v>0.0901276480000001</c:v>
                </c:pt>
                <c:pt idx="4">
                  <c:v>0.11012949</c:v>
                </c:pt>
                <c:pt idx="5">
                  <c:v>0.125518231</c:v>
                </c:pt>
                <c:pt idx="6">
                  <c:v>0.136586389</c:v>
                </c:pt>
                <c:pt idx="7">
                  <c:v>0.143626568</c:v>
                </c:pt>
                <c:pt idx="8">
                  <c:v>0.14693125</c:v>
                </c:pt>
                <c:pt idx="9">
                  <c:v>0.146793025</c:v>
                </c:pt>
                <c:pt idx="10">
                  <c:v>0.143504407</c:v>
                </c:pt>
                <c:pt idx="11">
                  <c:v>0.13735798</c:v>
                </c:pt>
                <c:pt idx="12">
                  <c:v>0.128646237</c:v>
                </c:pt>
                <c:pt idx="13">
                  <c:v>0.117661764999999</c:v>
                </c:pt>
                <c:pt idx="14">
                  <c:v>0.104697104</c:v>
                </c:pt>
                <c:pt idx="15">
                  <c:v>0.0900447700000013</c:v>
                </c:pt>
                <c:pt idx="16">
                  <c:v>0.0739973439999977</c:v>
                </c:pt>
                <c:pt idx="17">
                  <c:v>0.0568473600000008</c:v>
                </c:pt>
                <c:pt idx="18">
                  <c:v>0.0388873300000014</c:v>
                </c:pt>
                <c:pt idx="19">
                  <c:v>0.0204098699999982</c:v>
                </c:pt>
                <c:pt idx="20">
                  <c:v>0.00170746000000044</c:v>
                </c:pt>
                <c:pt idx="21">
                  <c:v>-0.0169273499999996</c:v>
                </c:pt>
                <c:pt idx="22">
                  <c:v>-0.0352019500000011</c:v>
                </c:pt>
                <c:pt idx="23">
                  <c:v>-0.0528238799999983</c:v>
                </c:pt>
                <c:pt idx="24">
                  <c:v>-0.0695005399999999</c:v>
                </c:pt>
                <c:pt idx="25">
                  <c:v>-0.0849394100000005</c:v>
                </c:pt>
                <c:pt idx="26">
                  <c:v>-0.0988479099999999</c:v>
                </c:pt>
                <c:pt idx="27">
                  <c:v>-0.110933560000003</c:v>
                </c:pt>
                <c:pt idx="28">
                  <c:v>-0.120903739999996</c:v>
                </c:pt>
                <c:pt idx="29">
                  <c:v>-0.128465970000001</c:v>
                </c:pt>
                <c:pt idx="30">
                  <c:v>-0.133327640000005</c:v>
                </c:pt>
                <c:pt idx="31">
                  <c:v>-0.135196269999994</c:v>
                </c:pt>
                <c:pt idx="32">
                  <c:v>-0.133779280000002</c:v>
                </c:pt>
                <c:pt idx="33">
                  <c:v>-0.128784110000002</c:v>
                </c:pt>
                <c:pt idx="34">
                  <c:v>-0.12010205</c:v>
                </c:pt>
                <c:pt idx="35">
                  <c:v>-0.109504179999998</c:v>
                </c:pt>
                <c:pt idx="36">
                  <c:v>-0.0989353099999946</c:v>
                </c:pt>
                <c:pt idx="37">
                  <c:v>-0.0885969800000055</c:v>
                </c:pt>
                <c:pt idx="38">
                  <c:v>-0.078512289999999</c:v>
                </c:pt>
                <c:pt idx="39">
                  <c:v>-0.0687043100000011</c:v>
                </c:pt>
                <c:pt idx="40">
                  <c:v>-0.0591960700000023</c:v>
                </c:pt>
                <c:pt idx="41">
                  <c:v>-0.0500106599999981</c:v>
                </c:pt>
                <c:pt idx="42">
                  <c:v>-0.0411712099999981</c:v>
                </c:pt>
                <c:pt idx="43">
                  <c:v>-0.0327006600000033</c:v>
                </c:pt>
                <c:pt idx="44">
                  <c:v>-0.0246221999999996</c:v>
                </c:pt>
                <c:pt idx="45">
                  <c:v>-0.0169588299999965</c:v>
                </c:pt>
                <c:pt idx="46">
                  <c:v>-0.00973365000000115</c:v>
                </c:pt>
                <c:pt idx="47">
                  <c:v>-0.00296971000000212</c:v>
                </c:pt>
                <c:pt idx="48">
                  <c:v>0.00330991000000225</c:v>
                </c:pt>
                <c:pt idx="49">
                  <c:v>0.00908214999999757</c:v>
                </c:pt>
                <c:pt idx="50">
                  <c:v>0.0143239400000006</c:v>
                </c:pt>
                <c:pt idx="51">
                  <c:v>0.0190121900000015</c:v>
                </c:pt>
                <c:pt idx="52">
                  <c:v>0.0231238699999992</c:v>
                </c:pt>
                <c:pt idx="53">
                  <c:v>0.0266358600000025</c:v>
                </c:pt>
                <c:pt idx="54">
                  <c:v>0.0295251499999978</c:v>
                </c:pt>
                <c:pt idx="55">
                  <c:v>0.0317686399999992</c:v>
                </c:pt>
                <c:pt idx="56">
                  <c:v>0.0333432400000007</c:v>
                </c:pt>
                <c:pt idx="57">
                  <c:v>0.0342259399999989</c:v>
                </c:pt>
                <c:pt idx="58">
                  <c:v>0.0343936100000022</c:v>
                </c:pt>
                <c:pt idx="59">
                  <c:v>0.0338232099999978</c:v>
                </c:pt>
                <c:pt idx="60">
                  <c:v>0.0324916700000024</c:v>
                </c:pt>
                <c:pt idx="61">
                  <c:v>0.030375939999999</c:v>
                </c:pt>
                <c:pt idx="62">
                  <c:v>0.0274529000000001</c:v>
                </c:pt>
                <c:pt idx="63">
                  <c:v>0.0236995299999982</c:v>
                </c:pt>
                <c:pt idx="64">
                  <c:v>0.0190927500000022</c:v>
                </c:pt>
                <c:pt idx="65">
                  <c:v>0.0136094599999979</c:v>
                </c:pt>
                <c:pt idx="66">
                  <c:v>-0.0532651599999987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RStart40!$AD$113:$AD$179</c:f>
              <c:numCache>
                <c:formatCode>General</c:formatCode>
                <c:ptCount val="67"/>
                <c:pt idx="0">
                  <c:v>-0.253637444</c:v>
                </c:pt>
                <c:pt idx="1">
                  <c:v>0.038447015</c:v>
                </c:pt>
                <c:pt idx="2">
                  <c:v>0.071546999</c:v>
                </c:pt>
                <c:pt idx="3">
                  <c:v>0.099085437</c:v>
                </c:pt>
                <c:pt idx="4">
                  <c:v>0.121361014</c:v>
                </c:pt>
                <c:pt idx="5">
                  <c:v>0.138672471</c:v>
                </c:pt>
                <c:pt idx="6">
                  <c:v>0.151318475</c:v>
                </c:pt>
                <c:pt idx="7">
                  <c:v>0.159597784</c:v>
                </c:pt>
                <c:pt idx="8">
                  <c:v>0.163809074</c:v>
                </c:pt>
                <c:pt idx="9">
                  <c:v>0.164251054</c:v>
                </c:pt>
                <c:pt idx="10">
                  <c:v>0.161222469</c:v>
                </c:pt>
                <c:pt idx="11">
                  <c:v>0.155021994</c:v>
                </c:pt>
                <c:pt idx="12">
                  <c:v>0.145948347</c:v>
                </c:pt>
                <c:pt idx="13">
                  <c:v>0.134300247000001</c:v>
                </c:pt>
                <c:pt idx="14">
                  <c:v>0.120376404</c:v>
                </c:pt>
                <c:pt idx="15">
                  <c:v>0.104475509999999</c:v>
                </c:pt>
                <c:pt idx="16">
                  <c:v>0.0868962920000005</c:v>
                </c:pt>
                <c:pt idx="17">
                  <c:v>0.0679374799999994</c:v>
                </c:pt>
                <c:pt idx="18">
                  <c:v>0.0478977199999999</c:v>
                </c:pt>
                <c:pt idx="19">
                  <c:v>0.0270757800000005</c:v>
                </c:pt>
                <c:pt idx="20">
                  <c:v>0.0057703800000013</c:v>
                </c:pt>
                <c:pt idx="21">
                  <c:v>-0.0157198500000035</c:v>
                </c:pt>
                <c:pt idx="22">
                  <c:v>-0.0370961099999967</c:v>
                </c:pt>
                <c:pt idx="23">
                  <c:v>-0.0580597400000009</c:v>
                </c:pt>
                <c:pt idx="24">
                  <c:v>-0.0783120100000012</c:v>
                </c:pt>
                <c:pt idx="25">
                  <c:v>-0.0975542300000001</c:v>
                </c:pt>
                <c:pt idx="26">
                  <c:v>-0.115487669999997</c:v>
                </c:pt>
                <c:pt idx="27">
                  <c:v>-0.131813620000003</c:v>
                </c:pt>
                <c:pt idx="28">
                  <c:v>-0.146233390000003</c:v>
                </c:pt>
                <c:pt idx="29">
                  <c:v>-0.158448259999997</c:v>
                </c:pt>
                <c:pt idx="30">
                  <c:v>-0.168159500000002</c:v>
                </c:pt>
                <c:pt idx="31">
                  <c:v>-0.175068419999995</c:v>
                </c:pt>
                <c:pt idx="32">
                  <c:v>-0.178876330000001</c:v>
                </c:pt>
                <c:pt idx="33">
                  <c:v>-0.179284470000006</c:v>
                </c:pt>
                <c:pt idx="34">
                  <c:v>-0.176080429999999</c:v>
                </c:pt>
                <c:pt idx="35">
                  <c:v>-0.169978729999997</c:v>
                </c:pt>
                <c:pt idx="36">
                  <c:v>-0.161958899999995</c:v>
                </c:pt>
                <c:pt idx="37">
                  <c:v>-0.152282390000011</c:v>
                </c:pt>
                <c:pt idx="38">
                  <c:v>-0.141132429999992</c:v>
                </c:pt>
                <c:pt idx="39">
                  <c:v>-0.128692190000002</c:v>
                </c:pt>
                <c:pt idx="40">
                  <c:v>-0.115144900000004</c:v>
                </c:pt>
                <c:pt idx="41">
                  <c:v>-0.100673769999993</c:v>
                </c:pt>
                <c:pt idx="42">
                  <c:v>-0.0854619700000043</c:v>
                </c:pt>
                <c:pt idx="43">
                  <c:v>-0.0696927500000015</c:v>
                </c:pt>
                <c:pt idx="44">
                  <c:v>-0.0535493099999975</c:v>
                </c:pt>
                <c:pt idx="45">
                  <c:v>-0.0372148100000018</c:v>
                </c:pt>
                <c:pt idx="46">
                  <c:v>-0.0208725099999967</c:v>
                </c:pt>
                <c:pt idx="47">
                  <c:v>-0.0047056000000012</c:v>
                </c:pt>
                <c:pt idx="48">
                  <c:v>0.0111027299999975</c:v>
                </c:pt>
                <c:pt idx="49">
                  <c:v>0.0263692700000036</c:v>
                </c:pt>
                <c:pt idx="50">
                  <c:v>0.0409107799999973</c:v>
                </c:pt>
                <c:pt idx="51">
                  <c:v>0.0545441100000019</c:v>
                </c:pt>
                <c:pt idx="52">
                  <c:v>0.0670860199999979</c:v>
                </c:pt>
                <c:pt idx="53">
                  <c:v>0.0783532800000017</c:v>
                </c:pt>
                <c:pt idx="54">
                  <c:v>0.0881627599999995</c:v>
                </c:pt>
                <c:pt idx="55">
                  <c:v>0.09633118</c:v>
                </c:pt>
                <c:pt idx="56">
                  <c:v>0.102675360000003</c:v>
                </c:pt>
                <c:pt idx="57">
                  <c:v>0.107012089999998</c:v>
                </c:pt>
                <c:pt idx="58">
                  <c:v>0.1091582</c:v>
                </c:pt>
                <c:pt idx="59">
                  <c:v>0.108930439999998</c:v>
                </c:pt>
                <c:pt idx="60">
                  <c:v>0.106145580000003</c:v>
                </c:pt>
                <c:pt idx="61">
                  <c:v>0.100620519999996</c:v>
                </c:pt>
                <c:pt idx="62">
                  <c:v>0.0921719400000036</c:v>
                </c:pt>
                <c:pt idx="63">
                  <c:v>0.0806166799999986</c:v>
                </c:pt>
                <c:pt idx="64">
                  <c:v>0.0657715500000009</c:v>
                </c:pt>
                <c:pt idx="65">
                  <c:v>0.0474533299999997</c:v>
                </c:pt>
                <c:pt idx="66">
                  <c:v>-0.34296561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9753721"/>
        <c:axId val="163175686"/>
      </c:lineChart>
      <c:catAx>
        <c:axId val="1297537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175686"/>
        <c:crosses val="autoZero"/>
        <c:auto val="1"/>
        <c:lblAlgn val="ctr"/>
        <c:lblOffset val="100"/>
        <c:noMultiLvlLbl val="0"/>
      </c:catAx>
      <c:valAx>
        <c:axId val="1631756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7537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5552825552826"/>
          <c:y val="0.146813186813187"/>
          <c:w val="0.866511056511056"/>
          <c:h val="0.68417582417582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RStart40!$O$26:$O$92</c:f>
              <c:numCache>
                <c:formatCode>General</c:formatCode>
                <c:ptCount val="67"/>
                <c:pt idx="0">
                  <c:v>-133.333333333333</c:v>
                </c:pt>
                <c:pt idx="1">
                  <c:v>5900</c:v>
                </c:pt>
                <c:pt idx="2">
                  <c:v>5600</c:v>
                </c:pt>
                <c:pt idx="3">
                  <c:v>5100</c:v>
                </c:pt>
                <c:pt idx="4">
                  <c:v>4466.66666666667</c:v>
                </c:pt>
                <c:pt idx="5">
                  <c:v>3700</c:v>
                </c:pt>
                <c:pt idx="6">
                  <c:v>2900</c:v>
                </c:pt>
                <c:pt idx="7">
                  <c:v>2000</c:v>
                </c:pt>
                <c:pt idx="8">
                  <c:v>999.999999999999</c:v>
                </c:pt>
                <c:pt idx="9">
                  <c:v>0</c:v>
                </c:pt>
                <c:pt idx="10">
                  <c:v>-1133.33333333333</c:v>
                </c:pt>
                <c:pt idx="11">
                  <c:v>-2300</c:v>
                </c:pt>
                <c:pt idx="12">
                  <c:v>-3566.66666666666</c:v>
                </c:pt>
                <c:pt idx="13">
                  <c:v>-4900</c:v>
                </c:pt>
                <c:pt idx="14">
                  <c:v>-6366.66666666666</c:v>
                </c:pt>
                <c:pt idx="15">
                  <c:v>-7899.99999999999</c:v>
                </c:pt>
                <c:pt idx="16">
                  <c:v>-9599.99999999999</c:v>
                </c:pt>
                <c:pt idx="17">
                  <c:v>-11433.3333333333</c:v>
                </c:pt>
                <c:pt idx="18">
                  <c:v>-13433.3333333333</c:v>
                </c:pt>
                <c:pt idx="19">
                  <c:v>-15533.3333333333</c:v>
                </c:pt>
                <c:pt idx="20">
                  <c:v>-17766.6666666666</c:v>
                </c:pt>
                <c:pt idx="21">
                  <c:v>-20200</c:v>
                </c:pt>
                <c:pt idx="22">
                  <c:v>-22700</c:v>
                </c:pt>
                <c:pt idx="23">
                  <c:v>-25366.6666666666</c:v>
                </c:pt>
                <c:pt idx="24">
                  <c:v>-28100</c:v>
                </c:pt>
                <c:pt idx="25">
                  <c:v>-30900</c:v>
                </c:pt>
                <c:pt idx="26">
                  <c:v>-33766.6666666666</c:v>
                </c:pt>
                <c:pt idx="27">
                  <c:v>-36666.6666666666</c:v>
                </c:pt>
                <c:pt idx="28">
                  <c:v>-39500</c:v>
                </c:pt>
                <c:pt idx="29">
                  <c:v>-42300</c:v>
                </c:pt>
                <c:pt idx="30">
                  <c:v>-45033.3333333333</c:v>
                </c:pt>
                <c:pt idx="31">
                  <c:v>-47600</c:v>
                </c:pt>
                <c:pt idx="32">
                  <c:v>-50033.3333333333</c:v>
                </c:pt>
                <c:pt idx="33">
                  <c:v>-52266.6666666666</c:v>
                </c:pt>
                <c:pt idx="34">
                  <c:v>-54233.3333333333</c:v>
                </c:pt>
                <c:pt idx="35">
                  <c:v>-55933.3333333333</c:v>
                </c:pt>
                <c:pt idx="36">
                  <c:v>-57333.3333333333</c:v>
                </c:pt>
                <c:pt idx="37">
                  <c:v>-58466.6666666666</c:v>
                </c:pt>
                <c:pt idx="38">
                  <c:v>-59166.6666666666</c:v>
                </c:pt>
                <c:pt idx="39">
                  <c:v>-59566.6666666666</c:v>
                </c:pt>
                <c:pt idx="40">
                  <c:v>-59533.3333333333</c:v>
                </c:pt>
                <c:pt idx="41">
                  <c:v>-59199.9999999999</c:v>
                </c:pt>
                <c:pt idx="42">
                  <c:v>-58399.9999999999</c:v>
                </c:pt>
                <c:pt idx="43">
                  <c:v>-57266.6666666666</c:v>
                </c:pt>
                <c:pt idx="44">
                  <c:v>-55733.3333333333</c:v>
                </c:pt>
                <c:pt idx="45">
                  <c:v>-53833.3333333333</c:v>
                </c:pt>
                <c:pt idx="46">
                  <c:v>-51633.3333333333</c:v>
                </c:pt>
                <c:pt idx="47">
                  <c:v>-49066.6666666666</c:v>
                </c:pt>
                <c:pt idx="48">
                  <c:v>-46200</c:v>
                </c:pt>
                <c:pt idx="49">
                  <c:v>-43100</c:v>
                </c:pt>
                <c:pt idx="50">
                  <c:v>-39733.3333333333</c:v>
                </c:pt>
                <c:pt idx="51">
                  <c:v>-36166.6666666666</c:v>
                </c:pt>
                <c:pt idx="52">
                  <c:v>-32433.3333333333</c:v>
                </c:pt>
                <c:pt idx="53">
                  <c:v>-28600</c:v>
                </c:pt>
                <c:pt idx="54">
                  <c:v>-24666.6666666666</c:v>
                </c:pt>
                <c:pt idx="55">
                  <c:v>-20700</c:v>
                </c:pt>
                <c:pt idx="56">
                  <c:v>-16733.3333333333</c:v>
                </c:pt>
                <c:pt idx="57">
                  <c:v>-12833.3333333333</c:v>
                </c:pt>
                <c:pt idx="58">
                  <c:v>-9033.33333333332</c:v>
                </c:pt>
                <c:pt idx="59">
                  <c:v>-5400</c:v>
                </c:pt>
                <c:pt idx="60">
                  <c:v>-1933.33333333333</c:v>
                </c:pt>
                <c:pt idx="61">
                  <c:v>1266.66666666667</c:v>
                </c:pt>
                <c:pt idx="62">
                  <c:v>4133.33333333333</c:v>
                </c:pt>
                <c:pt idx="63">
                  <c:v>6633.33333333333</c:v>
                </c:pt>
                <c:pt idx="64">
                  <c:v>8799.99999999999</c:v>
                </c:pt>
                <c:pt idx="65">
                  <c:v>10433.3333333333</c:v>
                </c:pt>
                <c:pt idx="66">
                  <c:v>11566.6666666667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RStart40!$P$26:$P$92</c:f>
              <c:numCache>
                <c:formatCode>General</c:formatCode>
                <c:ptCount val="67"/>
                <c:pt idx="0">
                  <c:v>0</c:v>
                </c:pt>
                <c:pt idx="1">
                  <c:v>13733.3333333333</c:v>
                </c:pt>
                <c:pt idx="2">
                  <c:v>13500</c:v>
                </c:pt>
                <c:pt idx="3">
                  <c:v>13066.6666666667</c:v>
                </c:pt>
                <c:pt idx="4">
                  <c:v>12400</c:v>
                </c:pt>
                <c:pt idx="5">
                  <c:v>11633.3333333333</c:v>
                </c:pt>
                <c:pt idx="6">
                  <c:v>10700</c:v>
                </c:pt>
                <c:pt idx="7">
                  <c:v>9666.66666666667</c:v>
                </c:pt>
                <c:pt idx="8">
                  <c:v>8533.33333333332</c:v>
                </c:pt>
                <c:pt idx="9">
                  <c:v>7299.99999999999</c:v>
                </c:pt>
                <c:pt idx="10">
                  <c:v>6033.33333333333</c:v>
                </c:pt>
                <c:pt idx="11">
                  <c:v>4666.66666666666</c:v>
                </c:pt>
                <c:pt idx="12">
                  <c:v>3300</c:v>
                </c:pt>
                <c:pt idx="13">
                  <c:v>1866.66666666666</c:v>
                </c:pt>
                <c:pt idx="14">
                  <c:v>433.333333333333</c:v>
                </c:pt>
                <c:pt idx="15">
                  <c:v>-1033.33333333333</c:v>
                </c:pt>
                <c:pt idx="16">
                  <c:v>-2433.33333333333</c:v>
                </c:pt>
                <c:pt idx="17">
                  <c:v>-3900</c:v>
                </c:pt>
                <c:pt idx="18">
                  <c:v>-5300</c:v>
                </c:pt>
                <c:pt idx="19">
                  <c:v>-6666.66666666666</c:v>
                </c:pt>
                <c:pt idx="20">
                  <c:v>-8066.66666666666</c:v>
                </c:pt>
                <c:pt idx="21">
                  <c:v>-9333.33333333332</c:v>
                </c:pt>
                <c:pt idx="22">
                  <c:v>-10600</c:v>
                </c:pt>
                <c:pt idx="23">
                  <c:v>-11833.3333333333</c:v>
                </c:pt>
                <c:pt idx="24">
                  <c:v>-12933.3333333333</c:v>
                </c:pt>
                <c:pt idx="25">
                  <c:v>-14033.3333333333</c:v>
                </c:pt>
                <c:pt idx="26">
                  <c:v>-15000</c:v>
                </c:pt>
                <c:pt idx="27">
                  <c:v>-15866.6666666667</c:v>
                </c:pt>
                <c:pt idx="28">
                  <c:v>-16733.3333333333</c:v>
                </c:pt>
                <c:pt idx="29">
                  <c:v>-17433.3333333333</c:v>
                </c:pt>
                <c:pt idx="30">
                  <c:v>-18066.6666666666</c:v>
                </c:pt>
                <c:pt idx="31">
                  <c:v>-18600</c:v>
                </c:pt>
                <c:pt idx="32">
                  <c:v>-19000</c:v>
                </c:pt>
                <c:pt idx="33">
                  <c:v>-19300</c:v>
                </c:pt>
                <c:pt idx="34">
                  <c:v>-19500</c:v>
                </c:pt>
                <c:pt idx="35">
                  <c:v>-19566.6666666666</c:v>
                </c:pt>
                <c:pt idx="36">
                  <c:v>-19500</c:v>
                </c:pt>
                <c:pt idx="37">
                  <c:v>-19366.6666666666</c:v>
                </c:pt>
                <c:pt idx="38">
                  <c:v>-19033.3333333333</c:v>
                </c:pt>
                <c:pt idx="39">
                  <c:v>-18666.6666666666</c:v>
                </c:pt>
                <c:pt idx="40">
                  <c:v>-18100</c:v>
                </c:pt>
                <c:pt idx="41">
                  <c:v>-17500</c:v>
                </c:pt>
                <c:pt idx="42">
                  <c:v>-16733.3333333333</c:v>
                </c:pt>
                <c:pt idx="43">
                  <c:v>-15866.6666666667</c:v>
                </c:pt>
                <c:pt idx="44">
                  <c:v>-14900</c:v>
                </c:pt>
                <c:pt idx="45">
                  <c:v>-13866.6666666667</c:v>
                </c:pt>
                <c:pt idx="46">
                  <c:v>-12666.6666666667</c:v>
                </c:pt>
                <c:pt idx="47">
                  <c:v>-11466.6666666667</c:v>
                </c:pt>
                <c:pt idx="48">
                  <c:v>-10133.3333333333</c:v>
                </c:pt>
                <c:pt idx="49">
                  <c:v>-8766.66666666666</c:v>
                </c:pt>
                <c:pt idx="50">
                  <c:v>-7366.66666666666</c:v>
                </c:pt>
                <c:pt idx="51">
                  <c:v>-5833.33333333333</c:v>
                </c:pt>
                <c:pt idx="52">
                  <c:v>-4366.66666666666</c:v>
                </c:pt>
                <c:pt idx="53">
                  <c:v>-2800</c:v>
                </c:pt>
                <c:pt idx="54">
                  <c:v>-1266.66666666667</c:v>
                </c:pt>
                <c:pt idx="55">
                  <c:v>233.333333333333</c:v>
                </c:pt>
                <c:pt idx="56">
                  <c:v>1800</c:v>
                </c:pt>
                <c:pt idx="57">
                  <c:v>3233.33333333333</c:v>
                </c:pt>
                <c:pt idx="58">
                  <c:v>4700</c:v>
                </c:pt>
                <c:pt idx="59">
                  <c:v>6033.33333333333</c:v>
                </c:pt>
                <c:pt idx="60">
                  <c:v>7299.99999999999</c:v>
                </c:pt>
                <c:pt idx="61">
                  <c:v>8499.99999999999</c:v>
                </c:pt>
                <c:pt idx="62">
                  <c:v>9566.66666666666</c:v>
                </c:pt>
                <c:pt idx="63">
                  <c:v>10466.6666666667</c:v>
                </c:pt>
                <c:pt idx="64">
                  <c:v>11266.6666666667</c:v>
                </c:pt>
                <c:pt idx="65">
                  <c:v>11833.3333333333</c:v>
                </c:pt>
                <c:pt idx="66">
                  <c:v>12266.6666666667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RStart40!$Q$26:$Q$92</c:f>
              <c:numCache>
                <c:formatCode>General</c:formatCode>
                <c:ptCount val="67"/>
                <c:pt idx="0">
                  <c:v>0</c:v>
                </c:pt>
                <c:pt idx="1">
                  <c:v>13433.3333333333</c:v>
                </c:pt>
                <c:pt idx="2">
                  <c:v>11533.3333333333</c:v>
                </c:pt>
                <c:pt idx="3">
                  <c:v>8000</c:v>
                </c:pt>
                <c:pt idx="4">
                  <c:v>3133.33333333333</c:v>
                </c:pt>
                <c:pt idx="5">
                  <c:v>-2833.33333333333</c:v>
                </c:pt>
                <c:pt idx="6">
                  <c:v>-9566.66666666667</c:v>
                </c:pt>
                <c:pt idx="7">
                  <c:v>-17000</c:v>
                </c:pt>
                <c:pt idx="8">
                  <c:v>-24833.3333333333</c:v>
                </c:pt>
                <c:pt idx="9">
                  <c:v>-33133.3333333333</c:v>
                </c:pt>
                <c:pt idx="10">
                  <c:v>-41466.6666666666</c:v>
                </c:pt>
                <c:pt idx="11">
                  <c:v>-49933.3333333333</c:v>
                </c:pt>
                <c:pt idx="12">
                  <c:v>-58199.9999999999</c:v>
                </c:pt>
                <c:pt idx="13">
                  <c:v>-66266.6666666666</c:v>
                </c:pt>
                <c:pt idx="14">
                  <c:v>-73899.9999999999</c:v>
                </c:pt>
                <c:pt idx="15">
                  <c:v>-80966.6666666666</c:v>
                </c:pt>
                <c:pt idx="16">
                  <c:v>-87333.3333333333</c:v>
                </c:pt>
                <c:pt idx="17">
                  <c:v>-92899.9999999999</c:v>
                </c:pt>
                <c:pt idx="18">
                  <c:v>-97399.9999999999</c:v>
                </c:pt>
                <c:pt idx="19">
                  <c:v>-100900</c:v>
                </c:pt>
                <c:pt idx="20">
                  <c:v>-103133.333333333</c:v>
                </c:pt>
                <c:pt idx="21">
                  <c:v>-104200</c:v>
                </c:pt>
                <c:pt idx="22">
                  <c:v>-103966.666666667</c:v>
                </c:pt>
                <c:pt idx="23">
                  <c:v>-102400</c:v>
                </c:pt>
                <c:pt idx="24">
                  <c:v>-99633.3333333332</c:v>
                </c:pt>
                <c:pt idx="25">
                  <c:v>-95666.6666666666</c:v>
                </c:pt>
                <c:pt idx="26">
                  <c:v>-90533.3333333333</c:v>
                </c:pt>
                <c:pt idx="27">
                  <c:v>-84433.3333333333</c:v>
                </c:pt>
                <c:pt idx="28">
                  <c:v>-77433.3333333333</c:v>
                </c:pt>
                <c:pt idx="29">
                  <c:v>-69733.3333333333</c:v>
                </c:pt>
                <c:pt idx="30">
                  <c:v>-61466.6666666666</c:v>
                </c:pt>
                <c:pt idx="31">
                  <c:v>-52866.6666666666</c:v>
                </c:pt>
                <c:pt idx="32">
                  <c:v>-44066.6666666666</c:v>
                </c:pt>
                <c:pt idx="33">
                  <c:v>-35433.3333333333</c:v>
                </c:pt>
                <c:pt idx="34">
                  <c:v>-27033.3333333333</c:v>
                </c:pt>
                <c:pt idx="35">
                  <c:v>-19233.3333333333</c:v>
                </c:pt>
                <c:pt idx="36">
                  <c:v>-12100</c:v>
                </c:pt>
                <c:pt idx="37">
                  <c:v>-5666.66666666666</c:v>
                </c:pt>
                <c:pt idx="38">
                  <c:v>99.9999999999999</c:v>
                </c:pt>
                <c:pt idx="39">
                  <c:v>5200</c:v>
                </c:pt>
                <c:pt idx="40">
                  <c:v>9666.66666666666</c:v>
                </c:pt>
                <c:pt idx="41">
                  <c:v>13500</c:v>
                </c:pt>
                <c:pt idx="42">
                  <c:v>16800</c:v>
                </c:pt>
                <c:pt idx="43">
                  <c:v>19433.3333333333</c:v>
                </c:pt>
                <c:pt idx="44">
                  <c:v>21600</c:v>
                </c:pt>
                <c:pt idx="45">
                  <c:v>23166.6666666666</c:v>
                </c:pt>
                <c:pt idx="46">
                  <c:v>24266.6666666666</c:v>
                </c:pt>
                <c:pt idx="47">
                  <c:v>24900</c:v>
                </c:pt>
                <c:pt idx="48">
                  <c:v>25066.6666666666</c:v>
                </c:pt>
                <c:pt idx="49">
                  <c:v>24866.6666666666</c:v>
                </c:pt>
                <c:pt idx="50">
                  <c:v>24266.6666666666</c:v>
                </c:pt>
                <c:pt idx="51">
                  <c:v>23333.3333333333</c:v>
                </c:pt>
                <c:pt idx="52">
                  <c:v>22066.6666666666</c:v>
                </c:pt>
                <c:pt idx="53">
                  <c:v>20566.6666666666</c:v>
                </c:pt>
                <c:pt idx="54">
                  <c:v>18833.3333333333</c:v>
                </c:pt>
                <c:pt idx="55">
                  <c:v>16933.3333333333</c:v>
                </c:pt>
                <c:pt idx="56">
                  <c:v>14833.3333333333</c:v>
                </c:pt>
                <c:pt idx="57">
                  <c:v>12700</c:v>
                </c:pt>
                <c:pt idx="58">
                  <c:v>10466.6666666667</c:v>
                </c:pt>
                <c:pt idx="59">
                  <c:v>8233.33333333333</c:v>
                </c:pt>
                <c:pt idx="60">
                  <c:v>6033.33333333333</c:v>
                </c:pt>
                <c:pt idx="61">
                  <c:v>3933.33333333333</c:v>
                </c:pt>
                <c:pt idx="62">
                  <c:v>2000</c:v>
                </c:pt>
                <c:pt idx="63">
                  <c:v>200</c:v>
                </c:pt>
                <c:pt idx="64">
                  <c:v>-1333.33333333333</c:v>
                </c:pt>
                <c:pt idx="65">
                  <c:v>-2566.66666666666</c:v>
                </c:pt>
                <c:pt idx="66">
                  <c:v>-3433.33333333333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RStart40!$R$26:$R$92</c:f>
              <c:numCache>
                <c:formatCode>General</c:formatCode>
                <c:ptCount val="67"/>
                <c:pt idx="0">
                  <c:v>-133.333333333333</c:v>
                </c:pt>
                <c:pt idx="1">
                  <c:v>5766.66666666667</c:v>
                </c:pt>
                <c:pt idx="2">
                  <c:v>4800</c:v>
                </c:pt>
                <c:pt idx="3">
                  <c:v>3133.33333333333</c:v>
                </c:pt>
                <c:pt idx="4">
                  <c:v>866.666666666667</c:v>
                </c:pt>
                <c:pt idx="5">
                  <c:v>-1866.66666666667</c:v>
                </c:pt>
                <c:pt idx="6">
                  <c:v>-5033.33333333333</c:v>
                </c:pt>
                <c:pt idx="7">
                  <c:v>-8666.66666666667</c:v>
                </c:pt>
                <c:pt idx="8">
                  <c:v>-12933.3333333333</c:v>
                </c:pt>
                <c:pt idx="9">
                  <c:v>-17800</c:v>
                </c:pt>
                <c:pt idx="10">
                  <c:v>-23366.6666666666</c:v>
                </c:pt>
                <c:pt idx="11">
                  <c:v>-29666.6666666666</c:v>
                </c:pt>
                <c:pt idx="12">
                  <c:v>-36700</c:v>
                </c:pt>
                <c:pt idx="13">
                  <c:v>-44433.3333333333</c:v>
                </c:pt>
                <c:pt idx="14">
                  <c:v>-52733.3333333333</c:v>
                </c:pt>
                <c:pt idx="15">
                  <c:v>-61499.9999999999</c:v>
                </c:pt>
                <c:pt idx="16">
                  <c:v>-70399.9999999999</c:v>
                </c:pt>
                <c:pt idx="17">
                  <c:v>-79266.6666666666</c:v>
                </c:pt>
                <c:pt idx="18">
                  <c:v>-87733.3333333333</c:v>
                </c:pt>
                <c:pt idx="19">
                  <c:v>-95566.6666666666</c:v>
                </c:pt>
                <c:pt idx="20">
                  <c:v>-102366.666666667</c:v>
                </c:pt>
                <c:pt idx="21">
                  <c:v>-107900</c:v>
                </c:pt>
                <c:pt idx="22">
                  <c:v>-111966.666666667</c:v>
                </c:pt>
                <c:pt idx="23">
                  <c:v>-114200</c:v>
                </c:pt>
                <c:pt idx="24">
                  <c:v>-114666.666666667</c:v>
                </c:pt>
                <c:pt idx="25">
                  <c:v>-113133.333333333</c:v>
                </c:pt>
                <c:pt idx="26">
                  <c:v>-109633.333333333</c:v>
                </c:pt>
                <c:pt idx="27">
                  <c:v>-104233.333333333</c:v>
                </c:pt>
                <c:pt idx="28">
                  <c:v>-97033.3333333332</c:v>
                </c:pt>
                <c:pt idx="29">
                  <c:v>-88199.9999999999</c:v>
                </c:pt>
                <c:pt idx="30">
                  <c:v>-77933.3333333333</c:v>
                </c:pt>
                <c:pt idx="31">
                  <c:v>-66499.9999999999</c:v>
                </c:pt>
                <c:pt idx="32">
                  <c:v>-54166.6666666666</c:v>
                </c:pt>
                <c:pt idx="33">
                  <c:v>-41233.3333333333</c:v>
                </c:pt>
                <c:pt idx="34">
                  <c:v>-28100</c:v>
                </c:pt>
                <c:pt idx="35">
                  <c:v>-15000</c:v>
                </c:pt>
                <c:pt idx="36">
                  <c:v>-2300</c:v>
                </c:pt>
                <c:pt idx="37">
                  <c:v>9799.99999999999</c:v>
                </c:pt>
                <c:pt idx="38">
                  <c:v>21100</c:v>
                </c:pt>
                <c:pt idx="39">
                  <c:v>31566.6666666666</c:v>
                </c:pt>
                <c:pt idx="40">
                  <c:v>40900</c:v>
                </c:pt>
                <c:pt idx="41">
                  <c:v>49166.6666666666</c:v>
                </c:pt>
                <c:pt idx="42">
                  <c:v>56099.9999999999</c:v>
                </c:pt>
                <c:pt idx="43">
                  <c:v>61833.3333333333</c:v>
                </c:pt>
                <c:pt idx="44">
                  <c:v>66166.6666666666</c:v>
                </c:pt>
                <c:pt idx="45">
                  <c:v>69233.3333333333</c:v>
                </c:pt>
                <c:pt idx="46">
                  <c:v>70966.6666666666</c:v>
                </c:pt>
                <c:pt idx="47">
                  <c:v>71399.9999999999</c:v>
                </c:pt>
                <c:pt idx="48">
                  <c:v>70699.9999999999</c:v>
                </c:pt>
                <c:pt idx="49">
                  <c:v>68833.3333333333</c:v>
                </c:pt>
                <c:pt idx="50">
                  <c:v>66033.3333333333</c:v>
                </c:pt>
                <c:pt idx="51">
                  <c:v>62266.6666666666</c:v>
                </c:pt>
                <c:pt idx="52">
                  <c:v>57766.6666666666</c:v>
                </c:pt>
                <c:pt idx="53">
                  <c:v>52633.3333333333</c:v>
                </c:pt>
                <c:pt idx="54">
                  <c:v>47000</c:v>
                </c:pt>
                <c:pt idx="55">
                  <c:v>40966.6666666666</c:v>
                </c:pt>
                <c:pt idx="56">
                  <c:v>34666.6666666666</c:v>
                </c:pt>
                <c:pt idx="57">
                  <c:v>28166.6666666666</c:v>
                </c:pt>
                <c:pt idx="58">
                  <c:v>21600</c:v>
                </c:pt>
                <c:pt idx="59">
                  <c:v>15100</c:v>
                </c:pt>
                <c:pt idx="60">
                  <c:v>8699.99999999999</c:v>
                </c:pt>
                <c:pt idx="61">
                  <c:v>2533.33333333333</c:v>
                </c:pt>
                <c:pt idx="62">
                  <c:v>-3300</c:v>
                </c:pt>
                <c:pt idx="63">
                  <c:v>-8666.66666666666</c:v>
                </c:pt>
                <c:pt idx="64">
                  <c:v>-13400</c:v>
                </c:pt>
                <c:pt idx="65">
                  <c:v>-17333.3333333333</c:v>
                </c:pt>
                <c:pt idx="66">
                  <c:v>-20266.6666666666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6569710"/>
        <c:axId val="325812178"/>
      </c:lineChart>
      <c:catAx>
        <c:axId val="5765697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812178"/>
        <c:crosses val="autoZero"/>
        <c:auto val="1"/>
        <c:lblAlgn val="ctr"/>
        <c:lblOffset val="100"/>
        <c:noMultiLvlLbl val="0"/>
      </c:catAx>
      <c:valAx>
        <c:axId val="3258121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5697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a''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RStart40!$AK$26:$AK$88</c:f>
              <c:numCache>
                <c:formatCode>General</c:formatCode>
                <c:ptCount val="63"/>
                <c:pt idx="0">
                  <c:v>-621111.111111111</c:v>
                </c:pt>
                <c:pt idx="1">
                  <c:v>202222.222222222</c:v>
                </c:pt>
                <c:pt idx="2">
                  <c:v>2222.22222222226</c:v>
                </c:pt>
                <c:pt idx="3">
                  <c:v>-3333.33333333339</c:v>
                </c:pt>
                <c:pt idx="4">
                  <c:v>5555.55555555559</c:v>
                </c:pt>
                <c:pt idx="5">
                  <c:v>-2222.2222222222</c:v>
                </c:pt>
                <c:pt idx="6">
                  <c:v>-3333.33333333346</c:v>
                </c:pt>
                <c:pt idx="7">
                  <c:v>7777.77777777792</c:v>
                </c:pt>
                <c:pt idx="8">
                  <c:v>-7777.77777777782</c:v>
                </c:pt>
                <c:pt idx="9">
                  <c:v>5555.55555555552</c:v>
                </c:pt>
                <c:pt idx="10">
                  <c:v>-3333.33333333328</c:v>
                </c:pt>
                <c:pt idx="11">
                  <c:v>3333.33333333328</c:v>
                </c:pt>
                <c:pt idx="12">
                  <c:v>-4444.44444444439</c:v>
                </c:pt>
                <c:pt idx="13">
                  <c:v>5555.5555555555</c:v>
                </c:pt>
                <c:pt idx="14">
                  <c:v>-4444.44444444437</c:v>
                </c:pt>
                <c:pt idx="15">
                  <c:v>2222.22222222214</c:v>
                </c:pt>
                <c:pt idx="16">
                  <c:v>-3333.33333333328</c:v>
                </c:pt>
                <c:pt idx="17">
                  <c:v>3333.33333333329</c:v>
                </c:pt>
                <c:pt idx="18">
                  <c:v>1111.11111111124</c:v>
                </c:pt>
                <c:pt idx="19">
                  <c:v>-6666.66666666692</c:v>
                </c:pt>
                <c:pt idx="20">
                  <c:v>7777.77777777807</c:v>
                </c:pt>
                <c:pt idx="21">
                  <c:v>-6666.66666666682</c:v>
                </c:pt>
                <c:pt idx="22">
                  <c:v>3333.33333333321</c:v>
                </c:pt>
                <c:pt idx="23">
                  <c:v>2.61934474110603e-10</c:v>
                </c:pt>
                <c:pt idx="24">
                  <c:v>-1111.1111111112</c:v>
                </c:pt>
                <c:pt idx="25">
                  <c:v>-2222.22222222251</c:v>
                </c:pt>
                <c:pt idx="26">
                  <c:v>4444.44444444501</c:v>
                </c:pt>
                <c:pt idx="27">
                  <c:v>-2222.22222222287</c:v>
                </c:pt>
                <c:pt idx="28">
                  <c:v>-2222.22222222164</c:v>
                </c:pt>
                <c:pt idx="29">
                  <c:v>4444.44444444428</c:v>
                </c:pt>
                <c:pt idx="30">
                  <c:v>-3333.33333333382</c:v>
                </c:pt>
                <c:pt idx="31">
                  <c:v>7.13043846189976e-10</c:v>
                </c:pt>
                <c:pt idx="32">
                  <c:v>2222.22222222193</c:v>
                </c:pt>
                <c:pt idx="33">
                  <c:v>-1111.11111111121</c:v>
                </c:pt>
                <c:pt idx="34">
                  <c:v>2222.22222222215</c:v>
                </c:pt>
                <c:pt idx="35">
                  <c:v>-6666.66666666618</c:v>
                </c:pt>
                <c:pt idx="36">
                  <c:v>9999.99999999952</c:v>
                </c:pt>
                <c:pt idx="37">
                  <c:v>-8888.88888888881</c:v>
                </c:pt>
                <c:pt idx="38">
                  <c:v>8888.88888888929</c:v>
                </c:pt>
                <c:pt idx="39">
                  <c:v>-10000.0000000007</c:v>
                </c:pt>
                <c:pt idx="40">
                  <c:v>10000.0000000005</c:v>
                </c:pt>
                <c:pt idx="41">
                  <c:v>-6666.66666666642</c:v>
                </c:pt>
                <c:pt idx="42">
                  <c:v>3333.3333333326</c:v>
                </c:pt>
                <c:pt idx="43">
                  <c:v>1111.11111111168</c:v>
                </c:pt>
                <c:pt idx="44">
                  <c:v>-4444.4444444445</c:v>
                </c:pt>
                <c:pt idx="45">
                  <c:v>4444.44444444426</c:v>
                </c:pt>
                <c:pt idx="46">
                  <c:v>2.47382558882236e-10</c:v>
                </c:pt>
                <c:pt idx="47">
                  <c:v>-3333.33333333381</c:v>
                </c:pt>
                <c:pt idx="48">
                  <c:v>3333.33333333381</c:v>
                </c:pt>
                <c:pt idx="49">
                  <c:v>-1111.1111111113</c:v>
                </c:pt>
                <c:pt idx="50">
                  <c:v>1111.1111111113</c:v>
                </c:pt>
                <c:pt idx="51">
                  <c:v>-2222.2222222225</c:v>
                </c:pt>
                <c:pt idx="52">
                  <c:v>2222.22222222223</c:v>
                </c:pt>
                <c:pt idx="53">
                  <c:v>-1111.11111111091</c:v>
                </c:pt>
                <c:pt idx="54">
                  <c:v>1111.11111111107</c:v>
                </c:pt>
                <c:pt idx="55">
                  <c:v>-1111.11111111123</c:v>
                </c:pt>
                <c:pt idx="56">
                  <c:v>1111.1111111112</c:v>
                </c:pt>
                <c:pt idx="57">
                  <c:v>-2222.22222222231</c:v>
                </c:pt>
                <c:pt idx="58">
                  <c:v>3333.33333333342</c:v>
                </c:pt>
                <c:pt idx="59">
                  <c:v>-1111.11111111111</c:v>
                </c:pt>
                <c:pt idx="60">
                  <c:v>-1111.11111111118</c:v>
                </c:pt>
                <c:pt idx="61">
                  <c:v>-2222.22222222216</c:v>
                </c:pt>
                <c:pt idx="62">
                  <c:v>7777.77777777777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RStart40!$AL$26:$AL$88</c:f>
              <c:numCache>
                <c:formatCode>General</c:formatCode>
                <c:ptCount val="63"/>
                <c:pt idx="0">
                  <c:v>-1382222.22222222</c:v>
                </c:pt>
                <c:pt idx="1">
                  <c:v>460000</c:v>
                </c:pt>
                <c:pt idx="2">
                  <c:v>-5555.55555555583</c:v>
                </c:pt>
                <c:pt idx="3">
                  <c:v>6666.6666666669</c:v>
                </c:pt>
                <c:pt idx="4">
                  <c:v>-4444.44444444464</c:v>
                </c:pt>
                <c:pt idx="5">
                  <c:v>2222.22222222273</c:v>
                </c:pt>
                <c:pt idx="6">
                  <c:v>-1.16415321826935e-9</c:v>
                </c:pt>
                <c:pt idx="7">
                  <c:v>-2222.22222222103</c:v>
                </c:pt>
                <c:pt idx="8">
                  <c:v>4444.44444444392</c:v>
                </c:pt>
                <c:pt idx="9">
                  <c:v>-5555.55555555544</c:v>
                </c:pt>
                <c:pt idx="10">
                  <c:v>5555.55555555554</c:v>
                </c:pt>
                <c:pt idx="11">
                  <c:v>-4444.44444444448</c:v>
                </c:pt>
                <c:pt idx="12">
                  <c:v>3333.33333333336</c:v>
                </c:pt>
                <c:pt idx="13">
                  <c:v>-4444.44444444445</c:v>
                </c:pt>
                <c:pt idx="14">
                  <c:v>7777.77777777777</c:v>
                </c:pt>
                <c:pt idx="15">
                  <c:v>-8888.88888888885</c:v>
                </c:pt>
                <c:pt idx="16">
                  <c:v>5555.55555555549</c:v>
                </c:pt>
                <c:pt idx="17">
                  <c:v>1111.11111111119</c:v>
                </c:pt>
                <c:pt idx="18">
                  <c:v>-7777.77777777785</c:v>
                </c:pt>
                <c:pt idx="19">
                  <c:v>10000.0000000001</c:v>
                </c:pt>
                <c:pt idx="20">
                  <c:v>-5555.55555555559</c:v>
                </c:pt>
                <c:pt idx="21">
                  <c:v>-2222.2222222222</c:v>
                </c:pt>
                <c:pt idx="22">
                  <c:v>7777.77777777787</c:v>
                </c:pt>
                <c:pt idx="23">
                  <c:v>-8888.88888888907</c:v>
                </c:pt>
                <c:pt idx="24">
                  <c:v>5555.55555555566</c:v>
                </c:pt>
                <c:pt idx="25">
                  <c:v>2222.22222222215</c:v>
                </c:pt>
                <c:pt idx="26">
                  <c:v>-8888.88888888869</c:v>
                </c:pt>
                <c:pt idx="27">
                  <c:v>8888.88888888863</c:v>
                </c:pt>
                <c:pt idx="28">
                  <c:v>-4444.44444444429</c:v>
                </c:pt>
                <c:pt idx="29">
                  <c:v>5.45696821063757e-12</c:v>
                </c:pt>
                <c:pt idx="30">
                  <c:v>2222.22222222214</c:v>
                </c:pt>
                <c:pt idx="31">
                  <c:v>-1111.11111111107</c:v>
                </c:pt>
                <c:pt idx="32">
                  <c:v>-1111.11111111107</c:v>
                </c:pt>
                <c:pt idx="33">
                  <c:v>1111.11111111095</c:v>
                </c:pt>
                <c:pt idx="34">
                  <c:v>2222.2222222225</c:v>
                </c:pt>
                <c:pt idx="35">
                  <c:v>-6666.66666666691</c:v>
                </c:pt>
                <c:pt idx="36">
                  <c:v>10000</c:v>
                </c:pt>
                <c:pt idx="37">
                  <c:v>-11111.1111111108</c:v>
                </c:pt>
                <c:pt idx="38">
                  <c:v>11111.1111111107</c:v>
                </c:pt>
                <c:pt idx="39">
                  <c:v>-9999.99999999977</c:v>
                </c:pt>
                <c:pt idx="40">
                  <c:v>6666.6666666668</c:v>
                </c:pt>
                <c:pt idx="41">
                  <c:v>-2222.22222222257</c:v>
                </c:pt>
                <c:pt idx="42">
                  <c:v>1111.11111111137</c:v>
                </c:pt>
                <c:pt idx="43">
                  <c:v>-4444.44444444458</c:v>
                </c:pt>
                <c:pt idx="44">
                  <c:v>8888.88888888904</c:v>
                </c:pt>
                <c:pt idx="45">
                  <c:v>-10000.0000000002</c:v>
                </c:pt>
                <c:pt idx="46">
                  <c:v>7777.77777777786</c:v>
                </c:pt>
                <c:pt idx="47">
                  <c:v>-3333.3333333333</c:v>
                </c:pt>
                <c:pt idx="48">
                  <c:v>-3333.33333333335</c:v>
                </c:pt>
                <c:pt idx="49">
                  <c:v>9999.9999999999</c:v>
                </c:pt>
                <c:pt idx="50">
                  <c:v>-12222.2222222221</c:v>
                </c:pt>
                <c:pt idx="51">
                  <c:v>9999.99999999985</c:v>
                </c:pt>
                <c:pt idx="52">
                  <c:v>-4444.44444444435</c:v>
                </c:pt>
                <c:pt idx="53">
                  <c:v>-3333.33333333337</c:v>
                </c:pt>
                <c:pt idx="54">
                  <c:v>10000</c:v>
                </c:pt>
                <c:pt idx="55">
                  <c:v>-12222.2222222222</c:v>
                </c:pt>
                <c:pt idx="56">
                  <c:v>11111.1111111111</c:v>
                </c:pt>
                <c:pt idx="57">
                  <c:v>-7777.77777777777</c:v>
                </c:pt>
                <c:pt idx="58">
                  <c:v>2222.22222222226</c:v>
                </c:pt>
                <c:pt idx="59">
                  <c:v>2222.22222222217</c:v>
                </c:pt>
                <c:pt idx="60">
                  <c:v>-1111.11111111103</c:v>
                </c:pt>
                <c:pt idx="61">
                  <c:v>-3333.33333333349</c:v>
                </c:pt>
                <c:pt idx="62">
                  <c:v>6666.66666666685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RStart40!$AM$26:$AM$88</c:f>
              <c:numCache>
                <c:formatCode>General</c:formatCode>
                <c:ptCount val="63"/>
                <c:pt idx="0">
                  <c:v>-1415555.55555556</c:v>
                </c:pt>
                <c:pt idx="1">
                  <c:v>446666.666666667</c:v>
                </c:pt>
                <c:pt idx="2">
                  <c:v>2222.2222222223</c:v>
                </c:pt>
                <c:pt idx="3">
                  <c:v>-3333.33333333339</c:v>
                </c:pt>
                <c:pt idx="4">
                  <c:v>8888.88888888885</c:v>
                </c:pt>
                <c:pt idx="5">
                  <c:v>-7777.77777777842</c:v>
                </c:pt>
                <c:pt idx="6">
                  <c:v>12222.2222222243</c:v>
                </c:pt>
                <c:pt idx="7">
                  <c:v>-16666.666666669</c:v>
                </c:pt>
                <c:pt idx="8">
                  <c:v>17777.7777777793</c:v>
                </c:pt>
                <c:pt idx="9">
                  <c:v>-14444.4444444455</c:v>
                </c:pt>
                <c:pt idx="10">
                  <c:v>11111.111111112</c:v>
                </c:pt>
                <c:pt idx="11">
                  <c:v>-7777.77777777897</c:v>
                </c:pt>
                <c:pt idx="12">
                  <c:v>3333.33333333553</c:v>
                </c:pt>
                <c:pt idx="13">
                  <c:v>-2.73576006293297e-9</c:v>
                </c:pt>
                <c:pt idx="14">
                  <c:v>1111.11111111296</c:v>
                </c:pt>
                <c:pt idx="15">
                  <c:v>-5555.55555555577</c:v>
                </c:pt>
                <c:pt idx="16">
                  <c:v>11111.1111111105</c:v>
                </c:pt>
                <c:pt idx="17">
                  <c:v>-11111.111111111</c:v>
                </c:pt>
                <c:pt idx="18">
                  <c:v>12222.2222222229</c:v>
                </c:pt>
                <c:pt idx="19">
                  <c:v>-7777.77777777906</c:v>
                </c:pt>
                <c:pt idx="20">
                  <c:v>3333.33333333528</c:v>
                </c:pt>
                <c:pt idx="21">
                  <c:v>5555.55555555328</c:v>
                </c:pt>
                <c:pt idx="22">
                  <c:v>-4444.44444444231</c:v>
                </c:pt>
                <c:pt idx="23">
                  <c:v>1111.11111110947</c:v>
                </c:pt>
                <c:pt idx="24">
                  <c:v>5555.5555555562</c:v>
                </c:pt>
                <c:pt idx="25">
                  <c:v>-4444.44444444377</c:v>
                </c:pt>
                <c:pt idx="26">
                  <c:v>4444.44444444278</c:v>
                </c:pt>
                <c:pt idx="27">
                  <c:v>-2222.22222222041</c:v>
                </c:pt>
                <c:pt idx="28">
                  <c:v>3333.33333333215</c:v>
                </c:pt>
                <c:pt idx="29">
                  <c:v>-3333.33333333285</c:v>
                </c:pt>
                <c:pt idx="30">
                  <c:v>7777.77777777752</c:v>
                </c:pt>
                <c:pt idx="31">
                  <c:v>-9999.99999999953</c:v>
                </c:pt>
                <c:pt idx="32">
                  <c:v>9999.99999999936</c:v>
                </c:pt>
                <c:pt idx="33">
                  <c:v>-9999.99999999965</c:v>
                </c:pt>
                <c:pt idx="34">
                  <c:v>-1111.11111111101</c:v>
                </c:pt>
                <c:pt idx="35">
                  <c:v>-2222.22222222239</c:v>
                </c:pt>
                <c:pt idx="36">
                  <c:v>1111.11111111112</c:v>
                </c:pt>
                <c:pt idx="37">
                  <c:v>-1111.11111111109</c:v>
                </c:pt>
                <c:pt idx="38">
                  <c:v>1111.11111111123</c:v>
                </c:pt>
                <c:pt idx="39">
                  <c:v>-3333.33333333359</c:v>
                </c:pt>
                <c:pt idx="40">
                  <c:v>7777.77777777801</c:v>
                </c:pt>
                <c:pt idx="41">
                  <c:v>-11111.1111111111</c:v>
                </c:pt>
                <c:pt idx="42">
                  <c:v>11111.111111111</c:v>
                </c:pt>
                <c:pt idx="43">
                  <c:v>-8888.88888888893</c:v>
                </c:pt>
                <c:pt idx="44">
                  <c:v>4444.44444444465</c:v>
                </c:pt>
                <c:pt idx="45">
                  <c:v>-2.45563569478691e-10</c:v>
                </c:pt>
                <c:pt idx="46">
                  <c:v>-3333.33333333309</c:v>
                </c:pt>
                <c:pt idx="47">
                  <c:v>4444.44444444428</c:v>
                </c:pt>
                <c:pt idx="48">
                  <c:v>-3333.33333333333</c:v>
                </c:pt>
                <c:pt idx="49">
                  <c:v>2222.22222222238</c:v>
                </c:pt>
                <c:pt idx="50">
                  <c:v>-3333.33333333369</c:v>
                </c:pt>
                <c:pt idx="51">
                  <c:v>3333.3333333338</c:v>
                </c:pt>
                <c:pt idx="52">
                  <c:v>-2222.22222222249</c:v>
                </c:pt>
                <c:pt idx="53">
                  <c:v>3333.33333333326</c:v>
                </c:pt>
                <c:pt idx="54">
                  <c:v>-6666.66666666655</c:v>
                </c:pt>
                <c:pt idx="55">
                  <c:v>7777.77777777788</c:v>
                </c:pt>
                <c:pt idx="56">
                  <c:v>-5555.55555555574</c:v>
                </c:pt>
                <c:pt idx="57">
                  <c:v>2222.22222222235</c:v>
                </c:pt>
                <c:pt idx="58">
                  <c:v>-1111.11111111127</c:v>
                </c:pt>
                <c:pt idx="59">
                  <c:v>1.60071067512035e-10</c:v>
                </c:pt>
                <c:pt idx="60">
                  <c:v>3333.33333333325</c:v>
                </c:pt>
                <c:pt idx="61">
                  <c:v>-5555.55555555553</c:v>
                </c:pt>
                <c:pt idx="62">
                  <c:v>3333.33333333333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RStart40!$AN$26:$AN$88</c:f>
              <c:numCache>
                <c:formatCode>General</c:formatCode>
                <c:ptCount val="63"/>
                <c:pt idx="0">
                  <c:v>-635555.555555556</c:v>
                </c:pt>
                <c:pt idx="1">
                  <c:v>202222.222222222</c:v>
                </c:pt>
                <c:pt idx="2">
                  <c:v>-1111.11111111113</c:v>
                </c:pt>
                <c:pt idx="3">
                  <c:v>3333.33333333334</c:v>
                </c:pt>
                <c:pt idx="4">
                  <c:v>2222.22222222222</c:v>
                </c:pt>
                <c:pt idx="5">
                  <c:v>4444.44444444397</c:v>
                </c:pt>
                <c:pt idx="6">
                  <c:v>-6666.66666666535</c:v>
                </c:pt>
                <c:pt idx="7">
                  <c:v>4444.44444444308</c:v>
                </c:pt>
                <c:pt idx="8">
                  <c:v>-2222.22222222161</c:v>
                </c:pt>
                <c:pt idx="9">
                  <c:v>-1111.11111111098</c:v>
                </c:pt>
                <c:pt idx="10">
                  <c:v>-1111.11111111191</c:v>
                </c:pt>
                <c:pt idx="11">
                  <c:v>-3333.33333333221</c:v>
                </c:pt>
                <c:pt idx="12">
                  <c:v>1111.11111111025</c:v>
                </c:pt>
                <c:pt idx="13">
                  <c:v>-7777.77777777702</c:v>
                </c:pt>
                <c:pt idx="14">
                  <c:v>5555.55555555446</c:v>
                </c:pt>
                <c:pt idx="15">
                  <c:v>-6666.66666666575</c:v>
                </c:pt>
                <c:pt idx="16">
                  <c:v>4444.44444444438</c:v>
                </c:pt>
                <c:pt idx="17">
                  <c:v>-5555.55555555623</c:v>
                </c:pt>
                <c:pt idx="18">
                  <c:v>5555.55555555667</c:v>
                </c:pt>
                <c:pt idx="19">
                  <c:v>1111.11111111048</c:v>
                </c:pt>
                <c:pt idx="20">
                  <c:v>-5555.55555555623</c:v>
                </c:pt>
                <c:pt idx="21">
                  <c:v>14444.4444444458</c:v>
                </c:pt>
                <c:pt idx="22">
                  <c:v>-10000.0000000015</c:v>
                </c:pt>
                <c:pt idx="23">
                  <c:v>8888.88888889099</c:v>
                </c:pt>
                <c:pt idx="24">
                  <c:v>1111.11111110853</c:v>
                </c:pt>
                <c:pt idx="25">
                  <c:v>1111.11111111287</c:v>
                </c:pt>
                <c:pt idx="26">
                  <c:v>2222.22222222239</c:v>
                </c:pt>
                <c:pt idx="27">
                  <c:v>1111.11111110949</c:v>
                </c:pt>
                <c:pt idx="28">
                  <c:v>2222.22222222335</c:v>
                </c:pt>
                <c:pt idx="29">
                  <c:v>2.3283064365387e-10</c:v>
                </c:pt>
                <c:pt idx="30">
                  <c:v>1111.11111111048</c:v>
                </c:pt>
                <c:pt idx="31">
                  <c:v>3333.33333333343</c:v>
                </c:pt>
                <c:pt idx="32">
                  <c:v>-5555.55555555515</c:v>
                </c:pt>
                <c:pt idx="33">
                  <c:v>4444.44444444403</c:v>
                </c:pt>
                <c:pt idx="34">
                  <c:v>-5555.55555555539</c:v>
                </c:pt>
                <c:pt idx="35">
                  <c:v>-1.16415321826935e-10</c:v>
                </c:pt>
                <c:pt idx="36">
                  <c:v>-5555.55555555533</c:v>
                </c:pt>
                <c:pt idx="37">
                  <c:v>8888.8888888887</c:v>
                </c:pt>
                <c:pt idx="38">
                  <c:v>-12222.2222222221</c:v>
                </c:pt>
                <c:pt idx="39">
                  <c:v>11111.1111111109</c:v>
                </c:pt>
                <c:pt idx="40">
                  <c:v>-13333.3333333331</c:v>
                </c:pt>
                <c:pt idx="41">
                  <c:v>11111.1111111107</c:v>
                </c:pt>
                <c:pt idx="42">
                  <c:v>-11111.1111111102</c:v>
                </c:pt>
                <c:pt idx="43">
                  <c:v>6666.66666666545</c:v>
                </c:pt>
                <c:pt idx="44">
                  <c:v>-3333.33333333308</c:v>
                </c:pt>
                <c:pt idx="45">
                  <c:v>-4444.44444444332</c:v>
                </c:pt>
                <c:pt idx="46">
                  <c:v>6666.6666666657</c:v>
                </c:pt>
                <c:pt idx="47">
                  <c:v>-8888.88888888904</c:v>
                </c:pt>
                <c:pt idx="48">
                  <c:v>8888.88888888904</c:v>
                </c:pt>
                <c:pt idx="49">
                  <c:v>-8888.88888888808</c:v>
                </c:pt>
                <c:pt idx="50">
                  <c:v>4444.44444444333</c:v>
                </c:pt>
                <c:pt idx="51">
                  <c:v>-1111.11111111045</c:v>
                </c:pt>
                <c:pt idx="52">
                  <c:v>1111.11111111089</c:v>
                </c:pt>
                <c:pt idx="53">
                  <c:v>-1111.11111111112</c:v>
                </c:pt>
                <c:pt idx="54">
                  <c:v>2222.22222222234</c:v>
                </c:pt>
                <c:pt idx="55">
                  <c:v>-2222.22222222222</c:v>
                </c:pt>
                <c:pt idx="56">
                  <c:v>-1.16415321826935e-10</c:v>
                </c:pt>
                <c:pt idx="57">
                  <c:v>3333.3333333334</c:v>
                </c:pt>
                <c:pt idx="58">
                  <c:v>-3333.33333333337</c:v>
                </c:pt>
                <c:pt idx="59">
                  <c:v>1111.11111111115</c:v>
                </c:pt>
                <c:pt idx="60">
                  <c:v>-1111.11111111115</c:v>
                </c:pt>
                <c:pt idx="61">
                  <c:v>-1111.11111111107</c:v>
                </c:pt>
                <c:pt idx="6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5605080"/>
        <c:axId val="868722822"/>
      </c:lineChart>
      <c:catAx>
        <c:axId val="135605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722822"/>
        <c:crosses val="autoZero"/>
        <c:auto val="1"/>
        <c:lblAlgn val="ctr"/>
        <c:lblOffset val="100"/>
        <c:noMultiLvlLbl val="0"/>
      </c:catAx>
      <c:valAx>
        <c:axId val="8687228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60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RStart40!$J$25:$J$92</c:f>
              <c:numCache>
                <c:formatCode>General</c:formatCode>
                <c:ptCount val="68"/>
                <c:pt idx="0">
                  <c:v>-1</c:v>
                </c:pt>
                <c:pt idx="1">
                  <c:v>-5</c:v>
                </c:pt>
                <c:pt idx="2">
                  <c:v>172</c:v>
                </c:pt>
                <c:pt idx="3">
                  <c:v>340</c:v>
                </c:pt>
                <c:pt idx="4">
                  <c:v>493</c:v>
                </c:pt>
                <c:pt idx="5">
                  <c:v>627</c:v>
                </c:pt>
                <c:pt idx="6">
                  <c:v>738</c:v>
                </c:pt>
                <c:pt idx="7">
                  <c:v>825</c:v>
                </c:pt>
                <c:pt idx="8">
                  <c:v>885</c:v>
                </c:pt>
                <c:pt idx="9">
                  <c:v>915</c:v>
                </c:pt>
                <c:pt idx="10">
                  <c:v>915</c:v>
                </c:pt>
                <c:pt idx="11">
                  <c:v>881</c:v>
                </c:pt>
                <c:pt idx="12">
                  <c:v>812</c:v>
                </c:pt>
                <c:pt idx="13">
                  <c:v>705</c:v>
                </c:pt>
                <c:pt idx="14">
                  <c:v>558</c:v>
                </c:pt>
                <c:pt idx="15">
                  <c:v>367</c:v>
                </c:pt>
                <c:pt idx="16">
                  <c:v>130</c:v>
                </c:pt>
                <c:pt idx="17">
                  <c:v>-158</c:v>
                </c:pt>
                <c:pt idx="18">
                  <c:v>-501</c:v>
                </c:pt>
                <c:pt idx="19">
                  <c:v>-904</c:v>
                </c:pt>
                <c:pt idx="20">
                  <c:v>-1370</c:v>
                </c:pt>
                <c:pt idx="21">
                  <c:v>-1903</c:v>
                </c:pt>
                <c:pt idx="22">
                  <c:v>-2509</c:v>
                </c:pt>
                <c:pt idx="23">
                  <c:v>-3190</c:v>
                </c:pt>
                <c:pt idx="24">
                  <c:v>-3951</c:v>
                </c:pt>
                <c:pt idx="25">
                  <c:v>-4794</c:v>
                </c:pt>
                <c:pt idx="26">
                  <c:v>-5721</c:v>
                </c:pt>
                <c:pt idx="27">
                  <c:v>-6734</c:v>
                </c:pt>
                <c:pt idx="28">
                  <c:v>-7834</c:v>
                </c:pt>
                <c:pt idx="29">
                  <c:v>-9019</c:v>
                </c:pt>
                <c:pt idx="30">
                  <c:v>-10288</c:v>
                </c:pt>
                <c:pt idx="31">
                  <c:v>-11639</c:v>
                </c:pt>
                <c:pt idx="32">
                  <c:v>-13067</c:v>
                </c:pt>
                <c:pt idx="33">
                  <c:v>-14568</c:v>
                </c:pt>
                <c:pt idx="34">
                  <c:v>-16136</c:v>
                </c:pt>
                <c:pt idx="35">
                  <c:v>-17763</c:v>
                </c:pt>
                <c:pt idx="36">
                  <c:v>-19441</c:v>
                </c:pt>
                <c:pt idx="37">
                  <c:v>-21161</c:v>
                </c:pt>
                <c:pt idx="38">
                  <c:v>-22915</c:v>
                </c:pt>
                <c:pt idx="39">
                  <c:v>-24690</c:v>
                </c:pt>
                <c:pt idx="40">
                  <c:v>-26477</c:v>
                </c:pt>
                <c:pt idx="41">
                  <c:v>-28263</c:v>
                </c:pt>
                <c:pt idx="42">
                  <c:v>-30039</c:v>
                </c:pt>
                <c:pt idx="43">
                  <c:v>-31791</c:v>
                </c:pt>
                <c:pt idx="44">
                  <c:v>-33509</c:v>
                </c:pt>
                <c:pt idx="45">
                  <c:v>-35181</c:v>
                </c:pt>
                <c:pt idx="46">
                  <c:v>-36796</c:v>
                </c:pt>
                <c:pt idx="47">
                  <c:v>-38345</c:v>
                </c:pt>
                <c:pt idx="48">
                  <c:v>-39817</c:v>
                </c:pt>
                <c:pt idx="49">
                  <c:v>-41203</c:v>
                </c:pt>
                <c:pt idx="50">
                  <c:v>-42496</c:v>
                </c:pt>
                <c:pt idx="51">
                  <c:v>-43688</c:v>
                </c:pt>
                <c:pt idx="52">
                  <c:v>-44773</c:v>
                </c:pt>
                <c:pt idx="53">
                  <c:v>-45746</c:v>
                </c:pt>
                <c:pt idx="54">
                  <c:v>-46604</c:v>
                </c:pt>
                <c:pt idx="55">
                  <c:v>-47344</c:v>
                </c:pt>
                <c:pt idx="56">
                  <c:v>-47965</c:v>
                </c:pt>
                <c:pt idx="57">
                  <c:v>-48467</c:v>
                </c:pt>
                <c:pt idx="58">
                  <c:v>-48852</c:v>
                </c:pt>
                <c:pt idx="59">
                  <c:v>-49123</c:v>
                </c:pt>
                <c:pt idx="60">
                  <c:v>-49285</c:v>
                </c:pt>
                <c:pt idx="61">
                  <c:v>-49343</c:v>
                </c:pt>
                <c:pt idx="62">
                  <c:v>-49305</c:v>
                </c:pt>
                <c:pt idx="63">
                  <c:v>-49181</c:v>
                </c:pt>
                <c:pt idx="64">
                  <c:v>-48982</c:v>
                </c:pt>
                <c:pt idx="65">
                  <c:v>-48718</c:v>
                </c:pt>
                <c:pt idx="66">
                  <c:v>-48405</c:v>
                </c:pt>
                <c:pt idx="67">
                  <c:v>-48058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RStart40!$K$25:$K$92</c:f>
              <c:numCache>
                <c:formatCode>General</c:formatCode>
                <c:ptCount val="68"/>
                <c:pt idx="0">
                  <c:v>-2</c:v>
                </c:pt>
                <c:pt idx="1">
                  <c:v>-2</c:v>
                </c:pt>
                <c:pt idx="2">
                  <c:v>410</c:v>
                </c:pt>
                <c:pt idx="3">
                  <c:v>815</c:v>
                </c:pt>
                <c:pt idx="4">
                  <c:v>1207</c:v>
                </c:pt>
                <c:pt idx="5">
                  <c:v>1579</c:v>
                </c:pt>
                <c:pt idx="6">
                  <c:v>1928</c:v>
                </c:pt>
                <c:pt idx="7">
                  <c:v>2249</c:v>
                </c:pt>
                <c:pt idx="8">
                  <c:v>2539</c:v>
                </c:pt>
                <c:pt idx="9">
                  <c:v>2795</c:v>
                </c:pt>
                <c:pt idx="10">
                  <c:v>3014</c:v>
                </c:pt>
                <c:pt idx="11">
                  <c:v>3195</c:v>
                </c:pt>
                <c:pt idx="12">
                  <c:v>3335</c:v>
                </c:pt>
                <c:pt idx="13">
                  <c:v>3434</c:v>
                </c:pt>
                <c:pt idx="14">
                  <c:v>3490</c:v>
                </c:pt>
                <c:pt idx="15">
                  <c:v>3503</c:v>
                </c:pt>
                <c:pt idx="16">
                  <c:v>3472</c:v>
                </c:pt>
                <c:pt idx="17">
                  <c:v>3399</c:v>
                </c:pt>
                <c:pt idx="18">
                  <c:v>3282</c:v>
                </c:pt>
                <c:pt idx="19">
                  <c:v>3123</c:v>
                </c:pt>
                <c:pt idx="20">
                  <c:v>2923</c:v>
                </c:pt>
                <c:pt idx="21">
                  <c:v>2681</c:v>
                </c:pt>
                <c:pt idx="22">
                  <c:v>2401</c:v>
                </c:pt>
                <c:pt idx="23">
                  <c:v>2083</c:v>
                </c:pt>
                <c:pt idx="24">
                  <c:v>1728</c:v>
                </c:pt>
                <c:pt idx="25">
                  <c:v>1340</c:v>
                </c:pt>
                <c:pt idx="26">
                  <c:v>919</c:v>
                </c:pt>
                <c:pt idx="27">
                  <c:v>469</c:v>
                </c:pt>
                <c:pt idx="28">
                  <c:v>-7</c:v>
                </c:pt>
                <c:pt idx="29">
                  <c:v>-509</c:v>
                </c:pt>
                <c:pt idx="30">
                  <c:v>-1032</c:v>
                </c:pt>
                <c:pt idx="31">
                  <c:v>-1574</c:v>
                </c:pt>
                <c:pt idx="32">
                  <c:v>-2132</c:v>
                </c:pt>
                <c:pt idx="33">
                  <c:v>-2702</c:v>
                </c:pt>
                <c:pt idx="34">
                  <c:v>-3281</c:v>
                </c:pt>
                <c:pt idx="35">
                  <c:v>-3866</c:v>
                </c:pt>
                <c:pt idx="36">
                  <c:v>-4453</c:v>
                </c:pt>
                <c:pt idx="37">
                  <c:v>-5038</c:v>
                </c:pt>
                <c:pt idx="38">
                  <c:v>-5619</c:v>
                </c:pt>
                <c:pt idx="39">
                  <c:v>-6190</c:v>
                </c:pt>
                <c:pt idx="40">
                  <c:v>-6750</c:v>
                </c:pt>
                <c:pt idx="41">
                  <c:v>-7293</c:v>
                </c:pt>
                <c:pt idx="42">
                  <c:v>-7818</c:v>
                </c:pt>
                <c:pt idx="43">
                  <c:v>-8320</c:v>
                </c:pt>
                <c:pt idx="44">
                  <c:v>-8796</c:v>
                </c:pt>
                <c:pt idx="45">
                  <c:v>-9243</c:v>
                </c:pt>
                <c:pt idx="46">
                  <c:v>-9659</c:v>
                </c:pt>
                <c:pt idx="47">
                  <c:v>-10039</c:v>
                </c:pt>
                <c:pt idx="48">
                  <c:v>-10383</c:v>
                </c:pt>
                <c:pt idx="49">
                  <c:v>-10687</c:v>
                </c:pt>
                <c:pt idx="50">
                  <c:v>-10950</c:v>
                </c:pt>
                <c:pt idx="51">
                  <c:v>-11171</c:v>
                </c:pt>
                <c:pt idx="52">
                  <c:v>-11346</c:v>
                </c:pt>
                <c:pt idx="53">
                  <c:v>-11477</c:v>
                </c:pt>
                <c:pt idx="54">
                  <c:v>-11561</c:v>
                </c:pt>
                <c:pt idx="55">
                  <c:v>-11599</c:v>
                </c:pt>
                <c:pt idx="56">
                  <c:v>-11592</c:v>
                </c:pt>
                <c:pt idx="57">
                  <c:v>-11538</c:v>
                </c:pt>
                <c:pt idx="58">
                  <c:v>-11441</c:v>
                </c:pt>
                <c:pt idx="59">
                  <c:v>-11300</c:v>
                </c:pt>
                <c:pt idx="60">
                  <c:v>-11119</c:v>
                </c:pt>
                <c:pt idx="61">
                  <c:v>-10900</c:v>
                </c:pt>
                <c:pt idx="62">
                  <c:v>-10645</c:v>
                </c:pt>
                <c:pt idx="63">
                  <c:v>-10358</c:v>
                </c:pt>
                <c:pt idx="64">
                  <c:v>-10044</c:v>
                </c:pt>
                <c:pt idx="65">
                  <c:v>-9706</c:v>
                </c:pt>
                <c:pt idx="66">
                  <c:v>-9351</c:v>
                </c:pt>
                <c:pt idx="67">
                  <c:v>-8983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RStart40!$L$25:$L$92</c:f>
              <c:numCache>
                <c:formatCode>General</c:formatCode>
                <c:ptCount val="68"/>
                <c:pt idx="0">
                  <c:v>-2</c:v>
                </c:pt>
                <c:pt idx="1">
                  <c:v>-2</c:v>
                </c:pt>
                <c:pt idx="2">
                  <c:v>401</c:v>
                </c:pt>
                <c:pt idx="3">
                  <c:v>747</c:v>
                </c:pt>
                <c:pt idx="4">
                  <c:v>987</c:v>
                </c:pt>
                <c:pt idx="5">
                  <c:v>1081</c:v>
                </c:pt>
                <c:pt idx="6">
                  <c:v>996</c:v>
                </c:pt>
                <c:pt idx="7">
                  <c:v>709</c:v>
                </c:pt>
                <c:pt idx="8">
                  <c:v>199</c:v>
                </c:pt>
                <c:pt idx="9">
                  <c:v>-546</c:v>
                </c:pt>
                <c:pt idx="10">
                  <c:v>-1540</c:v>
                </c:pt>
                <c:pt idx="11">
                  <c:v>-2784</c:v>
                </c:pt>
                <c:pt idx="12">
                  <c:v>-4282</c:v>
                </c:pt>
                <c:pt idx="13">
                  <c:v>-6028</c:v>
                </c:pt>
                <c:pt idx="14">
                  <c:v>-8016</c:v>
                </c:pt>
                <c:pt idx="15">
                  <c:v>-10233</c:v>
                </c:pt>
                <c:pt idx="16">
                  <c:v>-12662</c:v>
                </c:pt>
                <c:pt idx="17">
                  <c:v>-15282</c:v>
                </c:pt>
                <c:pt idx="18">
                  <c:v>-18069</c:v>
                </c:pt>
                <c:pt idx="19">
                  <c:v>-20991</c:v>
                </c:pt>
                <c:pt idx="20">
                  <c:v>-24018</c:v>
                </c:pt>
                <c:pt idx="21">
                  <c:v>-27112</c:v>
                </c:pt>
                <c:pt idx="22">
                  <c:v>-30238</c:v>
                </c:pt>
                <c:pt idx="23">
                  <c:v>-33357</c:v>
                </c:pt>
                <c:pt idx="24">
                  <c:v>-36429</c:v>
                </c:pt>
                <c:pt idx="25">
                  <c:v>-39418</c:v>
                </c:pt>
                <c:pt idx="26">
                  <c:v>-42288</c:v>
                </c:pt>
                <c:pt idx="27">
                  <c:v>-45004</c:v>
                </c:pt>
                <c:pt idx="28">
                  <c:v>-47537</c:v>
                </c:pt>
                <c:pt idx="29">
                  <c:v>-49860</c:v>
                </c:pt>
                <c:pt idx="30">
                  <c:v>-51952</c:v>
                </c:pt>
                <c:pt idx="31">
                  <c:v>-53796</c:v>
                </c:pt>
                <c:pt idx="32">
                  <c:v>-55382</c:v>
                </c:pt>
                <c:pt idx="33">
                  <c:v>-56704</c:v>
                </c:pt>
                <c:pt idx="34">
                  <c:v>-57767</c:v>
                </c:pt>
                <c:pt idx="35">
                  <c:v>-58578</c:v>
                </c:pt>
                <c:pt idx="36">
                  <c:v>-59155</c:v>
                </c:pt>
                <c:pt idx="37">
                  <c:v>-59518</c:v>
                </c:pt>
                <c:pt idx="38">
                  <c:v>-59688</c:v>
                </c:pt>
                <c:pt idx="39">
                  <c:v>-59685</c:v>
                </c:pt>
                <c:pt idx="40">
                  <c:v>-59529</c:v>
                </c:pt>
                <c:pt idx="41">
                  <c:v>-59239</c:v>
                </c:pt>
                <c:pt idx="42">
                  <c:v>-58834</c:v>
                </c:pt>
                <c:pt idx="43">
                  <c:v>-58330</c:v>
                </c:pt>
                <c:pt idx="44">
                  <c:v>-57747</c:v>
                </c:pt>
                <c:pt idx="45">
                  <c:v>-57099</c:v>
                </c:pt>
                <c:pt idx="46">
                  <c:v>-56404</c:v>
                </c:pt>
                <c:pt idx="47">
                  <c:v>-55676</c:v>
                </c:pt>
                <c:pt idx="48">
                  <c:v>-54929</c:v>
                </c:pt>
                <c:pt idx="49">
                  <c:v>-54177</c:v>
                </c:pt>
                <c:pt idx="50">
                  <c:v>-53431</c:v>
                </c:pt>
                <c:pt idx="51">
                  <c:v>-52703</c:v>
                </c:pt>
                <c:pt idx="52">
                  <c:v>-52003</c:v>
                </c:pt>
                <c:pt idx="53">
                  <c:v>-51341</c:v>
                </c:pt>
                <c:pt idx="54">
                  <c:v>-50724</c:v>
                </c:pt>
                <c:pt idx="55">
                  <c:v>-50159</c:v>
                </c:pt>
                <c:pt idx="56">
                  <c:v>-49651</c:v>
                </c:pt>
                <c:pt idx="57">
                  <c:v>-49206</c:v>
                </c:pt>
                <c:pt idx="58">
                  <c:v>-48825</c:v>
                </c:pt>
                <c:pt idx="59">
                  <c:v>-48511</c:v>
                </c:pt>
                <c:pt idx="60">
                  <c:v>-48264</c:v>
                </c:pt>
                <c:pt idx="61">
                  <c:v>-48083</c:v>
                </c:pt>
                <c:pt idx="62">
                  <c:v>-47965</c:v>
                </c:pt>
                <c:pt idx="63">
                  <c:v>-47905</c:v>
                </c:pt>
                <c:pt idx="64">
                  <c:v>-47899</c:v>
                </c:pt>
                <c:pt idx="65">
                  <c:v>-47939</c:v>
                </c:pt>
                <c:pt idx="66">
                  <c:v>-48016</c:v>
                </c:pt>
                <c:pt idx="67">
                  <c:v>-48119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RStart40!$M$25:$M$92</c:f>
              <c:numCache>
                <c:formatCode>General</c:formatCode>
                <c:ptCount val="68"/>
                <c:pt idx="0">
                  <c:v>-1</c:v>
                </c:pt>
                <c:pt idx="1">
                  <c:v>-5</c:v>
                </c:pt>
                <c:pt idx="2">
                  <c:v>168</c:v>
                </c:pt>
                <c:pt idx="3">
                  <c:v>312</c:v>
                </c:pt>
                <c:pt idx="4">
                  <c:v>406</c:v>
                </c:pt>
                <c:pt idx="5">
                  <c:v>432</c:v>
                </c:pt>
                <c:pt idx="6">
                  <c:v>376</c:v>
                </c:pt>
                <c:pt idx="7">
                  <c:v>225</c:v>
                </c:pt>
                <c:pt idx="8">
                  <c:v>-35</c:v>
                </c:pt>
                <c:pt idx="9">
                  <c:v>-423</c:v>
                </c:pt>
                <c:pt idx="10">
                  <c:v>-957</c:v>
                </c:pt>
                <c:pt idx="11">
                  <c:v>-1658</c:v>
                </c:pt>
                <c:pt idx="12">
                  <c:v>-2548</c:v>
                </c:pt>
                <c:pt idx="13">
                  <c:v>-3649</c:v>
                </c:pt>
                <c:pt idx="14">
                  <c:v>-4982</c:v>
                </c:pt>
                <c:pt idx="15">
                  <c:v>-6564</c:v>
                </c:pt>
                <c:pt idx="16">
                  <c:v>-8409</c:v>
                </c:pt>
                <c:pt idx="17">
                  <c:v>-10521</c:v>
                </c:pt>
                <c:pt idx="18">
                  <c:v>-12899</c:v>
                </c:pt>
                <c:pt idx="19">
                  <c:v>-15531</c:v>
                </c:pt>
                <c:pt idx="20">
                  <c:v>-18398</c:v>
                </c:pt>
                <c:pt idx="21">
                  <c:v>-21469</c:v>
                </c:pt>
                <c:pt idx="22">
                  <c:v>-24706</c:v>
                </c:pt>
                <c:pt idx="23">
                  <c:v>-28065</c:v>
                </c:pt>
                <c:pt idx="24">
                  <c:v>-31491</c:v>
                </c:pt>
                <c:pt idx="25">
                  <c:v>-34931</c:v>
                </c:pt>
                <c:pt idx="26">
                  <c:v>-38325</c:v>
                </c:pt>
                <c:pt idx="27">
                  <c:v>-41614</c:v>
                </c:pt>
                <c:pt idx="28">
                  <c:v>-44741</c:v>
                </c:pt>
                <c:pt idx="29">
                  <c:v>-47652</c:v>
                </c:pt>
                <c:pt idx="30">
                  <c:v>-50298</c:v>
                </c:pt>
                <c:pt idx="31">
                  <c:v>-52636</c:v>
                </c:pt>
                <c:pt idx="32">
                  <c:v>-54631</c:v>
                </c:pt>
                <c:pt idx="33">
                  <c:v>-56256</c:v>
                </c:pt>
                <c:pt idx="34">
                  <c:v>-57493</c:v>
                </c:pt>
                <c:pt idx="35">
                  <c:v>-58336</c:v>
                </c:pt>
                <c:pt idx="36">
                  <c:v>-58786</c:v>
                </c:pt>
                <c:pt idx="37">
                  <c:v>-58855</c:v>
                </c:pt>
                <c:pt idx="38">
                  <c:v>-58561</c:v>
                </c:pt>
                <c:pt idx="39">
                  <c:v>-57928</c:v>
                </c:pt>
                <c:pt idx="40">
                  <c:v>-56981</c:v>
                </c:pt>
                <c:pt idx="41">
                  <c:v>-55754</c:v>
                </c:pt>
                <c:pt idx="42">
                  <c:v>-54279</c:v>
                </c:pt>
                <c:pt idx="43">
                  <c:v>-52596</c:v>
                </c:pt>
                <c:pt idx="44">
                  <c:v>-50741</c:v>
                </c:pt>
                <c:pt idx="45">
                  <c:v>-48756</c:v>
                </c:pt>
                <c:pt idx="46">
                  <c:v>-46679</c:v>
                </c:pt>
                <c:pt idx="47">
                  <c:v>-44550</c:v>
                </c:pt>
                <c:pt idx="48">
                  <c:v>-42408</c:v>
                </c:pt>
                <c:pt idx="49">
                  <c:v>-40287</c:v>
                </c:pt>
                <c:pt idx="50">
                  <c:v>-38222</c:v>
                </c:pt>
                <c:pt idx="51">
                  <c:v>-36241</c:v>
                </c:pt>
                <c:pt idx="52">
                  <c:v>-34373</c:v>
                </c:pt>
                <c:pt idx="53">
                  <c:v>-32640</c:v>
                </c:pt>
                <c:pt idx="54">
                  <c:v>-31061</c:v>
                </c:pt>
                <c:pt idx="55">
                  <c:v>-29651</c:v>
                </c:pt>
                <c:pt idx="56">
                  <c:v>-28422</c:v>
                </c:pt>
                <c:pt idx="57">
                  <c:v>-27382</c:v>
                </c:pt>
                <c:pt idx="58">
                  <c:v>-26537</c:v>
                </c:pt>
                <c:pt idx="59">
                  <c:v>-25889</c:v>
                </c:pt>
                <c:pt idx="60">
                  <c:v>-25436</c:v>
                </c:pt>
                <c:pt idx="61">
                  <c:v>-25175</c:v>
                </c:pt>
                <c:pt idx="62">
                  <c:v>-25099</c:v>
                </c:pt>
                <c:pt idx="63">
                  <c:v>-25198</c:v>
                </c:pt>
                <c:pt idx="64">
                  <c:v>-25458</c:v>
                </c:pt>
                <c:pt idx="65">
                  <c:v>-25860</c:v>
                </c:pt>
                <c:pt idx="66">
                  <c:v>-26380</c:v>
                </c:pt>
                <c:pt idx="67">
                  <c:v>-26988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0995463"/>
        <c:axId val="836136303"/>
      </c:lineChart>
      <c:catAx>
        <c:axId val="310995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136303"/>
        <c:crosses val="autoZero"/>
        <c:auto val="1"/>
        <c:lblAlgn val="ctr"/>
        <c:lblOffset val="100"/>
        <c:noMultiLvlLbl val="0"/>
      </c:catAx>
      <c:valAx>
        <c:axId val="8361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0995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'LW40'!$V$25:$V$165</c:f>
              <c:numCache>
                <c:formatCode>General</c:formatCode>
                <c:ptCount val="141"/>
                <c:pt idx="0">
                  <c:v>0</c:v>
                </c:pt>
                <c:pt idx="1">
                  <c:v>411111.111111111</c:v>
                </c:pt>
                <c:pt idx="2">
                  <c:v>12222.2222222222</c:v>
                </c:pt>
                <c:pt idx="3">
                  <c:v>25555.5555555556</c:v>
                </c:pt>
                <c:pt idx="4">
                  <c:v>34444.4444444444</c:v>
                </c:pt>
                <c:pt idx="5">
                  <c:v>45555.5555555556</c:v>
                </c:pt>
                <c:pt idx="6">
                  <c:v>50000</c:v>
                </c:pt>
                <c:pt idx="7">
                  <c:v>55555.5555555556</c:v>
                </c:pt>
                <c:pt idx="8">
                  <c:v>60000</c:v>
                </c:pt>
                <c:pt idx="9">
                  <c:v>63333.3333333326</c:v>
                </c:pt>
                <c:pt idx="10">
                  <c:v>62222.2222222221</c:v>
                </c:pt>
                <c:pt idx="11">
                  <c:v>62222.2222222221</c:v>
                </c:pt>
                <c:pt idx="12">
                  <c:v>62222.2222222221</c:v>
                </c:pt>
                <c:pt idx="13">
                  <c:v>58888.8888888889</c:v>
                </c:pt>
                <c:pt idx="14">
                  <c:v>55555.5555555555</c:v>
                </c:pt>
                <c:pt idx="15">
                  <c:v>52222.2222222223</c:v>
                </c:pt>
                <c:pt idx="16">
                  <c:v>45555.5555555555</c:v>
                </c:pt>
                <c:pt idx="17">
                  <c:v>42222.2222222221</c:v>
                </c:pt>
                <c:pt idx="18">
                  <c:v>35555.5555555555</c:v>
                </c:pt>
                <c:pt idx="19">
                  <c:v>30000</c:v>
                </c:pt>
                <c:pt idx="20">
                  <c:v>22222.2222222221</c:v>
                </c:pt>
                <c:pt idx="21">
                  <c:v>15555.5555555557</c:v>
                </c:pt>
                <c:pt idx="22">
                  <c:v>11111.1111111109</c:v>
                </c:pt>
                <c:pt idx="23">
                  <c:v>2222.22222222238</c:v>
                </c:pt>
                <c:pt idx="24">
                  <c:v>-1111.11111111119</c:v>
                </c:pt>
                <c:pt idx="25">
                  <c:v>-10000</c:v>
                </c:pt>
                <c:pt idx="26">
                  <c:v>-13333.3333333333</c:v>
                </c:pt>
                <c:pt idx="27">
                  <c:v>-18888.8888888888</c:v>
                </c:pt>
                <c:pt idx="28">
                  <c:v>-23333.3333333333</c:v>
                </c:pt>
                <c:pt idx="29">
                  <c:v>-27777.7777777779</c:v>
                </c:pt>
                <c:pt idx="30">
                  <c:v>-30000</c:v>
                </c:pt>
                <c:pt idx="31">
                  <c:v>-34444.4444444443</c:v>
                </c:pt>
                <c:pt idx="32">
                  <c:v>-33333.3333333333</c:v>
                </c:pt>
                <c:pt idx="33">
                  <c:v>-36666.6666666667</c:v>
                </c:pt>
                <c:pt idx="34">
                  <c:v>-35555.5555555555</c:v>
                </c:pt>
                <c:pt idx="35">
                  <c:v>-35555.5555555556</c:v>
                </c:pt>
                <c:pt idx="36">
                  <c:v>-34444.4444444444</c:v>
                </c:pt>
                <c:pt idx="37">
                  <c:v>-33333.3333333333</c:v>
                </c:pt>
                <c:pt idx="38">
                  <c:v>-29999.9999999999</c:v>
                </c:pt>
                <c:pt idx="39">
                  <c:v>-26666.6666666667</c:v>
                </c:pt>
                <c:pt idx="40">
                  <c:v>-22222.2222222223</c:v>
                </c:pt>
                <c:pt idx="41">
                  <c:v>-24444.4444444444</c:v>
                </c:pt>
                <c:pt idx="42">
                  <c:v>-49999.9999999999</c:v>
                </c:pt>
                <c:pt idx="43">
                  <c:v>-74444.4444444444</c:v>
                </c:pt>
                <c:pt idx="44">
                  <c:v>-95555.5555555555</c:v>
                </c:pt>
                <c:pt idx="45">
                  <c:v>-112222.222222222</c:v>
                </c:pt>
                <c:pt idx="46">
                  <c:v>-125555.555555555</c:v>
                </c:pt>
                <c:pt idx="47">
                  <c:v>-137777.777777778</c:v>
                </c:pt>
                <c:pt idx="48">
                  <c:v>-144444.444444444</c:v>
                </c:pt>
                <c:pt idx="49">
                  <c:v>-156666.666666667</c:v>
                </c:pt>
                <c:pt idx="50">
                  <c:v>-164444.444444444</c:v>
                </c:pt>
                <c:pt idx="51">
                  <c:v>-174444.444444444</c:v>
                </c:pt>
                <c:pt idx="52">
                  <c:v>-185555.555555555</c:v>
                </c:pt>
                <c:pt idx="53">
                  <c:v>-197777.777777778</c:v>
                </c:pt>
                <c:pt idx="54">
                  <c:v>-210000</c:v>
                </c:pt>
                <c:pt idx="55">
                  <c:v>-224444.444444444</c:v>
                </c:pt>
                <c:pt idx="56">
                  <c:v>-237777.777777778</c:v>
                </c:pt>
                <c:pt idx="57">
                  <c:v>-252222.222222222</c:v>
                </c:pt>
                <c:pt idx="58">
                  <c:v>-264444.444444444</c:v>
                </c:pt>
                <c:pt idx="59">
                  <c:v>-276666.666666666</c:v>
                </c:pt>
                <c:pt idx="60">
                  <c:v>-284444.444444444</c:v>
                </c:pt>
                <c:pt idx="61">
                  <c:v>-290000</c:v>
                </c:pt>
                <c:pt idx="62">
                  <c:v>-292222.222222222</c:v>
                </c:pt>
                <c:pt idx="63">
                  <c:v>-290000</c:v>
                </c:pt>
                <c:pt idx="64">
                  <c:v>-281111.111111111</c:v>
                </c:pt>
                <c:pt idx="65">
                  <c:v>-270000</c:v>
                </c:pt>
                <c:pt idx="66">
                  <c:v>-252222.222222222</c:v>
                </c:pt>
                <c:pt idx="67">
                  <c:v>-228888.888888889</c:v>
                </c:pt>
                <c:pt idx="68">
                  <c:v>-201111.111111145</c:v>
                </c:pt>
                <c:pt idx="69">
                  <c:v>-170000.000000001</c:v>
                </c:pt>
                <c:pt idx="70">
                  <c:v>-134444.444444446</c:v>
                </c:pt>
                <c:pt idx="71">
                  <c:v>-95555.5555555562</c:v>
                </c:pt>
                <c:pt idx="72">
                  <c:v>-54444.4444444448</c:v>
                </c:pt>
                <c:pt idx="73">
                  <c:v>-12222.2222222219</c:v>
                </c:pt>
                <c:pt idx="74">
                  <c:v>28888.8888888886</c:v>
                </c:pt>
                <c:pt idx="75">
                  <c:v>73333.3333333343</c:v>
                </c:pt>
                <c:pt idx="76">
                  <c:v>112222.222222223</c:v>
                </c:pt>
                <c:pt idx="77">
                  <c:v>154444.444444446</c:v>
                </c:pt>
                <c:pt idx="78">
                  <c:v>190000.000000001</c:v>
                </c:pt>
                <c:pt idx="79">
                  <c:v>225555.555555557</c:v>
                </c:pt>
                <c:pt idx="80">
                  <c:v>257777.77777778</c:v>
                </c:pt>
                <c:pt idx="81">
                  <c:v>286666.666666669</c:v>
                </c:pt>
                <c:pt idx="82">
                  <c:v>312222.222222224</c:v>
                </c:pt>
                <c:pt idx="83">
                  <c:v>334444.444444447</c:v>
                </c:pt>
                <c:pt idx="84">
                  <c:v>354444.444444447</c:v>
                </c:pt>
                <c:pt idx="85">
                  <c:v>367777.77777778</c:v>
                </c:pt>
                <c:pt idx="86">
                  <c:v>382222.222222225</c:v>
                </c:pt>
                <c:pt idx="87">
                  <c:v>390000.000000002</c:v>
                </c:pt>
                <c:pt idx="88">
                  <c:v>396666.666666669</c:v>
                </c:pt>
                <c:pt idx="89">
                  <c:v>400000.000000003</c:v>
                </c:pt>
                <c:pt idx="90">
                  <c:v>397777.77777778</c:v>
                </c:pt>
                <c:pt idx="91">
                  <c:v>395555.555555558</c:v>
                </c:pt>
                <c:pt idx="92">
                  <c:v>386666.666666669</c:v>
                </c:pt>
                <c:pt idx="93">
                  <c:v>381111.111111114</c:v>
                </c:pt>
                <c:pt idx="94">
                  <c:v>367777.77777778</c:v>
                </c:pt>
                <c:pt idx="95">
                  <c:v>356666.666666669</c:v>
                </c:pt>
                <c:pt idx="96">
                  <c:v>342222.222222225</c:v>
                </c:pt>
                <c:pt idx="97">
                  <c:v>326666.666666669</c:v>
                </c:pt>
                <c:pt idx="98">
                  <c:v>308888.888888891</c:v>
                </c:pt>
                <c:pt idx="99">
                  <c:v>288888.888888891</c:v>
                </c:pt>
                <c:pt idx="100">
                  <c:v>268888.888888891</c:v>
                </c:pt>
                <c:pt idx="101">
                  <c:v>245555.555555557</c:v>
                </c:pt>
                <c:pt idx="102">
                  <c:v>221111.111111113</c:v>
                </c:pt>
                <c:pt idx="103">
                  <c:v>194444.444444446</c:v>
                </c:pt>
                <c:pt idx="104">
                  <c:v>167777.777777779</c:v>
                </c:pt>
                <c:pt idx="105">
                  <c:v>136666.666666668</c:v>
                </c:pt>
                <c:pt idx="106">
                  <c:v>110000.000000001</c:v>
                </c:pt>
                <c:pt idx="107">
                  <c:v>76666.6666666672</c:v>
                </c:pt>
                <c:pt idx="108">
                  <c:v>45555.5555555557</c:v>
                </c:pt>
                <c:pt idx="109">
                  <c:v>16666.6666666667</c:v>
                </c:pt>
                <c:pt idx="110">
                  <c:v>-15555.5555555557</c:v>
                </c:pt>
                <c:pt idx="111">
                  <c:v>-44444.4444444448</c:v>
                </c:pt>
                <c:pt idx="112">
                  <c:v>-74444.4444444448</c:v>
                </c:pt>
                <c:pt idx="113">
                  <c:v>-100000</c:v>
                </c:pt>
                <c:pt idx="114">
                  <c:v>-125555.555555557</c:v>
                </c:pt>
                <c:pt idx="115">
                  <c:v>-147777.777777779</c:v>
                </c:pt>
                <c:pt idx="116">
                  <c:v>-168888.88888889</c:v>
                </c:pt>
                <c:pt idx="117">
                  <c:v>-184444.444444446</c:v>
                </c:pt>
                <c:pt idx="118">
                  <c:v>-200000.000000001</c:v>
                </c:pt>
                <c:pt idx="119">
                  <c:v>-211111.111111113</c:v>
                </c:pt>
                <c:pt idx="120">
                  <c:v>-220000.000000001</c:v>
                </c:pt>
                <c:pt idx="121">
                  <c:v>-225555.555555557</c:v>
                </c:pt>
                <c:pt idx="122">
                  <c:v>-227777.77777778</c:v>
                </c:pt>
                <c:pt idx="123">
                  <c:v>-231111.111111112</c:v>
                </c:pt>
                <c:pt idx="124">
                  <c:v>-228888.888888891</c:v>
                </c:pt>
                <c:pt idx="125">
                  <c:v>-226666.666666668</c:v>
                </c:pt>
                <c:pt idx="126">
                  <c:v>-222222.222222224</c:v>
                </c:pt>
                <c:pt idx="127">
                  <c:v>-216666.666666668</c:v>
                </c:pt>
                <c:pt idx="128">
                  <c:v>-211111.111111112</c:v>
                </c:pt>
                <c:pt idx="129">
                  <c:v>-204444.444444446</c:v>
                </c:pt>
                <c:pt idx="130">
                  <c:v>-195555.555555557</c:v>
                </c:pt>
                <c:pt idx="131">
                  <c:v>-187777.777777779</c:v>
                </c:pt>
                <c:pt idx="132">
                  <c:v>-176666.666666668</c:v>
                </c:pt>
                <c:pt idx="133">
                  <c:v>-168888.88888889</c:v>
                </c:pt>
                <c:pt idx="134">
                  <c:v>-155555.555555554</c:v>
                </c:pt>
                <c:pt idx="135">
                  <c:v>-142222.222222221</c:v>
                </c:pt>
                <c:pt idx="136">
                  <c:v>-126666.666666666</c:v>
                </c:pt>
                <c:pt idx="137">
                  <c:v>-109999.999999999</c:v>
                </c:pt>
                <c:pt idx="138">
                  <c:v>-87777.777777777</c:v>
                </c:pt>
                <c:pt idx="139">
                  <c:v>-65555.5555555551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'LW40'!$W$25:$W$165</c:f>
              <c:numCache>
                <c:formatCode>General</c:formatCode>
                <c:ptCount val="141"/>
                <c:pt idx="0">
                  <c:v>0</c:v>
                </c:pt>
                <c:pt idx="1">
                  <c:v>420000</c:v>
                </c:pt>
                <c:pt idx="2">
                  <c:v>24444.4444444445</c:v>
                </c:pt>
                <c:pt idx="3">
                  <c:v>44444.4444444445</c:v>
                </c:pt>
                <c:pt idx="4">
                  <c:v>63333.3333333333</c:v>
                </c:pt>
                <c:pt idx="5">
                  <c:v>77777.7777777777</c:v>
                </c:pt>
                <c:pt idx="6">
                  <c:v>85555.5555555556</c:v>
                </c:pt>
                <c:pt idx="7">
                  <c:v>94444.4444444444</c:v>
                </c:pt>
                <c:pt idx="8">
                  <c:v>97777.7777777779</c:v>
                </c:pt>
                <c:pt idx="9">
                  <c:v>98888.888888888</c:v>
                </c:pt>
                <c:pt idx="10">
                  <c:v>97777.7777777777</c:v>
                </c:pt>
                <c:pt idx="11">
                  <c:v>92222.2222222221</c:v>
                </c:pt>
                <c:pt idx="12">
                  <c:v>86666.6666666664</c:v>
                </c:pt>
                <c:pt idx="13">
                  <c:v>77777.7777777779</c:v>
                </c:pt>
                <c:pt idx="14">
                  <c:v>68888.8888888888</c:v>
                </c:pt>
                <c:pt idx="15">
                  <c:v>57777.7777777776</c:v>
                </c:pt>
                <c:pt idx="16">
                  <c:v>44444.4444444445</c:v>
                </c:pt>
                <c:pt idx="17">
                  <c:v>32222.2222222221</c:v>
                </c:pt>
                <c:pt idx="18">
                  <c:v>18888.8888888888</c:v>
                </c:pt>
                <c:pt idx="19">
                  <c:v>5555.55555555572</c:v>
                </c:pt>
                <c:pt idx="20">
                  <c:v>-8888.88888888905</c:v>
                </c:pt>
                <c:pt idx="21">
                  <c:v>-20000</c:v>
                </c:pt>
                <c:pt idx="22">
                  <c:v>-33333.3333333333</c:v>
                </c:pt>
                <c:pt idx="23">
                  <c:v>-44444.4444444443</c:v>
                </c:pt>
                <c:pt idx="24">
                  <c:v>-52222.2222222221</c:v>
                </c:pt>
                <c:pt idx="25">
                  <c:v>-63333.3333333333</c:v>
                </c:pt>
                <c:pt idx="26">
                  <c:v>-68888.8888888888</c:v>
                </c:pt>
                <c:pt idx="27">
                  <c:v>-75555.5555555555</c:v>
                </c:pt>
                <c:pt idx="28">
                  <c:v>-80000</c:v>
                </c:pt>
                <c:pt idx="29">
                  <c:v>-81111.1111111109</c:v>
                </c:pt>
                <c:pt idx="30">
                  <c:v>-83333.3333333333</c:v>
                </c:pt>
                <c:pt idx="31">
                  <c:v>-82222.2222222221</c:v>
                </c:pt>
                <c:pt idx="32">
                  <c:v>-82222.2222222221</c:v>
                </c:pt>
                <c:pt idx="33">
                  <c:v>-76666.6666666666</c:v>
                </c:pt>
                <c:pt idx="34">
                  <c:v>-74444.4444444444</c:v>
                </c:pt>
                <c:pt idx="35">
                  <c:v>-67777.7777777777</c:v>
                </c:pt>
                <c:pt idx="36">
                  <c:v>-61111.1111111111</c:v>
                </c:pt>
                <c:pt idx="37">
                  <c:v>-51111.1111111111</c:v>
                </c:pt>
                <c:pt idx="38">
                  <c:v>-44444.4444444444</c:v>
                </c:pt>
                <c:pt idx="39">
                  <c:v>-29999.9999999999</c:v>
                </c:pt>
                <c:pt idx="40">
                  <c:v>-20000</c:v>
                </c:pt>
                <c:pt idx="41">
                  <c:v>-11111.1111111111</c:v>
                </c:pt>
                <c:pt idx="42">
                  <c:v>-24444.4444444444</c:v>
                </c:pt>
                <c:pt idx="43">
                  <c:v>-41111.1111111111</c:v>
                </c:pt>
                <c:pt idx="44">
                  <c:v>-56666.6666666666</c:v>
                </c:pt>
                <c:pt idx="45">
                  <c:v>-67777.7777777777</c:v>
                </c:pt>
                <c:pt idx="46">
                  <c:v>-77777.7777777777</c:v>
                </c:pt>
                <c:pt idx="47">
                  <c:v>-86666.6666666666</c:v>
                </c:pt>
                <c:pt idx="48">
                  <c:v>-95555.5555555555</c:v>
                </c:pt>
                <c:pt idx="49">
                  <c:v>-103333.333333333</c:v>
                </c:pt>
                <c:pt idx="50">
                  <c:v>-110000</c:v>
                </c:pt>
                <c:pt idx="51">
                  <c:v>-117777.777777778</c:v>
                </c:pt>
                <c:pt idx="52">
                  <c:v>-124444.444444444</c:v>
                </c:pt>
                <c:pt idx="53">
                  <c:v>-133333.333333333</c:v>
                </c:pt>
                <c:pt idx="54">
                  <c:v>-141111.111111111</c:v>
                </c:pt>
                <c:pt idx="55">
                  <c:v>-147777.777777778</c:v>
                </c:pt>
                <c:pt idx="56">
                  <c:v>-156666.666666667</c:v>
                </c:pt>
                <c:pt idx="57">
                  <c:v>-163333.333333333</c:v>
                </c:pt>
                <c:pt idx="58">
                  <c:v>-167777.777777778</c:v>
                </c:pt>
                <c:pt idx="59">
                  <c:v>-174444.444444444</c:v>
                </c:pt>
                <c:pt idx="60">
                  <c:v>-176666.666666666</c:v>
                </c:pt>
                <c:pt idx="61">
                  <c:v>-177777.777777778</c:v>
                </c:pt>
                <c:pt idx="62">
                  <c:v>-176666.666666667</c:v>
                </c:pt>
                <c:pt idx="63">
                  <c:v>-174444.444444444</c:v>
                </c:pt>
                <c:pt idx="64">
                  <c:v>-168888.888888889</c:v>
                </c:pt>
                <c:pt idx="65">
                  <c:v>-158888.888888889</c:v>
                </c:pt>
                <c:pt idx="66">
                  <c:v>-147777.777777778</c:v>
                </c:pt>
                <c:pt idx="67">
                  <c:v>-135555.555555556</c:v>
                </c:pt>
                <c:pt idx="68">
                  <c:v>-118888.888888911</c:v>
                </c:pt>
                <c:pt idx="69">
                  <c:v>-100000</c:v>
                </c:pt>
                <c:pt idx="70">
                  <c:v>-81111.1111111114</c:v>
                </c:pt>
                <c:pt idx="71">
                  <c:v>-60000.0000000005</c:v>
                </c:pt>
                <c:pt idx="72">
                  <c:v>-36666.6666666672</c:v>
                </c:pt>
                <c:pt idx="73">
                  <c:v>-14444.4444444443</c:v>
                </c:pt>
                <c:pt idx="74">
                  <c:v>10000</c:v>
                </c:pt>
                <c:pt idx="75">
                  <c:v>33333.3333333333</c:v>
                </c:pt>
                <c:pt idx="76">
                  <c:v>54444.4444444448</c:v>
                </c:pt>
                <c:pt idx="77">
                  <c:v>78888.8888888895</c:v>
                </c:pt>
                <c:pt idx="78">
                  <c:v>97777.7777777786</c:v>
                </c:pt>
                <c:pt idx="79">
                  <c:v>117777.777777779</c:v>
                </c:pt>
                <c:pt idx="80">
                  <c:v>135555.555555556</c:v>
                </c:pt>
                <c:pt idx="81">
                  <c:v>150000.000000001</c:v>
                </c:pt>
                <c:pt idx="82">
                  <c:v>163333.333333334</c:v>
                </c:pt>
                <c:pt idx="83">
                  <c:v>174444.444444446</c:v>
                </c:pt>
                <c:pt idx="84">
                  <c:v>183333.333333335</c:v>
                </c:pt>
                <c:pt idx="85">
                  <c:v>188888.88888889</c:v>
                </c:pt>
                <c:pt idx="86">
                  <c:v>191111.111111112</c:v>
                </c:pt>
                <c:pt idx="87">
                  <c:v>192222.222222224</c:v>
                </c:pt>
                <c:pt idx="88">
                  <c:v>190000.000000001</c:v>
                </c:pt>
                <c:pt idx="89">
                  <c:v>184444.444444446</c:v>
                </c:pt>
                <c:pt idx="90">
                  <c:v>174444.444444446</c:v>
                </c:pt>
                <c:pt idx="91">
                  <c:v>164444.444444446</c:v>
                </c:pt>
                <c:pt idx="92">
                  <c:v>148888.88888889</c:v>
                </c:pt>
                <c:pt idx="93">
                  <c:v>138888.88888889</c:v>
                </c:pt>
                <c:pt idx="94">
                  <c:v>124444.444444445</c:v>
                </c:pt>
                <c:pt idx="95">
                  <c:v>114444.444444445</c:v>
                </c:pt>
                <c:pt idx="96">
                  <c:v>101111.111111112</c:v>
                </c:pt>
                <c:pt idx="97">
                  <c:v>93333.3333333339</c:v>
                </c:pt>
                <c:pt idx="98">
                  <c:v>82222.2222222228</c:v>
                </c:pt>
                <c:pt idx="99">
                  <c:v>71111.1111111116</c:v>
                </c:pt>
                <c:pt idx="100">
                  <c:v>64444.4444444449</c:v>
                </c:pt>
                <c:pt idx="101">
                  <c:v>55555.5555555559</c:v>
                </c:pt>
                <c:pt idx="102">
                  <c:v>46666.666666667</c:v>
                </c:pt>
                <c:pt idx="103">
                  <c:v>40000.0000000003</c:v>
                </c:pt>
                <c:pt idx="104">
                  <c:v>32222.2222222224</c:v>
                </c:pt>
                <c:pt idx="105">
                  <c:v>27777.777777778</c:v>
                </c:pt>
                <c:pt idx="106">
                  <c:v>18888.8888888891</c:v>
                </c:pt>
                <c:pt idx="107">
                  <c:v>15555.5555555557</c:v>
                </c:pt>
                <c:pt idx="108">
                  <c:v>10000.0000000001</c:v>
                </c:pt>
                <c:pt idx="109">
                  <c:v>4444.44444444447</c:v>
                </c:pt>
                <c:pt idx="110">
                  <c:v>1111.11111111113</c:v>
                </c:pt>
                <c:pt idx="111">
                  <c:v>-2222.22222222226</c:v>
                </c:pt>
                <c:pt idx="112">
                  <c:v>-7777.7777777778</c:v>
                </c:pt>
                <c:pt idx="113">
                  <c:v>-8888.88888888899</c:v>
                </c:pt>
                <c:pt idx="114">
                  <c:v>-13333.3333333334</c:v>
                </c:pt>
                <c:pt idx="115">
                  <c:v>-14444.4444444445</c:v>
                </c:pt>
                <c:pt idx="116">
                  <c:v>-16666.6666666668</c:v>
                </c:pt>
                <c:pt idx="117">
                  <c:v>-18888.888888889</c:v>
                </c:pt>
                <c:pt idx="118">
                  <c:v>-21111.1111111113</c:v>
                </c:pt>
                <c:pt idx="119">
                  <c:v>-20000.0000000001</c:v>
                </c:pt>
                <c:pt idx="120">
                  <c:v>-23333.3333333335</c:v>
                </c:pt>
                <c:pt idx="121">
                  <c:v>-22222.2222222224</c:v>
                </c:pt>
                <c:pt idx="122">
                  <c:v>-23333.3333333335</c:v>
                </c:pt>
                <c:pt idx="123">
                  <c:v>-23333.3333333335</c:v>
                </c:pt>
                <c:pt idx="124">
                  <c:v>-23333.3333333335</c:v>
                </c:pt>
                <c:pt idx="125">
                  <c:v>-23333.3333333335</c:v>
                </c:pt>
                <c:pt idx="126">
                  <c:v>-22222.2222222224</c:v>
                </c:pt>
                <c:pt idx="127">
                  <c:v>-22222.2222222224</c:v>
                </c:pt>
                <c:pt idx="128">
                  <c:v>-20000.0000000001</c:v>
                </c:pt>
                <c:pt idx="129">
                  <c:v>-21111.1111111113</c:v>
                </c:pt>
                <c:pt idx="130">
                  <c:v>-17777.7777777779</c:v>
                </c:pt>
                <c:pt idx="131">
                  <c:v>-18888.888888889</c:v>
                </c:pt>
                <c:pt idx="132">
                  <c:v>-14444.4444444445</c:v>
                </c:pt>
                <c:pt idx="133">
                  <c:v>-15555.5555555556</c:v>
                </c:pt>
                <c:pt idx="134">
                  <c:v>-13333.333333332</c:v>
                </c:pt>
                <c:pt idx="135">
                  <c:v>-11111.111111111</c:v>
                </c:pt>
                <c:pt idx="136">
                  <c:v>-8888.88888888881</c:v>
                </c:pt>
                <c:pt idx="137">
                  <c:v>-7777.77777777771</c:v>
                </c:pt>
                <c:pt idx="138">
                  <c:v>-5555.55555555552</c:v>
                </c:pt>
                <c:pt idx="139">
                  <c:v>-4444.4444444444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'LW40'!$X$25:$X$165</c:f>
              <c:numCache>
                <c:formatCode>General</c:formatCode>
                <c:ptCount val="141"/>
                <c:pt idx="0">
                  <c:v>0</c:v>
                </c:pt>
                <c:pt idx="1">
                  <c:v>-130000</c:v>
                </c:pt>
                <c:pt idx="2">
                  <c:v>13333.3333333333</c:v>
                </c:pt>
                <c:pt idx="3">
                  <c:v>27777.7777777778</c:v>
                </c:pt>
                <c:pt idx="4">
                  <c:v>38888.8888888889</c:v>
                </c:pt>
                <c:pt idx="5">
                  <c:v>45555.5555555556</c:v>
                </c:pt>
                <c:pt idx="6">
                  <c:v>53333.3333333333</c:v>
                </c:pt>
                <c:pt idx="7">
                  <c:v>57777.7777777778</c:v>
                </c:pt>
                <c:pt idx="8">
                  <c:v>62222.2222222222</c:v>
                </c:pt>
                <c:pt idx="9">
                  <c:v>64444.4444444442</c:v>
                </c:pt>
                <c:pt idx="10">
                  <c:v>63333.3333333333</c:v>
                </c:pt>
                <c:pt idx="11">
                  <c:v>64444.4444444443</c:v>
                </c:pt>
                <c:pt idx="12">
                  <c:v>61111.1111111111</c:v>
                </c:pt>
                <c:pt idx="13">
                  <c:v>57777.7777777777</c:v>
                </c:pt>
                <c:pt idx="14">
                  <c:v>55555.5555555555</c:v>
                </c:pt>
                <c:pt idx="15">
                  <c:v>48888.8888888889</c:v>
                </c:pt>
                <c:pt idx="16">
                  <c:v>44444.4444444444</c:v>
                </c:pt>
                <c:pt idx="17">
                  <c:v>37777.7777777777</c:v>
                </c:pt>
                <c:pt idx="18">
                  <c:v>32222.2222222223</c:v>
                </c:pt>
                <c:pt idx="19">
                  <c:v>23333.3333333332</c:v>
                </c:pt>
                <c:pt idx="20">
                  <c:v>17777.7777777779</c:v>
                </c:pt>
                <c:pt idx="21">
                  <c:v>10000</c:v>
                </c:pt>
                <c:pt idx="22">
                  <c:v>2222.22222222214</c:v>
                </c:pt>
                <c:pt idx="23">
                  <c:v>-5555.55555555547</c:v>
                </c:pt>
                <c:pt idx="24">
                  <c:v>-12222.2222222223</c:v>
                </c:pt>
                <c:pt idx="25">
                  <c:v>-18888.8888888889</c:v>
                </c:pt>
                <c:pt idx="26">
                  <c:v>-26666.6666666665</c:v>
                </c:pt>
                <c:pt idx="27">
                  <c:v>-30000</c:v>
                </c:pt>
                <c:pt idx="28">
                  <c:v>-36666.6666666667</c:v>
                </c:pt>
                <c:pt idx="29">
                  <c:v>-42222.2222222221</c:v>
                </c:pt>
                <c:pt idx="30">
                  <c:v>-44444.4444444445</c:v>
                </c:pt>
                <c:pt idx="31">
                  <c:v>-46666.6666666666</c:v>
                </c:pt>
                <c:pt idx="32">
                  <c:v>-49999.9999999999</c:v>
                </c:pt>
                <c:pt idx="33">
                  <c:v>-49999.9999999999</c:v>
                </c:pt>
                <c:pt idx="34">
                  <c:v>-48888.8888888889</c:v>
                </c:pt>
                <c:pt idx="35">
                  <c:v>-47777.7777777777</c:v>
                </c:pt>
                <c:pt idx="36">
                  <c:v>-42222.2222222222</c:v>
                </c:pt>
                <c:pt idx="37">
                  <c:v>-38888.8888888889</c:v>
                </c:pt>
                <c:pt idx="38">
                  <c:v>-31111.1111111111</c:v>
                </c:pt>
                <c:pt idx="39">
                  <c:v>-23333.3333333333</c:v>
                </c:pt>
                <c:pt idx="40">
                  <c:v>-13333.3333333333</c:v>
                </c:pt>
                <c:pt idx="41">
                  <c:v>-1111.11111111113</c:v>
                </c:pt>
                <c:pt idx="42">
                  <c:v>0</c:v>
                </c:pt>
                <c:pt idx="43">
                  <c:v>1111.11111111113</c:v>
                </c:pt>
                <c:pt idx="44">
                  <c:v>-1111.11111111113</c:v>
                </c:pt>
                <c:pt idx="45">
                  <c:v>1111.11111111113</c:v>
                </c:pt>
                <c:pt idx="46">
                  <c:v>1111.1111111111</c:v>
                </c:pt>
                <c:pt idx="47">
                  <c:v>0</c:v>
                </c:pt>
                <c:pt idx="48">
                  <c:v>2222.22222222223</c:v>
                </c:pt>
                <c:pt idx="49">
                  <c:v>0</c:v>
                </c:pt>
                <c:pt idx="50">
                  <c:v>1111.1111111111</c:v>
                </c:pt>
                <c:pt idx="51">
                  <c:v>1111.1111111111</c:v>
                </c:pt>
                <c:pt idx="52">
                  <c:v>2222.22222222223</c:v>
                </c:pt>
                <c:pt idx="53">
                  <c:v>1111.1111111111</c:v>
                </c:pt>
                <c:pt idx="54">
                  <c:v>2222.22222222223</c:v>
                </c:pt>
                <c:pt idx="55">
                  <c:v>1111.1111111111</c:v>
                </c:pt>
                <c:pt idx="56">
                  <c:v>2222.22222222223</c:v>
                </c:pt>
                <c:pt idx="57">
                  <c:v>2222.2222222222</c:v>
                </c:pt>
                <c:pt idx="58">
                  <c:v>2222.22222222223</c:v>
                </c:pt>
                <c:pt idx="59">
                  <c:v>2222.22222222223</c:v>
                </c:pt>
                <c:pt idx="60">
                  <c:v>2222.2222222222</c:v>
                </c:pt>
                <c:pt idx="61">
                  <c:v>2222.22222222223</c:v>
                </c:pt>
                <c:pt idx="62">
                  <c:v>3333.33333333333</c:v>
                </c:pt>
                <c:pt idx="63">
                  <c:v>2222.2222222222</c:v>
                </c:pt>
                <c:pt idx="64">
                  <c:v>2222.22222222223</c:v>
                </c:pt>
                <c:pt idx="65">
                  <c:v>3333.33333333333</c:v>
                </c:pt>
                <c:pt idx="66">
                  <c:v>3333.33333333333</c:v>
                </c:pt>
                <c:pt idx="67">
                  <c:v>3333.33333333333</c:v>
                </c:pt>
                <c:pt idx="68">
                  <c:v>3333.33333333473</c:v>
                </c:pt>
                <c:pt idx="69">
                  <c:v>2222.22222222223</c:v>
                </c:pt>
                <c:pt idx="70">
                  <c:v>4444.44444444447</c:v>
                </c:pt>
                <c:pt idx="71">
                  <c:v>3333.33333333336</c:v>
                </c:pt>
                <c:pt idx="72">
                  <c:v>2222.22222222223</c:v>
                </c:pt>
                <c:pt idx="73">
                  <c:v>5555.5555555556</c:v>
                </c:pt>
                <c:pt idx="74">
                  <c:v>2222.22222222223</c:v>
                </c:pt>
                <c:pt idx="75">
                  <c:v>4444.44444444447</c:v>
                </c:pt>
                <c:pt idx="76">
                  <c:v>3333.33333333336</c:v>
                </c:pt>
                <c:pt idx="77">
                  <c:v>4444.44444444447</c:v>
                </c:pt>
                <c:pt idx="78">
                  <c:v>3333.33333333336</c:v>
                </c:pt>
                <c:pt idx="79">
                  <c:v>4444.44444444447</c:v>
                </c:pt>
                <c:pt idx="80">
                  <c:v>3333.33333333336</c:v>
                </c:pt>
                <c:pt idx="81">
                  <c:v>5555.5555555556</c:v>
                </c:pt>
                <c:pt idx="82">
                  <c:v>3333.33333333336</c:v>
                </c:pt>
                <c:pt idx="83">
                  <c:v>3333.33333333333</c:v>
                </c:pt>
                <c:pt idx="84">
                  <c:v>5555.5555555556</c:v>
                </c:pt>
                <c:pt idx="85">
                  <c:v>3333.33333333336</c:v>
                </c:pt>
                <c:pt idx="86">
                  <c:v>5555.5555555556</c:v>
                </c:pt>
                <c:pt idx="87">
                  <c:v>3333.33333333336</c:v>
                </c:pt>
                <c:pt idx="88">
                  <c:v>4444.44444444447</c:v>
                </c:pt>
                <c:pt idx="89">
                  <c:v>4444.44444444447</c:v>
                </c:pt>
                <c:pt idx="90">
                  <c:v>4444.4444444445</c:v>
                </c:pt>
                <c:pt idx="91">
                  <c:v>4444.44444444447</c:v>
                </c:pt>
                <c:pt idx="92">
                  <c:v>4444.44444444447</c:v>
                </c:pt>
                <c:pt idx="93">
                  <c:v>4444.44444444447</c:v>
                </c:pt>
                <c:pt idx="94">
                  <c:v>4444.44444444447</c:v>
                </c:pt>
                <c:pt idx="95">
                  <c:v>4444.44444444447</c:v>
                </c:pt>
                <c:pt idx="96">
                  <c:v>3333.33333333339</c:v>
                </c:pt>
                <c:pt idx="97">
                  <c:v>5555.5555555556</c:v>
                </c:pt>
                <c:pt idx="98">
                  <c:v>4444.44444444447</c:v>
                </c:pt>
                <c:pt idx="99">
                  <c:v>3333.33333333333</c:v>
                </c:pt>
                <c:pt idx="100">
                  <c:v>5555.5555555556</c:v>
                </c:pt>
                <c:pt idx="101">
                  <c:v>3333.33333333339</c:v>
                </c:pt>
                <c:pt idx="102">
                  <c:v>5555.55555555554</c:v>
                </c:pt>
                <c:pt idx="103">
                  <c:v>3333.33333333339</c:v>
                </c:pt>
                <c:pt idx="104">
                  <c:v>3333.33333333333</c:v>
                </c:pt>
                <c:pt idx="105">
                  <c:v>5555.5555555556</c:v>
                </c:pt>
                <c:pt idx="106">
                  <c:v>3333.33333333333</c:v>
                </c:pt>
                <c:pt idx="107">
                  <c:v>4444.44444444453</c:v>
                </c:pt>
                <c:pt idx="108">
                  <c:v>3333.33333333333</c:v>
                </c:pt>
                <c:pt idx="109">
                  <c:v>4444.44444444447</c:v>
                </c:pt>
                <c:pt idx="110">
                  <c:v>3333.33333333333</c:v>
                </c:pt>
                <c:pt idx="111">
                  <c:v>3333.33333333339</c:v>
                </c:pt>
                <c:pt idx="112">
                  <c:v>4444.44444444447</c:v>
                </c:pt>
                <c:pt idx="113">
                  <c:v>3333.33333333333</c:v>
                </c:pt>
                <c:pt idx="114">
                  <c:v>3333.33333333339</c:v>
                </c:pt>
                <c:pt idx="115">
                  <c:v>3333.33333333333</c:v>
                </c:pt>
                <c:pt idx="116">
                  <c:v>3333.33333333333</c:v>
                </c:pt>
                <c:pt idx="117">
                  <c:v>3333.33333333339</c:v>
                </c:pt>
                <c:pt idx="118">
                  <c:v>3333.33333333333</c:v>
                </c:pt>
                <c:pt idx="119">
                  <c:v>2222.22222222226</c:v>
                </c:pt>
                <c:pt idx="120">
                  <c:v>2222.2222222222</c:v>
                </c:pt>
                <c:pt idx="121">
                  <c:v>3333.33333333339</c:v>
                </c:pt>
                <c:pt idx="122">
                  <c:v>3333.33333333333</c:v>
                </c:pt>
                <c:pt idx="123">
                  <c:v>1111.11111111113</c:v>
                </c:pt>
                <c:pt idx="124">
                  <c:v>3333.33333333333</c:v>
                </c:pt>
                <c:pt idx="125">
                  <c:v>1111.11111111113</c:v>
                </c:pt>
                <c:pt idx="126">
                  <c:v>2222.2222222222</c:v>
                </c:pt>
                <c:pt idx="127">
                  <c:v>2222.22222222226</c:v>
                </c:pt>
                <c:pt idx="128">
                  <c:v>1111.11111111113</c:v>
                </c:pt>
                <c:pt idx="129">
                  <c:v>2222.2222222222</c:v>
                </c:pt>
                <c:pt idx="130">
                  <c:v>0</c:v>
                </c:pt>
                <c:pt idx="131">
                  <c:v>2222.22222222226</c:v>
                </c:pt>
                <c:pt idx="132">
                  <c:v>1111.11111111113</c:v>
                </c:pt>
                <c:pt idx="133">
                  <c:v>0</c:v>
                </c:pt>
                <c:pt idx="134">
                  <c:v>-6.18456397205591e-9</c:v>
                </c:pt>
                <c:pt idx="135">
                  <c:v>1111.11111111113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-1111.11111111113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'LW40'!$Y$25:$Y$165</c:f>
              <c:numCache>
                <c:formatCode>General</c:formatCode>
                <c:ptCount val="141"/>
                <c:pt idx="0">
                  <c:v>0</c:v>
                </c:pt>
                <c:pt idx="1">
                  <c:v>-748888.888888889</c:v>
                </c:pt>
                <c:pt idx="2">
                  <c:v>-17777.7777777777</c:v>
                </c:pt>
                <c:pt idx="3">
                  <c:v>-32222.2222222223</c:v>
                </c:pt>
                <c:pt idx="4">
                  <c:v>-37777.7777777777</c:v>
                </c:pt>
                <c:pt idx="5">
                  <c:v>-47777.7777777779</c:v>
                </c:pt>
                <c:pt idx="6">
                  <c:v>-53333.3333333333</c:v>
                </c:pt>
                <c:pt idx="7">
                  <c:v>-55555.5555555555</c:v>
                </c:pt>
                <c:pt idx="8">
                  <c:v>-61111.1111111112</c:v>
                </c:pt>
                <c:pt idx="9">
                  <c:v>-59999.999999999</c:v>
                </c:pt>
                <c:pt idx="10">
                  <c:v>-58888.8888888888</c:v>
                </c:pt>
                <c:pt idx="11">
                  <c:v>-58888.8888888888</c:v>
                </c:pt>
                <c:pt idx="12">
                  <c:v>-53333.3333333333</c:v>
                </c:pt>
                <c:pt idx="13">
                  <c:v>-49999.9999999998</c:v>
                </c:pt>
                <c:pt idx="14">
                  <c:v>-43333.3333333333</c:v>
                </c:pt>
                <c:pt idx="15">
                  <c:v>-37777.7777777779</c:v>
                </c:pt>
                <c:pt idx="16">
                  <c:v>-26666.6666666667</c:v>
                </c:pt>
                <c:pt idx="17">
                  <c:v>-21111.1111111109</c:v>
                </c:pt>
                <c:pt idx="18">
                  <c:v>-8888.88888888905</c:v>
                </c:pt>
                <c:pt idx="19">
                  <c:v>0</c:v>
                </c:pt>
                <c:pt idx="20">
                  <c:v>12222.2222222224</c:v>
                </c:pt>
                <c:pt idx="21">
                  <c:v>22222.2222222221</c:v>
                </c:pt>
                <c:pt idx="22">
                  <c:v>33333.3333333333</c:v>
                </c:pt>
                <c:pt idx="23">
                  <c:v>44444.4444444443</c:v>
                </c:pt>
                <c:pt idx="24">
                  <c:v>55555.5555555555</c:v>
                </c:pt>
                <c:pt idx="25">
                  <c:v>64444.4444444445</c:v>
                </c:pt>
                <c:pt idx="26">
                  <c:v>75555.5555555555</c:v>
                </c:pt>
                <c:pt idx="27">
                  <c:v>83333.3333333332</c:v>
                </c:pt>
                <c:pt idx="28">
                  <c:v>91111.1111111111</c:v>
                </c:pt>
                <c:pt idx="29">
                  <c:v>95555.5555555555</c:v>
                </c:pt>
                <c:pt idx="30">
                  <c:v>102222.222222222</c:v>
                </c:pt>
                <c:pt idx="31">
                  <c:v>102222.222222222</c:v>
                </c:pt>
                <c:pt idx="32">
                  <c:v>105555.555555555</c:v>
                </c:pt>
                <c:pt idx="33">
                  <c:v>102222.222222222</c:v>
                </c:pt>
                <c:pt idx="34">
                  <c:v>99999.9999999999</c:v>
                </c:pt>
                <c:pt idx="35">
                  <c:v>94444.4444444444</c:v>
                </c:pt>
                <c:pt idx="36">
                  <c:v>84444.4444444444</c:v>
                </c:pt>
                <c:pt idx="37">
                  <c:v>73333.3333333333</c:v>
                </c:pt>
                <c:pt idx="38">
                  <c:v>61111.1111111111</c:v>
                </c:pt>
                <c:pt idx="39">
                  <c:v>43333.3333333333</c:v>
                </c:pt>
                <c:pt idx="40">
                  <c:v>22222.2222222222</c:v>
                </c:pt>
                <c:pt idx="41">
                  <c:v>4444.44444444444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-1111.11111111111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-1111.11111111111</c:v>
                </c:pt>
                <c:pt idx="51">
                  <c:v>0</c:v>
                </c:pt>
                <c:pt idx="52">
                  <c:v>1111.11111111111</c:v>
                </c:pt>
                <c:pt idx="53">
                  <c:v>-1111.11111111111</c:v>
                </c:pt>
                <c:pt idx="54">
                  <c:v>0</c:v>
                </c:pt>
                <c:pt idx="55">
                  <c:v>1111.11111111111</c:v>
                </c:pt>
                <c:pt idx="56">
                  <c:v>-1111.11111111111</c:v>
                </c:pt>
                <c:pt idx="57">
                  <c:v>1111.11111111111</c:v>
                </c:pt>
                <c:pt idx="58">
                  <c:v>0</c:v>
                </c:pt>
                <c:pt idx="59">
                  <c:v>1111.11111111111</c:v>
                </c:pt>
                <c:pt idx="60">
                  <c:v>1111.11111111111</c:v>
                </c:pt>
                <c:pt idx="61">
                  <c:v>0</c:v>
                </c:pt>
                <c:pt idx="62">
                  <c:v>1111.11111111111</c:v>
                </c:pt>
                <c:pt idx="63">
                  <c:v>2222.22222222222</c:v>
                </c:pt>
                <c:pt idx="64">
                  <c:v>0</c:v>
                </c:pt>
                <c:pt idx="65">
                  <c:v>2222.22222222222</c:v>
                </c:pt>
                <c:pt idx="66">
                  <c:v>1111.11111111111</c:v>
                </c:pt>
                <c:pt idx="67">
                  <c:v>2222.22222222222</c:v>
                </c:pt>
                <c:pt idx="68">
                  <c:v>2222.22222222231</c:v>
                </c:pt>
                <c:pt idx="69">
                  <c:v>1111.11111111112</c:v>
                </c:pt>
                <c:pt idx="70">
                  <c:v>3333.33333333335</c:v>
                </c:pt>
                <c:pt idx="71">
                  <c:v>2222.22222222224</c:v>
                </c:pt>
                <c:pt idx="72">
                  <c:v>3333.33333333336</c:v>
                </c:pt>
                <c:pt idx="73">
                  <c:v>3333.33333333335</c:v>
                </c:pt>
                <c:pt idx="74">
                  <c:v>2222.22222222224</c:v>
                </c:pt>
                <c:pt idx="75">
                  <c:v>3333.33333333336</c:v>
                </c:pt>
                <c:pt idx="76">
                  <c:v>3333.33333333336</c:v>
                </c:pt>
                <c:pt idx="77">
                  <c:v>4444.44444444447</c:v>
                </c:pt>
                <c:pt idx="78">
                  <c:v>4444.44444444447</c:v>
                </c:pt>
                <c:pt idx="79">
                  <c:v>3333.33333333336</c:v>
                </c:pt>
                <c:pt idx="80">
                  <c:v>4444.44444444447</c:v>
                </c:pt>
                <c:pt idx="81">
                  <c:v>5555.5555555556</c:v>
                </c:pt>
                <c:pt idx="82">
                  <c:v>3333.33333333336</c:v>
                </c:pt>
                <c:pt idx="83">
                  <c:v>5555.55555555559</c:v>
                </c:pt>
                <c:pt idx="84">
                  <c:v>5555.55555555559</c:v>
                </c:pt>
                <c:pt idx="85">
                  <c:v>5555.5555555556</c:v>
                </c:pt>
                <c:pt idx="86">
                  <c:v>5555.5555555556</c:v>
                </c:pt>
                <c:pt idx="87">
                  <c:v>5555.55555555558</c:v>
                </c:pt>
                <c:pt idx="88">
                  <c:v>5555.5555555556</c:v>
                </c:pt>
                <c:pt idx="89">
                  <c:v>6666.66666666671</c:v>
                </c:pt>
                <c:pt idx="90">
                  <c:v>5555.5555555556</c:v>
                </c:pt>
                <c:pt idx="91">
                  <c:v>6666.66666666671</c:v>
                </c:pt>
                <c:pt idx="92">
                  <c:v>7777.77777777783</c:v>
                </c:pt>
                <c:pt idx="93">
                  <c:v>5555.55555555558</c:v>
                </c:pt>
                <c:pt idx="94">
                  <c:v>7777.77777777783</c:v>
                </c:pt>
                <c:pt idx="95">
                  <c:v>6666.66666666671</c:v>
                </c:pt>
                <c:pt idx="96">
                  <c:v>6666.66666666673</c:v>
                </c:pt>
                <c:pt idx="97">
                  <c:v>7777.77777777783</c:v>
                </c:pt>
                <c:pt idx="98">
                  <c:v>7777.77777777783</c:v>
                </c:pt>
                <c:pt idx="99">
                  <c:v>7777.77777777783</c:v>
                </c:pt>
                <c:pt idx="100">
                  <c:v>6666.6666666667</c:v>
                </c:pt>
                <c:pt idx="101">
                  <c:v>8888.88888888896</c:v>
                </c:pt>
                <c:pt idx="102">
                  <c:v>6666.6666666667</c:v>
                </c:pt>
                <c:pt idx="103">
                  <c:v>8888.88888888896</c:v>
                </c:pt>
                <c:pt idx="104">
                  <c:v>7777.77777777783</c:v>
                </c:pt>
                <c:pt idx="105">
                  <c:v>7777.77777777783</c:v>
                </c:pt>
                <c:pt idx="106">
                  <c:v>7777.77777777783</c:v>
                </c:pt>
                <c:pt idx="107">
                  <c:v>8888.88888888893</c:v>
                </c:pt>
                <c:pt idx="108">
                  <c:v>6666.66666666673</c:v>
                </c:pt>
                <c:pt idx="109">
                  <c:v>8888.88888888893</c:v>
                </c:pt>
                <c:pt idx="110">
                  <c:v>8888.88888888896</c:v>
                </c:pt>
                <c:pt idx="111">
                  <c:v>6666.6666666667</c:v>
                </c:pt>
                <c:pt idx="112">
                  <c:v>8888.88888888893</c:v>
                </c:pt>
                <c:pt idx="113">
                  <c:v>6666.66666666673</c:v>
                </c:pt>
                <c:pt idx="114">
                  <c:v>8888.88888888893</c:v>
                </c:pt>
                <c:pt idx="115">
                  <c:v>7777.77777777786</c:v>
                </c:pt>
                <c:pt idx="116">
                  <c:v>6666.66666666673</c:v>
                </c:pt>
                <c:pt idx="117">
                  <c:v>7777.7777777778</c:v>
                </c:pt>
                <c:pt idx="118">
                  <c:v>7777.77777777786</c:v>
                </c:pt>
                <c:pt idx="119">
                  <c:v>7777.7777777778</c:v>
                </c:pt>
                <c:pt idx="120">
                  <c:v>5555.5555555556</c:v>
                </c:pt>
                <c:pt idx="121">
                  <c:v>7777.77777777786</c:v>
                </c:pt>
                <c:pt idx="122">
                  <c:v>6666.66666666667</c:v>
                </c:pt>
                <c:pt idx="123">
                  <c:v>5555.5555555556</c:v>
                </c:pt>
                <c:pt idx="124">
                  <c:v>6666.66666666673</c:v>
                </c:pt>
                <c:pt idx="125">
                  <c:v>6666.66666666673</c:v>
                </c:pt>
                <c:pt idx="126">
                  <c:v>4444.44444444447</c:v>
                </c:pt>
                <c:pt idx="127">
                  <c:v>5555.5555555556</c:v>
                </c:pt>
                <c:pt idx="128">
                  <c:v>5555.5555555556</c:v>
                </c:pt>
                <c:pt idx="129">
                  <c:v>4444.44444444447</c:v>
                </c:pt>
                <c:pt idx="130">
                  <c:v>3333.33333333333</c:v>
                </c:pt>
                <c:pt idx="131">
                  <c:v>5555.5555555556</c:v>
                </c:pt>
                <c:pt idx="132">
                  <c:v>2222.22222222226</c:v>
                </c:pt>
                <c:pt idx="133">
                  <c:v>3333.33333333333</c:v>
                </c:pt>
                <c:pt idx="134">
                  <c:v>3333.33333332739</c:v>
                </c:pt>
                <c:pt idx="135">
                  <c:v>1111.11111111107</c:v>
                </c:pt>
                <c:pt idx="136">
                  <c:v>3333.33333333333</c:v>
                </c:pt>
                <c:pt idx="137">
                  <c:v>0</c:v>
                </c:pt>
                <c:pt idx="138">
                  <c:v>1111.11111111107</c:v>
                </c:pt>
                <c:pt idx="1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5829032"/>
        <c:axId val="581279377"/>
      </c:lineChart>
      <c:catAx>
        <c:axId val="76582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279377"/>
        <c:crosses val="autoZero"/>
        <c:auto val="1"/>
        <c:lblAlgn val="ctr"/>
        <c:lblOffset val="100"/>
        <c:noMultiLvlLbl val="0"/>
      </c:catAx>
      <c:valAx>
        <c:axId val="5812793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82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a'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RStart30!$AF$26:$AF$89</c:f>
              <c:numCache>
                <c:formatCode>General</c:formatCode>
                <c:ptCount val="64"/>
                <c:pt idx="0">
                  <c:v>-625.000000000015</c:v>
                </c:pt>
                <c:pt idx="1">
                  <c:v>3125.0000000001</c:v>
                </c:pt>
                <c:pt idx="2">
                  <c:v>1249.9999999999</c:v>
                </c:pt>
                <c:pt idx="3">
                  <c:v>-3125.00000000004</c:v>
                </c:pt>
                <c:pt idx="4">
                  <c:v>1.45519152283669e-10</c:v>
                </c:pt>
                <c:pt idx="5">
                  <c:v>-3125.0000000009</c:v>
                </c:pt>
                <c:pt idx="6">
                  <c:v>4375.00000000154</c:v>
                </c:pt>
                <c:pt idx="7">
                  <c:v>5624.9999999991</c:v>
                </c:pt>
                <c:pt idx="8">
                  <c:v>9375.00000000035</c:v>
                </c:pt>
                <c:pt idx="9">
                  <c:v>14999.9999999995</c:v>
                </c:pt>
                <c:pt idx="10">
                  <c:v>18125.0000000007</c:v>
                </c:pt>
                <c:pt idx="11">
                  <c:v>17500.0000000029</c:v>
                </c:pt>
                <c:pt idx="12">
                  <c:v>18749.9999999938</c:v>
                </c:pt>
                <c:pt idx="13">
                  <c:v>16875.0000000025</c:v>
                </c:pt>
                <c:pt idx="14">
                  <c:v>13750.0000000004</c:v>
                </c:pt>
                <c:pt idx="15">
                  <c:v>6875</c:v>
                </c:pt>
                <c:pt idx="16">
                  <c:v>3750</c:v>
                </c:pt>
                <c:pt idx="17">
                  <c:v>-625.000000000378</c:v>
                </c:pt>
                <c:pt idx="18">
                  <c:v>-6249.99999999959</c:v>
                </c:pt>
                <c:pt idx="19">
                  <c:v>-11250</c:v>
                </c:pt>
                <c:pt idx="20">
                  <c:v>-12499.9999999998</c:v>
                </c:pt>
                <c:pt idx="21">
                  <c:v>-15625.0000000006</c:v>
                </c:pt>
                <c:pt idx="22">
                  <c:v>-18125.0000000003</c:v>
                </c:pt>
                <c:pt idx="23">
                  <c:v>-20624.9999999977</c:v>
                </c:pt>
                <c:pt idx="24">
                  <c:v>-20000.0000000026</c:v>
                </c:pt>
                <c:pt idx="25">
                  <c:v>-20624.9999999991</c:v>
                </c:pt>
                <c:pt idx="26">
                  <c:v>-18124.9999999996</c:v>
                </c:pt>
                <c:pt idx="27">
                  <c:v>-15625.0000000006</c:v>
                </c:pt>
                <c:pt idx="28">
                  <c:v>-12499.9999999998</c:v>
                </c:pt>
                <c:pt idx="29">
                  <c:v>-11250</c:v>
                </c:pt>
                <c:pt idx="30">
                  <c:v>-6249.99999999959</c:v>
                </c:pt>
                <c:pt idx="31">
                  <c:v>-625.000000000378</c:v>
                </c:pt>
                <c:pt idx="32">
                  <c:v>3750</c:v>
                </c:pt>
                <c:pt idx="33">
                  <c:v>6875</c:v>
                </c:pt>
                <c:pt idx="34">
                  <c:v>13750.0000000004</c:v>
                </c:pt>
                <c:pt idx="35">
                  <c:v>16874.9999999992</c:v>
                </c:pt>
                <c:pt idx="36">
                  <c:v>18750.0000000007</c:v>
                </c:pt>
                <c:pt idx="37">
                  <c:v>17499.9999999997</c:v>
                </c:pt>
                <c:pt idx="38">
                  <c:v>18124.9999999998</c:v>
                </c:pt>
                <c:pt idx="39">
                  <c:v>15000.0000000002</c:v>
                </c:pt>
                <c:pt idx="40">
                  <c:v>9375</c:v>
                </c:pt>
                <c:pt idx="41">
                  <c:v>5625.00000000012</c:v>
                </c:pt>
                <c:pt idx="42">
                  <c:v>4374.99999999977</c:v>
                </c:pt>
                <c:pt idx="43">
                  <c:v>-3124.99999999991</c:v>
                </c:pt>
                <c:pt idx="44">
                  <c:v>2.91038304567337e-11</c:v>
                </c:pt>
                <c:pt idx="45">
                  <c:v>-3125.00000000007</c:v>
                </c:pt>
                <c:pt idx="46">
                  <c:v>1250.00000000007</c:v>
                </c:pt>
                <c:pt idx="47">
                  <c:v>3125</c:v>
                </c:pt>
                <c:pt idx="48">
                  <c:v>6249.99999999993</c:v>
                </c:pt>
                <c:pt idx="49">
                  <c:v>-39374.9999999999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RStart30!$AG$26:$AG$89</c:f>
              <c:numCache>
                <c:formatCode>General</c:formatCode>
                <c:ptCount val="64"/>
                <c:pt idx="0">
                  <c:v>-625.000000000015</c:v>
                </c:pt>
                <c:pt idx="1">
                  <c:v>8750.0000000001</c:v>
                </c:pt>
                <c:pt idx="2">
                  <c:v>5624.99999999988</c:v>
                </c:pt>
                <c:pt idx="3">
                  <c:v>6249.99999999999</c:v>
                </c:pt>
                <c:pt idx="4">
                  <c:v>5625.00000000004</c:v>
                </c:pt>
                <c:pt idx="5">
                  <c:v>4999.99999999953</c:v>
                </c:pt>
                <c:pt idx="6">
                  <c:v>3750.00000000076</c:v>
                </c:pt>
                <c:pt idx="7">
                  <c:v>6874.99999999988</c:v>
                </c:pt>
                <c:pt idx="8">
                  <c:v>2499.99999999965</c:v>
                </c:pt>
                <c:pt idx="9">
                  <c:v>5000.00000000035</c:v>
                </c:pt>
                <c:pt idx="10">
                  <c:v>5624.99999999983</c:v>
                </c:pt>
                <c:pt idx="11">
                  <c:v>1875.00000000218</c:v>
                </c:pt>
                <c:pt idx="12">
                  <c:v>4999.99999999563</c:v>
                </c:pt>
                <c:pt idx="13">
                  <c:v>2500.00000000218</c:v>
                </c:pt>
                <c:pt idx="14">
                  <c:v>3750</c:v>
                </c:pt>
                <c:pt idx="15">
                  <c:v>0</c:v>
                </c:pt>
                <c:pt idx="16">
                  <c:v>1250</c:v>
                </c:pt>
                <c:pt idx="17">
                  <c:v>0</c:v>
                </c:pt>
                <c:pt idx="18">
                  <c:v>-625.000000000189</c:v>
                </c:pt>
                <c:pt idx="19">
                  <c:v>-3124.9999999998</c:v>
                </c:pt>
                <c:pt idx="20">
                  <c:v>-1874.99999999984</c:v>
                </c:pt>
                <c:pt idx="21">
                  <c:v>-2500.00000000035</c:v>
                </c:pt>
                <c:pt idx="22">
                  <c:v>-6250.00000000192</c:v>
                </c:pt>
                <c:pt idx="23">
                  <c:v>-3749.99999999383</c:v>
                </c:pt>
                <c:pt idx="24">
                  <c:v>-6875.00000000617</c:v>
                </c:pt>
                <c:pt idx="25">
                  <c:v>-8124.9999999979</c:v>
                </c:pt>
                <c:pt idx="26">
                  <c:v>-7500</c:v>
                </c:pt>
                <c:pt idx="27">
                  <c:v>-8125.00000000006</c:v>
                </c:pt>
                <c:pt idx="28">
                  <c:v>-2499.99999999988</c:v>
                </c:pt>
                <c:pt idx="29">
                  <c:v>-7499.99999999997</c:v>
                </c:pt>
                <c:pt idx="30">
                  <c:v>-2500.00000000017</c:v>
                </c:pt>
                <c:pt idx="31">
                  <c:v>-3124.99999999993</c:v>
                </c:pt>
                <c:pt idx="32">
                  <c:v>-2499.9999999998</c:v>
                </c:pt>
                <c:pt idx="33">
                  <c:v>-1.89174897968769e-10</c:v>
                </c:pt>
                <c:pt idx="34">
                  <c:v>-625</c:v>
                </c:pt>
                <c:pt idx="35">
                  <c:v>2500</c:v>
                </c:pt>
                <c:pt idx="36">
                  <c:v>-625</c:v>
                </c:pt>
                <c:pt idx="37">
                  <c:v>6250</c:v>
                </c:pt>
                <c:pt idx="38">
                  <c:v>625.000000000189</c:v>
                </c:pt>
                <c:pt idx="39">
                  <c:v>6874.99999999962</c:v>
                </c:pt>
                <c:pt idx="40">
                  <c:v>3125.00000000036</c:v>
                </c:pt>
                <c:pt idx="41">
                  <c:v>6249.99999999974</c:v>
                </c:pt>
                <c:pt idx="42">
                  <c:v>6875.00000000017</c:v>
                </c:pt>
                <c:pt idx="43">
                  <c:v>6249.99999999983</c:v>
                </c:pt>
                <c:pt idx="44">
                  <c:v>5625.00000000015</c:v>
                </c:pt>
                <c:pt idx="45">
                  <c:v>10624.9999999999</c:v>
                </c:pt>
                <c:pt idx="46">
                  <c:v>6874.99999999999</c:v>
                </c:pt>
                <c:pt idx="47">
                  <c:v>10625.0000000001</c:v>
                </c:pt>
                <c:pt idx="48">
                  <c:v>9999.9999999999</c:v>
                </c:pt>
                <c:pt idx="49">
                  <c:v>-47499.9999999999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RStart30!$AH$26:$AH$89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RStart30!$AI$26:$AI$89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5485340"/>
        <c:axId val="436414908"/>
      </c:lineChart>
      <c:catAx>
        <c:axId val="8254853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414908"/>
        <c:crosses val="autoZero"/>
        <c:auto val="1"/>
        <c:lblAlgn val="ctr"/>
        <c:lblOffset val="100"/>
        <c:noMultiLvlLbl val="0"/>
      </c:catAx>
      <c:valAx>
        <c:axId val="4364149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4853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'LW40'!$AA$25:$AA$164</c:f>
              <c:numCache>
                <c:formatCode>General</c:formatCode>
                <c:ptCount val="140"/>
                <c:pt idx="0">
                  <c:v>0</c:v>
                </c:pt>
                <c:pt idx="1">
                  <c:v>398888.888888889</c:v>
                </c:pt>
                <c:pt idx="2">
                  <c:v>-13333.3333333334</c:v>
                </c:pt>
                <c:pt idx="3">
                  <c:v>-8888.88888888881</c:v>
                </c:pt>
                <c:pt idx="4">
                  <c:v>-11111.1111111112</c:v>
                </c:pt>
                <c:pt idx="5">
                  <c:v>-4444.4444444444</c:v>
                </c:pt>
                <c:pt idx="6">
                  <c:v>-5555.5555555556</c:v>
                </c:pt>
                <c:pt idx="7">
                  <c:v>-4444.4444444444</c:v>
                </c:pt>
                <c:pt idx="8">
                  <c:v>-3333.33333333261</c:v>
                </c:pt>
                <c:pt idx="9">
                  <c:v>1111.11111111046</c:v>
                </c:pt>
                <c:pt idx="10">
                  <c:v>0</c:v>
                </c:pt>
                <c:pt idx="11">
                  <c:v>0</c:v>
                </c:pt>
                <c:pt idx="12">
                  <c:v>3333.33333333321</c:v>
                </c:pt>
                <c:pt idx="13">
                  <c:v>3333.33333333346</c:v>
                </c:pt>
                <c:pt idx="14">
                  <c:v>3333.33333333321</c:v>
                </c:pt>
                <c:pt idx="15">
                  <c:v>6666.66666666679</c:v>
                </c:pt>
                <c:pt idx="16">
                  <c:v>3333.33333333333</c:v>
                </c:pt>
                <c:pt idx="17">
                  <c:v>6666.66666666667</c:v>
                </c:pt>
                <c:pt idx="18">
                  <c:v>5555.55555555547</c:v>
                </c:pt>
                <c:pt idx="19">
                  <c:v>7777.77777777786</c:v>
                </c:pt>
                <c:pt idx="20">
                  <c:v>6666.66666666642</c:v>
                </c:pt>
                <c:pt idx="21">
                  <c:v>4444.44444444477</c:v>
                </c:pt>
                <c:pt idx="22">
                  <c:v>8888.88888888856</c:v>
                </c:pt>
                <c:pt idx="23">
                  <c:v>3333.33333333358</c:v>
                </c:pt>
                <c:pt idx="24">
                  <c:v>8888.88888888881</c:v>
                </c:pt>
                <c:pt idx="25">
                  <c:v>3333.33333333333</c:v>
                </c:pt>
                <c:pt idx="26">
                  <c:v>5555.55555555548</c:v>
                </c:pt>
                <c:pt idx="27">
                  <c:v>4444.44444444453</c:v>
                </c:pt>
                <c:pt idx="28">
                  <c:v>4444.44444444453</c:v>
                </c:pt>
                <c:pt idx="29">
                  <c:v>2222.22222222214</c:v>
                </c:pt>
                <c:pt idx="30">
                  <c:v>4444.44444444429</c:v>
                </c:pt>
                <c:pt idx="31">
                  <c:v>-1111.11111111095</c:v>
                </c:pt>
                <c:pt idx="32">
                  <c:v>3333.33333333334</c:v>
                </c:pt>
                <c:pt idx="33">
                  <c:v>-1111.1111111112</c:v>
                </c:pt>
                <c:pt idx="34">
                  <c:v>1.23691279441118e-10</c:v>
                </c:pt>
                <c:pt idx="35">
                  <c:v>-1111.11111111119</c:v>
                </c:pt>
                <c:pt idx="36">
                  <c:v>-1111.11111111107</c:v>
                </c:pt>
                <c:pt idx="37">
                  <c:v>-3333.33333333346</c:v>
                </c:pt>
                <c:pt idx="38">
                  <c:v>-3333.33333333321</c:v>
                </c:pt>
                <c:pt idx="39">
                  <c:v>-4444.44444444441</c:v>
                </c:pt>
                <c:pt idx="40">
                  <c:v>2222.22222222214</c:v>
                </c:pt>
                <c:pt idx="41">
                  <c:v>25555.5555555555</c:v>
                </c:pt>
                <c:pt idx="42">
                  <c:v>24444.4444444445</c:v>
                </c:pt>
                <c:pt idx="43">
                  <c:v>21111.1111111111</c:v>
                </c:pt>
                <c:pt idx="44">
                  <c:v>16666.6666666667</c:v>
                </c:pt>
                <c:pt idx="45">
                  <c:v>13333.3333333333</c:v>
                </c:pt>
                <c:pt idx="46">
                  <c:v>12222.2222222222</c:v>
                </c:pt>
                <c:pt idx="47">
                  <c:v>6666.66666666663</c:v>
                </c:pt>
                <c:pt idx="48">
                  <c:v>12222.2222222222</c:v>
                </c:pt>
                <c:pt idx="49">
                  <c:v>7777.77777777778</c:v>
                </c:pt>
                <c:pt idx="50">
                  <c:v>9999.99999999997</c:v>
                </c:pt>
                <c:pt idx="51">
                  <c:v>11111.1111111111</c:v>
                </c:pt>
                <c:pt idx="52">
                  <c:v>12222.2222222222</c:v>
                </c:pt>
                <c:pt idx="53">
                  <c:v>12222.2222222221</c:v>
                </c:pt>
                <c:pt idx="54">
                  <c:v>14444.4444444445</c:v>
                </c:pt>
                <c:pt idx="55">
                  <c:v>13333.3333333333</c:v>
                </c:pt>
                <c:pt idx="56">
                  <c:v>14444.4444444443</c:v>
                </c:pt>
                <c:pt idx="57">
                  <c:v>12222.2222222224</c:v>
                </c:pt>
                <c:pt idx="58">
                  <c:v>12222.2222222221</c:v>
                </c:pt>
                <c:pt idx="59">
                  <c:v>7777.77777777787</c:v>
                </c:pt>
                <c:pt idx="60">
                  <c:v>5555.55555555521</c:v>
                </c:pt>
                <c:pt idx="61">
                  <c:v>2222.22222222236</c:v>
                </c:pt>
                <c:pt idx="62">
                  <c:v>-2222.2222222219</c:v>
                </c:pt>
                <c:pt idx="63">
                  <c:v>-8888.88888888905</c:v>
                </c:pt>
                <c:pt idx="64">
                  <c:v>-11111.1111111114</c:v>
                </c:pt>
                <c:pt idx="65">
                  <c:v>-17777.7777777776</c:v>
                </c:pt>
                <c:pt idx="66">
                  <c:v>-23333.3333333333</c:v>
                </c:pt>
                <c:pt idx="67">
                  <c:v>-27777.7777777432</c:v>
                </c:pt>
                <c:pt idx="68">
                  <c:v>-31111.1111111444</c:v>
                </c:pt>
                <c:pt idx="69">
                  <c:v>-35555.5555555552</c:v>
                </c:pt>
                <c:pt idx="70">
                  <c:v>-38888.8888888895</c:v>
                </c:pt>
                <c:pt idx="71">
                  <c:v>-41111.1111111114</c:v>
                </c:pt>
                <c:pt idx="72">
                  <c:v>-42222.2222222229</c:v>
                </c:pt>
                <c:pt idx="73">
                  <c:v>-41111.1111111105</c:v>
                </c:pt>
                <c:pt idx="74">
                  <c:v>-44444.4444444457</c:v>
                </c:pt>
                <c:pt idx="75">
                  <c:v>-38888.8888888886</c:v>
                </c:pt>
                <c:pt idx="76">
                  <c:v>-42222.2222222229</c:v>
                </c:pt>
                <c:pt idx="77">
                  <c:v>-35555.5555555552</c:v>
                </c:pt>
                <c:pt idx="78">
                  <c:v>-35555.5555555557</c:v>
                </c:pt>
                <c:pt idx="79">
                  <c:v>-32222.2222222229</c:v>
                </c:pt>
                <c:pt idx="80">
                  <c:v>-28888.8888888891</c:v>
                </c:pt>
                <c:pt idx="81">
                  <c:v>-25555.5555555557</c:v>
                </c:pt>
                <c:pt idx="82">
                  <c:v>-22222.2222222224</c:v>
                </c:pt>
                <c:pt idx="83">
                  <c:v>-20000</c:v>
                </c:pt>
                <c:pt idx="84">
                  <c:v>-13333.3333333334</c:v>
                </c:pt>
                <c:pt idx="85">
                  <c:v>-14444.4444444447</c:v>
                </c:pt>
                <c:pt idx="86">
                  <c:v>-7777.77777777764</c:v>
                </c:pt>
                <c:pt idx="87">
                  <c:v>-6666.66666666692</c:v>
                </c:pt>
                <c:pt idx="88">
                  <c:v>-3333.3333333332</c:v>
                </c:pt>
                <c:pt idx="89">
                  <c:v>2222.22222222213</c:v>
                </c:pt>
                <c:pt idx="90">
                  <c:v>2222.22222222225</c:v>
                </c:pt>
                <c:pt idx="91">
                  <c:v>8888.88888888893</c:v>
                </c:pt>
                <c:pt idx="92">
                  <c:v>5555.55555555562</c:v>
                </c:pt>
                <c:pt idx="93">
                  <c:v>13333.3333333334</c:v>
                </c:pt>
                <c:pt idx="94">
                  <c:v>11111.1111111114</c:v>
                </c:pt>
                <c:pt idx="95">
                  <c:v>14444.4444444443</c:v>
                </c:pt>
                <c:pt idx="96">
                  <c:v>15555.5555555557</c:v>
                </c:pt>
                <c:pt idx="97">
                  <c:v>17777.7777777778</c:v>
                </c:pt>
                <c:pt idx="98">
                  <c:v>20000.0000000005</c:v>
                </c:pt>
                <c:pt idx="99">
                  <c:v>20000</c:v>
                </c:pt>
                <c:pt idx="100">
                  <c:v>23333.3333333333</c:v>
                </c:pt>
                <c:pt idx="101">
                  <c:v>24444.4444444443</c:v>
                </c:pt>
                <c:pt idx="102">
                  <c:v>26666.6666666672</c:v>
                </c:pt>
                <c:pt idx="103">
                  <c:v>26666.6666666672</c:v>
                </c:pt>
                <c:pt idx="104">
                  <c:v>31111.1111111109</c:v>
                </c:pt>
                <c:pt idx="105">
                  <c:v>26666.6666666667</c:v>
                </c:pt>
                <c:pt idx="106">
                  <c:v>33333.3333333338</c:v>
                </c:pt>
                <c:pt idx="107">
                  <c:v>31111.1111111114</c:v>
                </c:pt>
                <c:pt idx="108">
                  <c:v>28888.8888888891</c:v>
                </c:pt>
                <c:pt idx="109">
                  <c:v>32222.2222222224</c:v>
                </c:pt>
                <c:pt idx="110">
                  <c:v>28888.8888888891</c:v>
                </c:pt>
                <c:pt idx="111">
                  <c:v>30000</c:v>
                </c:pt>
                <c:pt idx="112">
                  <c:v>25555.5555555557</c:v>
                </c:pt>
                <c:pt idx="113">
                  <c:v>25555.5555555562</c:v>
                </c:pt>
                <c:pt idx="114">
                  <c:v>22222.2222222219</c:v>
                </c:pt>
                <c:pt idx="115">
                  <c:v>21111.1111111114</c:v>
                </c:pt>
                <c:pt idx="116">
                  <c:v>15555.5555555557</c:v>
                </c:pt>
                <c:pt idx="117">
                  <c:v>15555.5555555552</c:v>
                </c:pt>
                <c:pt idx="118">
                  <c:v>11111.1111111119</c:v>
                </c:pt>
                <c:pt idx="119">
                  <c:v>8888.88888888856</c:v>
                </c:pt>
                <c:pt idx="120">
                  <c:v>5555.55555555524</c:v>
                </c:pt>
                <c:pt idx="121">
                  <c:v>2222.22222222286</c:v>
                </c:pt>
                <c:pt idx="122">
                  <c:v>3333.33333333285</c:v>
                </c:pt>
                <c:pt idx="123">
                  <c:v>-2222.2222222219</c:v>
                </c:pt>
                <c:pt idx="124">
                  <c:v>-2222.22222222236</c:v>
                </c:pt>
                <c:pt idx="125">
                  <c:v>-4444.44444444453</c:v>
                </c:pt>
                <c:pt idx="126">
                  <c:v>-5555.55555555547</c:v>
                </c:pt>
                <c:pt idx="127">
                  <c:v>-5555.55555555574</c:v>
                </c:pt>
                <c:pt idx="128">
                  <c:v>-6666.66666666654</c:v>
                </c:pt>
                <c:pt idx="129">
                  <c:v>-8888.88888888905</c:v>
                </c:pt>
                <c:pt idx="130">
                  <c:v>-7777.77777777781</c:v>
                </c:pt>
                <c:pt idx="131">
                  <c:v>-11111.1111111112</c:v>
                </c:pt>
                <c:pt idx="132">
                  <c:v>-7777.77777777778</c:v>
                </c:pt>
                <c:pt idx="133">
                  <c:v>-13333.3333333359</c:v>
                </c:pt>
                <c:pt idx="134">
                  <c:v>-13333.333333333</c:v>
                </c:pt>
                <c:pt idx="135">
                  <c:v>-15555.5555555555</c:v>
                </c:pt>
                <c:pt idx="136">
                  <c:v>-16666.6666666665</c:v>
                </c:pt>
                <c:pt idx="137">
                  <c:v>-22222.2222222221</c:v>
                </c:pt>
                <c:pt idx="138">
                  <c:v>-22222.2222222219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'LW40'!$AB$25:$AB$164</c:f>
              <c:numCache>
                <c:formatCode>General</c:formatCode>
                <c:ptCount val="140"/>
                <c:pt idx="0">
                  <c:v>0</c:v>
                </c:pt>
                <c:pt idx="1">
                  <c:v>395555.555555556</c:v>
                </c:pt>
                <c:pt idx="2">
                  <c:v>-20000</c:v>
                </c:pt>
                <c:pt idx="3">
                  <c:v>-18888.8888888889</c:v>
                </c:pt>
                <c:pt idx="4">
                  <c:v>-14444.4444444444</c:v>
                </c:pt>
                <c:pt idx="5">
                  <c:v>-7777.77777777787</c:v>
                </c:pt>
                <c:pt idx="6">
                  <c:v>-8888.8888888888</c:v>
                </c:pt>
                <c:pt idx="7">
                  <c:v>-3333.33333333346</c:v>
                </c:pt>
                <c:pt idx="8">
                  <c:v>-1111.11111111009</c:v>
                </c:pt>
                <c:pt idx="9">
                  <c:v>1111.11111111022</c:v>
                </c:pt>
                <c:pt idx="10">
                  <c:v>5555.55555555559</c:v>
                </c:pt>
                <c:pt idx="11">
                  <c:v>5555.55555555572</c:v>
                </c:pt>
                <c:pt idx="12">
                  <c:v>8888.88888888856</c:v>
                </c:pt>
                <c:pt idx="13">
                  <c:v>8888.88888888905</c:v>
                </c:pt>
                <c:pt idx="14">
                  <c:v>11111.1111111112</c:v>
                </c:pt>
                <c:pt idx="15">
                  <c:v>13333.3333333331</c:v>
                </c:pt>
                <c:pt idx="16">
                  <c:v>12222.2222222224</c:v>
                </c:pt>
                <c:pt idx="17">
                  <c:v>13333.3333333333</c:v>
                </c:pt>
                <c:pt idx="18">
                  <c:v>13333.3333333331</c:v>
                </c:pt>
                <c:pt idx="19">
                  <c:v>14444.4444444448</c:v>
                </c:pt>
                <c:pt idx="20">
                  <c:v>11111.1111111109</c:v>
                </c:pt>
                <c:pt idx="21">
                  <c:v>13333.3333333333</c:v>
                </c:pt>
                <c:pt idx="22">
                  <c:v>11111.1111111109</c:v>
                </c:pt>
                <c:pt idx="23">
                  <c:v>7777.77777777786</c:v>
                </c:pt>
                <c:pt idx="24">
                  <c:v>11111.1111111112</c:v>
                </c:pt>
                <c:pt idx="25">
                  <c:v>5555.55555555548</c:v>
                </c:pt>
                <c:pt idx="26">
                  <c:v>6666.66666666666</c:v>
                </c:pt>
                <c:pt idx="27">
                  <c:v>4444.44444444453</c:v>
                </c:pt>
                <c:pt idx="28">
                  <c:v>1111.11111111095</c:v>
                </c:pt>
                <c:pt idx="29">
                  <c:v>2222.22222222239</c:v>
                </c:pt>
                <c:pt idx="30">
                  <c:v>-1111.1111111112</c:v>
                </c:pt>
                <c:pt idx="31">
                  <c:v>0</c:v>
                </c:pt>
                <c:pt idx="32">
                  <c:v>-5555.55555555559</c:v>
                </c:pt>
                <c:pt idx="33">
                  <c:v>-2222.22222222215</c:v>
                </c:pt>
                <c:pt idx="34">
                  <c:v>-6666.66666666667</c:v>
                </c:pt>
                <c:pt idx="35">
                  <c:v>-6666.66666666666</c:v>
                </c:pt>
                <c:pt idx="36">
                  <c:v>-10000</c:v>
                </c:pt>
                <c:pt idx="37">
                  <c:v>-6666.66666666666</c:v>
                </c:pt>
                <c:pt idx="38">
                  <c:v>-14444.4444444445</c:v>
                </c:pt>
                <c:pt idx="39">
                  <c:v>-9999.99999999994</c:v>
                </c:pt>
                <c:pt idx="40">
                  <c:v>-8888.88888888887</c:v>
                </c:pt>
                <c:pt idx="41">
                  <c:v>13333.3333333333</c:v>
                </c:pt>
                <c:pt idx="42">
                  <c:v>16666.6666666667</c:v>
                </c:pt>
                <c:pt idx="43">
                  <c:v>15555.5555555555</c:v>
                </c:pt>
                <c:pt idx="44">
                  <c:v>11111.1111111111</c:v>
                </c:pt>
                <c:pt idx="45">
                  <c:v>10000</c:v>
                </c:pt>
                <c:pt idx="46">
                  <c:v>8888.88888888888</c:v>
                </c:pt>
                <c:pt idx="47">
                  <c:v>8888.88888888888</c:v>
                </c:pt>
                <c:pt idx="48">
                  <c:v>7777.77777777777</c:v>
                </c:pt>
                <c:pt idx="49">
                  <c:v>6666.66666666667</c:v>
                </c:pt>
                <c:pt idx="50">
                  <c:v>7777.77777777777</c:v>
                </c:pt>
                <c:pt idx="51">
                  <c:v>6666.66666666667</c:v>
                </c:pt>
                <c:pt idx="52">
                  <c:v>8888.88888888888</c:v>
                </c:pt>
                <c:pt idx="53">
                  <c:v>7777.77777777772</c:v>
                </c:pt>
                <c:pt idx="54">
                  <c:v>6666.66666666669</c:v>
                </c:pt>
                <c:pt idx="55">
                  <c:v>8888.88888888905</c:v>
                </c:pt>
                <c:pt idx="56">
                  <c:v>6666.66666666642</c:v>
                </c:pt>
                <c:pt idx="57">
                  <c:v>4444.44444444453</c:v>
                </c:pt>
                <c:pt idx="58">
                  <c:v>6666.66666666666</c:v>
                </c:pt>
                <c:pt idx="59">
                  <c:v>2222.22222222213</c:v>
                </c:pt>
                <c:pt idx="60">
                  <c:v>1111.11111111121</c:v>
                </c:pt>
                <c:pt idx="61">
                  <c:v>-1111.11111111095</c:v>
                </c:pt>
                <c:pt idx="62">
                  <c:v>-2222.22222222263</c:v>
                </c:pt>
                <c:pt idx="63">
                  <c:v>-5555.55555555501</c:v>
                </c:pt>
                <c:pt idx="64">
                  <c:v>-10000.0000000005</c:v>
                </c:pt>
                <c:pt idx="65">
                  <c:v>-11111.1111111109</c:v>
                </c:pt>
                <c:pt idx="66">
                  <c:v>-12222.2222222219</c:v>
                </c:pt>
                <c:pt idx="67">
                  <c:v>-16666.6666666444</c:v>
                </c:pt>
                <c:pt idx="68">
                  <c:v>-18888.8888889109</c:v>
                </c:pt>
                <c:pt idx="69">
                  <c:v>-18888.8888888891</c:v>
                </c:pt>
                <c:pt idx="70">
                  <c:v>-21111.111111111</c:v>
                </c:pt>
                <c:pt idx="71">
                  <c:v>-23333.3333333333</c:v>
                </c:pt>
                <c:pt idx="72">
                  <c:v>-22222.2222222229</c:v>
                </c:pt>
                <c:pt idx="73">
                  <c:v>-24444.4444444443</c:v>
                </c:pt>
                <c:pt idx="74">
                  <c:v>-23333.3333333333</c:v>
                </c:pt>
                <c:pt idx="75">
                  <c:v>-21111.1111111114</c:v>
                </c:pt>
                <c:pt idx="76">
                  <c:v>-24444.4444444448</c:v>
                </c:pt>
                <c:pt idx="77">
                  <c:v>-18888.8888888891</c:v>
                </c:pt>
                <c:pt idx="78">
                  <c:v>-20000</c:v>
                </c:pt>
                <c:pt idx="79">
                  <c:v>-17777.7777777776</c:v>
                </c:pt>
                <c:pt idx="80">
                  <c:v>-14444.4444444448</c:v>
                </c:pt>
                <c:pt idx="81">
                  <c:v>-13333.3333333333</c:v>
                </c:pt>
                <c:pt idx="82">
                  <c:v>-11111.1111111114</c:v>
                </c:pt>
                <c:pt idx="83">
                  <c:v>-8888.88888888882</c:v>
                </c:pt>
                <c:pt idx="84">
                  <c:v>-5555.55555555571</c:v>
                </c:pt>
                <c:pt idx="85">
                  <c:v>-2222.2222222219</c:v>
                </c:pt>
                <c:pt idx="86">
                  <c:v>-1111.11111111144</c:v>
                </c:pt>
                <c:pt idx="87">
                  <c:v>2222.22222222239</c:v>
                </c:pt>
                <c:pt idx="88">
                  <c:v>5555.55555555547</c:v>
                </c:pt>
                <c:pt idx="89">
                  <c:v>10000.0000000002</c:v>
                </c:pt>
                <c:pt idx="90">
                  <c:v>10000</c:v>
                </c:pt>
                <c:pt idx="91">
                  <c:v>15555.5555555556</c:v>
                </c:pt>
                <c:pt idx="92">
                  <c:v>10000.0000000001</c:v>
                </c:pt>
                <c:pt idx="93">
                  <c:v>14444.4444444445</c:v>
                </c:pt>
                <c:pt idx="94">
                  <c:v>10000.0000000001</c:v>
                </c:pt>
                <c:pt idx="95">
                  <c:v>13333.3333333335</c:v>
                </c:pt>
                <c:pt idx="96">
                  <c:v>7777.7777777778</c:v>
                </c:pt>
                <c:pt idx="97">
                  <c:v>11111.1111111112</c:v>
                </c:pt>
                <c:pt idx="98">
                  <c:v>11111.1111111112</c:v>
                </c:pt>
                <c:pt idx="99">
                  <c:v>6666.6666666667</c:v>
                </c:pt>
                <c:pt idx="100">
                  <c:v>8888.88888888896</c:v>
                </c:pt>
                <c:pt idx="101">
                  <c:v>8888.88888888895</c:v>
                </c:pt>
                <c:pt idx="102">
                  <c:v>6666.66666666669</c:v>
                </c:pt>
                <c:pt idx="103">
                  <c:v>7777.77777777786</c:v>
                </c:pt>
                <c:pt idx="104">
                  <c:v>4444.44444444446</c:v>
                </c:pt>
                <c:pt idx="105">
                  <c:v>8888.8888888889</c:v>
                </c:pt>
                <c:pt idx="106">
                  <c:v>3333.33333333339</c:v>
                </c:pt>
                <c:pt idx="107">
                  <c:v>5555.55555555559</c:v>
                </c:pt>
                <c:pt idx="108">
                  <c:v>5555.5555555556</c:v>
                </c:pt>
                <c:pt idx="109">
                  <c:v>3333.33333333333</c:v>
                </c:pt>
                <c:pt idx="110">
                  <c:v>3333.33333333339</c:v>
                </c:pt>
                <c:pt idx="111">
                  <c:v>5555.55555555554</c:v>
                </c:pt>
                <c:pt idx="112">
                  <c:v>1111.11111111119</c:v>
                </c:pt>
                <c:pt idx="113">
                  <c:v>4444.4444444444</c:v>
                </c:pt>
                <c:pt idx="114">
                  <c:v>1111.11111111113</c:v>
                </c:pt>
                <c:pt idx="115">
                  <c:v>2222.22222222226</c:v>
                </c:pt>
                <c:pt idx="116">
                  <c:v>2222.22222222223</c:v>
                </c:pt>
                <c:pt idx="117">
                  <c:v>2222.22222222223</c:v>
                </c:pt>
                <c:pt idx="118">
                  <c:v>-1111.11111111113</c:v>
                </c:pt>
                <c:pt idx="119">
                  <c:v>3333.33333333336</c:v>
                </c:pt>
                <c:pt idx="120">
                  <c:v>-1111.1111111111</c:v>
                </c:pt>
                <c:pt idx="121">
                  <c:v>1111.1111111111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-1111.11111111112</c:v>
                </c:pt>
                <c:pt idx="126">
                  <c:v>0</c:v>
                </c:pt>
                <c:pt idx="127">
                  <c:v>-2222.22222222224</c:v>
                </c:pt>
                <c:pt idx="128">
                  <c:v>1111.11111111112</c:v>
                </c:pt>
                <c:pt idx="129">
                  <c:v>-3333.33333333336</c:v>
                </c:pt>
                <c:pt idx="130">
                  <c:v>1111.11111111112</c:v>
                </c:pt>
                <c:pt idx="131">
                  <c:v>-4444.44444444447</c:v>
                </c:pt>
                <c:pt idx="132">
                  <c:v>1111.11111111111</c:v>
                </c:pt>
                <c:pt idx="133">
                  <c:v>-2222.2222222236</c:v>
                </c:pt>
                <c:pt idx="134">
                  <c:v>-2222.22222222102</c:v>
                </c:pt>
                <c:pt idx="135">
                  <c:v>-2222.22222222222</c:v>
                </c:pt>
                <c:pt idx="136">
                  <c:v>-1111.1111111111</c:v>
                </c:pt>
                <c:pt idx="137">
                  <c:v>-2222.22222222219</c:v>
                </c:pt>
                <c:pt idx="138">
                  <c:v>-1111.11111111112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'LW40'!$AC$25:$AC$164</c:f>
              <c:numCache>
                <c:formatCode>General</c:formatCode>
                <c:ptCount val="140"/>
                <c:pt idx="0">
                  <c:v>0</c:v>
                </c:pt>
                <c:pt idx="1">
                  <c:v>-143333.333333333</c:v>
                </c:pt>
                <c:pt idx="2">
                  <c:v>-14444.4444444444</c:v>
                </c:pt>
                <c:pt idx="3">
                  <c:v>-11111.1111111111</c:v>
                </c:pt>
                <c:pt idx="4">
                  <c:v>-6666.66666666666</c:v>
                </c:pt>
                <c:pt idx="5">
                  <c:v>-7777.77777777777</c:v>
                </c:pt>
                <c:pt idx="6">
                  <c:v>-4444.44444444445</c:v>
                </c:pt>
                <c:pt idx="7">
                  <c:v>-4444.44444444445</c:v>
                </c:pt>
                <c:pt idx="8">
                  <c:v>-2222.22222222199</c:v>
                </c:pt>
                <c:pt idx="9">
                  <c:v>1111.11111111092</c:v>
                </c:pt>
                <c:pt idx="10">
                  <c:v>-1111.11111111104</c:v>
                </c:pt>
                <c:pt idx="11">
                  <c:v>3333.33333333327</c:v>
                </c:pt>
                <c:pt idx="12">
                  <c:v>3333.33333333334</c:v>
                </c:pt>
                <c:pt idx="13">
                  <c:v>2222.22222222226</c:v>
                </c:pt>
                <c:pt idx="14">
                  <c:v>6666.66666666661</c:v>
                </c:pt>
                <c:pt idx="15">
                  <c:v>4444.44444444446</c:v>
                </c:pt>
                <c:pt idx="16">
                  <c:v>6666.66666666667</c:v>
                </c:pt>
                <c:pt idx="17">
                  <c:v>5555.55555555547</c:v>
                </c:pt>
                <c:pt idx="18">
                  <c:v>8888.88888888905</c:v>
                </c:pt>
                <c:pt idx="19">
                  <c:v>5555.55555555535</c:v>
                </c:pt>
                <c:pt idx="20">
                  <c:v>7777.77777777786</c:v>
                </c:pt>
                <c:pt idx="21">
                  <c:v>7777.77777777786</c:v>
                </c:pt>
                <c:pt idx="22">
                  <c:v>7777.77777777762</c:v>
                </c:pt>
                <c:pt idx="23">
                  <c:v>6666.66666666679</c:v>
                </c:pt>
                <c:pt idx="24">
                  <c:v>6666.66666666667</c:v>
                </c:pt>
                <c:pt idx="25">
                  <c:v>7777.77777777762</c:v>
                </c:pt>
                <c:pt idx="26">
                  <c:v>3333.33333333345</c:v>
                </c:pt>
                <c:pt idx="27">
                  <c:v>6666.66666666667</c:v>
                </c:pt>
                <c:pt idx="28">
                  <c:v>5555.55555555547</c:v>
                </c:pt>
                <c:pt idx="29">
                  <c:v>2222.22222222232</c:v>
                </c:pt>
                <c:pt idx="30">
                  <c:v>2222.22222222214</c:v>
                </c:pt>
                <c:pt idx="31">
                  <c:v>3333.33333333334</c:v>
                </c:pt>
                <c:pt idx="32">
                  <c:v>0</c:v>
                </c:pt>
                <c:pt idx="33">
                  <c:v>-1111.11111111107</c:v>
                </c:pt>
                <c:pt idx="34">
                  <c:v>-1111.11111111113</c:v>
                </c:pt>
                <c:pt idx="35">
                  <c:v>-5555.55555555556</c:v>
                </c:pt>
                <c:pt idx="36">
                  <c:v>-3333.33333333331</c:v>
                </c:pt>
                <c:pt idx="37">
                  <c:v>-7777.7777777778</c:v>
                </c:pt>
                <c:pt idx="38">
                  <c:v>-7777.77777777774</c:v>
                </c:pt>
                <c:pt idx="39">
                  <c:v>-10000</c:v>
                </c:pt>
                <c:pt idx="40">
                  <c:v>-12222.2222222222</c:v>
                </c:pt>
                <c:pt idx="41">
                  <c:v>-1111.11111111113</c:v>
                </c:pt>
                <c:pt idx="42">
                  <c:v>-1111.11111111113</c:v>
                </c:pt>
                <c:pt idx="43">
                  <c:v>2222.22222222226</c:v>
                </c:pt>
                <c:pt idx="44">
                  <c:v>-2222.22222222226</c:v>
                </c:pt>
                <c:pt idx="45">
                  <c:v>3.02406988339499e-11</c:v>
                </c:pt>
                <c:pt idx="46">
                  <c:v>1111.1111111111</c:v>
                </c:pt>
                <c:pt idx="47">
                  <c:v>-2222.22222222223</c:v>
                </c:pt>
                <c:pt idx="48">
                  <c:v>2222.22222222223</c:v>
                </c:pt>
                <c:pt idx="49">
                  <c:v>-1111.1111111111</c:v>
                </c:pt>
                <c:pt idx="50">
                  <c:v>0</c:v>
                </c:pt>
                <c:pt idx="51">
                  <c:v>-1111.11111111113</c:v>
                </c:pt>
                <c:pt idx="52">
                  <c:v>1111.11111111113</c:v>
                </c:pt>
                <c:pt idx="53">
                  <c:v>-1111.11111111113</c:v>
                </c:pt>
                <c:pt idx="54">
                  <c:v>1111.11111111113</c:v>
                </c:pt>
                <c:pt idx="55">
                  <c:v>-1111.11111111113</c:v>
                </c:pt>
                <c:pt idx="56">
                  <c:v>3.04680725093931e-11</c:v>
                </c:pt>
                <c:pt idx="57">
                  <c:v>-3.04680725093931e-11</c:v>
                </c:pt>
                <c:pt idx="58">
                  <c:v>0</c:v>
                </c:pt>
                <c:pt idx="59">
                  <c:v>3.04680725093931e-11</c:v>
                </c:pt>
                <c:pt idx="60">
                  <c:v>-3.04680725093931e-11</c:v>
                </c:pt>
                <c:pt idx="61">
                  <c:v>-1111.1111111111</c:v>
                </c:pt>
                <c:pt idx="62">
                  <c:v>1111.11111111113</c:v>
                </c:pt>
                <c:pt idx="63">
                  <c:v>-3.04680725093931e-11</c:v>
                </c:pt>
                <c:pt idx="64">
                  <c:v>-1111.1111111111</c:v>
                </c:pt>
                <c:pt idx="65">
                  <c:v>0</c:v>
                </c:pt>
                <c:pt idx="66">
                  <c:v>0</c:v>
                </c:pt>
                <c:pt idx="67">
                  <c:v>-1.39471012516879e-9</c:v>
                </c:pt>
                <c:pt idx="68">
                  <c:v>1111.1111111125</c:v>
                </c:pt>
                <c:pt idx="69">
                  <c:v>-2222.22222222223</c:v>
                </c:pt>
                <c:pt idx="70">
                  <c:v>1111.1111111111</c:v>
                </c:pt>
                <c:pt idx="71">
                  <c:v>1111.11111111113</c:v>
                </c:pt>
                <c:pt idx="72">
                  <c:v>-3333.33333333336</c:v>
                </c:pt>
                <c:pt idx="73">
                  <c:v>3333.33333333336</c:v>
                </c:pt>
                <c:pt idx="74">
                  <c:v>-2222.22222222223</c:v>
                </c:pt>
                <c:pt idx="75">
                  <c:v>1111.1111111111</c:v>
                </c:pt>
                <c:pt idx="76">
                  <c:v>-1111.1111111111</c:v>
                </c:pt>
                <c:pt idx="77">
                  <c:v>1111.1111111111</c:v>
                </c:pt>
                <c:pt idx="78">
                  <c:v>-1111.1111111111</c:v>
                </c:pt>
                <c:pt idx="79">
                  <c:v>1111.1111111111</c:v>
                </c:pt>
                <c:pt idx="80">
                  <c:v>-2222.22222222223</c:v>
                </c:pt>
                <c:pt idx="81">
                  <c:v>2222.22222222223</c:v>
                </c:pt>
                <c:pt idx="82">
                  <c:v>3.04680725093931e-11</c:v>
                </c:pt>
                <c:pt idx="83">
                  <c:v>-2222.22222222226</c:v>
                </c:pt>
                <c:pt idx="84">
                  <c:v>2222.22222222223</c:v>
                </c:pt>
                <c:pt idx="85">
                  <c:v>-2222.22222222223</c:v>
                </c:pt>
                <c:pt idx="86">
                  <c:v>2222.22222222223</c:v>
                </c:pt>
                <c:pt idx="87">
                  <c:v>-1111.1111111111</c:v>
                </c:pt>
                <c:pt idx="88">
                  <c:v>0</c:v>
                </c:pt>
                <c:pt idx="89">
                  <c:v>-3.00133251585066e-11</c:v>
                </c:pt>
                <c:pt idx="90">
                  <c:v>3.00133251585066e-11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1111.11111111107</c:v>
                </c:pt>
                <c:pt idx="96">
                  <c:v>-2222.2222222222</c:v>
                </c:pt>
                <c:pt idx="97">
                  <c:v>1111.11111111113</c:v>
                </c:pt>
                <c:pt idx="98">
                  <c:v>1111.11111111113</c:v>
                </c:pt>
                <c:pt idx="99">
                  <c:v>-2222.22222222226</c:v>
                </c:pt>
                <c:pt idx="100">
                  <c:v>2222.2222222222</c:v>
                </c:pt>
                <c:pt idx="101">
                  <c:v>-2222.22222222214</c:v>
                </c:pt>
                <c:pt idx="102">
                  <c:v>2222.22222222214</c:v>
                </c:pt>
                <c:pt idx="103">
                  <c:v>6.04813976678997e-11</c:v>
                </c:pt>
                <c:pt idx="104">
                  <c:v>-2222.22222222226</c:v>
                </c:pt>
                <c:pt idx="105">
                  <c:v>2222.22222222226</c:v>
                </c:pt>
                <c:pt idx="106">
                  <c:v>-1111.11111111119</c:v>
                </c:pt>
                <c:pt idx="107">
                  <c:v>1111.11111111119</c:v>
                </c:pt>
                <c:pt idx="108">
                  <c:v>-1111.11111111113</c:v>
                </c:pt>
                <c:pt idx="109">
                  <c:v>1111.11111111113</c:v>
                </c:pt>
                <c:pt idx="110">
                  <c:v>-6.04813976678997e-11</c:v>
                </c:pt>
                <c:pt idx="111">
                  <c:v>-1111.11111111107</c:v>
                </c:pt>
                <c:pt idx="112">
                  <c:v>1111.11111111113</c:v>
                </c:pt>
                <c:pt idx="113">
                  <c:v>-6.04813976678997e-11</c:v>
                </c:pt>
                <c:pt idx="114">
                  <c:v>6.04813976678997e-11</c:v>
                </c:pt>
                <c:pt idx="115">
                  <c:v>0</c:v>
                </c:pt>
                <c:pt idx="116">
                  <c:v>-6.04813976678997e-11</c:v>
                </c:pt>
                <c:pt idx="117">
                  <c:v>6.04813976678997e-11</c:v>
                </c:pt>
                <c:pt idx="118">
                  <c:v>1111.11111111107</c:v>
                </c:pt>
                <c:pt idx="119">
                  <c:v>6.04813976678997e-11</c:v>
                </c:pt>
                <c:pt idx="120">
                  <c:v>-1111.11111111119</c:v>
                </c:pt>
                <c:pt idx="121">
                  <c:v>6.04813976678997e-11</c:v>
                </c:pt>
                <c:pt idx="122">
                  <c:v>2222.2222222222</c:v>
                </c:pt>
                <c:pt idx="123">
                  <c:v>-2222.2222222222</c:v>
                </c:pt>
                <c:pt idx="124">
                  <c:v>2222.2222222222</c:v>
                </c:pt>
                <c:pt idx="125">
                  <c:v>-1111.11111111107</c:v>
                </c:pt>
                <c:pt idx="126">
                  <c:v>-6.04813976678997e-11</c:v>
                </c:pt>
                <c:pt idx="127">
                  <c:v>1111.11111111113</c:v>
                </c:pt>
                <c:pt idx="128">
                  <c:v>-1111.11111111107</c:v>
                </c:pt>
                <c:pt idx="129">
                  <c:v>2222.2222222222</c:v>
                </c:pt>
                <c:pt idx="130">
                  <c:v>-2222.22222222226</c:v>
                </c:pt>
                <c:pt idx="131">
                  <c:v>1111.11111111113</c:v>
                </c:pt>
                <c:pt idx="132">
                  <c:v>1111.11111111113</c:v>
                </c:pt>
                <c:pt idx="133">
                  <c:v>6.18456397205591e-9</c:v>
                </c:pt>
                <c:pt idx="134">
                  <c:v>-1111.11111111732</c:v>
                </c:pt>
                <c:pt idx="135">
                  <c:v>1111.11111111113</c:v>
                </c:pt>
                <c:pt idx="136">
                  <c:v>0</c:v>
                </c:pt>
                <c:pt idx="137">
                  <c:v>0</c:v>
                </c:pt>
                <c:pt idx="138">
                  <c:v>1111.11111111113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'LW40'!$AD$25:$AD$164</c:f>
              <c:numCache>
                <c:formatCode>General</c:formatCode>
                <c:ptCount val="140"/>
                <c:pt idx="0">
                  <c:v>0</c:v>
                </c:pt>
                <c:pt idx="1">
                  <c:v>-731111.111111111</c:v>
                </c:pt>
                <c:pt idx="2">
                  <c:v>14444.4444444445</c:v>
                </c:pt>
                <c:pt idx="3">
                  <c:v>5555.55555555547</c:v>
                </c:pt>
                <c:pt idx="4">
                  <c:v>10000.0000000001</c:v>
                </c:pt>
                <c:pt idx="5">
                  <c:v>5555.55555555547</c:v>
                </c:pt>
                <c:pt idx="6">
                  <c:v>2222.22222222214</c:v>
                </c:pt>
                <c:pt idx="7">
                  <c:v>5555.55555555572</c:v>
                </c:pt>
                <c:pt idx="8">
                  <c:v>-1111.11111111216</c:v>
                </c:pt>
                <c:pt idx="9">
                  <c:v>-1111.11111111022</c:v>
                </c:pt>
                <c:pt idx="10">
                  <c:v>0</c:v>
                </c:pt>
                <c:pt idx="11">
                  <c:v>-5555.55555555547</c:v>
                </c:pt>
                <c:pt idx="12">
                  <c:v>-3333.33333333358</c:v>
                </c:pt>
                <c:pt idx="13">
                  <c:v>-6666.66666666642</c:v>
                </c:pt>
                <c:pt idx="14">
                  <c:v>-5555.55555555547</c:v>
                </c:pt>
                <c:pt idx="15">
                  <c:v>-11111.1111111112</c:v>
                </c:pt>
                <c:pt idx="16">
                  <c:v>-5555.55555555572</c:v>
                </c:pt>
                <c:pt idx="17">
                  <c:v>-12222.2222222219</c:v>
                </c:pt>
                <c:pt idx="18">
                  <c:v>-8888.88888888905</c:v>
                </c:pt>
                <c:pt idx="19">
                  <c:v>-12222.2222222224</c:v>
                </c:pt>
                <c:pt idx="20">
                  <c:v>-9999.99999999976</c:v>
                </c:pt>
                <c:pt idx="21">
                  <c:v>-11111.1111111112</c:v>
                </c:pt>
                <c:pt idx="22">
                  <c:v>-11111.1111111109</c:v>
                </c:pt>
                <c:pt idx="23">
                  <c:v>-11111.1111111112</c:v>
                </c:pt>
                <c:pt idx="24">
                  <c:v>-8888.88888888905</c:v>
                </c:pt>
                <c:pt idx="25">
                  <c:v>-11111.1111111109</c:v>
                </c:pt>
                <c:pt idx="26">
                  <c:v>-7777.77777777774</c:v>
                </c:pt>
                <c:pt idx="27">
                  <c:v>-7777.77777777787</c:v>
                </c:pt>
                <c:pt idx="28">
                  <c:v>-4444.44444444439</c:v>
                </c:pt>
                <c:pt idx="29">
                  <c:v>-6666.66666666667</c:v>
                </c:pt>
                <c:pt idx="30">
                  <c:v>0</c:v>
                </c:pt>
                <c:pt idx="31">
                  <c:v>-3333.33333333333</c:v>
                </c:pt>
                <c:pt idx="32">
                  <c:v>3333.33333333339</c:v>
                </c:pt>
                <c:pt idx="33">
                  <c:v>2222.22222222215</c:v>
                </c:pt>
                <c:pt idx="34">
                  <c:v>5555.55555555559</c:v>
                </c:pt>
                <c:pt idx="35">
                  <c:v>9999.99999999997</c:v>
                </c:pt>
                <c:pt idx="36">
                  <c:v>11111.1111111111</c:v>
                </c:pt>
                <c:pt idx="37">
                  <c:v>12222.2222222222</c:v>
                </c:pt>
                <c:pt idx="38">
                  <c:v>17777.7777777778</c:v>
                </c:pt>
                <c:pt idx="39">
                  <c:v>21111.1111111111</c:v>
                </c:pt>
                <c:pt idx="40">
                  <c:v>17777.7777777778</c:v>
                </c:pt>
                <c:pt idx="41">
                  <c:v>4444.44444444444</c:v>
                </c:pt>
                <c:pt idx="42">
                  <c:v>0</c:v>
                </c:pt>
                <c:pt idx="43">
                  <c:v>0</c:v>
                </c:pt>
                <c:pt idx="44">
                  <c:v>1111.11111111111</c:v>
                </c:pt>
                <c:pt idx="45">
                  <c:v>-1111.11111111111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1111.11111111111</c:v>
                </c:pt>
                <c:pt idx="50">
                  <c:v>-1111.11111111111</c:v>
                </c:pt>
                <c:pt idx="51">
                  <c:v>-1111.11111111111</c:v>
                </c:pt>
                <c:pt idx="52">
                  <c:v>2222.22222222222</c:v>
                </c:pt>
                <c:pt idx="53">
                  <c:v>-1111.11111111111</c:v>
                </c:pt>
                <c:pt idx="54">
                  <c:v>-1111.11111111111</c:v>
                </c:pt>
                <c:pt idx="55">
                  <c:v>2222.22222222222</c:v>
                </c:pt>
                <c:pt idx="56">
                  <c:v>-2222.22222222222</c:v>
                </c:pt>
                <c:pt idx="57">
                  <c:v>1111.11111111111</c:v>
                </c:pt>
                <c:pt idx="58">
                  <c:v>-1111.11111111111</c:v>
                </c:pt>
                <c:pt idx="59">
                  <c:v>0</c:v>
                </c:pt>
                <c:pt idx="60">
                  <c:v>1111.11111111111</c:v>
                </c:pt>
                <c:pt idx="61">
                  <c:v>-1111.11111111111</c:v>
                </c:pt>
                <c:pt idx="62">
                  <c:v>-1111.11111111111</c:v>
                </c:pt>
                <c:pt idx="63">
                  <c:v>2222.22222222222</c:v>
                </c:pt>
                <c:pt idx="64">
                  <c:v>-2222.22222222222</c:v>
                </c:pt>
                <c:pt idx="65">
                  <c:v>1111.11111111111</c:v>
                </c:pt>
                <c:pt idx="66">
                  <c:v>-1111.11111111111</c:v>
                </c:pt>
                <c:pt idx="67">
                  <c:v>-9.23137122299522e-11</c:v>
                </c:pt>
                <c:pt idx="68">
                  <c:v>1111.11111111119</c:v>
                </c:pt>
                <c:pt idx="69">
                  <c:v>-2222.22222222224</c:v>
                </c:pt>
                <c:pt idx="70">
                  <c:v>1111.11111111112</c:v>
                </c:pt>
                <c:pt idx="71">
                  <c:v>-1111.11111111112</c:v>
                </c:pt>
                <c:pt idx="72">
                  <c:v>3.63797880709171e-12</c:v>
                </c:pt>
                <c:pt idx="73">
                  <c:v>1111.11111111112</c:v>
                </c:pt>
                <c:pt idx="74">
                  <c:v>-1111.11111111112</c:v>
                </c:pt>
                <c:pt idx="75">
                  <c:v>0</c:v>
                </c:pt>
                <c:pt idx="76">
                  <c:v>-1111.11111111112</c:v>
                </c:pt>
                <c:pt idx="77">
                  <c:v>0</c:v>
                </c:pt>
                <c:pt idx="78">
                  <c:v>1111.11111111112</c:v>
                </c:pt>
                <c:pt idx="79">
                  <c:v>-1111.11111111112</c:v>
                </c:pt>
                <c:pt idx="80">
                  <c:v>-1111.11111111112</c:v>
                </c:pt>
                <c:pt idx="81">
                  <c:v>2222.22222222224</c:v>
                </c:pt>
                <c:pt idx="82">
                  <c:v>-2222.22222222223</c:v>
                </c:pt>
                <c:pt idx="83">
                  <c:v>0</c:v>
                </c:pt>
                <c:pt idx="84">
                  <c:v>-8.18545231595635e-12</c:v>
                </c:pt>
                <c:pt idx="85">
                  <c:v>0</c:v>
                </c:pt>
                <c:pt idx="86">
                  <c:v>1.54614099301398e-11</c:v>
                </c:pt>
                <c:pt idx="87">
                  <c:v>-1.54614099301398e-11</c:v>
                </c:pt>
                <c:pt idx="88">
                  <c:v>-1111.11111111112</c:v>
                </c:pt>
                <c:pt idx="89">
                  <c:v>1111.11111111112</c:v>
                </c:pt>
                <c:pt idx="90">
                  <c:v>-1111.11111111112</c:v>
                </c:pt>
                <c:pt idx="91">
                  <c:v>-1111.11111111112</c:v>
                </c:pt>
                <c:pt idx="92">
                  <c:v>2222.22222222225</c:v>
                </c:pt>
                <c:pt idx="93">
                  <c:v>-2222.22222222225</c:v>
                </c:pt>
                <c:pt idx="94">
                  <c:v>1111.11111111112</c:v>
                </c:pt>
                <c:pt idx="95">
                  <c:v>-1.54614099301398e-11</c:v>
                </c:pt>
                <c:pt idx="96">
                  <c:v>-1111.1111111111</c:v>
                </c:pt>
                <c:pt idx="97">
                  <c:v>0</c:v>
                </c:pt>
                <c:pt idx="98">
                  <c:v>0</c:v>
                </c:pt>
                <c:pt idx="99">
                  <c:v>1111.11111111113</c:v>
                </c:pt>
                <c:pt idx="100">
                  <c:v>-2222.22222222226</c:v>
                </c:pt>
                <c:pt idx="101">
                  <c:v>2222.22222222226</c:v>
                </c:pt>
                <c:pt idx="102">
                  <c:v>-2222.22222222226</c:v>
                </c:pt>
                <c:pt idx="103">
                  <c:v>1111.11111111113</c:v>
                </c:pt>
                <c:pt idx="104">
                  <c:v>0</c:v>
                </c:pt>
                <c:pt idx="105">
                  <c:v>0</c:v>
                </c:pt>
                <c:pt idx="106">
                  <c:v>-1111.1111111111</c:v>
                </c:pt>
                <c:pt idx="107">
                  <c:v>2222.2222222222</c:v>
                </c:pt>
                <c:pt idx="108">
                  <c:v>-2222.2222222222</c:v>
                </c:pt>
                <c:pt idx="109">
                  <c:v>-2.91038304567337e-11</c:v>
                </c:pt>
                <c:pt idx="110">
                  <c:v>2222.22222222226</c:v>
                </c:pt>
                <c:pt idx="111">
                  <c:v>-2222.22222222223</c:v>
                </c:pt>
                <c:pt idx="112">
                  <c:v>2222.2222222222</c:v>
                </c:pt>
                <c:pt idx="113">
                  <c:v>-2222.2222222222</c:v>
                </c:pt>
                <c:pt idx="114">
                  <c:v>1111.11111111107</c:v>
                </c:pt>
                <c:pt idx="115">
                  <c:v>1111.11111111113</c:v>
                </c:pt>
                <c:pt idx="116">
                  <c:v>-1111.11111111107</c:v>
                </c:pt>
                <c:pt idx="117">
                  <c:v>-6.09361450187862e-11</c:v>
                </c:pt>
                <c:pt idx="118">
                  <c:v>6.09361450187862e-11</c:v>
                </c:pt>
                <c:pt idx="119">
                  <c:v>2222.2222222222</c:v>
                </c:pt>
                <c:pt idx="120">
                  <c:v>-2222.22222222226</c:v>
                </c:pt>
                <c:pt idx="121">
                  <c:v>1111.11111111119</c:v>
                </c:pt>
                <c:pt idx="122">
                  <c:v>1111.11111111107</c:v>
                </c:pt>
                <c:pt idx="123">
                  <c:v>-1111.11111111113</c:v>
                </c:pt>
                <c:pt idx="124">
                  <c:v>0</c:v>
                </c:pt>
                <c:pt idx="125">
                  <c:v>2222.22222222226</c:v>
                </c:pt>
                <c:pt idx="126">
                  <c:v>-1111.11111111113</c:v>
                </c:pt>
                <c:pt idx="127">
                  <c:v>0</c:v>
                </c:pt>
                <c:pt idx="128">
                  <c:v>1111.11111111113</c:v>
                </c:pt>
                <c:pt idx="129">
                  <c:v>1111.11111111113</c:v>
                </c:pt>
                <c:pt idx="130">
                  <c:v>-2222.22222222226</c:v>
                </c:pt>
                <c:pt idx="131">
                  <c:v>3333.33333333333</c:v>
                </c:pt>
                <c:pt idx="132">
                  <c:v>-1111.11111111107</c:v>
                </c:pt>
                <c:pt idx="133">
                  <c:v>5.94218363403343e-9</c:v>
                </c:pt>
                <c:pt idx="134">
                  <c:v>2222.22222221632</c:v>
                </c:pt>
                <c:pt idx="135">
                  <c:v>-2222.22222222226</c:v>
                </c:pt>
                <c:pt idx="136">
                  <c:v>3333.33333333333</c:v>
                </c:pt>
                <c:pt idx="137">
                  <c:v>-1111.11111111107</c:v>
                </c:pt>
                <c:pt idx="138">
                  <c:v>1111.11111111107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2795812"/>
        <c:axId val="357148154"/>
      </c:lineChart>
      <c:catAx>
        <c:axId val="5227958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148154"/>
        <c:crosses val="autoZero"/>
        <c:auto val="1"/>
        <c:lblAlgn val="ctr"/>
        <c:lblOffset val="100"/>
        <c:noMultiLvlLbl val="0"/>
      </c:catAx>
      <c:valAx>
        <c:axId val="3571481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7958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a'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'LW40'!$AF$25:$AF$163</c:f>
              <c:numCache>
                <c:formatCode>General</c:formatCode>
                <c:ptCount val="139"/>
                <c:pt idx="0">
                  <c:v>0</c:v>
                </c:pt>
                <c:pt idx="1">
                  <c:v>412222.222222222</c:v>
                </c:pt>
                <c:pt idx="2">
                  <c:v>-4444.44444444459</c:v>
                </c:pt>
                <c:pt idx="3">
                  <c:v>2222.22222222238</c:v>
                </c:pt>
                <c:pt idx="4">
                  <c:v>-6666.66666666679</c:v>
                </c:pt>
                <c:pt idx="5">
                  <c:v>1111.1111111112</c:v>
                </c:pt>
                <c:pt idx="6">
                  <c:v>-1111.1111111112</c:v>
                </c:pt>
                <c:pt idx="7">
                  <c:v>-1111.11111111179</c:v>
                </c:pt>
                <c:pt idx="8">
                  <c:v>-4444.44444444307</c:v>
                </c:pt>
                <c:pt idx="9">
                  <c:v>1111.11111111046</c:v>
                </c:pt>
                <c:pt idx="10">
                  <c:v>0</c:v>
                </c:pt>
                <c:pt idx="11">
                  <c:v>-3333.33333333321</c:v>
                </c:pt>
                <c:pt idx="12">
                  <c:v>-2.47382558882236e-10</c:v>
                </c:pt>
                <c:pt idx="13">
                  <c:v>2.47382558882236e-10</c:v>
                </c:pt>
                <c:pt idx="14">
                  <c:v>-3333.33333333358</c:v>
                </c:pt>
                <c:pt idx="15">
                  <c:v>3333.33333333346</c:v>
                </c:pt>
                <c:pt idx="16">
                  <c:v>-3333.33333333334</c:v>
                </c:pt>
                <c:pt idx="17">
                  <c:v>1111.1111111112</c:v>
                </c:pt>
                <c:pt idx="18">
                  <c:v>-2222.22222222238</c:v>
                </c:pt>
                <c:pt idx="19">
                  <c:v>1111.11111111143</c:v>
                </c:pt>
                <c:pt idx="20">
                  <c:v>2222.22222222166</c:v>
                </c:pt>
                <c:pt idx="21">
                  <c:v>-4444.4444444438</c:v>
                </c:pt>
                <c:pt idx="22">
                  <c:v>5555.55555555499</c:v>
                </c:pt>
                <c:pt idx="23">
                  <c:v>-5555.55555555523</c:v>
                </c:pt>
                <c:pt idx="24">
                  <c:v>5555.55555555547</c:v>
                </c:pt>
                <c:pt idx="25">
                  <c:v>-2222.22222222214</c:v>
                </c:pt>
                <c:pt idx="26">
                  <c:v>1111.11111111095</c:v>
                </c:pt>
                <c:pt idx="27">
                  <c:v>0</c:v>
                </c:pt>
                <c:pt idx="28">
                  <c:v>2222.22222222239</c:v>
                </c:pt>
                <c:pt idx="29">
                  <c:v>-2222.22222222215</c:v>
                </c:pt>
                <c:pt idx="30">
                  <c:v>5555.55555555523</c:v>
                </c:pt>
                <c:pt idx="31">
                  <c:v>-4444.44444444429</c:v>
                </c:pt>
                <c:pt idx="32">
                  <c:v>4444.44444444453</c:v>
                </c:pt>
                <c:pt idx="33">
                  <c:v>-1111.11111111132</c:v>
                </c:pt>
                <c:pt idx="34">
                  <c:v>1111.11111111131</c:v>
                </c:pt>
                <c:pt idx="35">
                  <c:v>-1.16415321826935e-10</c:v>
                </c:pt>
                <c:pt idx="36">
                  <c:v>2222.22222222238</c:v>
                </c:pt>
                <c:pt idx="37">
                  <c:v>-2.43744580075145e-10</c:v>
                </c:pt>
                <c:pt idx="38">
                  <c:v>1111.11111111119</c:v>
                </c:pt>
                <c:pt idx="39">
                  <c:v>-6666.66666666655</c:v>
                </c:pt>
                <c:pt idx="40">
                  <c:v>-23333.3333333333</c:v>
                </c:pt>
                <c:pt idx="41">
                  <c:v>1111.11111111095</c:v>
                </c:pt>
                <c:pt idx="42">
                  <c:v>3333.33333333346</c:v>
                </c:pt>
                <c:pt idx="43">
                  <c:v>4444.44444444439</c:v>
                </c:pt>
                <c:pt idx="44">
                  <c:v>3333.33333333334</c:v>
                </c:pt>
                <c:pt idx="45">
                  <c:v>1111.11111111114</c:v>
                </c:pt>
                <c:pt idx="46">
                  <c:v>5555.55555555556</c:v>
                </c:pt>
                <c:pt idx="47">
                  <c:v>-5555.55555555562</c:v>
                </c:pt>
                <c:pt idx="48">
                  <c:v>4444.44444444447</c:v>
                </c:pt>
                <c:pt idx="49">
                  <c:v>-2222.22222222219</c:v>
                </c:pt>
                <c:pt idx="50">
                  <c:v>-1111.11111111115</c:v>
                </c:pt>
                <c:pt idx="51">
                  <c:v>-1111.11111111109</c:v>
                </c:pt>
                <c:pt idx="52">
                  <c:v>8.73114913702011e-11</c:v>
                </c:pt>
                <c:pt idx="53">
                  <c:v>-2222.22222222239</c:v>
                </c:pt>
                <c:pt idx="54">
                  <c:v>1111.11111111118</c:v>
                </c:pt>
                <c:pt idx="55">
                  <c:v>-1111.11111111092</c:v>
                </c:pt>
                <c:pt idx="56">
                  <c:v>2222.22222222184</c:v>
                </c:pt>
                <c:pt idx="57">
                  <c:v>2.91038304567337e-10</c:v>
                </c:pt>
                <c:pt idx="58">
                  <c:v>4444.44444444426</c:v>
                </c:pt>
                <c:pt idx="59">
                  <c:v>2222.22222222266</c:v>
                </c:pt>
                <c:pt idx="60">
                  <c:v>3333.33333333285</c:v>
                </c:pt>
                <c:pt idx="61">
                  <c:v>4444.44444444426</c:v>
                </c:pt>
                <c:pt idx="62">
                  <c:v>6666.66666666715</c:v>
                </c:pt>
                <c:pt idx="63">
                  <c:v>2222.22222222236</c:v>
                </c:pt>
                <c:pt idx="64">
                  <c:v>6666.66666666622</c:v>
                </c:pt>
                <c:pt idx="65">
                  <c:v>5555.55555555568</c:v>
                </c:pt>
                <c:pt idx="66">
                  <c:v>4444.44444440986</c:v>
                </c:pt>
                <c:pt idx="67">
                  <c:v>3333.33333340124</c:v>
                </c:pt>
                <c:pt idx="68">
                  <c:v>4444.44444441082</c:v>
                </c:pt>
                <c:pt idx="69">
                  <c:v>3333.3333333343</c:v>
                </c:pt>
                <c:pt idx="70">
                  <c:v>2222.22222222188</c:v>
                </c:pt>
                <c:pt idx="71">
                  <c:v>1111.11111111144</c:v>
                </c:pt>
                <c:pt idx="72">
                  <c:v>-1111.1111111124</c:v>
                </c:pt>
                <c:pt idx="73">
                  <c:v>3333.33333333526</c:v>
                </c:pt>
                <c:pt idx="74">
                  <c:v>-5555.55555555716</c:v>
                </c:pt>
                <c:pt idx="75">
                  <c:v>3333.3333333343</c:v>
                </c:pt>
                <c:pt idx="76">
                  <c:v>-6666.66666666763</c:v>
                </c:pt>
                <c:pt idx="77">
                  <c:v>4.65661287307739e-10</c:v>
                </c:pt>
                <c:pt idx="78">
                  <c:v>-3333.33333333285</c:v>
                </c:pt>
                <c:pt idx="79">
                  <c:v>-3333.33333333381</c:v>
                </c:pt>
                <c:pt idx="80">
                  <c:v>-3333.33333333331</c:v>
                </c:pt>
                <c:pt idx="81">
                  <c:v>-3333.33333333337</c:v>
                </c:pt>
                <c:pt idx="82">
                  <c:v>-2222.22222222236</c:v>
                </c:pt>
                <c:pt idx="83">
                  <c:v>-6666.66666666663</c:v>
                </c:pt>
                <c:pt idx="84">
                  <c:v>1111.11111111136</c:v>
                </c:pt>
                <c:pt idx="85">
                  <c:v>-6666.66666666709</c:v>
                </c:pt>
                <c:pt idx="86">
                  <c:v>-1111.11111111072</c:v>
                </c:pt>
                <c:pt idx="87">
                  <c:v>-3333.33333333372</c:v>
                </c:pt>
                <c:pt idx="88">
                  <c:v>-5555.55555555533</c:v>
                </c:pt>
                <c:pt idx="89">
                  <c:v>-1.16415321826935e-10</c:v>
                </c:pt>
                <c:pt idx="90">
                  <c:v>-6666.66666666669</c:v>
                </c:pt>
                <c:pt idx="91">
                  <c:v>3333.33333333331</c:v>
                </c:pt>
                <c:pt idx="92">
                  <c:v>-7777.77777777781</c:v>
                </c:pt>
                <c:pt idx="93">
                  <c:v>2222.22222222207</c:v>
                </c:pt>
                <c:pt idx="94">
                  <c:v>-3333.33333333291</c:v>
                </c:pt>
                <c:pt idx="95">
                  <c:v>-1111.11111111147</c:v>
                </c:pt>
                <c:pt idx="96">
                  <c:v>-2222.22222222207</c:v>
                </c:pt>
                <c:pt idx="97">
                  <c:v>-2222.22222222271</c:v>
                </c:pt>
                <c:pt idx="98">
                  <c:v>5.23868948221207e-10</c:v>
                </c:pt>
                <c:pt idx="99">
                  <c:v>-3333.33333333331</c:v>
                </c:pt>
                <c:pt idx="100">
                  <c:v>-1111.11111111098</c:v>
                </c:pt>
                <c:pt idx="101">
                  <c:v>-2222.22222222286</c:v>
                </c:pt>
                <c:pt idx="102">
                  <c:v>0</c:v>
                </c:pt>
                <c:pt idx="103">
                  <c:v>-4444.4444444438</c:v>
                </c:pt>
                <c:pt idx="104">
                  <c:v>4444.44444444428</c:v>
                </c:pt>
                <c:pt idx="105">
                  <c:v>-6666.66666666715</c:v>
                </c:pt>
                <c:pt idx="106">
                  <c:v>2222.22222222239</c:v>
                </c:pt>
                <c:pt idx="107">
                  <c:v>2222.22222222238</c:v>
                </c:pt>
                <c:pt idx="108">
                  <c:v>-3333.33333333333</c:v>
                </c:pt>
                <c:pt idx="109">
                  <c:v>3333.33333333333</c:v>
                </c:pt>
                <c:pt idx="110">
                  <c:v>-1111.11111111095</c:v>
                </c:pt>
                <c:pt idx="111">
                  <c:v>4444.44444444428</c:v>
                </c:pt>
                <c:pt idx="112">
                  <c:v>-4.80213202536106e-10</c:v>
                </c:pt>
                <c:pt idx="113">
                  <c:v>3333.3333333343</c:v>
                </c:pt>
                <c:pt idx="114">
                  <c:v>1111.11111111045</c:v>
                </c:pt>
                <c:pt idx="115">
                  <c:v>5555.55555555574</c:v>
                </c:pt>
                <c:pt idx="116">
                  <c:v>4.65661287307739e-10</c:v>
                </c:pt>
                <c:pt idx="117">
                  <c:v>4444.44444444333</c:v>
                </c:pt>
                <c:pt idx="118">
                  <c:v>2222.22222222335</c:v>
                </c:pt>
                <c:pt idx="119">
                  <c:v>3333.33333333331</c:v>
                </c:pt>
                <c:pt idx="120">
                  <c:v>3333.33333333238</c:v>
                </c:pt>
                <c:pt idx="121">
                  <c:v>-1111.11111110999</c:v>
                </c:pt>
                <c:pt idx="122">
                  <c:v>5555.55555555475</c:v>
                </c:pt>
                <c:pt idx="123">
                  <c:v>4.65661287307739e-10</c:v>
                </c:pt>
                <c:pt idx="124">
                  <c:v>2222.22222222216</c:v>
                </c:pt>
                <c:pt idx="125">
                  <c:v>1111.11111111095</c:v>
                </c:pt>
                <c:pt idx="126">
                  <c:v>2.61934474110603e-10</c:v>
                </c:pt>
                <c:pt idx="127">
                  <c:v>1111.1111111108</c:v>
                </c:pt>
                <c:pt idx="128">
                  <c:v>2222.22222222251</c:v>
                </c:pt>
                <c:pt idx="129">
                  <c:v>-1111.11111111124</c:v>
                </c:pt>
                <c:pt idx="130">
                  <c:v>3333.3333333334</c:v>
                </c:pt>
                <c:pt idx="131">
                  <c:v>-3333.33333333343</c:v>
                </c:pt>
                <c:pt idx="132">
                  <c:v>5555.55555555812</c:v>
                </c:pt>
                <c:pt idx="133">
                  <c:v>-2.88127921521664e-9</c:v>
                </c:pt>
                <c:pt idx="134">
                  <c:v>2222.22222222248</c:v>
                </c:pt>
                <c:pt idx="135">
                  <c:v>1111.11111111098</c:v>
                </c:pt>
                <c:pt idx="136">
                  <c:v>5555.55555555561</c:v>
                </c:pt>
                <c:pt idx="137">
                  <c:v>-1.89174897968769e-10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'LW40'!$AG$25:$AG$163</c:f>
              <c:numCache>
                <c:formatCode>General</c:formatCode>
                <c:ptCount val="139"/>
                <c:pt idx="0">
                  <c:v>0</c:v>
                </c:pt>
                <c:pt idx="1">
                  <c:v>415555.555555556</c:v>
                </c:pt>
                <c:pt idx="2">
                  <c:v>-1111.11111111113</c:v>
                </c:pt>
                <c:pt idx="3">
                  <c:v>-4444.44444444447</c:v>
                </c:pt>
                <c:pt idx="4">
                  <c:v>-6666.66666666653</c:v>
                </c:pt>
                <c:pt idx="5">
                  <c:v>1111.11111111093</c:v>
                </c:pt>
                <c:pt idx="6">
                  <c:v>-5555.55555555534</c:v>
                </c:pt>
                <c:pt idx="7">
                  <c:v>-2222.22222222337</c:v>
                </c:pt>
                <c:pt idx="8">
                  <c:v>-2222.22222222031</c:v>
                </c:pt>
                <c:pt idx="9">
                  <c:v>-4444.44444444537</c:v>
                </c:pt>
                <c:pt idx="10">
                  <c:v>-1.30967237055302e-10</c:v>
                </c:pt>
                <c:pt idx="11">
                  <c:v>-3333.33333333283</c:v>
                </c:pt>
                <c:pt idx="12">
                  <c:v>-4.94765117764473e-10</c:v>
                </c:pt>
                <c:pt idx="13">
                  <c:v>-2222.22222222215</c:v>
                </c:pt>
                <c:pt idx="14">
                  <c:v>-2222.2222222219</c:v>
                </c:pt>
                <c:pt idx="15">
                  <c:v>1111.11111111071</c:v>
                </c:pt>
                <c:pt idx="16">
                  <c:v>-1111.11111111095</c:v>
                </c:pt>
                <c:pt idx="17">
                  <c:v>2.40106601268053e-10</c:v>
                </c:pt>
                <c:pt idx="18">
                  <c:v>-1111.11111111168</c:v>
                </c:pt>
                <c:pt idx="19">
                  <c:v>3333.33333333382</c:v>
                </c:pt>
                <c:pt idx="20">
                  <c:v>-2222.22222222239</c:v>
                </c:pt>
                <c:pt idx="21">
                  <c:v>2222.22222222239</c:v>
                </c:pt>
                <c:pt idx="22">
                  <c:v>3333.33333333309</c:v>
                </c:pt>
                <c:pt idx="23">
                  <c:v>-3333.33333333333</c:v>
                </c:pt>
                <c:pt idx="24">
                  <c:v>5555.55555555571</c:v>
                </c:pt>
                <c:pt idx="25">
                  <c:v>-1111.11111111117</c:v>
                </c:pt>
                <c:pt idx="26">
                  <c:v>2222.22222222213</c:v>
                </c:pt>
                <c:pt idx="27">
                  <c:v>3333.33333333358</c:v>
                </c:pt>
                <c:pt idx="28">
                  <c:v>-1111.11111111144</c:v>
                </c:pt>
                <c:pt idx="29">
                  <c:v>3333.33333333359</c:v>
                </c:pt>
                <c:pt idx="30">
                  <c:v>-1111.1111111112</c:v>
                </c:pt>
                <c:pt idx="31">
                  <c:v>5555.55555555559</c:v>
                </c:pt>
                <c:pt idx="32">
                  <c:v>-3333.33333333344</c:v>
                </c:pt>
                <c:pt idx="33">
                  <c:v>4444.44444444453</c:v>
                </c:pt>
                <c:pt idx="34">
                  <c:v>-7.27595761418343e-12</c:v>
                </c:pt>
                <c:pt idx="35">
                  <c:v>3333.33333333334</c:v>
                </c:pt>
                <c:pt idx="36">
                  <c:v>-3333.33333333334</c:v>
                </c:pt>
                <c:pt idx="37">
                  <c:v>7777.7777777778</c:v>
                </c:pt>
                <c:pt idx="38">
                  <c:v>-4444.44444444453</c:v>
                </c:pt>
                <c:pt idx="39">
                  <c:v>-1111.11111111107</c:v>
                </c:pt>
                <c:pt idx="40">
                  <c:v>-22222.2222222221</c:v>
                </c:pt>
                <c:pt idx="41">
                  <c:v>-3333.33333333339</c:v>
                </c:pt>
                <c:pt idx="42">
                  <c:v>1111.11111111113</c:v>
                </c:pt>
                <c:pt idx="43">
                  <c:v>4444.44444444443</c:v>
                </c:pt>
                <c:pt idx="44">
                  <c:v>1111.11111111109</c:v>
                </c:pt>
                <c:pt idx="45">
                  <c:v>1111.11111111114</c:v>
                </c:pt>
                <c:pt idx="46">
                  <c:v>0</c:v>
                </c:pt>
                <c:pt idx="47">
                  <c:v>1111.11111111111</c:v>
                </c:pt>
                <c:pt idx="48">
                  <c:v>1111.11111111109</c:v>
                </c:pt>
                <c:pt idx="49">
                  <c:v>-1111.11111111109</c:v>
                </c:pt>
                <c:pt idx="50">
                  <c:v>1111.11111111109</c:v>
                </c:pt>
                <c:pt idx="51">
                  <c:v>-2222.2222222222</c:v>
                </c:pt>
                <c:pt idx="52">
                  <c:v>1111.11111111115</c:v>
                </c:pt>
                <c:pt idx="53">
                  <c:v>1111.11111111104</c:v>
                </c:pt>
                <c:pt idx="54">
                  <c:v>-2222.22222222236</c:v>
                </c:pt>
                <c:pt idx="55">
                  <c:v>2222.22222222263</c:v>
                </c:pt>
                <c:pt idx="56">
                  <c:v>2222.2222222219</c:v>
                </c:pt>
                <c:pt idx="57">
                  <c:v>-2222.22222222213</c:v>
                </c:pt>
                <c:pt idx="58">
                  <c:v>4444.44444444453</c:v>
                </c:pt>
                <c:pt idx="59">
                  <c:v>1111.11111111092</c:v>
                </c:pt>
                <c:pt idx="60">
                  <c:v>2222.22222222216</c:v>
                </c:pt>
                <c:pt idx="61">
                  <c:v>1111.11111111168</c:v>
                </c:pt>
                <c:pt idx="62">
                  <c:v>3333.33333333238</c:v>
                </c:pt>
                <c:pt idx="63">
                  <c:v>4444.44444444546</c:v>
                </c:pt>
                <c:pt idx="64">
                  <c:v>1111.11111111048</c:v>
                </c:pt>
                <c:pt idx="65">
                  <c:v>1111.11111111095</c:v>
                </c:pt>
                <c:pt idx="66">
                  <c:v>4444.44444442246</c:v>
                </c:pt>
                <c:pt idx="67">
                  <c:v>2222.22222226652</c:v>
                </c:pt>
                <c:pt idx="68">
                  <c:v>-2.18278728425503e-8</c:v>
                </c:pt>
                <c:pt idx="69">
                  <c:v>2222.22222222191</c:v>
                </c:pt>
                <c:pt idx="70">
                  <c:v>2222.22222222238</c:v>
                </c:pt>
                <c:pt idx="71">
                  <c:v>-1111.11111111047</c:v>
                </c:pt>
                <c:pt idx="72">
                  <c:v>2222.22222222142</c:v>
                </c:pt>
                <c:pt idx="73">
                  <c:v>-1111.11111111095</c:v>
                </c:pt>
                <c:pt idx="74">
                  <c:v>-2222.2222222219</c:v>
                </c:pt>
                <c:pt idx="75">
                  <c:v>3333.33333333334</c:v>
                </c:pt>
                <c:pt idx="76">
                  <c:v>-5555.55555555572</c:v>
                </c:pt>
                <c:pt idx="77">
                  <c:v>1111.11111111095</c:v>
                </c:pt>
                <c:pt idx="78">
                  <c:v>-2222.22222222239</c:v>
                </c:pt>
                <c:pt idx="79">
                  <c:v>-3333.33333333282</c:v>
                </c:pt>
                <c:pt idx="80">
                  <c:v>-1111.11111111147</c:v>
                </c:pt>
                <c:pt idx="81">
                  <c:v>-2222.22222222187</c:v>
                </c:pt>
                <c:pt idx="82">
                  <c:v>-2222.22222222263</c:v>
                </c:pt>
                <c:pt idx="83">
                  <c:v>-3333.33333333311</c:v>
                </c:pt>
                <c:pt idx="84">
                  <c:v>-3333.33333333381</c:v>
                </c:pt>
                <c:pt idx="85">
                  <c:v>-1111.11111111045</c:v>
                </c:pt>
                <c:pt idx="86">
                  <c:v>-3333.33333333384</c:v>
                </c:pt>
                <c:pt idx="87">
                  <c:v>-3333.33333333308</c:v>
                </c:pt>
                <c:pt idx="88">
                  <c:v>-4444.44444444476</c:v>
                </c:pt>
                <c:pt idx="89">
                  <c:v>2.3283064365387e-10</c:v>
                </c:pt>
                <c:pt idx="90">
                  <c:v>-5555.55555555562</c:v>
                </c:pt>
                <c:pt idx="91">
                  <c:v>5555.5555555555</c:v>
                </c:pt>
                <c:pt idx="92">
                  <c:v>-4444.44444444441</c:v>
                </c:pt>
                <c:pt idx="93">
                  <c:v>4444.44444444447</c:v>
                </c:pt>
                <c:pt idx="94">
                  <c:v>-3333.3333333334</c:v>
                </c:pt>
                <c:pt idx="95">
                  <c:v>5555.55555555566</c:v>
                </c:pt>
                <c:pt idx="96">
                  <c:v>-3333.33333333337</c:v>
                </c:pt>
                <c:pt idx="97">
                  <c:v>-2.91038304567337e-11</c:v>
                </c:pt>
                <c:pt idx="98">
                  <c:v>4444.4444444445</c:v>
                </c:pt>
                <c:pt idx="99">
                  <c:v>-2222.22222222226</c:v>
                </c:pt>
                <c:pt idx="100">
                  <c:v>0</c:v>
                </c:pt>
                <c:pt idx="101">
                  <c:v>2222.22222222226</c:v>
                </c:pt>
                <c:pt idx="102">
                  <c:v>-1111.11111111117</c:v>
                </c:pt>
                <c:pt idx="103">
                  <c:v>3333.3333333334</c:v>
                </c:pt>
                <c:pt idx="104">
                  <c:v>-4444.44444444444</c:v>
                </c:pt>
                <c:pt idx="105">
                  <c:v>5555.55555555551</c:v>
                </c:pt>
                <c:pt idx="106">
                  <c:v>-2222.2222222222</c:v>
                </c:pt>
                <c:pt idx="107">
                  <c:v>0</c:v>
                </c:pt>
                <c:pt idx="108">
                  <c:v>2222.22222222226</c:v>
                </c:pt>
                <c:pt idx="109">
                  <c:v>-6.00266503170133e-11</c:v>
                </c:pt>
                <c:pt idx="110">
                  <c:v>-2222.22222222214</c:v>
                </c:pt>
                <c:pt idx="111">
                  <c:v>4444.44444444434</c:v>
                </c:pt>
                <c:pt idx="112">
                  <c:v>-3333.33333333321</c:v>
                </c:pt>
                <c:pt idx="113">
                  <c:v>3333.33333333327</c:v>
                </c:pt>
                <c:pt idx="114">
                  <c:v>-1111.11111111113</c:v>
                </c:pt>
                <c:pt idx="115">
                  <c:v>2.91038304567337e-11</c:v>
                </c:pt>
                <c:pt idx="116">
                  <c:v>0</c:v>
                </c:pt>
                <c:pt idx="117">
                  <c:v>3333.33333333336</c:v>
                </c:pt>
                <c:pt idx="118">
                  <c:v>-4444.44444444449</c:v>
                </c:pt>
                <c:pt idx="119">
                  <c:v>4444.44444444446</c:v>
                </c:pt>
                <c:pt idx="120">
                  <c:v>-2222.2222222222</c:v>
                </c:pt>
                <c:pt idx="121">
                  <c:v>1111.1111111111</c:v>
                </c:pt>
                <c:pt idx="122">
                  <c:v>0</c:v>
                </c:pt>
                <c:pt idx="123">
                  <c:v>0</c:v>
                </c:pt>
                <c:pt idx="124">
                  <c:v>1111.11111111112</c:v>
                </c:pt>
                <c:pt idx="125">
                  <c:v>-1111.11111111112</c:v>
                </c:pt>
                <c:pt idx="126">
                  <c:v>2222.22222222224</c:v>
                </c:pt>
                <c:pt idx="127">
                  <c:v>-3333.33333333336</c:v>
                </c:pt>
                <c:pt idx="128">
                  <c:v>4444.44444444448</c:v>
                </c:pt>
                <c:pt idx="129">
                  <c:v>-4444.44444444448</c:v>
                </c:pt>
                <c:pt idx="130">
                  <c:v>5555.55555555559</c:v>
                </c:pt>
                <c:pt idx="131">
                  <c:v>-5555.55555555558</c:v>
                </c:pt>
                <c:pt idx="132">
                  <c:v>3333.33333333471</c:v>
                </c:pt>
                <c:pt idx="133">
                  <c:v>-2.58296495303512e-9</c:v>
                </c:pt>
                <c:pt idx="134">
                  <c:v>1.19689502753317e-9</c:v>
                </c:pt>
                <c:pt idx="135">
                  <c:v>-1111.11111111112</c:v>
                </c:pt>
                <c:pt idx="136">
                  <c:v>1111.11111111109</c:v>
                </c:pt>
                <c:pt idx="137">
                  <c:v>-1111.11111111107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'LW40'!$AH$25:$AH$163</c:f>
              <c:numCache>
                <c:formatCode>General</c:formatCode>
                <c:ptCount val="139"/>
                <c:pt idx="0">
                  <c:v>0</c:v>
                </c:pt>
                <c:pt idx="1">
                  <c:v>-128888.888888889</c:v>
                </c:pt>
                <c:pt idx="2">
                  <c:v>-3333.33333333331</c:v>
                </c:pt>
                <c:pt idx="3">
                  <c:v>-4444.44444444446</c:v>
                </c:pt>
                <c:pt idx="4">
                  <c:v>1111.11111111111</c:v>
                </c:pt>
                <c:pt idx="5">
                  <c:v>-3333.33333333333</c:v>
                </c:pt>
                <c:pt idx="6">
                  <c:v>7.27595761418343e-12</c:v>
                </c:pt>
                <c:pt idx="7">
                  <c:v>-2222.22222222246</c:v>
                </c:pt>
                <c:pt idx="8">
                  <c:v>-3333.33333333291</c:v>
                </c:pt>
                <c:pt idx="9">
                  <c:v>2222.22222222196</c:v>
                </c:pt>
                <c:pt idx="10">
                  <c:v>-4444.44444444431</c:v>
                </c:pt>
                <c:pt idx="11">
                  <c:v>-6.54836185276508e-11</c:v>
                </c:pt>
                <c:pt idx="12">
                  <c:v>1111.11111111107</c:v>
                </c:pt>
                <c:pt idx="13">
                  <c:v>-4444.44444444434</c:v>
                </c:pt>
                <c:pt idx="14">
                  <c:v>2222.22222222215</c:v>
                </c:pt>
                <c:pt idx="15">
                  <c:v>-2222.22222222221</c:v>
                </c:pt>
                <c:pt idx="16">
                  <c:v>1111.1111111112</c:v>
                </c:pt>
                <c:pt idx="17">
                  <c:v>-3333.33333333358</c:v>
                </c:pt>
                <c:pt idx="18">
                  <c:v>3333.3333333337</c:v>
                </c:pt>
                <c:pt idx="19">
                  <c:v>-2222.22222222251</c:v>
                </c:pt>
                <c:pt idx="20">
                  <c:v>0</c:v>
                </c:pt>
                <c:pt idx="21">
                  <c:v>2.41925590671599e-10</c:v>
                </c:pt>
                <c:pt idx="22">
                  <c:v>1111.11111111083</c:v>
                </c:pt>
                <c:pt idx="23">
                  <c:v>1.20053300634027e-10</c:v>
                </c:pt>
                <c:pt idx="24">
                  <c:v>-1111.11111111095</c:v>
                </c:pt>
                <c:pt idx="25">
                  <c:v>4444.44444444417</c:v>
                </c:pt>
                <c:pt idx="26">
                  <c:v>-3333.33333333322</c:v>
                </c:pt>
                <c:pt idx="27">
                  <c:v>1111.1111111112</c:v>
                </c:pt>
                <c:pt idx="28">
                  <c:v>3333.33333333315</c:v>
                </c:pt>
                <c:pt idx="29">
                  <c:v>1.81898940354586e-10</c:v>
                </c:pt>
                <c:pt idx="30">
                  <c:v>-1111.1111111112</c:v>
                </c:pt>
                <c:pt idx="31">
                  <c:v>3333.33333333334</c:v>
                </c:pt>
                <c:pt idx="32">
                  <c:v>1111.11111111107</c:v>
                </c:pt>
                <c:pt idx="33">
                  <c:v>5.82076609134674e-11</c:v>
                </c:pt>
                <c:pt idx="34">
                  <c:v>4444.44444444443</c:v>
                </c:pt>
                <c:pt idx="35">
                  <c:v>-2222.22222222226</c:v>
                </c:pt>
                <c:pt idx="36">
                  <c:v>4444.44444444449</c:v>
                </c:pt>
                <c:pt idx="37">
                  <c:v>-5.82076609134674e-11</c:v>
                </c:pt>
                <c:pt idx="38">
                  <c:v>2222.2222222223</c:v>
                </c:pt>
                <c:pt idx="39">
                  <c:v>2222.22222222214</c:v>
                </c:pt>
                <c:pt idx="40">
                  <c:v>-11111.111111111</c:v>
                </c:pt>
                <c:pt idx="41">
                  <c:v>0</c:v>
                </c:pt>
                <c:pt idx="42">
                  <c:v>-3333.33333333339</c:v>
                </c:pt>
                <c:pt idx="43">
                  <c:v>4444.44444444453</c:v>
                </c:pt>
                <c:pt idx="44">
                  <c:v>-2222.22222222229</c:v>
                </c:pt>
                <c:pt idx="45">
                  <c:v>-1111.11111111107</c:v>
                </c:pt>
                <c:pt idx="46">
                  <c:v>3333.33333333333</c:v>
                </c:pt>
                <c:pt idx="47">
                  <c:v>-4444.44444444447</c:v>
                </c:pt>
                <c:pt idx="48">
                  <c:v>3333.33333333333</c:v>
                </c:pt>
                <c:pt idx="49">
                  <c:v>-1111.1111111111</c:v>
                </c:pt>
                <c:pt idx="50">
                  <c:v>1111.11111111113</c:v>
                </c:pt>
                <c:pt idx="51">
                  <c:v>-2222.22222222226</c:v>
                </c:pt>
                <c:pt idx="52">
                  <c:v>2222.22222222226</c:v>
                </c:pt>
                <c:pt idx="53">
                  <c:v>-2222.22222222226</c:v>
                </c:pt>
                <c:pt idx="54">
                  <c:v>2222.22222222226</c:v>
                </c:pt>
                <c:pt idx="55">
                  <c:v>-1111.11111111116</c:v>
                </c:pt>
                <c:pt idx="56">
                  <c:v>6.09361450187862e-11</c:v>
                </c:pt>
                <c:pt idx="57">
                  <c:v>-3.04680725093931e-11</c:v>
                </c:pt>
                <c:pt idx="58">
                  <c:v>-3.04680725093931e-11</c:v>
                </c:pt>
                <c:pt idx="59">
                  <c:v>6.09361450187862e-11</c:v>
                </c:pt>
                <c:pt idx="60">
                  <c:v>1111.11111111107</c:v>
                </c:pt>
                <c:pt idx="61">
                  <c:v>-2222.22222222223</c:v>
                </c:pt>
                <c:pt idx="62">
                  <c:v>1111.11111111116</c:v>
                </c:pt>
                <c:pt idx="63">
                  <c:v>1111.11111111107</c:v>
                </c:pt>
                <c:pt idx="64">
                  <c:v>-1111.1111111111</c:v>
                </c:pt>
                <c:pt idx="65">
                  <c:v>0</c:v>
                </c:pt>
                <c:pt idx="66">
                  <c:v>1.39471012516879e-9</c:v>
                </c:pt>
                <c:pt idx="67">
                  <c:v>-1111.11111111389</c:v>
                </c:pt>
                <c:pt idx="68">
                  <c:v>3333.33333333473</c:v>
                </c:pt>
                <c:pt idx="69">
                  <c:v>-3333.33333333333</c:v>
                </c:pt>
                <c:pt idx="70">
                  <c:v>-3.00133251585066e-11</c:v>
                </c:pt>
                <c:pt idx="71">
                  <c:v>4444.4444444445</c:v>
                </c:pt>
                <c:pt idx="72">
                  <c:v>-6666.66666666673</c:v>
                </c:pt>
                <c:pt idx="73">
                  <c:v>5555.5555555556</c:v>
                </c:pt>
                <c:pt idx="74">
                  <c:v>-3333.33333333333</c:v>
                </c:pt>
                <c:pt idx="75">
                  <c:v>2222.2222222222</c:v>
                </c:pt>
                <c:pt idx="76">
                  <c:v>-2222.2222222222</c:v>
                </c:pt>
                <c:pt idx="77">
                  <c:v>2222.2222222222</c:v>
                </c:pt>
                <c:pt idx="78">
                  <c:v>-2222.2222222222</c:v>
                </c:pt>
                <c:pt idx="79">
                  <c:v>3333.33333333333</c:v>
                </c:pt>
                <c:pt idx="80">
                  <c:v>-4444.44444444447</c:v>
                </c:pt>
                <c:pt idx="81">
                  <c:v>2222.2222222222</c:v>
                </c:pt>
                <c:pt idx="82">
                  <c:v>2222.22222222229</c:v>
                </c:pt>
                <c:pt idx="83">
                  <c:v>-4444.4444444445</c:v>
                </c:pt>
                <c:pt idx="84">
                  <c:v>4444.44444444447</c:v>
                </c:pt>
                <c:pt idx="85">
                  <c:v>-4444.44444444447</c:v>
                </c:pt>
                <c:pt idx="86">
                  <c:v>3333.33333333333</c:v>
                </c:pt>
                <c:pt idx="87">
                  <c:v>-1111.1111111111</c:v>
                </c:pt>
                <c:pt idx="88">
                  <c:v>3.00133251585066e-11</c:v>
                </c:pt>
                <c:pt idx="89">
                  <c:v>-6.00266503170133e-11</c:v>
                </c:pt>
                <c:pt idx="90">
                  <c:v>3.00133251585066e-11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-1111.11111111107</c:v>
                </c:pt>
                <c:pt idx="95">
                  <c:v>3333.33333333327</c:v>
                </c:pt>
                <c:pt idx="96">
                  <c:v>-3333.33333333333</c:v>
                </c:pt>
                <c:pt idx="97">
                  <c:v>0</c:v>
                </c:pt>
                <c:pt idx="98">
                  <c:v>3333.33333333339</c:v>
                </c:pt>
                <c:pt idx="99">
                  <c:v>-4444.44444444447</c:v>
                </c:pt>
                <c:pt idx="100">
                  <c:v>4444.44444444434</c:v>
                </c:pt>
                <c:pt idx="101">
                  <c:v>-4444.44444444428</c:v>
                </c:pt>
                <c:pt idx="102">
                  <c:v>2222.22222222208</c:v>
                </c:pt>
                <c:pt idx="103">
                  <c:v>2222.22222222232</c:v>
                </c:pt>
                <c:pt idx="104">
                  <c:v>-4444.44444444453</c:v>
                </c:pt>
                <c:pt idx="105">
                  <c:v>3333.33333333345</c:v>
                </c:pt>
                <c:pt idx="106">
                  <c:v>-2222.22222222238</c:v>
                </c:pt>
                <c:pt idx="107">
                  <c:v>2222.22222222232</c:v>
                </c:pt>
                <c:pt idx="108">
                  <c:v>-2222.22222222226</c:v>
                </c:pt>
                <c:pt idx="109">
                  <c:v>1111.11111111119</c:v>
                </c:pt>
                <c:pt idx="110">
                  <c:v>1111.11111111101</c:v>
                </c:pt>
                <c:pt idx="111">
                  <c:v>-2222.2222222222</c:v>
                </c:pt>
                <c:pt idx="112">
                  <c:v>1111.11111111119</c:v>
                </c:pt>
                <c:pt idx="113">
                  <c:v>-1.20962795335799e-10</c:v>
                </c:pt>
                <c:pt idx="114">
                  <c:v>6.04813976678997e-11</c:v>
                </c:pt>
                <c:pt idx="115">
                  <c:v>6.04813976678997e-11</c:v>
                </c:pt>
                <c:pt idx="116">
                  <c:v>-1.20962795335799e-10</c:v>
                </c:pt>
                <c:pt idx="117">
                  <c:v>-1111.11111111101</c:v>
                </c:pt>
                <c:pt idx="118">
                  <c:v>1111.11111111101</c:v>
                </c:pt>
                <c:pt idx="119">
                  <c:v>1111.11111111125</c:v>
                </c:pt>
                <c:pt idx="120">
                  <c:v>-1111.11111111125</c:v>
                </c:pt>
                <c:pt idx="121">
                  <c:v>-2222.22222222214</c:v>
                </c:pt>
                <c:pt idx="122">
                  <c:v>4444.4444444444</c:v>
                </c:pt>
                <c:pt idx="123">
                  <c:v>-4444.4444444444</c:v>
                </c:pt>
                <c:pt idx="124">
                  <c:v>3333.33333333327</c:v>
                </c:pt>
                <c:pt idx="125">
                  <c:v>-1111.11111111101</c:v>
                </c:pt>
                <c:pt idx="126">
                  <c:v>-1111.11111111119</c:v>
                </c:pt>
                <c:pt idx="127">
                  <c:v>2222.2222222222</c:v>
                </c:pt>
                <c:pt idx="128">
                  <c:v>-3333.33333333327</c:v>
                </c:pt>
                <c:pt idx="129">
                  <c:v>4444.44444444447</c:v>
                </c:pt>
                <c:pt idx="130">
                  <c:v>-3333.33333333339</c:v>
                </c:pt>
                <c:pt idx="131">
                  <c:v>0</c:v>
                </c:pt>
                <c:pt idx="132">
                  <c:v>1111.11111110495</c:v>
                </c:pt>
                <c:pt idx="133">
                  <c:v>1111.1111111235</c:v>
                </c:pt>
                <c:pt idx="134">
                  <c:v>-2222.22222222845</c:v>
                </c:pt>
                <c:pt idx="135">
                  <c:v>1111.11111111113</c:v>
                </c:pt>
                <c:pt idx="136">
                  <c:v>0</c:v>
                </c:pt>
                <c:pt idx="137">
                  <c:v>-1111.11111111113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'LW40'!$AI$25:$AI$163</c:f>
              <c:numCache>
                <c:formatCode>General</c:formatCode>
                <c:ptCount val="139"/>
                <c:pt idx="0">
                  <c:v>0</c:v>
                </c:pt>
                <c:pt idx="1">
                  <c:v>-745555.555555556</c:v>
                </c:pt>
                <c:pt idx="2">
                  <c:v>8888.88888888905</c:v>
                </c:pt>
                <c:pt idx="3">
                  <c:v>-4444.44444444465</c:v>
                </c:pt>
                <c:pt idx="4">
                  <c:v>4444.44444444465</c:v>
                </c:pt>
                <c:pt idx="5">
                  <c:v>3333.33333333334</c:v>
                </c:pt>
                <c:pt idx="6">
                  <c:v>-3333.33333333358</c:v>
                </c:pt>
                <c:pt idx="7">
                  <c:v>6666.66666666789</c:v>
                </c:pt>
                <c:pt idx="8">
                  <c:v>-1.94268068298697e-9</c:v>
                </c:pt>
                <c:pt idx="9">
                  <c:v>-1111.11111111022</c:v>
                </c:pt>
                <c:pt idx="10">
                  <c:v>5555.55555555547</c:v>
                </c:pt>
                <c:pt idx="11">
                  <c:v>-2222.2222222219</c:v>
                </c:pt>
                <c:pt idx="12">
                  <c:v>3333.33333333285</c:v>
                </c:pt>
                <c:pt idx="13">
                  <c:v>-1111.11111111095</c:v>
                </c:pt>
                <c:pt idx="14">
                  <c:v>5555.55555555572</c:v>
                </c:pt>
                <c:pt idx="15">
                  <c:v>-5555.55555555547</c:v>
                </c:pt>
                <c:pt idx="16">
                  <c:v>6666.66666666618</c:v>
                </c:pt>
                <c:pt idx="17">
                  <c:v>-3333.33333333285</c:v>
                </c:pt>
                <c:pt idx="18">
                  <c:v>3333.33333333333</c:v>
                </c:pt>
                <c:pt idx="19">
                  <c:v>-2222.22222222263</c:v>
                </c:pt>
                <c:pt idx="20">
                  <c:v>1111.11111111144</c:v>
                </c:pt>
                <c:pt idx="21">
                  <c:v>-2.43744580075145e-10</c:v>
                </c:pt>
                <c:pt idx="22">
                  <c:v>2.40106601268053e-10</c:v>
                </c:pt>
                <c:pt idx="23">
                  <c:v>-2222.22222222214</c:v>
                </c:pt>
                <c:pt idx="24">
                  <c:v>2222.2222222219</c:v>
                </c:pt>
                <c:pt idx="25">
                  <c:v>-3333.33333333321</c:v>
                </c:pt>
                <c:pt idx="26">
                  <c:v>1.30967237055302e-10</c:v>
                </c:pt>
                <c:pt idx="27">
                  <c:v>-3333.33333333347</c:v>
                </c:pt>
                <c:pt idx="28">
                  <c:v>2222.22222222228</c:v>
                </c:pt>
                <c:pt idx="29">
                  <c:v>-6666.66666666667</c:v>
                </c:pt>
                <c:pt idx="30">
                  <c:v>3333.33333333333</c:v>
                </c:pt>
                <c:pt idx="31">
                  <c:v>-6666.66666666672</c:v>
                </c:pt>
                <c:pt idx="32">
                  <c:v>1111.11111111124</c:v>
                </c:pt>
                <c:pt idx="33">
                  <c:v>-3333.33333333344</c:v>
                </c:pt>
                <c:pt idx="34">
                  <c:v>-4444.44444444438</c:v>
                </c:pt>
                <c:pt idx="35">
                  <c:v>-1111.11111111115</c:v>
                </c:pt>
                <c:pt idx="36">
                  <c:v>-1111.11111111107</c:v>
                </c:pt>
                <c:pt idx="37">
                  <c:v>-5555.55555555556</c:v>
                </c:pt>
                <c:pt idx="38">
                  <c:v>-3333.33333333334</c:v>
                </c:pt>
                <c:pt idx="39">
                  <c:v>3333.33333333333</c:v>
                </c:pt>
                <c:pt idx="40">
                  <c:v>13333.3333333333</c:v>
                </c:pt>
                <c:pt idx="41">
                  <c:v>4444.44444444444</c:v>
                </c:pt>
                <c:pt idx="42">
                  <c:v>0</c:v>
                </c:pt>
                <c:pt idx="43">
                  <c:v>-1111.11111111111</c:v>
                </c:pt>
                <c:pt idx="44">
                  <c:v>2222.22222222222</c:v>
                </c:pt>
                <c:pt idx="45">
                  <c:v>-1111.11111111111</c:v>
                </c:pt>
                <c:pt idx="46">
                  <c:v>0</c:v>
                </c:pt>
                <c:pt idx="47">
                  <c:v>0</c:v>
                </c:pt>
                <c:pt idx="48">
                  <c:v>-1111.11111111111</c:v>
                </c:pt>
                <c:pt idx="49">
                  <c:v>2222.22222222222</c:v>
                </c:pt>
                <c:pt idx="50">
                  <c:v>0</c:v>
                </c:pt>
                <c:pt idx="51">
                  <c:v>-3333.33333333333</c:v>
                </c:pt>
                <c:pt idx="52">
                  <c:v>3333.33333333333</c:v>
                </c:pt>
                <c:pt idx="53">
                  <c:v>0</c:v>
                </c:pt>
                <c:pt idx="54">
                  <c:v>-3333.33333333333</c:v>
                </c:pt>
                <c:pt idx="55">
                  <c:v>4444.44444444444</c:v>
                </c:pt>
                <c:pt idx="56">
                  <c:v>-3333.33333333333</c:v>
                </c:pt>
                <c:pt idx="57">
                  <c:v>2222.22222222222</c:v>
                </c:pt>
                <c:pt idx="58">
                  <c:v>-1111.11111111111</c:v>
                </c:pt>
                <c:pt idx="59">
                  <c:v>-1111.11111111111</c:v>
                </c:pt>
                <c:pt idx="60">
                  <c:v>2222.22222222222</c:v>
                </c:pt>
                <c:pt idx="61">
                  <c:v>0</c:v>
                </c:pt>
                <c:pt idx="62">
                  <c:v>-3333.33333333333</c:v>
                </c:pt>
                <c:pt idx="63">
                  <c:v>4444.44444444444</c:v>
                </c:pt>
                <c:pt idx="64">
                  <c:v>-3333.33333333333</c:v>
                </c:pt>
                <c:pt idx="65">
                  <c:v>2222.22222222222</c:v>
                </c:pt>
                <c:pt idx="66">
                  <c:v>-1111.11111111102</c:v>
                </c:pt>
                <c:pt idx="67">
                  <c:v>-1111.11111111129</c:v>
                </c:pt>
                <c:pt idx="68">
                  <c:v>3333.33333333343</c:v>
                </c:pt>
                <c:pt idx="69">
                  <c:v>-3333.33333333335</c:v>
                </c:pt>
                <c:pt idx="70">
                  <c:v>2222.22222222223</c:v>
                </c:pt>
                <c:pt idx="71">
                  <c:v>-1111.11111111112</c:v>
                </c:pt>
                <c:pt idx="72">
                  <c:v>-1111.11111111111</c:v>
                </c:pt>
                <c:pt idx="73">
                  <c:v>2222.22222222224</c:v>
                </c:pt>
                <c:pt idx="74">
                  <c:v>-1111.11111111112</c:v>
                </c:pt>
                <c:pt idx="75">
                  <c:v>1111.11111111112</c:v>
                </c:pt>
                <c:pt idx="76">
                  <c:v>-1111.11111111112</c:v>
                </c:pt>
                <c:pt idx="77">
                  <c:v>-1111.11111111112</c:v>
                </c:pt>
                <c:pt idx="78">
                  <c:v>2222.22222222223</c:v>
                </c:pt>
                <c:pt idx="79">
                  <c:v>7.73070496506989e-12</c:v>
                </c:pt>
                <c:pt idx="80">
                  <c:v>-3333.33333333336</c:v>
                </c:pt>
                <c:pt idx="81">
                  <c:v>4444.44444444447</c:v>
                </c:pt>
                <c:pt idx="82">
                  <c:v>-2222.22222222223</c:v>
                </c:pt>
                <c:pt idx="83">
                  <c:v>8.18545231595635e-12</c:v>
                </c:pt>
                <c:pt idx="84">
                  <c:v>-8.18545231595635e-12</c:v>
                </c:pt>
                <c:pt idx="85">
                  <c:v>-1.54614099301398e-11</c:v>
                </c:pt>
                <c:pt idx="86">
                  <c:v>3.09228198602796e-11</c:v>
                </c:pt>
                <c:pt idx="87">
                  <c:v>1111.1111111111</c:v>
                </c:pt>
                <c:pt idx="88">
                  <c:v>-2222.22222222223</c:v>
                </c:pt>
                <c:pt idx="89">
                  <c:v>2222.22222222223</c:v>
                </c:pt>
                <c:pt idx="90">
                  <c:v>0</c:v>
                </c:pt>
                <c:pt idx="91">
                  <c:v>-3333.33333333336</c:v>
                </c:pt>
                <c:pt idx="92">
                  <c:v>4444.44444444449</c:v>
                </c:pt>
                <c:pt idx="93">
                  <c:v>-3333.33333333336</c:v>
                </c:pt>
                <c:pt idx="94">
                  <c:v>1111.11111111113</c:v>
                </c:pt>
                <c:pt idx="95">
                  <c:v>1111.11111111108</c:v>
                </c:pt>
                <c:pt idx="96">
                  <c:v>-1111.1111111111</c:v>
                </c:pt>
                <c:pt idx="97">
                  <c:v>0</c:v>
                </c:pt>
                <c:pt idx="98">
                  <c:v>-1111.11111111113</c:v>
                </c:pt>
                <c:pt idx="99">
                  <c:v>3333.33333333339</c:v>
                </c:pt>
                <c:pt idx="100">
                  <c:v>-4444.44444444453</c:v>
                </c:pt>
                <c:pt idx="101">
                  <c:v>4444.44444444453</c:v>
                </c:pt>
                <c:pt idx="102">
                  <c:v>-3333.33333333339</c:v>
                </c:pt>
                <c:pt idx="103">
                  <c:v>1111.11111111113</c:v>
                </c:pt>
                <c:pt idx="104">
                  <c:v>0</c:v>
                </c:pt>
                <c:pt idx="105">
                  <c:v>1111.1111111111</c:v>
                </c:pt>
                <c:pt idx="106">
                  <c:v>-3333.3333333333</c:v>
                </c:pt>
                <c:pt idx="107">
                  <c:v>4444.44444444441</c:v>
                </c:pt>
                <c:pt idx="108">
                  <c:v>-2222.22222222217</c:v>
                </c:pt>
                <c:pt idx="109">
                  <c:v>-2222.22222222229</c:v>
                </c:pt>
                <c:pt idx="110">
                  <c:v>4444.4444444445</c:v>
                </c:pt>
                <c:pt idx="111">
                  <c:v>-4444.44444444444</c:v>
                </c:pt>
                <c:pt idx="112">
                  <c:v>4444.44444444441</c:v>
                </c:pt>
                <c:pt idx="113">
                  <c:v>-3333.33333333327</c:v>
                </c:pt>
                <c:pt idx="114">
                  <c:v>-6.00266503170133e-11</c:v>
                </c:pt>
                <c:pt idx="115">
                  <c:v>2222.2222222222</c:v>
                </c:pt>
                <c:pt idx="116">
                  <c:v>-1111.11111111101</c:v>
                </c:pt>
                <c:pt idx="117">
                  <c:v>-1.21872290037572e-10</c:v>
                </c:pt>
                <c:pt idx="118">
                  <c:v>-2222.22222222214</c:v>
                </c:pt>
                <c:pt idx="119">
                  <c:v>4444.44444444446</c:v>
                </c:pt>
                <c:pt idx="120">
                  <c:v>-3333.33333333345</c:v>
                </c:pt>
                <c:pt idx="121">
                  <c:v>1.21872290037572e-10</c:v>
                </c:pt>
                <c:pt idx="122">
                  <c:v>2222.2222222222</c:v>
                </c:pt>
                <c:pt idx="123">
                  <c:v>-1111.11111111113</c:v>
                </c:pt>
                <c:pt idx="124">
                  <c:v>-2222.22222222226</c:v>
                </c:pt>
                <c:pt idx="125">
                  <c:v>3333.33333333339</c:v>
                </c:pt>
                <c:pt idx="126">
                  <c:v>-1111.11111111113</c:v>
                </c:pt>
                <c:pt idx="127">
                  <c:v>-1111.11111111113</c:v>
                </c:pt>
                <c:pt idx="128">
                  <c:v>0</c:v>
                </c:pt>
                <c:pt idx="129">
                  <c:v>3333.33333333339</c:v>
                </c:pt>
                <c:pt idx="130">
                  <c:v>-5555.5555555556</c:v>
                </c:pt>
                <c:pt idx="131">
                  <c:v>4444.44444444441</c:v>
                </c:pt>
                <c:pt idx="132">
                  <c:v>-1111.11111111701</c:v>
                </c:pt>
                <c:pt idx="133">
                  <c:v>-2222.22222221038</c:v>
                </c:pt>
                <c:pt idx="134">
                  <c:v>4444.44444443858</c:v>
                </c:pt>
                <c:pt idx="135">
                  <c:v>-5555.5555555556</c:v>
                </c:pt>
                <c:pt idx="136">
                  <c:v>4444.4444444444</c:v>
                </c:pt>
                <c:pt idx="137">
                  <c:v>-2222.22222222214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5304641"/>
        <c:axId val="720577427"/>
      </c:lineChart>
      <c:catAx>
        <c:axId val="6253046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577427"/>
        <c:crosses val="autoZero"/>
        <c:auto val="1"/>
        <c:lblAlgn val="ctr"/>
        <c:lblOffset val="100"/>
        <c:noMultiLvlLbl val="0"/>
      </c:catAx>
      <c:valAx>
        <c:axId val="7205774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3046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a''</a:t>
            </a:r>
            <a:endParaRPr lang="en-US" altLang="zh-CN"/>
          </a:p>
        </c:rich>
      </c:tx>
      <c:layout>
        <c:manualLayout>
          <c:xMode val="edge"/>
          <c:yMode val="edge"/>
          <c:x val="0.439643155840535"/>
          <c:y val="0.02563488260661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'LW40'!$AK$25:$AK$162</c:f>
              <c:numCache>
                <c:formatCode>General</c:formatCode>
                <c:ptCount val="138"/>
                <c:pt idx="0">
                  <c:v>0</c:v>
                </c:pt>
                <c:pt idx="1">
                  <c:v>416666.666666667</c:v>
                </c:pt>
                <c:pt idx="2">
                  <c:v>-6666.66666666696</c:v>
                </c:pt>
                <c:pt idx="3">
                  <c:v>8888.88888888917</c:v>
                </c:pt>
                <c:pt idx="4">
                  <c:v>-7777.77777777798</c:v>
                </c:pt>
                <c:pt idx="5">
                  <c:v>2222.22222222239</c:v>
                </c:pt>
                <c:pt idx="6">
                  <c:v>5.96628524363041e-10</c:v>
                </c:pt>
                <c:pt idx="7">
                  <c:v>3333.33333333128</c:v>
                </c:pt>
                <c:pt idx="8">
                  <c:v>-5555.55555555353</c:v>
                </c:pt>
                <c:pt idx="9">
                  <c:v>1111.11111111046</c:v>
                </c:pt>
                <c:pt idx="10">
                  <c:v>3333.33333333321</c:v>
                </c:pt>
                <c:pt idx="11">
                  <c:v>-3333.33333333296</c:v>
                </c:pt>
                <c:pt idx="12">
                  <c:v>-4.94765117764473e-10</c:v>
                </c:pt>
                <c:pt idx="13">
                  <c:v>3333.33333333382</c:v>
                </c:pt>
                <c:pt idx="14">
                  <c:v>-6666.66666666704</c:v>
                </c:pt>
                <c:pt idx="15">
                  <c:v>6666.6666666668</c:v>
                </c:pt>
                <c:pt idx="16">
                  <c:v>-4444.44444444454</c:v>
                </c:pt>
                <c:pt idx="17">
                  <c:v>3333.33333333358</c:v>
                </c:pt>
                <c:pt idx="18">
                  <c:v>-3333.33333333382</c:v>
                </c:pt>
                <c:pt idx="19">
                  <c:v>-1111.11111111022</c:v>
                </c:pt>
                <c:pt idx="20">
                  <c:v>6666.66666666545</c:v>
                </c:pt>
                <c:pt idx="21">
                  <c:v>-9999.99999999878</c:v>
                </c:pt>
                <c:pt idx="22">
                  <c:v>11111.1111111102</c:v>
                </c:pt>
                <c:pt idx="23">
                  <c:v>-11111.1111111107</c:v>
                </c:pt>
                <c:pt idx="24">
                  <c:v>7777.77777777762</c:v>
                </c:pt>
                <c:pt idx="25">
                  <c:v>-3333.33333333309</c:v>
                </c:pt>
                <c:pt idx="26">
                  <c:v>1111.11111111095</c:v>
                </c:pt>
                <c:pt idx="27">
                  <c:v>-2222.22222222239</c:v>
                </c:pt>
                <c:pt idx="28">
                  <c:v>4444.44444444453</c:v>
                </c:pt>
                <c:pt idx="29">
                  <c:v>-7777.77777777738</c:v>
                </c:pt>
                <c:pt idx="30">
                  <c:v>9999.99999999952</c:v>
                </c:pt>
                <c:pt idx="31">
                  <c:v>-8888.88888888882</c:v>
                </c:pt>
                <c:pt idx="32">
                  <c:v>5555.55555555585</c:v>
                </c:pt>
                <c:pt idx="33">
                  <c:v>-2222.22222222263</c:v>
                </c:pt>
                <c:pt idx="34">
                  <c:v>1111.11111111143</c:v>
                </c:pt>
                <c:pt idx="35">
                  <c:v>-2222.2222222225</c:v>
                </c:pt>
                <c:pt idx="36">
                  <c:v>2222.22222222263</c:v>
                </c:pt>
                <c:pt idx="37">
                  <c:v>-1111.11111111144</c:v>
                </c:pt>
                <c:pt idx="38">
                  <c:v>7777.77777777774</c:v>
                </c:pt>
                <c:pt idx="39">
                  <c:v>16666.6666666668</c:v>
                </c:pt>
                <c:pt idx="40">
                  <c:v>-24444.4444444443</c:v>
                </c:pt>
                <c:pt idx="41">
                  <c:v>-2222.22222222251</c:v>
                </c:pt>
                <c:pt idx="42">
                  <c:v>-1111.11111111093</c:v>
                </c:pt>
                <c:pt idx="43">
                  <c:v>1111.11111111105</c:v>
                </c:pt>
                <c:pt idx="44">
                  <c:v>2222.2222222222</c:v>
                </c:pt>
                <c:pt idx="45">
                  <c:v>-4444.44444444442</c:v>
                </c:pt>
                <c:pt idx="46">
                  <c:v>11111.1111111112</c:v>
                </c:pt>
                <c:pt idx="47">
                  <c:v>-10000.0000000001</c:v>
                </c:pt>
                <c:pt idx="48">
                  <c:v>6666.66666666666</c:v>
                </c:pt>
                <c:pt idx="49">
                  <c:v>-1111.11111111104</c:v>
                </c:pt>
                <c:pt idx="50">
                  <c:v>-5.82076609134674e-11</c:v>
                </c:pt>
                <c:pt idx="51">
                  <c:v>-1111.11111111118</c:v>
                </c:pt>
                <c:pt idx="52">
                  <c:v>2222.22222222248</c:v>
                </c:pt>
                <c:pt idx="53">
                  <c:v>-3333.33333333358</c:v>
                </c:pt>
                <c:pt idx="54">
                  <c:v>2222.2222222221</c:v>
                </c:pt>
                <c:pt idx="55">
                  <c:v>-3333.33333333276</c:v>
                </c:pt>
                <c:pt idx="56">
                  <c:v>2222.22222222155</c:v>
                </c:pt>
                <c:pt idx="57">
                  <c:v>-4444.44444444397</c:v>
                </c:pt>
                <c:pt idx="58">
                  <c:v>2222.22222222161</c:v>
                </c:pt>
                <c:pt idx="59">
                  <c:v>-1111.11111111019</c:v>
                </c:pt>
                <c:pt idx="60">
                  <c:v>-1111.11111111142</c:v>
                </c:pt>
                <c:pt idx="61">
                  <c:v>-2222.22222222289</c:v>
                </c:pt>
                <c:pt idx="62">
                  <c:v>4444.44444444479</c:v>
                </c:pt>
                <c:pt idx="63">
                  <c:v>-4444.44444444386</c:v>
                </c:pt>
                <c:pt idx="64">
                  <c:v>1111.11111111054</c:v>
                </c:pt>
                <c:pt idx="65">
                  <c:v>1111.11111114582</c:v>
                </c:pt>
                <c:pt idx="66">
                  <c:v>1111.11111100862</c:v>
                </c:pt>
                <c:pt idx="67">
                  <c:v>-1111.11111100958</c:v>
                </c:pt>
                <c:pt idx="68">
                  <c:v>1111.11111107652</c:v>
                </c:pt>
                <c:pt idx="69">
                  <c:v>1111.11111111242</c:v>
                </c:pt>
                <c:pt idx="70">
                  <c:v>1111.11111111044</c:v>
                </c:pt>
                <c:pt idx="71">
                  <c:v>2222.22222222385</c:v>
                </c:pt>
                <c:pt idx="72">
                  <c:v>-4444.44444444767</c:v>
                </c:pt>
                <c:pt idx="73">
                  <c:v>8888.88888889243</c:v>
                </c:pt>
                <c:pt idx="74">
                  <c:v>-8888.88888889147</c:v>
                </c:pt>
                <c:pt idx="75">
                  <c:v>10000.0000000019</c:v>
                </c:pt>
                <c:pt idx="76">
                  <c:v>-6666.6666666681</c:v>
                </c:pt>
                <c:pt idx="77">
                  <c:v>3333.33333333331</c:v>
                </c:pt>
                <c:pt idx="78">
                  <c:v>9.60426405072212e-10</c:v>
                </c:pt>
                <c:pt idx="79">
                  <c:v>-4.94765117764473e-10</c:v>
                </c:pt>
                <c:pt idx="80">
                  <c:v>5.82076609134674e-11</c:v>
                </c:pt>
                <c:pt idx="81">
                  <c:v>-1111.11111111101</c:v>
                </c:pt>
                <c:pt idx="82">
                  <c:v>4444.44444444426</c:v>
                </c:pt>
                <c:pt idx="83">
                  <c:v>-7777.77777777798</c:v>
                </c:pt>
                <c:pt idx="84">
                  <c:v>7777.77777777845</c:v>
                </c:pt>
                <c:pt idx="85">
                  <c:v>-5555.55555555638</c:v>
                </c:pt>
                <c:pt idx="86">
                  <c:v>2222.222222223</c:v>
                </c:pt>
                <c:pt idx="87">
                  <c:v>2222.22222222161</c:v>
                </c:pt>
                <c:pt idx="88">
                  <c:v>-5555.55555555521</c:v>
                </c:pt>
                <c:pt idx="89">
                  <c:v>6666.66666666657</c:v>
                </c:pt>
                <c:pt idx="90">
                  <c:v>-10000</c:v>
                </c:pt>
                <c:pt idx="91">
                  <c:v>11111.1111111111</c:v>
                </c:pt>
                <c:pt idx="92">
                  <c:v>-9999.99999999988</c:v>
                </c:pt>
                <c:pt idx="93">
                  <c:v>5555.55555555498</c:v>
                </c:pt>
                <c:pt idx="94">
                  <c:v>-2222.22222222143</c:v>
                </c:pt>
                <c:pt idx="95">
                  <c:v>1111.1111111106</c:v>
                </c:pt>
                <c:pt idx="96">
                  <c:v>6.40284270048141e-10</c:v>
                </c:pt>
                <c:pt idx="97">
                  <c:v>-2222.22222222324</c:v>
                </c:pt>
                <c:pt idx="98">
                  <c:v>3333.33333333384</c:v>
                </c:pt>
                <c:pt idx="99">
                  <c:v>-2222.22222222234</c:v>
                </c:pt>
                <c:pt idx="100">
                  <c:v>1111.11111111188</c:v>
                </c:pt>
                <c:pt idx="101">
                  <c:v>-2222.22222222286</c:v>
                </c:pt>
                <c:pt idx="102">
                  <c:v>4444.4444444438</c:v>
                </c:pt>
                <c:pt idx="103">
                  <c:v>-8888.88888888808</c:v>
                </c:pt>
                <c:pt idx="104">
                  <c:v>11111.1111111114</c:v>
                </c:pt>
                <c:pt idx="105">
                  <c:v>-8888.88888888955</c:v>
                </c:pt>
                <c:pt idx="106">
                  <c:v>1.81898940354586e-11</c:v>
                </c:pt>
                <c:pt idx="107">
                  <c:v>5555.55555555571</c:v>
                </c:pt>
                <c:pt idx="108">
                  <c:v>-6666.66666666666</c:v>
                </c:pt>
                <c:pt idx="109">
                  <c:v>4444.44444444428</c:v>
                </c:pt>
                <c:pt idx="110">
                  <c:v>-5555.55555555522</c:v>
                </c:pt>
                <c:pt idx="111">
                  <c:v>4444.44444444476</c:v>
                </c:pt>
                <c:pt idx="112">
                  <c:v>-3333.33333333478</c:v>
                </c:pt>
                <c:pt idx="113">
                  <c:v>2222.22222222385</c:v>
                </c:pt>
                <c:pt idx="114">
                  <c:v>-4444.44444444528</c:v>
                </c:pt>
                <c:pt idx="115">
                  <c:v>5555.55555555527</c:v>
                </c:pt>
                <c:pt idx="116">
                  <c:v>-4444.44444444287</c:v>
                </c:pt>
                <c:pt idx="117">
                  <c:v>2222.22222221998</c:v>
                </c:pt>
                <c:pt idx="118">
                  <c:v>-1111.11111110996</c:v>
                </c:pt>
                <c:pt idx="119">
                  <c:v>9.31322574615479e-10</c:v>
                </c:pt>
                <c:pt idx="120">
                  <c:v>4444.44444444237</c:v>
                </c:pt>
                <c:pt idx="121">
                  <c:v>-6666.66666666474</c:v>
                </c:pt>
                <c:pt idx="122">
                  <c:v>5555.55555555428</c:v>
                </c:pt>
                <c:pt idx="123">
                  <c:v>-2222.2222222217</c:v>
                </c:pt>
                <c:pt idx="124">
                  <c:v>1111.11111111121</c:v>
                </c:pt>
                <c:pt idx="125">
                  <c:v>1111.11111111069</c:v>
                </c:pt>
                <c:pt idx="126">
                  <c:v>-1111.11111111054</c:v>
                </c:pt>
                <c:pt idx="127">
                  <c:v>-1111.11111111171</c:v>
                </c:pt>
                <c:pt idx="128">
                  <c:v>3333.33333333375</c:v>
                </c:pt>
                <c:pt idx="129">
                  <c:v>-4444.44444444464</c:v>
                </c:pt>
                <c:pt idx="130">
                  <c:v>6666.66666666683</c:v>
                </c:pt>
                <c:pt idx="131">
                  <c:v>-8888.88888889155</c:v>
                </c:pt>
                <c:pt idx="132">
                  <c:v>5555.555555561</c:v>
                </c:pt>
                <c:pt idx="133">
                  <c:v>-2222.22222222536</c:v>
                </c:pt>
                <c:pt idx="134">
                  <c:v>1111.1111111115</c:v>
                </c:pt>
                <c:pt idx="135">
                  <c:v>-4444.44444444463</c:v>
                </c:pt>
                <c:pt idx="136">
                  <c:v>5555.55555555579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'LW40'!$AL$25:$AL$162</c:f>
              <c:numCache>
                <c:formatCode>General</c:formatCode>
                <c:ptCount val="138"/>
                <c:pt idx="0">
                  <c:v>0</c:v>
                </c:pt>
                <c:pt idx="1">
                  <c:v>416666.666666667</c:v>
                </c:pt>
                <c:pt idx="2">
                  <c:v>3333.33333333334</c:v>
                </c:pt>
                <c:pt idx="3">
                  <c:v>2222.22222222207</c:v>
                </c:pt>
                <c:pt idx="4">
                  <c:v>-7777.77777777747</c:v>
                </c:pt>
                <c:pt idx="5">
                  <c:v>6666.66666666628</c:v>
                </c:pt>
                <c:pt idx="6">
                  <c:v>-3333.33333333198</c:v>
                </c:pt>
                <c:pt idx="7">
                  <c:v>-3.05590219795704e-9</c:v>
                </c:pt>
                <c:pt idx="8">
                  <c:v>2222.22222222506</c:v>
                </c:pt>
                <c:pt idx="9">
                  <c:v>-4444.44444444524</c:v>
                </c:pt>
                <c:pt idx="10">
                  <c:v>3333.3333333327</c:v>
                </c:pt>
                <c:pt idx="11">
                  <c:v>-3333.33333333234</c:v>
                </c:pt>
                <c:pt idx="12">
                  <c:v>2222.22222222165</c:v>
                </c:pt>
                <c:pt idx="13">
                  <c:v>-2.47382558882236e-10</c:v>
                </c:pt>
                <c:pt idx="14">
                  <c:v>-3333.33333333261</c:v>
                </c:pt>
                <c:pt idx="15">
                  <c:v>2222.22222222166</c:v>
                </c:pt>
                <c:pt idx="16">
                  <c:v>-1111.11111111119</c:v>
                </c:pt>
                <c:pt idx="17">
                  <c:v>1111.11111111192</c:v>
                </c:pt>
                <c:pt idx="18">
                  <c:v>-4444.4444444455</c:v>
                </c:pt>
                <c:pt idx="19">
                  <c:v>5555.55555555621</c:v>
                </c:pt>
                <c:pt idx="20">
                  <c:v>-4444.44444444477</c:v>
                </c:pt>
                <c:pt idx="21">
                  <c:v>-1111.1111111107</c:v>
                </c:pt>
                <c:pt idx="22">
                  <c:v>6666.66666666642</c:v>
                </c:pt>
                <c:pt idx="23">
                  <c:v>-8888.88888888904</c:v>
                </c:pt>
                <c:pt idx="24">
                  <c:v>6666.66666666688</c:v>
                </c:pt>
                <c:pt idx="25">
                  <c:v>-3333.33333333331</c:v>
                </c:pt>
                <c:pt idx="26">
                  <c:v>-1111.11111111144</c:v>
                </c:pt>
                <c:pt idx="27">
                  <c:v>4444.44444444502</c:v>
                </c:pt>
                <c:pt idx="28">
                  <c:v>-4444.44444444503</c:v>
                </c:pt>
                <c:pt idx="29">
                  <c:v>4444.44444444479</c:v>
                </c:pt>
                <c:pt idx="30">
                  <c:v>-6666.66666666679</c:v>
                </c:pt>
                <c:pt idx="31">
                  <c:v>8888.88888888904</c:v>
                </c:pt>
                <c:pt idx="32">
                  <c:v>-7777.77777777797</c:v>
                </c:pt>
                <c:pt idx="33">
                  <c:v>4444.44444444453</c:v>
                </c:pt>
                <c:pt idx="34">
                  <c:v>-3333.33333333334</c:v>
                </c:pt>
                <c:pt idx="35">
                  <c:v>6666.66666666667</c:v>
                </c:pt>
                <c:pt idx="36">
                  <c:v>-11111.1111111111</c:v>
                </c:pt>
                <c:pt idx="37">
                  <c:v>12222.2222222223</c:v>
                </c:pt>
                <c:pt idx="38">
                  <c:v>-3333.33333333345</c:v>
                </c:pt>
                <c:pt idx="39">
                  <c:v>21111.1111111111</c:v>
                </c:pt>
                <c:pt idx="40">
                  <c:v>-18888.8888888887</c:v>
                </c:pt>
                <c:pt idx="41">
                  <c:v>-4444.44444444453</c:v>
                </c:pt>
                <c:pt idx="42">
                  <c:v>-3333.3333333333</c:v>
                </c:pt>
                <c:pt idx="43">
                  <c:v>3333.33333333334</c:v>
                </c:pt>
                <c:pt idx="44">
                  <c:v>-5.0931703299284e-11</c:v>
                </c:pt>
                <c:pt idx="45">
                  <c:v>1111.11111111114</c:v>
                </c:pt>
                <c:pt idx="46">
                  <c:v>-1111.11111111111</c:v>
                </c:pt>
                <c:pt idx="47">
                  <c:v>1.45519152283669e-11</c:v>
                </c:pt>
                <c:pt idx="48">
                  <c:v>2222.22222222219</c:v>
                </c:pt>
                <c:pt idx="49">
                  <c:v>-2222.22222222219</c:v>
                </c:pt>
                <c:pt idx="50">
                  <c:v>3333.3333333333</c:v>
                </c:pt>
                <c:pt idx="51">
                  <c:v>-3333.33333333336</c:v>
                </c:pt>
                <c:pt idx="52">
                  <c:v>1.16415321826935e-10</c:v>
                </c:pt>
                <c:pt idx="53">
                  <c:v>3333.3333333334</c:v>
                </c:pt>
                <c:pt idx="54">
                  <c:v>-4444.44444444499</c:v>
                </c:pt>
                <c:pt idx="55">
                  <c:v>7.27595761418343e-10</c:v>
                </c:pt>
                <c:pt idx="56">
                  <c:v>4444.44444444403</c:v>
                </c:pt>
                <c:pt idx="57">
                  <c:v>-6666.66666666666</c:v>
                </c:pt>
                <c:pt idx="58">
                  <c:v>3333.3333333336</c:v>
                </c:pt>
                <c:pt idx="59">
                  <c:v>-1111.11111111124</c:v>
                </c:pt>
                <c:pt idx="60">
                  <c:v>1111.11111111048</c:v>
                </c:pt>
                <c:pt idx="61">
                  <c:v>-2222.22222222071</c:v>
                </c:pt>
                <c:pt idx="62">
                  <c:v>-1111.11111111307</c:v>
                </c:pt>
                <c:pt idx="63">
                  <c:v>3333.33333333497</c:v>
                </c:pt>
                <c:pt idx="64">
                  <c:v>-4.65661287307739e-10</c:v>
                </c:pt>
                <c:pt idx="65">
                  <c:v>-3333.33333331152</c:v>
                </c:pt>
                <c:pt idx="66">
                  <c:v>2222.22222215595</c:v>
                </c:pt>
                <c:pt idx="67">
                  <c:v>2222.22222228834</c:v>
                </c:pt>
                <c:pt idx="68">
                  <c:v>-2222.22222224373</c:v>
                </c:pt>
                <c:pt idx="69">
                  <c:v>-4.72937244921923e-10</c:v>
                </c:pt>
                <c:pt idx="70">
                  <c:v>3333.33333333285</c:v>
                </c:pt>
                <c:pt idx="71">
                  <c:v>-3333.33333333189</c:v>
                </c:pt>
                <c:pt idx="72">
                  <c:v>3333.33333333237</c:v>
                </c:pt>
                <c:pt idx="73">
                  <c:v>1111.11111111095</c:v>
                </c:pt>
                <c:pt idx="74">
                  <c:v>-5555.55555555523</c:v>
                </c:pt>
                <c:pt idx="75">
                  <c:v>8888.88888888906</c:v>
                </c:pt>
                <c:pt idx="76">
                  <c:v>-6666.66666666667</c:v>
                </c:pt>
                <c:pt idx="77">
                  <c:v>3333.33333333334</c:v>
                </c:pt>
                <c:pt idx="78">
                  <c:v>1111.11111111043</c:v>
                </c:pt>
                <c:pt idx="79">
                  <c:v>-2222.22222222135</c:v>
                </c:pt>
                <c:pt idx="80">
                  <c:v>1111.1111111104</c:v>
                </c:pt>
                <c:pt idx="81">
                  <c:v>7.56699591875076e-10</c:v>
                </c:pt>
                <c:pt idx="82">
                  <c:v>1111.11111111048</c:v>
                </c:pt>
                <c:pt idx="83">
                  <c:v>6.98491930961609e-10</c:v>
                </c:pt>
                <c:pt idx="84">
                  <c:v>-2222.22222222335</c:v>
                </c:pt>
                <c:pt idx="85">
                  <c:v>2222.22222222338</c:v>
                </c:pt>
                <c:pt idx="86">
                  <c:v>-7.56699591875076e-10</c:v>
                </c:pt>
                <c:pt idx="87">
                  <c:v>1111.11111111168</c:v>
                </c:pt>
                <c:pt idx="88">
                  <c:v>-4444.44444444499</c:v>
                </c:pt>
                <c:pt idx="89">
                  <c:v>5555.55555555585</c:v>
                </c:pt>
                <c:pt idx="90">
                  <c:v>-11111.1111111111</c:v>
                </c:pt>
                <c:pt idx="91">
                  <c:v>9999.99999999991</c:v>
                </c:pt>
                <c:pt idx="92">
                  <c:v>-8888.88888888888</c:v>
                </c:pt>
                <c:pt idx="93">
                  <c:v>7777.77777777787</c:v>
                </c:pt>
                <c:pt idx="94">
                  <c:v>-8888.88888888907</c:v>
                </c:pt>
                <c:pt idx="95">
                  <c:v>8888.88888888904</c:v>
                </c:pt>
                <c:pt idx="96">
                  <c:v>-3333.33333333334</c:v>
                </c:pt>
                <c:pt idx="97">
                  <c:v>-4444.44444444453</c:v>
                </c:pt>
                <c:pt idx="98">
                  <c:v>6666.66666666675</c:v>
                </c:pt>
                <c:pt idx="99">
                  <c:v>-2222.22222222226</c:v>
                </c:pt>
                <c:pt idx="100">
                  <c:v>-2222.22222222226</c:v>
                </c:pt>
                <c:pt idx="101">
                  <c:v>3333.33333333342</c:v>
                </c:pt>
                <c:pt idx="102">
                  <c:v>-4444.44444444457</c:v>
                </c:pt>
                <c:pt idx="103">
                  <c:v>7777.77777777784</c:v>
                </c:pt>
                <c:pt idx="104">
                  <c:v>-9999.99999999995</c:v>
                </c:pt>
                <c:pt idx="105">
                  <c:v>7777.77777777771</c:v>
                </c:pt>
                <c:pt idx="106">
                  <c:v>-2222.2222222222</c:v>
                </c:pt>
                <c:pt idx="107">
                  <c:v>-2222.22222222226</c:v>
                </c:pt>
                <c:pt idx="108">
                  <c:v>2222.22222222232</c:v>
                </c:pt>
                <c:pt idx="109">
                  <c:v>2222.22222222208</c:v>
                </c:pt>
                <c:pt idx="110">
                  <c:v>-6666.66666666649</c:v>
                </c:pt>
                <c:pt idx="111">
                  <c:v>7777.77777777755</c:v>
                </c:pt>
                <c:pt idx="112">
                  <c:v>-6666.66666666648</c:v>
                </c:pt>
                <c:pt idx="113">
                  <c:v>4444.4444444444</c:v>
                </c:pt>
                <c:pt idx="114">
                  <c:v>-1111.11111111116</c:v>
                </c:pt>
                <c:pt idx="115">
                  <c:v>2.91038304567337e-11</c:v>
                </c:pt>
                <c:pt idx="116">
                  <c:v>-3333.33333333336</c:v>
                </c:pt>
                <c:pt idx="117">
                  <c:v>7777.77777777786</c:v>
                </c:pt>
                <c:pt idx="118">
                  <c:v>-8888.88888888895</c:v>
                </c:pt>
                <c:pt idx="119">
                  <c:v>6666.66666666666</c:v>
                </c:pt>
                <c:pt idx="120">
                  <c:v>-3333.3333333333</c:v>
                </c:pt>
                <c:pt idx="121">
                  <c:v>1111.1111111111</c:v>
                </c:pt>
                <c:pt idx="122">
                  <c:v>0</c:v>
                </c:pt>
                <c:pt idx="123">
                  <c:v>-1111.11111111112</c:v>
                </c:pt>
                <c:pt idx="124">
                  <c:v>2222.22222222225</c:v>
                </c:pt>
                <c:pt idx="125">
                  <c:v>-3333.33333333336</c:v>
                </c:pt>
                <c:pt idx="126">
                  <c:v>5555.55555555559</c:v>
                </c:pt>
                <c:pt idx="127">
                  <c:v>-7777.77777777784</c:v>
                </c:pt>
                <c:pt idx="128">
                  <c:v>8888.88888888896</c:v>
                </c:pt>
                <c:pt idx="129">
                  <c:v>-10000.0000000001</c:v>
                </c:pt>
                <c:pt idx="130">
                  <c:v>11111.1111111112</c:v>
                </c:pt>
                <c:pt idx="131">
                  <c:v>-8888.88888889029</c:v>
                </c:pt>
                <c:pt idx="132">
                  <c:v>3333.33333333729</c:v>
                </c:pt>
                <c:pt idx="133">
                  <c:v>-3.77985998056829e-9</c:v>
                </c:pt>
                <c:pt idx="134">
                  <c:v>1111.11111111231</c:v>
                </c:pt>
                <c:pt idx="135">
                  <c:v>-2222.2222222222</c:v>
                </c:pt>
                <c:pt idx="136">
                  <c:v>2222.22222222216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'LW40'!$AM$25:$AM$162</c:f>
              <c:numCache>
                <c:formatCode>General</c:formatCode>
                <c:ptCount val="138"/>
                <c:pt idx="0">
                  <c:v>0</c:v>
                </c:pt>
                <c:pt idx="1">
                  <c:v>-125555.555555556</c:v>
                </c:pt>
                <c:pt idx="2">
                  <c:v>1111.11111111115</c:v>
                </c:pt>
                <c:pt idx="3">
                  <c:v>-5555.55555555557</c:v>
                </c:pt>
                <c:pt idx="4">
                  <c:v>4444.44444444444</c:v>
                </c:pt>
                <c:pt idx="5">
                  <c:v>-3333.33333333334</c:v>
                </c:pt>
                <c:pt idx="6">
                  <c:v>2222.22222222247</c:v>
                </c:pt>
                <c:pt idx="7">
                  <c:v>1111.11111111045</c:v>
                </c:pt>
                <c:pt idx="8">
                  <c:v>-5555.55555555487</c:v>
                </c:pt>
                <c:pt idx="9">
                  <c:v>6666.66666666626</c:v>
                </c:pt>
                <c:pt idx="10">
                  <c:v>-4444.44444444424</c:v>
                </c:pt>
                <c:pt idx="11">
                  <c:v>-1111.11111111114</c:v>
                </c:pt>
                <c:pt idx="12">
                  <c:v>5555.55555555542</c:v>
                </c:pt>
                <c:pt idx="13">
                  <c:v>-6666.66666666649</c:v>
                </c:pt>
                <c:pt idx="14">
                  <c:v>4444.44444444436</c:v>
                </c:pt>
                <c:pt idx="15">
                  <c:v>-3333.33333333341</c:v>
                </c:pt>
                <c:pt idx="16">
                  <c:v>4444.44444444477</c:v>
                </c:pt>
                <c:pt idx="17">
                  <c:v>-6666.66666666728</c:v>
                </c:pt>
                <c:pt idx="18">
                  <c:v>5555.55555555621</c:v>
                </c:pt>
                <c:pt idx="19">
                  <c:v>-2222.22222222251</c:v>
                </c:pt>
                <c:pt idx="20">
                  <c:v>-2.41925590671599e-10</c:v>
                </c:pt>
                <c:pt idx="21">
                  <c:v>-1111.11111111059</c:v>
                </c:pt>
                <c:pt idx="22">
                  <c:v>1111.11111111071</c:v>
                </c:pt>
                <c:pt idx="23">
                  <c:v>1111.11111111107</c:v>
                </c:pt>
                <c:pt idx="24">
                  <c:v>-5555.55555555511</c:v>
                </c:pt>
                <c:pt idx="25">
                  <c:v>7777.77777777738</c:v>
                </c:pt>
                <c:pt idx="26">
                  <c:v>-4444.44444444442</c:v>
                </c:pt>
                <c:pt idx="27">
                  <c:v>-2222.22222222196</c:v>
                </c:pt>
                <c:pt idx="28">
                  <c:v>3333.33333333297</c:v>
                </c:pt>
                <c:pt idx="29">
                  <c:v>1111.11111111138</c:v>
                </c:pt>
                <c:pt idx="30">
                  <c:v>-4444.44444444453</c:v>
                </c:pt>
                <c:pt idx="31">
                  <c:v>2222.22222222226</c:v>
                </c:pt>
                <c:pt idx="32">
                  <c:v>1111.11111111101</c:v>
                </c:pt>
                <c:pt idx="33">
                  <c:v>-4444.44444444437</c:v>
                </c:pt>
                <c:pt idx="34">
                  <c:v>6666.66666666669</c:v>
                </c:pt>
                <c:pt idx="35">
                  <c:v>-6666.66666666674</c:v>
                </c:pt>
                <c:pt idx="36">
                  <c:v>4444.44444444455</c:v>
                </c:pt>
                <c:pt idx="37">
                  <c:v>-2222.22222222235</c:v>
                </c:pt>
                <c:pt idx="38">
                  <c:v>1.56433088704944e-10</c:v>
                </c:pt>
                <c:pt idx="39">
                  <c:v>13333.3333333332</c:v>
                </c:pt>
                <c:pt idx="40">
                  <c:v>-11111.111111111</c:v>
                </c:pt>
                <c:pt idx="41">
                  <c:v>3333.33333333339</c:v>
                </c:pt>
                <c:pt idx="42">
                  <c:v>-7777.77777777792</c:v>
                </c:pt>
                <c:pt idx="43">
                  <c:v>6666.66666666682</c:v>
                </c:pt>
                <c:pt idx="44">
                  <c:v>-1111.11111111122</c:v>
                </c:pt>
                <c:pt idx="45">
                  <c:v>-4444.44444444441</c:v>
                </c:pt>
                <c:pt idx="46">
                  <c:v>7777.7777777778</c:v>
                </c:pt>
                <c:pt idx="47">
                  <c:v>-7777.7777777778</c:v>
                </c:pt>
                <c:pt idx="48">
                  <c:v>4444.44444444444</c:v>
                </c:pt>
                <c:pt idx="49">
                  <c:v>-2222.22222222223</c:v>
                </c:pt>
                <c:pt idx="50">
                  <c:v>3333.33333333339</c:v>
                </c:pt>
                <c:pt idx="51">
                  <c:v>-4444.44444444453</c:v>
                </c:pt>
                <c:pt idx="52">
                  <c:v>4444.44444444453</c:v>
                </c:pt>
                <c:pt idx="53">
                  <c:v>-4444.44444444453</c:v>
                </c:pt>
                <c:pt idx="54">
                  <c:v>3333.33333333342</c:v>
                </c:pt>
                <c:pt idx="55">
                  <c:v>-1111.11111111122</c:v>
                </c:pt>
                <c:pt idx="56">
                  <c:v>9.14042175281793e-11</c:v>
                </c:pt>
                <c:pt idx="57">
                  <c:v>0</c:v>
                </c:pt>
                <c:pt idx="58">
                  <c:v>-9.14042175281793e-11</c:v>
                </c:pt>
                <c:pt idx="59">
                  <c:v>-1111.11111111101</c:v>
                </c:pt>
                <c:pt idx="60">
                  <c:v>3333.3333333333</c:v>
                </c:pt>
                <c:pt idx="61">
                  <c:v>-3333.33333333339</c:v>
                </c:pt>
                <c:pt idx="62">
                  <c:v>9.14042175281793e-11</c:v>
                </c:pt>
                <c:pt idx="63">
                  <c:v>2222.22222222217</c:v>
                </c:pt>
                <c:pt idx="64">
                  <c:v>-1111.1111111111</c:v>
                </c:pt>
                <c:pt idx="65">
                  <c:v>-1.39471012516879e-9</c:v>
                </c:pt>
                <c:pt idx="66">
                  <c:v>1111.11111111528</c:v>
                </c:pt>
                <c:pt idx="67">
                  <c:v>-4444.44444444862</c:v>
                </c:pt>
                <c:pt idx="68">
                  <c:v>6666.66666666806</c:v>
                </c:pt>
                <c:pt idx="69">
                  <c:v>-3333.3333333333</c:v>
                </c:pt>
                <c:pt idx="70">
                  <c:v>-4444.44444444453</c:v>
                </c:pt>
                <c:pt idx="71">
                  <c:v>11111.1111111112</c:v>
                </c:pt>
                <c:pt idx="72">
                  <c:v>-12222.2222222223</c:v>
                </c:pt>
                <c:pt idx="73">
                  <c:v>8888.88888888893</c:v>
                </c:pt>
                <c:pt idx="74">
                  <c:v>-5555.55555555554</c:v>
                </c:pt>
                <c:pt idx="75">
                  <c:v>4444.44444444441</c:v>
                </c:pt>
                <c:pt idx="76">
                  <c:v>-4444.44444444441</c:v>
                </c:pt>
                <c:pt idx="77">
                  <c:v>4444.44444444441</c:v>
                </c:pt>
                <c:pt idx="78">
                  <c:v>-5555.55555555554</c:v>
                </c:pt>
                <c:pt idx="79">
                  <c:v>7777.7777777778</c:v>
                </c:pt>
                <c:pt idx="80">
                  <c:v>-6666.66666666667</c:v>
                </c:pt>
                <c:pt idx="81">
                  <c:v>-9.14042175281793e-11</c:v>
                </c:pt>
                <c:pt idx="82">
                  <c:v>6666.66666666679</c:v>
                </c:pt>
                <c:pt idx="83">
                  <c:v>-8888.88888888896</c:v>
                </c:pt>
                <c:pt idx="84">
                  <c:v>8888.88888888893</c:v>
                </c:pt>
                <c:pt idx="85">
                  <c:v>-7777.7777777778</c:v>
                </c:pt>
                <c:pt idx="86">
                  <c:v>4444.44444444444</c:v>
                </c:pt>
                <c:pt idx="87">
                  <c:v>-1111.11111111113</c:v>
                </c:pt>
                <c:pt idx="88">
                  <c:v>9.00399754755199e-11</c:v>
                </c:pt>
                <c:pt idx="89">
                  <c:v>-9.00399754755199e-11</c:v>
                </c:pt>
                <c:pt idx="90">
                  <c:v>3.00133251585066e-11</c:v>
                </c:pt>
                <c:pt idx="91">
                  <c:v>0</c:v>
                </c:pt>
                <c:pt idx="92">
                  <c:v>0</c:v>
                </c:pt>
                <c:pt idx="93">
                  <c:v>1111.11111111107</c:v>
                </c:pt>
                <c:pt idx="94">
                  <c:v>-4444.44444444435</c:v>
                </c:pt>
                <c:pt idx="95">
                  <c:v>6666.66666666661</c:v>
                </c:pt>
                <c:pt idx="96">
                  <c:v>-3333.33333333333</c:v>
                </c:pt>
                <c:pt idx="97">
                  <c:v>-3333.33333333339</c:v>
                </c:pt>
                <c:pt idx="98">
                  <c:v>7777.77777777786</c:v>
                </c:pt>
                <c:pt idx="99">
                  <c:v>-8888.88888888881</c:v>
                </c:pt>
                <c:pt idx="100">
                  <c:v>8888.88888888863</c:v>
                </c:pt>
                <c:pt idx="101">
                  <c:v>-6666.66666666636</c:v>
                </c:pt>
                <c:pt idx="102">
                  <c:v>-2.42380338022485e-10</c:v>
                </c:pt>
                <c:pt idx="103">
                  <c:v>6666.66666666685</c:v>
                </c:pt>
                <c:pt idx="104">
                  <c:v>-7777.77777777798</c:v>
                </c:pt>
                <c:pt idx="105">
                  <c:v>5555.55555555584</c:v>
                </c:pt>
                <c:pt idx="106">
                  <c:v>-4444.44444444471</c:v>
                </c:pt>
                <c:pt idx="107">
                  <c:v>4444.44444444459</c:v>
                </c:pt>
                <c:pt idx="108">
                  <c:v>-3333.33333333346</c:v>
                </c:pt>
                <c:pt idx="109">
                  <c:v>1.81444193003699e-10</c:v>
                </c:pt>
                <c:pt idx="110">
                  <c:v>3333.33333333321</c:v>
                </c:pt>
                <c:pt idx="111">
                  <c:v>-3333.3333333334</c:v>
                </c:pt>
                <c:pt idx="112">
                  <c:v>1111.11111111131</c:v>
                </c:pt>
                <c:pt idx="113">
                  <c:v>-1.81444193003699e-10</c:v>
                </c:pt>
                <c:pt idx="114">
                  <c:v>0</c:v>
                </c:pt>
                <c:pt idx="115">
                  <c:v>1.81444193003699e-10</c:v>
                </c:pt>
                <c:pt idx="116">
                  <c:v>1111.11111111089</c:v>
                </c:pt>
                <c:pt idx="117">
                  <c:v>-2222.22222222202</c:v>
                </c:pt>
                <c:pt idx="118">
                  <c:v>-2.41925590671599e-10</c:v>
                </c:pt>
                <c:pt idx="119">
                  <c:v>2222.2222222225</c:v>
                </c:pt>
                <c:pt idx="120">
                  <c:v>1111.11111111089</c:v>
                </c:pt>
                <c:pt idx="121">
                  <c:v>-6666.66666666655</c:v>
                </c:pt>
                <c:pt idx="122">
                  <c:v>8888.88888888881</c:v>
                </c:pt>
                <c:pt idx="123">
                  <c:v>-7777.77777777768</c:v>
                </c:pt>
                <c:pt idx="124">
                  <c:v>4444.44444444428</c:v>
                </c:pt>
                <c:pt idx="125">
                  <c:v>1.81444193003699e-10</c:v>
                </c:pt>
                <c:pt idx="126">
                  <c:v>-3333.33333333339</c:v>
                </c:pt>
                <c:pt idx="127">
                  <c:v>5555.55555555547</c:v>
                </c:pt>
                <c:pt idx="128">
                  <c:v>-7777.77777777774</c:v>
                </c:pt>
                <c:pt idx="129">
                  <c:v>7777.77777777786</c:v>
                </c:pt>
                <c:pt idx="130">
                  <c:v>-3333.33333333339</c:v>
                </c:pt>
                <c:pt idx="131">
                  <c:v>-1111.11111110495</c:v>
                </c:pt>
                <c:pt idx="132">
                  <c:v>-1.85536919161677e-8</c:v>
                </c:pt>
                <c:pt idx="133">
                  <c:v>3333.33333335195</c:v>
                </c:pt>
                <c:pt idx="134">
                  <c:v>-3333.33333333958</c:v>
                </c:pt>
                <c:pt idx="135">
                  <c:v>1111.11111111113</c:v>
                </c:pt>
                <c:pt idx="136">
                  <c:v>1111.11111111113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'LW40'!$AN$25:$AN$162</c:f>
              <c:numCache>
                <c:formatCode>General</c:formatCode>
                <c:ptCount val="138"/>
                <c:pt idx="0">
                  <c:v>0</c:v>
                </c:pt>
                <c:pt idx="1">
                  <c:v>-754444.444444445</c:v>
                </c:pt>
                <c:pt idx="2">
                  <c:v>13333.3333333337</c:v>
                </c:pt>
                <c:pt idx="3">
                  <c:v>-8888.8888888893</c:v>
                </c:pt>
                <c:pt idx="4">
                  <c:v>1111.11111111131</c:v>
                </c:pt>
                <c:pt idx="5">
                  <c:v>6666.66666666692</c:v>
                </c:pt>
                <c:pt idx="6">
                  <c:v>-10000.0000000015</c:v>
                </c:pt>
                <c:pt idx="7">
                  <c:v>6666.66666666983</c:v>
                </c:pt>
                <c:pt idx="8">
                  <c:v>1111.11111110828</c:v>
                </c:pt>
                <c:pt idx="9">
                  <c:v>-6666.6666666657</c:v>
                </c:pt>
                <c:pt idx="10">
                  <c:v>7777.77777777737</c:v>
                </c:pt>
                <c:pt idx="11">
                  <c:v>-5555.55555555475</c:v>
                </c:pt>
                <c:pt idx="12">
                  <c:v>4444.4444444438</c:v>
                </c:pt>
                <c:pt idx="13">
                  <c:v>-6666.66666666667</c:v>
                </c:pt>
                <c:pt idx="14">
                  <c:v>11111.1111111112</c:v>
                </c:pt>
                <c:pt idx="15">
                  <c:v>-12222.2222222217</c:v>
                </c:pt>
                <c:pt idx="16">
                  <c:v>9999.99999999903</c:v>
                </c:pt>
                <c:pt idx="17">
                  <c:v>-6666.66666666618</c:v>
                </c:pt>
                <c:pt idx="18">
                  <c:v>5555.55555555596</c:v>
                </c:pt>
                <c:pt idx="19">
                  <c:v>-3333.33333333406</c:v>
                </c:pt>
                <c:pt idx="20">
                  <c:v>1111.11111111168</c:v>
                </c:pt>
                <c:pt idx="21">
                  <c:v>-4.83851181343198e-10</c:v>
                </c:pt>
                <c:pt idx="22">
                  <c:v>2222.22222222238</c:v>
                </c:pt>
                <c:pt idx="23">
                  <c:v>-4444.44444444404</c:v>
                </c:pt>
                <c:pt idx="24">
                  <c:v>5555.55555555511</c:v>
                </c:pt>
                <c:pt idx="25">
                  <c:v>-3333.33333333334</c:v>
                </c:pt>
                <c:pt idx="26">
                  <c:v>3333.3333333336</c:v>
                </c:pt>
                <c:pt idx="27">
                  <c:v>-5555.55555555575</c:v>
                </c:pt>
                <c:pt idx="28">
                  <c:v>8888.88888888895</c:v>
                </c:pt>
                <c:pt idx="29">
                  <c:v>-10000</c:v>
                </c:pt>
                <c:pt idx="30">
                  <c:v>10000</c:v>
                </c:pt>
                <c:pt idx="31">
                  <c:v>-7777.77777777796</c:v>
                </c:pt>
                <c:pt idx="32">
                  <c:v>4444.44444444469</c:v>
                </c:pt>
                <c:pt idx="33">
                  <c:v>1111.11111111093</c:v>
                </c:pt>
                <c:pt idx="34">
                  <c:v>-3333.33333333323</c:v>
                </c:pt>
                <c:pt idx="35">
                  <c:v>-8.00355337560177e-11</c:v>
                </c:pt>
                <c:pt idx="36">
                  <c:v>4444.44444444449</c:v>
                </c:pt>
                <c:pt idx="37">
                  <c:v>-2222.22222222223</c:v>
                </c:pt>
                <c:pt idx="38">
                  <c:v>-6666.66666666666</c:v>
                </c:pt>
                <c:pt idx="39">
                  <c:v>-10000</c:v>
                </c:pt>
                <c:pt idx="40">
                  <c:v>8888.88888888889</c:v>
                </c:pt>
                <c:pt idx="41">
                  <c:v>4444.44444444444</c:v>
                </c:pt>
                <c:pt idx="42">
                  <c:v>1111.11111111111</c:v>
                </c:pt>
                <c:pt idx="43">
                  <c:v>-3333.33333333333</c:v>
                </c:pt>
                <c:pt idx="44">
                  <c:v>3333.33333333333</c:v>
                </c:pt>
                <c:pt idx="45">
                  <c:v>-1111.11111111111</c:v>
                </c:pt>
                <c:pt idx="46">
                  <c:v>0</c:v>
                </c:pt>
                <c:pt idx="47">
                  <c:v>1111.11111111111</c:v>
                </c:pt>
                <c:pt idx="48">
                  <c:v>-3333.33333333333</c:v>
                </c:pt>
                <c:pt idx="49">
                  <c:v>2222.22222222222</c:v>
                </c:pt>
                <c:pt idx="50">
                  <c:v>3333.33333333333</c:v>
                </c:pt>
                <c:pt idx="51">
                  <c:v>-6666.66666666666</c:v>
                </c:pt>
                <c:pt idx="52">
                  <c:v>3333.33333333333</c:v>
                </c:pt>
                <c:pt idx="53">
                  <c:v>3333.33333333333</c:v>
                </c:pt>
                <c:pt idx="54">
                  <c:v>-7777.77777777777</c:v>
                </c:pt>
                <c:pt idx="55">
                  <c:v>7777.77777777777</c:v>
                </c:pt>
                <c:pt idx="56">
                  <c:v>-5555.55555555555</c:v>
                </c:pt>
                <c:pt idx="57">
                  <c:v>3333.33333333333</c:v>
                </c:pt>
                <c:pt idx="58">
                  <c:v>0</c:v>
                </c:pt>
                <c:pt idx="59">
                  <c:v>-3333.33333333333</c:v>
                </c:pt>
                <c:pt idx="60">
                  <c:v>2222.22222222222</c:v>
                </c:pt>
                <c:pt idx="61">
                  <c:v>3333.33333333333</c:v>
                </c:pt>
                <c:pt idx="62">
                  <c:v>-7777.77777777777</c:v>
                </c:pt>
                <c:pt idx="63">
                  <c:v>7777.77777777777</c:v>
                </c:pt>
                <c:pt idx="64">
                  <c:v>-5555.55555555555</c:v>
                </c:pt>
                <c:pt idx="65">
                  <c:v>3333.33333333324</c:v>
                </c:pt>
                <c:pt idx="66">
                  <c:v>2.68300937023014e-10</c:v>
                </c:pt>
                <c:pt idx="67">
                  <c:v>-4444.44444444472</c:v>
                </c:pt>
                <c:pt idx="68">
                  <c:v>6666.66666666678</c:v>
                </c:pt>
                <c:pt idx="69">
                  <c:v>-5555.55555555559</c:v>
                </c:pt>
                <c:pt idx="70">
                  <c:v>3333.33333333336</c:v>
                </c:pt>
                <c:pt idx="71">
                  <c:v>-9.09494701772928e-12</c:v>
                </c:pt>
                <c:pt idx="72">
                  <c:v>-3333.33333333335</c:v>
                </c:pt>
                <c:pt idx="73">
                  <c:v>3333.33333333336</c:v>
                </c:pt>
                <c:pt idx="74">
                  <c:v>-2222.22222222224</c:v>
                </c:pt>
                <c:pt idx="75">
                  <c:v>2222.22222222223</c:v>
                </c:pt>
                <c:pt idx="76">
                  <c:v>0</c:v>
                </c:pt>
                <c:pt idx="77">
                  <c:v>-3333.33333333335</c:v>
                </c:pt>
                <c:pt idx="78">
                  <c:v>2222.22222222222</c:v>
                </c:pt>
                <c:pt idx="79">
                  <c:v>3333.33333333337</c:v>
                </c:pt>
                <c:pt idx="80">
                  <c:v>-7777.77777777784</c:v>
                </c:pt>
                <c:pt idx="81">
                  <c:v>6666.6666666667</c:v>
                </c:pt>
                <c:pt idx="82">
                  <c:v>-2222.22222222224</c:v>
                </c:pt>
                <c:pt idx="83">
                  <c:v>1.63709046319127e-11</c:v>
                </c:pt>
                <c:pt idx="84">
                  <c:v>7.27595761418343e-12</c:v>
                </c:pt>
                <c:pt idx="85">
                  <c:v>-4.63842297904193e-11</c:v>
                </c:pt>
                <c:pt idx="86">
                  <c:v>-1111.11111111107</c:v>
                </c:pt>
                <c:pt idx="87">
                  <c:v>3333.33333333333</c:v>
                </c:pt>
                <c:pt idx="88">
                  <c:v>-4444.44444444446</c:v>
                </c:pt>
                <c:pt idx="89">
                  <c:v>2222.22222222223</c:v>
                </c:pt>
                <c:pt idx="90">
                  <c:v>3333.33333333336</c:v>
                </c:pt>
                <c:pt idx="91">
                  <c:v>-7777.77777777786</c:v>
                </c:pt>
                <c:pt idx="92">
                  <c:v>7777.77777777786</c:v>
                </c:pt>
                <c:pt idx="93">
                  <c:v>-4444.44444444449</c:v>
                </c:pt>
                <c:pt idx="94">
                  <c:v>4.63842297904193e-11</c:v>
                </c:pt>
                <c:pt idx="95">
                  <c:v>2222.22222222219</c:v>
                </c:pt>
                <c:pt idx="96">
                  <c:v>-1111.1111111111</c:v>
                </c:pt>
                <c:pt idx="97">
                  <c:v>1111.11111111113</c:v>
                </c:pt>
                <c:pt idx="98">
                  <c:v>-4444.44444444453</c:v>
                </c:pt>
                <c:pt idx="99">
                  <c:v>7777.77777777792</c:v>
                </c:pt>
                <c:pt idx="100">
                  <c:v>-8888.88888888905</c:v>
                </c:pt>
                <c:pt idx="101">
                  <c:v>7777.77777777792</c:v>
                </c:pt>
                <c:pt idx="102">
                  <c:v>-4444.44444444453</c:v>
                </c:pt>
                <c:pt idx="103">
                  <c:v>1111.11111111113</c:v>
                </c:pt>
                <c:pt idx="104">
                  <c:v>-1111.1111111111</c:v>
                </c:pt>
                <c:pt idx="105">
                  <c:v>4444.44444444441</c:v>
                </c:pt>
                <c:pt idx="106">
                  <c:v>-7777.77777777771</c:v>
                </c:pt>
                <c:pt idx="107">
                  <c:v>6666.66666666658</c:v>
                </c:pt>
                <c:pt idx="108">
                  <c:v>1.18234311230481e-10</c:v>
                </c:pt>
                <c:pt idx="109">
                  <c:v>-6666.66666666679</c:v>
                </c:pt>
                <c:pt idx="110">
                  <c:v>8888.88888888893</c:v>
                </c:pt>
                <c:pt idx="111">
                  <c:v>-8888.88888888884</c:v>
                </c:pt>
                <c:pt idx="112">
                  <c:v>7777.77777777768</c:v>
                </c:pt>
                <c:pt idx="113">
                  <c:v>-3333.33333333321</c:v>
                </c:pt>
                <c:pt idx="114">
                  <c:v>-2222.22222222226</c:v>
                </c:pt>
                <c:pt idx="115">
                  <c:v>3333.33333333321</c:v>
                </c:pt>
                <c:pt idx="116">
                  <c:v>-1111.11111111089</c:v>
                </c:pt>
                <c:pt idx="117">
                  <c:v>2222.22222222202</c:v>
                </c:pt>
                <c:pt idx="118">
                  <c:v>-6666.66666666661</c:v>
                </c:pt>
                <c:pt idx="119">
                  <c:v>7777.77777777792</c:v>
                </c:pt>
                <c:pt idx="120">
                  <c:v>-3333.33333333358</c:v>
                </c:pt>
                <c:pt idx="121">
                  <c:v>-2222.22222222208</c:v>
                </c:pt>
                <c:pt idx="122">
                  <c:v>3333.33333333333</c:v>
                </c:pt>
                <c:pt idx="123">
                  <c:v>1111.11111111113</c:v>
                </c:pt>
                <c:pt idx="124">
                  <c:v>-5555.55555555566</c:v>
                </c:pt>
                <c:pt idx="125">
                  <c:v>4444.44444444453</c:v>
                </c:pt>
                <c:pt idx="126">
                  <c:v>0</c:v>
                </c:pt>
                <c:pt idx="127">
                  <c:v>-1111.11111111113</c:v>
                </c:pt>
                <c:pt idx="128">
                  <c:v>-3333.33333333339</c:v>
                </c:pt>
                <c:pt idx="129">
                  <c:v>8888.88888888899</c:v>
                </c:pt>
                <c:pt idx="130">
                  <c:v>-10000</c:v>
                </c:pt>
                <c:pt idx="131">
                  <c:v>5555.55555556142</c:v>
                </c:pt>
                <c:pt idx="132">
                  <c:v>1111.11111109337</c:v>
                </c:pt>
                <c:pt idx="133">
                  <c:v>-6666.66666664896</c:v>
                </c:pt>
                <c:pt idx="134">
                  <c:v>9999.99999999418</c:v>
                </c:pt>
                <c:pt idx="135">
                  <c:v>-10000</c:v>
                </c:pt>
                <c:pt idx="136">
                  <c:v>6666.66666666655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7387137"/>
        <c:axId val="395827290"/>
      </c:lineChart>
      <c:catAx>
        <c:axId val="4473871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827290"/>
        <c:crosses val="autoZero"/>
        <c:auto val="1"/>
        <c:lblAlgn val="ctr"/>
        <c:lblOffset val="100"/>
        <c:noMultiLvlLbl val="0"/>
      </c:catAx>
      <c:valAx>
        <c:axId val="3958272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3871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'LW40'!$J$25:$J$164</c:f>
              <c:numCache>
                <c:formatCode>General</c:formatCode>
                <c:ptCount val="140"/>
                <c:pt idx="0">
                  <c:v>-47693</c:v>
                </c:pt>
                <c:pt idx="1">
                  <c:v>-47323</c:v>
                </c:pt>
                <c:pt idx="2">
                  <c:v>-46942</c:v>
                </c:pt>
                <c:pt idx="3">
                  <c:v>-46538</c:v>
                </c:pt>
                <c:pt idx="4">
                  <c:v>-46103</c:v>
                </c:pt>
                <c:pt idx="5">
                  <c:v>-45627</c:v>
                </c:pt>
                <c:pt idx="6">
                  <c:v>-45106</c:v>
                </c:pt>
                <c:pt idx="7">
                  <c:v>-44535</c:v>
                </c:pt>
                <c:pt idx="8">
                  <c:v>-43910</c:v>
                </c:pt>
                <c:pt idx="9">
                  <c:v>-43228</c:v>
                </c:pt>
                <c:pt idx="10">
                  <c:v>-42490</c:v>
                </c:pt>
                <c:pt idx="11">
                  <c:v>-41696</c:v>
                </c:pt>
                <c:pt idx="12">
                  <c:v>-40846</c:v>
                </c:pt>
                <c:pt idx="13">
                  <c:v>-39943</c:v>
                </c:pt>
                <c:pt idx="14">
                  <c:v>-38990</c:v>
                </c:pt>
                <c:pt idx="15">
                  <c:v>-37990</c:v>
                </c:pt>
                <c:pt idx="16">
                  <c:v>-36949</c:v>
                </c:pt>
                <c:pt idx="17">
                  <c:v>-35870</c:v>
                </c:pt>
                <c:pt idx="18">
                  <c:v>-34759</c:v>
                </c:pt>
                <c:pt idx="19">
                  <c:v>-33621</c:v>
                </c:pt>
                <c:pt idx="20">
                  <c:v>-32463</c:v>
                </c:pt>
                <c:pt idx="21">
                  <c:v>-31291</c:v>
                </c:pt>
                <c:pt idx="22">
                  <c:v>-30109</c:v>
                </c:pt>
                <c:pt idx="23">
                  <c:v>-28925</c:v>
                </c:pt>
                <c:pt idx="24">
                  <c:v>-27742</c:v>
                </c:pt>
                <c:pt idx="25">
                  <c:v>-26568</c:v>
                </c:pt>
                <c:pt idx="26">
                  <c:v>-25406</c:v>
                </c:pt>
                <c:pt idx="27">
                  <c:v>-24261</c:v>
                </c:pt>
                <c:pt idx="28">
                  <c:v>-23137</c:v>
                </c:pt>
                <c:pt idx="29">
                  <c:v>-22038</c:v>
                </c:pt>
                <c:pt idx="30">
                  <c:v>-20966</c:v>
                </c:pt>
                <c:pt idx="31">
                  <c:v>-19925</c:v>
                </c:pt>
                <c:pt idx="32">
                  <c:v>-18914</c:v>
                </c:pt>
                <c:pt idx="33">
                  <c:v>-17936</c:v>
                </c:pt>
                <c:pt idx="34">
                  <c:v>-16990</c:v>
                </c:pt>
                <c:pt idx="35">
                  <c:v>-16076</c:v>
                </c:pt>
                <c:pt idx="36">
                  <c:v>-15193</c:v>
                </c:pt>
                <c:pt idx="37">
                  <c:v>-14340</c:v>
                </c:pt>
                <c:pt idx="38">
                  <c:v>-13514</c:v>
                </c:pt>
                <c:pt idx="39">
                  <c:v>-12712</c:v>
                </c:pt>
                <c:pt idx="40">
                  <c:v>-11930</c:v>
                </c:pt>
                <c:pt idx="41">
                  <c:v>-11170</c:v>
                </c:pt>
                <c:pt idx="42">
                  <c:v>-10455</c:v>
                </c:pt>
                <c:pt idx="43">
                  <c:v>-9807</c:v>
                </c:pt>
                <c:pt idx="44">
                  <c:v>-9245</c:v>
                </c:pt>
                <c:pt idx="45">
                  <c:v>-8784</c:v>
                </c:pt>
                <c:pt idx="46">
                  <c:v>-8436</c:v>
                </c:pt>
                <c:pt idx="47">
                  <c:v>-8212</c:v>
                </c:pt>
                <c:pt idx="48">
                  <c:v>-8118</c:v>
                </c:pt>
                <c:pt idx="49">
                  <c:v>-8165</c:v>
                </c:pt>
                <c:pt idx="50">
                  <c:v>-8360</c:v>
                </c:pt>
                <c:pt idx="51">
                  <c:v>-8712</c:v>
                </c:pt>
                <c:pt idx="52">
                  <c:v>-9231</c:v>
                </c:pt>
                <c:pt idx="53">
                  <c:v>-9928</c:v>
                </c:pt>
                <c:pt idx="54">
                  <c:v>-10814</c:v>
                </c:pt>
                <c:pt idx="55">
                  <c:v>-11902</c:v>
                </c:pt>
                <c:pt idx="56">
                  <c:v>-13204</c:v>
                </c:pt>
                <c:pt idx="57">
                  <c:v>-14733</c:v>
                </c:pt>
                <c:pt idx="58">
                  <c:v>-16500</c:v>
                </c:pt>
                <c:pt idx="59">
                  <c:v>-18516</c:v>
                </c:pt>
                <c:pt idx="60">
                  <c:v>-20788</c:v>
                </c:pt>
                <c:pt idx="61">
                  <c:v>-23321</c:v>
                </c:pt>
                <c:pt idx="62">
                  <c:v>-26117</c:v>
                </c:pt>
                <c:pt idx="63">
                  <c:v>-29174</c:v>
                </c:pt>
                <c:pt idx="64">
                  <c:v>-32484</c:v>
                </c:pt>
                <c:pt idx="65">
                  <c:v>-36037</c:v>
                </c:pt>
                <c:pt idx="66">
                  <c:v>-39817</c:v>
                </c:pt>
                <c:pt idx="67">
                  <c:v>-43803</c:v>
                </c:pt>
                <c:pt idx="68">
                  <c:v>-47970</c:v>
                </c:pt>
                <c:pt idx="69">
                  <c:v>-52290</c:v>
                </c:pt>
                <c:pt idx="70">
                  <c:v>-56731</c:v>
                </c:pt>
                <c:pt idx="71">
                  <c:v>-61258</c:v>
                </c:pt>
                <c:pt idx="72">
                  <c:v>-65834</c:v>
                </c:pt>
                <c:pt idx="73">
                  <c:v>-70421</c:v>
                </c:pt>
                <c:pt idx="74">
                  <c:v>-74982</c:v>
                </c:pt>
                <c:pt idx="75">
                  <c:v>-79477</c:v>
                </c:pt>
                <c:pt idx="76">
                  <c:v>-83871</c:v>
                </c:pt>
                <c:pt idx="77">
                  <c:v>-88126</c:v>
                </c:pt>
                <c:pt idx="78">
                  <c:v>-92210</c:v>
                </c:pt>
                <c:pt idx="79">
                  <c:v>-96091</c:v>
                </c:pt>
                <c:pt idx="80">
                  <c:v>-99740</c:v>
                </c:pt>
                <c:pt idx="81">
                  <c:v>-103131</c:v>
                </c:pt>
                <c:pt idx="82">
                  <c:v>-106241</c:v>
                </c:pt>
                <c:pt idx="83">
                  <c:v>-109050</c:v>
                </c:pt>
                <c:pt idx="84">
                  <c:v>-111540</c:v>
                </c:pt>
                <c:pt idx="85">
                  <c:v>-113699</c:v>
                </c:pt>
                <c:pt idx="86">
                  <c:v>-115514</c:v>
                </c:pt>
                <c:pt idx="87">
                  <c:v>-116978</c:v>
                </c:pt>
                <c:pt idx="88">
                  <c:v>-118085</c:v>
                </c:pt>
                <c:pt idx="89">
                  <c:v>-118832</c:v>
                </c:pt>
                <c:pt idx="90">
                  <c:v>-119221</c:v>
                </c:pt>
                <c:pt idx="91">
                  <c:v>-119254</c:v>
                </c:pt>
                <c:pt idx="92">
                  <c:v>-118939</c:v>
                </c:pt>
                <c:pt idx="93">
                  <c:v>-118281</c:v>
                </c:pt>
                <c:pt idx="94">
                  <c:v>-117292</c:v>
                </c:pt>
                <c:pt idx="95">
                  <c:v>-115982</c:v>
                </c:pt>
                <c:pt idx="96">
                  <c:v>-114364</c:v>
                </c:pt>
                <c:pt idx="97">
                  <c:v>-112452</c:v>
                </c:pt>
                <c:pt idx="98">
                  <c:v>-110262</c:v>
                </c:pt>
                <c:pt idx="99">
                  <c:v>-107812</c:v>
                </c:pt>
                <c:pt idx="100">
                  <c:v>-105120</c:v>
                </c:pt>
                <c:pt idx="101">
                  <c:v>-102207</c:v>
                </c:pt>
                <c:pt idx="102">
                  <c:v>-99095</c:v>
                </c:pt>
                <c:pt idx="103">
                  <c:v>-95808</c:v>
                </c:pt>
                <c:pt idx="104">
                  <c:v>-92370</c:v>
                </c:pt>
                <c:pt idx="105">
                  <c:v>-88809</c:v>
                </c:pt>
                <c:pt idx="106">
                  <c:v>-85149</c:v>
                </c:pt>
                <c:pt idx="107">
                  <c:v>-81420</c:v>
                </c:pt>
                <c:pt idx="108">
                  <c:v>-77650</c:v>
                </c:pt>
                <c:pt idx="109">
                  <c:v>-73865</c:v>
                </c:pt>
                <c:pt idx="110">
                  <c:v>-70094</c:v>
                </c:pt>
                <c:pt idx="111">
                  <c:v>-66363</c:v>
                </c:pt>
                <c:pt idx="112">
                  <c:v>-62699</c:v>
                </c:pt>
                <c:pt idx="113">
                  <c:v>-59125</c:v>
                </c:pt>
                <c:pt idx="114">
                  <c:v>-55664</c:v>
                </c:pt>
                <c:pt idx="115">
                  <c:v>-52336</c:v>
                </c:pt>
                <c:pt idx="116">
                  <c:v>-49160</c:v>
                </c:pt>
                <c:pt idx="117">
                  <c:v>-46150</c:v>
                </c:pt>
                <c:pt idx="118">
                  <c:v>-43320</c:v>
                </c:pt>
                <c:pt idx="119">
                  <c:v>-40680</c:v>
                </c:pt>
                <c:pt idx="120">
                  <c:v>-38238</c:v>
                </c:pt>
                <c:pt idx="121">
                  <c:v>-35999</c:v>
                </c:pt>
                <c:pt idx="122">
                  <c:v>-33965</c:v>
                </c:pt>
                <c:pt idx="123">
                  <c:v>-32139</c:v>
                </c:pt>
                <c:pt idx="124">
                  <c:v>-30519</c:v>
                </c:pt>
                <c:pt idx="125">
                  <c:v>-29103</c:v>
                </c:pt>
                <c:pt idx="126">
                  <c:v>-27887</c:v>
                </c:pt>
                <c:pt idx="127">
                  <c:v>-26866</c:v>
                </c:pt>
                <c:pt idx="128">
                  <c:v>-26035</c:v>
                </c:pt>
                <c:pt idx="129">
                  <c:v>-25388</c:v>
                </c:pt>
                <c:pt idx="130">
                  <c:v>-24917</c:v>
                </c:pt>
                <c:pt idx="131">
                  <c:v>-24615</c:v>
                </c:pt>
                <c:pt idx="132">
                  <c:v>-24472</c:v>
                </c:pt>
                <c:pt idx="133">
                  <c:v>-24481</c:v>
                </c:pt>
                <c:pt idx="134">
                  <c:v>-24630</c:v>
                </c:pt>
                <c:pt idx="135">
                  <c:v>-24907</c:v>
                </c:pt>
                <c:pt idx="136">
                  <c:v>-25298</c:v>
                </c:pt>
                <c:pt idx="137">
                  <c:v>-25788</c:v>
                </c:pt>
                <c:pt idx="138">
                  <c:v>-26357</c:v>
                </c:pt>
                <c:pt idx="139">
                  <c:v>-26985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'LW40'!$K$25:$K$164</c:f>
              <c:numCache>
                <c:formatCode>General</c:formatCode>
                <c:ptCount val="140"/>
                <c:pt idx="0">
                  <c:v>-8610</c:v>
                </c:pt>
                <c:pt idx="1">
                  <c:v>-8232</c:v>
                </c:pt>
                <c:pt idx="2">
                  <c:v>-7832</c:v>
                </c:pt>
                <c:pt idx="3">
                  <c:v>-7392</c:v>
                </c:pt>
                <c:pt idx="4">
                  <c:v>-6895</c:v>
                </c:pt>
                <c:pt idx="5">
                  <c:v>-6328</c:v>
                </c:pt>
                <c:pt idx="6">
                  <c:v>-5684</c:v>
                </c:pt>
                <c:pt idx="7">
                  <c:v>-4955</c:v>
                </c:pt>
                <c:pt idx="8">
                  <c:v>-4138</c:v>
                </c:pt>
                <c:pt idx="9">
                  <c:v>-3232</c:v>
                </c:pt>
                <c:pt idx="10">
                  <c:v>-2238</c:v>
                </c:pt>
                <c:pt idx="11">
                  <c:v>-1161</c:v>
                </c:pt>
                <c:pt idx="12">
                  <c:v>-6</c:v>
                </c:pt>
                <c:pt idx="13">
                  <c:v>1219</c:v>
                </c:pt>
                <c:pt idx="14">
                  <c:v>2506</c:v>
                </c:pt>
                <c:pt idx="15">
                  <c:v>3845</c:v>
                </c:pt>
                <c:pt idx="16">
                  <c:v>5224</c:v>
                </c:pt>
                <c:pt idx="17">
                  <c:v>6632</c:v>
                </c:pt>
                <c:pt idx="18">
                  <c:v>8057</c:v>
                </c:pt>
                <c:pt idx="19">
                  <c:v>9487</c:v>
                </c:pt>
                <c:pt idx="20">
                  <c:v>10909</c:v>
                </c:pt>
                <c:pt idx="21">
                  <c:v>12313</c:v>
                </c:pt>
                <c:pt idx="22">
                  <c:v>13687</c:v>
                </c:pt>
                <c:pt idx="23">
                  <c:v>15021</c:v>
                </c:pt>
                <c:pt idx="24">
                  <c:v>16308</c:v>
                </c:pt>
                <c:pt idx="25">
                  <c:v>17538</c:v>
                </c:pt>
                <c:pt idx="26">
                  <c:v>18706</c:v>
                </c:pt>
                <c:pt idx="27">
                  <c:v>19806</c:v>
                </c:pt>
                <c:pt idx="28">
                  <c:v>20834</c:v>
                </c:pt>
                <c:pt idx="29">
                  <c:v>21789</c:v>
                </c:pt>
                <c:pt idx="30">
                  <c:v>22669</c:v>
                </c:pt>
                <c:pt idx="31">
                  <c:v>23475</c:v>
                </c:pt>
                <c:pt idx="32">
                  <c:v>24207</c:v>
                </c:pt>
                <c:pt idx="33">
                  <c:v>24870</c:v>
                </c:pt>
                <c:pt idx="34">
                  <c:v>25466</c:v>
                </c:pt>
                <c:pt idx="35">
                  <c:v>26001</c:v>
                </c:pt>
                <c:pt idx="36">
                  <c:v>26481</c:v>
                </c:pt>
                <c:pt idx="37">
                  <c:v>26915</c:v>
                </c:pt>
                <c:pt idx="38">
                  <c:v>27309</c:v>
                </c:pt>
                <c:pt idx="39">
                  <c:v>27676</c:v>
                </c:pt>
                <c:pt idx="40">
                  <c:v>28025</c:v>
                </c:pt>
                <c:pt idx="41">
                  <c:v>28364</c:v>
                </c:pt>
                <c:pt idx="42">
                  <c:v>28681</c:v>
                </c:pt>
                <c:pt idx="43">
                  <c:v>28961</c:v>
                </c:pt>
                <c:pt idx="44">
                  <c:v>29190</c:v>
                </c:pt>
                <c:pt idx="45">
                  <c:v>29358</c:v>
                </c:pt>
                <c:pt idx="46">
                  <c:v>29456</c:v>
                </c:pt>
                <c:pt idx="47">
                  <c:v>29476</c:v>
                </c:pt>
                <c:pt idx="48">
                  <c:v>29410</c:v>
                </c:pt>
                <c:pt idx="49">
                  <c:v>29251</c:v>
                </c:pt>
                <c:pt idx="50">
                  <c:v>28993</c:v>
                </c:pt>
                <c:pt idx="51">
                  <c:v>28629</c:v>
                </c:pt>
                <c:pt idx="52">
                  <c:v>28153</c:v>
                </c:pt>
                <c:pt idx="53">
                  <c:v>27557</c:v>
                </c:pt>
                <c:pt idx="54">
                  <c:v>26834</c:v>
                </c:pt>
                <c:pt idx="55">
                  <c:v>25978</c:v>
                </c:pt>
                <c:pt idx="56">
                  <c:v>24981</c:v>
                </c:pt>
                <c:pt idx="57">
                  <c:v>23837</c:v>
                </c:pt>
                <c:pt idx="58">
                  <c:v>22542</c:v>
                </c:pt>
                <c:pt idx="59">
                  <c:v>21090</c:v>
                </c:pt>
                <c:pt idx="60">
                  <c:v>19479</c:v>
                </c:pt>
                <c:pt idx="61">
                  <c:v>17708</c:v>
                </c:pt>
                <c:pt idx="62">
                  <c:v>15778</c:v>
                </c:pt>
                <c:pt idx="63">
                  <c:v>13691</c:v>
                </c:pt>
                <c:pt idx="64">
                  <c:v>11452</c:v>
                </c:pt>
                <c:pt idx="65">
                  <c:v>9070</c:v>
                </c:pt>
                <c:pt idx="66">
                  <c:v>6555</c:v>
                </c:pt>
                <c:pt idx="67">
                  <c:v>3918</c:v>
                </c:pt>
                <c:pt idx="68">
                  <c:v>1174</c:v>
                </c:pt>
                <c:pt idx="69">
                  <c:v>-1660</c:v>
                </c:pt>
                <c:pt idx="70">
                  <c:v>-4567</c:v>
                </c:pt>
                <c:pt idx="71">
                  <c:v>-7528</c:v>
                </c:pt>
                <c:pt idx="72">
                  <c:v>-10522</c:v>
                </c:pt>
                <c:pt idx="73">
                  <c:v>-13529</c:v>
                </c:pt>
                <c:pt idx="74">
                  <c:v>-16527</c:v>
                </c:pt>
                <c:pt idx="75">
                  <c:v>-19495</c:v>
                </c:pt>
                <c:pt idx="76">
                  <c:v>-22414</c:v>
                </c:pt>
                <c:pt idx="77">
                  <c:v>-25262</c:v>
                </c:pt>
                <c:pt idx="78">
                  <c:v>-28022</c:v>
                </c:pt>
                <c:pt idx="79">
                  <c:v>-30676</c:v>
                </c:pt>
                <c:pt idx="80">
                  <c:v>-33208</c:v>
                </c:pt>
                <c:pt idx="81">
                  <c:v>-35605</c:v>
                </c:pt>
                <c:pt idx="82">
                  <c:v>-37855</c:v>
                </c:pt>
                <c:pt idx="83">
                  <c:v>-39948</c:v>
                </c:pt>
                <c:pt idx="84">
                  <c:v>-41876</c:v>
                </c:pt>
                <c:pt idx="85">
                  <c:v>-43634</c:v>
                </c:pt>
                <c:pt idx="86">
                  <c:v>-45220</c:v>
                </c:pt>
                <c:pt idx="87">
                  <c:v>-46633</c:v>
                </c:pt>
                <c:pt idx="88">
                  <c:v>-47875</c:v>
                </c:pt>
                <c:pt idx="89">
                  <c:v>-48951</c:v>
                </c:pt>
                <c:pt idx="90">
                  <c:v>-49870</c:v>
                </c:pt>
                <c:pt idx="91">
                  <c:v>-50641</c:v>
                </c:pt>
                <c:pt idx="92">
                  <c:v>-51278</c:v>
                </c:pt>
                <c:pt idx="93">
                  <c:v>-51790</c:v>
                </c:pt>
                <c:pt idx="94">
                  <c:v>-52190</c:v>
                </c:pt>
                <c:pt idx="95">
                  <c:v>-52487</c:v>
                </c:pt>
                <c:pt idx="96">
                  <c:v>-52693</c:v>
                </c:pt>
                <c:pt idx="97">
                  <c:v>-52815</c:v>
                </c:pt>
                <c:pt idx="98">
                  <c:v>-52863</c:v>
                </c:pt>
                <c:pt idx="99">
                  <c:v>-52847</c:v>
                </c:pt>
                <c:pt idx="100">
                  <c:v>-52773</c:v>
                </c:pt>
                <c:pt idx="101">
                  <c:v>-52649</c:v>
                </c:pt>
                <c:pt idx="102">
                  <c:v>-52483</c:v>
                </c:pt>
                <c:pt idx="103">
                  <c:v>-52281</c:v>
                </c:pt>
                <c:pt idx="104">
                  <c:v>-52050</c:v>
                </c:pt>
                <c:pt idx="105">
                  <c:v>-51794</c:v>
                </c:pt>
                <c:pt idx="106">
                  <c:v>-51521</c:v>
                </c:pt>
                <c:pt idx="107">
                  <c:v>-51234</c:v>
                </c:pt>
                <c:pt idx="108">
                  <c:v>-50938</c:v>
                </c:pt>
                <c:pt idx="109">
                  <c:v>-50638</c:v>
                </c:pt>
                <c:pt idx="110">
                  <c:v>-50337</c:v>
                </c:pt>
                <c:pt idx="111">
                  <c:v>-50038</c:v>
                </c:pt>
                <c:pt idx="112">
                  <c:v>-49746</c:v>
                </c:pt>
                <c:pt idx="113">
                  <c:v>-49462</c:v>
                </c:pt>
                <c:pt idx="114">
                  <c:v>-49190</c:v>
                </c:pt>
                <c:pt idx="115">
                  <c:v>-48931</c:v>
                </c:pt>
                <c:pt idx="116">
                  <c:v>-48687</c:v>
                </c:pt>
                <c:pt idx="117">
                  <c:v>-48460</c:v>
                </c:pt>
                <c:pt idx="118">
                  <c:v>-48252</c:v>
                </c:pt>
                <c:pt idx="119">
                  <c:v>-48062</c:v>
                </c:pt>
                <c:pt idx="120">
                  <c:v>-47893</c:v>
                </c:pt>
                <c:pt idx="121">
                  <c:v>-47744</c:v>
                </c:pt>
                <c:pt idx="122">
                  <c:v>-47616</c:v>
                </c:pt>
                <c:pt idx="123">
                  <c:v>-47509</c:v>
                </c:pt>
                <c:pt idx="124">
                  <c:v>-47423</c:v>
                </c:pt>
                <c:pt idx="125">
                  <c:v>-47358</c:v>
                </c:pt>
                <c:pt idx="126">
                  <c:v>-47313</c:v>
                </c:pt>
                <c:pt idx="127">
                  <c:v>-47288</c:v>
                </c:pt>
                <c:pt idx="128">
                  <c:v>-47281</c:v>
                </c:pt>
                <c:pt idx="129">
                  <c:v>-47293</c:v>
                </c:pt>
                <c:pt idx="130">
                  <c:v>-47321</c:v>
                </c:pt>
                <c:pt idx="131">
                  <c:v>-47366</c:v>
                </c:pt>
                <c:pt idx="132">
                  <c:v>-47424</c:v>
                </c:pt>
                <c:pt idx="133">
                  <c:v>-47496</c:v>
                </c:pt>
                <c:pt idx="134">
                  <c:v>-47580</c:v>
                </c:pt>
                <c:pt idx="135">
                  <c:v>-47674</c:v>
                </c:pt>
                <c:pt idx="136">
                  <c:v>-47776</c:v>
                </c:pt>
                <c:pt idx="137">
                  <c:v>-47885</c:v>
                </c:pt>
                <c:pt idx="138">
                  <c:v>-47999</c:v>
                </c:pt>
                <c:pt idx="139">
                  <c:v>-48117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'LW40'!$L$25:$L$164</c:f>
              <c:numCache>
                <c:formatCode>General</c:formatCode>
                <c:ptCount val="140"/>
                <c:pt idx="0">
                  <c:v>-48237</c:v>
                </c:pt>
                <c:pt idx="1">
                  <c:v>-48354</c:v>
                </c:pt>
                <c:pt idx="2">
                  <c:v>-48459</c:v>
                </c:pt>
                <c:pt idx="3">
                  <c:v>-48539</c:v>
                </c:pt>
                <c:pt idx="4">
                  <c:v>-48584</c:v>
                </c:pt>
                <c:pt idx="5">
                  <c:v>-48588</c:v>
                </c:pt>
                <c:pt idx="6">
                  <c:v>-48544</c:v>
                </c:pt>
                <c:pt idx="7">
                  <c:v>-48448</c:v>
                </c:pt>
                <c:pt idx="8">
                  <c:v>-48296</c:v>
                </c:pt>
                <c:pt idx="9">
                  <c:v>-48086</c:v>
                </c:pt>
                <c:pt idx="10">
                  <c:v>-47819</c:v>
                </c:pt>
                <c:pt idx="11">
                  <c:v>-47494</c:v>
                </c:pt>
                <c:pt idx="12">
                  <c:v>-47114</c:v>
                </c:pt>
                <c:pt idx="13">
                  <c:v>-46682</c:v>
                </c:pt>
                <c:pt idx="14">
                  <c:v>-46200</c:v>
                </c:pt>
                <c:pt idx="15">
                  <c:v>-45674</c:v>
                </c:pt>
                <c:pt idx="16">
                  <c:v>-45108</c:v>
                </c:pt>
                <c:pt idx="17">
                  <c:v>-44508</c:v>
                </c:pt>
                <c:pt idx="18">
                  <c:v>-43879</c:v>
                </c:pt>
                <c:pt idx="19">
                  <c:v>-43229</c:v>
                </c:pt>
                <c:pt idx="20">
                  <c:v>-42563</c:v>
                </c:pt>
                <c:pt idx="21">
                  <c:v>-41888</c:v>
                </c:pt>
                <c:pt idx="22">
                  <c:v>-41211</c:v>
                </c:pt>
                <c:pt idx="23">
                  <c:v>-40539</c:v>
                </c:pt>
                <c:pt idx="24">
                  <c:v>-39878</c:v>
                </c:pt>
                <c:pt idx="25">
                  <c:v>-39234</c:v>
                </c:pt>
                <c:pt idx="26">
                  <c:v>-38614</c:v>
                </c:pt>
                <c:pt idx="27">
                  <c:v>-38021</c:v>
                </c:pt>
                <c:pt idx="28">
                  <c:v>-37461</c:v>
                </c:pt>
                <c:pt idx="29">
                  <c:v>-36939</c:v>
                </c:pt>
                <c:pt idx="30">
                  <c:v>-36457</c:v>
                </c:pt>
                <c:pt idx="31">
                  <c:v>-36017</c:v>
                </c:pt>
                <c:pt idx="32">
                  <c:v>-35622</c:v>
                </c:pt>
                <c:pt idx="33">
                  <c:v>-35272</c:v>
                </c:pt>
                <c:pt idx="34">
                  <c:v>-34966</c:v>
                </c:pt>
                <c:pt idx="35">
                  <c:v>-34703</c:v>
                </c:pt>
                <c:pt idx="36">
                  <c:v>-34478</c:v>
                </c:pt>
                <c:pt idx="37">
                  <c:v>-34288</c:v>
                </c:pt>
                <c:pt idx="38">
                  <c:v>-34126</c:v>
                </c:pt>
                <c:pt idx="39">
                  <c:v>-33985</c:v>
                </c:pt>
                <c:pt idx="40">
                  <c:v>-33856</c:v>
                </c:pt>
                <c:pt idx="41">
                  <c:v>-33728</c:v>
                </c:pt>
                <c:pt idx="42">
                  <c:v>-33600</c:v>
                </c:pt>
                <c:pt idx="43">
                  <c:v>-33471</c:v>
                </c:pt>
                <c:pt idx="44">
                  <c:v>-33343</c:v>
                </c:pt>
                <c:pt idx="45">
                  <c:v>-33214</c:v>
                </c:pt>
                <c:pt idx="46">
                  <c:v>-33084</c:v>
                </c:pt>
                <c:pt idx="47">
                  <c:v>-32954</c:v>
                </c:pt>
                <c:pt idx="48">
                  <c:v>-32822</c:v>
                </c:pt>
                <c:pt idx="49">
                  <c:v>-32690</c:v>
                </c:pt>
                <c:pt idx="50">
                  <c:v>-32557</c:v>
                </c:pt>
                <c:pt idx="51">
                  <c:v>-32423</c:v>
                </c:pt>
                <c:pt idx="52">
                  <c:v>-32287</c:v>
                </c:pt>
                <c:pt idx="53">
                  <c:v>-32150</c:v>
                </c:pt>
                <c:pt idx="54">
                  <c:v>-32011</c:v>
                </c:pt>
                <c:pt idx="55">
                  <c:v>-31871</c:v>
                </c:pt>
                <c:pt idx="56">
                  <c:v>-31729</c:v>
                </c:pt>
                <c:pt idx="57">
                  <c:v>-31585</c:v>
                </c:pt>
                <c:pt idx="58">
                  <c:v>-31439</c:v>
                </c:pt>
                <c:pt idx="59">
                  <c:v>-31291</c:v>
                </c:pt>
                <c:pt idx="60">
                  <c:v>-31141</c:v>
                </c:pt>
                <c:pt idx="61">
                  <c:v>-30989</c:v>
                </c:pt>
                <c:pt idx="62">
                  <c:v>-30834</c:v>
                </c:pt>
                <c:pt idx="63">
                  <c:v>-30677</c:v>
                </c:pt>
                <c:pt idx="64">
                  <c:v>-30518</c:v>
                </c:pt>
                <c:pt idx="65">
                  <c:v>-30356</c:v>
                </c:pt>
                <c:pt idx="66">
                  <c:v>-30191</c:v>
                </c:pt>
                <c:pt idx="67">
                  <c:v>-30023</c:v>
                </c:pt>
                <c:pt idx="68">
                  <c:v>-29852</c:v>
                </c:pt>
                <c:pt idx="69">
                  <c:v>-29679</c:v>
                </c:pt>
                <c:pt idx="70">
                  <c:v>-29502</c:v>
                </c:pt>
                <c:pt idx="71">
                  <c:v>-29322</c:v>
                </c:pt>
                <c:pt idx="72">
                  <c:v>-29140</c:v>
                </c:pt>
                <c:pt idx="73">
                  <c:v>-28953</c:v>
                </c:pt>
                <c:pt idx="74">
                  <c:v>-28764</c:v>
                </c:pt>
                <c:pt idx="75">
                  <c:v>-28571</c:v>
                </c:pt>
                <c:pt idx="76">
                  <c:v>-28375</c:v>
                </c:pt>
                <c:pt idx="77">
                  <c:v>-28175</c:v>
                </c:pt>
                <c:pt idx="78">
                  <c:v>-27972</c:v>
                </c:pt>
                <c:pt idx="79">
                  <c:v>-27765</c:v>
                </c:pt>
                <c:pt idx="80">
                  <c:v>-27555</c:v>
                </c:pt>
                <c:pt idx="81">
                  <c:v>-27340</c:v>
                </c:pt>
                <c:pt idx="82">
                  <c:v>-27122</c:v>
                </c:pt>
                <c:pt idx="83">
                  <c:v>-26901</c:v>
                </c:pt>
                <c:pt idx="84">
                  <c:v>-26675</c:v>
                </c:pt>
                <c:pt idx="85">
                  <c:v>-26446</c:v>
                </c:pt>
                <c:pt idx="86">
                  <c:v>-26212</c:v>
                </c:pt>
                <c:pt idx="87">
                  <c:v>-25975</c:v>
                </c:pt>
                <c:pt idx="88">
                  <c:v>-25734</c:v>
                </c:pt>
                <c:pt idx="89">
                  <c:v>-25489</c:v>
                </c:pt>
                <c:pt idx="90">
                  <c:v>-25240</c:v>
                </c:pt>
                <c:pt idx="91">
                  <c:v>-24987</c:v>
                </c:pt>
                <c:pt idx="92">
                  <c:v>-24730</c:v>
                </c:pt>
                <c:pt idx="93">
                  <c:v>-24469</c:v>
                </c:pt>
                <c:pt idx="94">
                  <c:v>-24204</c:v>
                </c:pt>
                <c:pt idx="95">
                  <c:v>-23935</c:v>
                </c:pt>
                <c:pt idx="96">
                  <c:v>-23663</c:v>
                </c:pt>
                <c:pt idx="97">
                  <c:v>-23386</c:v>
                </c:pt>
                <c:pt idx="98">
                  <c:v>-23105</c:v>
                </c:pt>
                <c:pt idx="99">
                  <c:v>-22821</c:v>
                </c:pt>
                <c:pt idx="100">
                  <c:v>-22532</c:v>
                </c:pt>
                <c:pt idx="101">
                  <c:v>-22240</c:v>
                </c:pt>
                <c:pt idx="102">
                  <c:v>-21943</c:v>
                </c:pt>
                <c:pt idx="103">
                  <c:v>-21643</c:v>
                </c:pt>
                <c:pt idx="104">
                  <c:v>-21340</c:v>
                </c:pt>
                <c:pt idx="105">
                  <c:v>-21032</c:v>
                </c:pt>
                <c:pt idx="106">
                  <c:v>-20721</c:v>
                </c:pt>
                <c:pt idx="107">
                  <c:v>-20406</c:v>
                </c:pt>
                <c:pt idx="108">
                  <c:v>-20088</c:v>
                </c:pt>
                <c:pt idx="109">
                  <c:v>-19766</c:v>
                </c:pt>
                <c:pt idx="110">
                  <c:v>-19441</c:v>
                </c:pt>
                <c:pt idx="111">
                  <c:v>-19113</c:v>
                </c:pt>
                <c:pt idx="112">
                  <c:v>-18781</c:v>
                </c:pt>
                <c:pt idx="113">
                  <c:v>-18446</c:v>
                </c:pt>
                <c:pt idx="114">
                  <c:v>-18108</c:v>
                </c:pt>
                <c:pt idx="115">
                  <c:v>-17767</c:v>
                </c:pt>
                <c:pt idx="116">
                  <c:v>-17423</c:v>
                </c:pt>
                <c:pt idx="117">
                  <c:v>-17076</c:v>
                </c:pt>
                <c:pt idx="118">
                  <c:v>-16726</c:v>
                </c:pt>
                <c:pt idx="119">
                  <c:v>-16374</c:v>
                </c:pt>
                <c:pt idx="120">
                  <c:v>-16020</c:v>
                </c:pt>
                <c:pt idx="121">
                  <c:v>-15663</c:v>
                </c:pt>
                <c:pt idx="122">
                  <c:v>-15303</c:v>
                </c:pt>
                <c:pt idx="123">
                  <c:v>-14942</c:v>
                </c:pt>
                <c:pt idx="124">
                  <c:v>-14578</c:v>
                </c:pt>
                <c:pt idx="125">
                  <c:v>-14213</c:v>
                </c:pt>
                <c:pt idx="126">
                  <c:v>-13846</c:v>
                </c:pt>
                <c:pt idx="127">
                  <c:v>-13477</c:v>
                </c:pt>
                <c:pt idx="128">
                  <c:v>-13107</c:v>
                </c:pt>
                <c:pt idx="129">
                  <c:v>-12735</c:v>
                </c:pt>
                <c:pt idx="130">
                  <c:v>-12363</c:v>
                </c:pt>
                <c:pt idx="131">
                  <c:v>-11989</c:v>
                </c:pt>
                <c:pt idx="132">
                  <c:v>-11614</c:v>
                </c:pt>
                <c:pt idx="133">
                  <c:v>-11239</c:v>
                </c:pt>
                <c:pt idx="134">
                  <c:v>-10864</c:v>
                </c:pt>
                <c:pt idx="135">
                  <c:v>-10488</c:v>
                </c:pt>
                <c:pt idx="136">
                  <c:v>-10112</c:v>
                </c:pt>
                <c:pt idx="137">
                  <c:v>-9736</c:v>
                </c:pt>
                <c:pt idx="138">
                  <c:v>-9360</c:v>
                </c:pt>
                <c:pt idx="139">
                  <c:v>-8985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'LW40'!$M$25:$M$164</c:f>
              <c:numCache>
                <c:formatCode>General</c:formatCode>
                <c:ptCount val="140"/>
                <c:pt idx="0">
                  <c:v>-27647</c:v>
                </c:pt>
                <c:pt idx="1">
                  <c:v>-28321</c:v>
                </c:pt>
                <c:pt idx="2">
                  <c:v>-29011</c:v>
                </c:pt>
                <c:pt idx="3">
                  <c:v>-29730</c:v>
                </c:pt>
                <c:pt idx="4">
                  <c:v>-30483</c:v>
                </c:pt>
                <c:pt idx="5">
                  <c:v>-31279</c:v>
                </c:pt>
                <c:pt idx="6">
                  <c:v>-32123</c:v>
                </c:pt>
                <c:pt idx="7">
                  <c:v>-33017</c:v>
                </c:pt>
                <c:pt idx="8">
                  <c:v>-33966</c:v>
                </c:pt>
                <c:pt idx="9">
                  <c:v>-34969</c:v>
                </c:pt>
                <c:pt idx="10">
                  <c:v>-36025</c:v>
                </c:pt>
                <c:pt idx="11">
                  <c:v>-37134</c:v>
                </c:pt>
                <c:pt idx="12">
                  <c:v>-38291</c:v>
                </c:pt>
                <c:pt idx="13">
                  <c:v>-39493</c:v>
                </c:pt>
                <c:pt idx="14">
                  <c:v>-40734</c:v>
                </c:pt>
                <c:pt idx="15">
                  <c:v>-42009</c:v>
                </c:pt>
                <c:pt idx="16">
                  <c:v>-43308</c:v>
                </c:pt>
                <c:pt idx="17">
                  <c:v>-44626</c:v>
                </c:pt>
                <c:pt idx="18">
                  <c:v>-45952</c:v>
                </c:pt>
                <c:pt idx="19">
                  <c:v>-47278</c:v>
                </c:pt>
                <c:pt idx="20">
                  <c:v>-48593</c:v>
                </c:pt>
                <c:pt idx="21">
                  <c:v>-49888</c:v>
                </c:pt>
                <c:pt idx="22">
                  <c:v>-51153</c:v>
                </c:pt>
                <c:pt idx="23">
                  <c:v>-52378</c:v>
                </c:pt>
                <c:pt idx="24">
                  <c:v>-53553</c:v>
                </c:pt>
                <c:pt idx="25">
                  <c:v>-54670</c:v>
                </c:pt>
                <c:pt idx="26">
                  <c:v>-55719</c:v>
                </c:pt>
                <c:pt idx="27">
                  <c:v>-56693</c:v>
                </c:pt>
                <c:pt idx="28">
                  <c:v>-57585</c:v>
                </c:pt>
                <c:pt idx="29">
                  <c:v>-58391</c:v>
                </c:pt>
                <c:pt idx="30">
                  <c:v>-59105</c:v>
                </c:pt>
                <c:pt idx="31">
                  <c:v>-59727</c:v>
                </c:pt>
                <c:pt idx="32">
                  <c:v>-60254</c:v>
                </c:pt>
                <c:pt idx="33">
                  <c:v>-60689</c:v>
                </c:pt>
                <c:pt idx="34">
                  <c:v>-61034</c:v>
                </c:pt>
                <c:pt idx="35">
                  <c:v>-61294</c:v>
                </c:pt>
                <c:pt idx="36">
                  <c:v>-61478</c:v>
                </c:pt>
                <c:pt idx="37">
                  <c:v>-61596</c:v>
                </c:pt>
                <c:pt idx="38">
                  <c:v>-61659</c:v>
                </c:pt>
                <c:pt idx="39">
                  <c:v>-61683</c:v>
                </c:pt>
                <c:pt idx="40">
                  <c:v>-61687</c:v>
                </c:pt>
                <c:pt idx="41">
                  <c:v>-61687</c:v>
                </c:pt>
                <c:pt idx="42">
                  <c:v>-61687</c:v>
                </c:pt>
                <c:pt idx="43">
                  <c:v>-61687</c:v>
                </c:pt>
                <c:pt idx="44">
                  <c:v>-61687</c:v>
                </c:pt>
                <c:pt idx="45">
                  <c:v>-61688</c:v>
                </c:pt>
                <c:pt idx="46">
                  <c:v>-61689</c:v>
                </c:pt>
                <c:pt idx="47">
                  <c:v>-61690</c:v>
                </c:pt>
                <c:pt idx="48">
                  <c:v>-61691</c:v>
                </c:pt>
                <c:pt idx="49">
                  <c:v>-61692</c:v>
                </c:pt>
                <c:pt idx="50">
                  <c:v>-61694</c:v>
                </c:pt>
                <c:pt idx="51">
                  <c:v>-61696</c:v>
                </c:pt>
                <c:pt idx="52">
                  <c:v>-61697</c:v>
                </c:pt>
                <c:pt idx="53">
                  <c:v>-61699</c:v>
                </c:pt>
                <c:pt idx="54">
                  <c:v>-61701</c:v>
                </c:pt>
                <c:pt idx="55">
                  <c:v>-61702</c:v>
                </c:pt>
                <c:pt idx="56">
                  <c:v>-61704</c:v>
                </c:pt>
                <c:pt idx="57">
                  <c:v>-61705</c:v>
                </c:pt>
                <c:pt idx="58">
                  <c:v>-61706</c:v>
                </c:pt>
                <c:pt idx="59">
                  <c:v>-61706</c:v>
                </c:pt>
                <c:pt idx="60">
                  <c:v>-61705</c:v>
                </c:pt>
                <c:pt idx="61">
                  <c:v>-61704</c:v>
                </c:pt>
                <c:pt idx="62">
                  <c:v>-61702</c:v>
                </c:pt>
                <c:pt idx="63">
                  <c:v>-61698</c:v>
                </c:pt>
                <c:pt idx="64">
                  <c:v>-61694</c:v>
                </c:pt>
                <c:pt idx="65">
                  <c:v>-61688</c:v>
                </c:pt>
                <c:pt idx="66">
                  <c:v>-61681</c:v>
                </c:pt>
                <c:pt idx="67">
                  <c:v>-61672</c:v>
                </c:pt>
                <c:pt idx="68">
                  <c:v>-61661</c:v>
                </c:pt>
                <c:pt idx="69">
                  <c:v>-61649</c:v>
                </c:pt>
                <c:pt idx="70">
                  <c:v>-61634</c:v>
                </c:pt>
                <c:pt idx="71">
                  <c:v>-61617</c:v>
                </c:pt>
                <c:pt idx="72">
                  <c:v>-61597</c:v>
                </c:pt>
                <c:pt idx="73">
                  <c:v>-61574</c:v>
                </c:pt>
                <c:pt idx="74">
                  <c:v>-61549</c:v>
                </c:pt>
                <c:pt idx="75">
                  <c:v>-61521</c:v>
                </c:pt>
                <c:pt idx="76">
                  <c:v>-61490</c:v>
                </c:pt>
                <c:pt idx="77">
                  <c:v>-61455</c:v>
                </c:pt>
                <c:pt idx="78">
                  <c:v>-61416</c:v>
                </c:pt>
                <c:pt idx="79">
                  <c:v>-61374</c:v>
                </c:pt>
                <c:pt idx="80">
                  <c:v>-61328</c:v>
                </c:pt>
                <c:pt idx="81">
                  <c:v>-61277</c:v>
                </c:pt>
                <c:pt idx="82">
                  <c:v>-61223</c:v>
                </c:pt>
                <c:pt idx="83">
                  <c:v>-61164</c:v>
                </c:pt>
                <c:pt idx="84">
                  <c:v>-61100</c:v>
                </c:pt>
                <c:pt idx="85">
                  <c:v>-61031</c:v>
                </c:pt>
                <c:pt idx="86">
                  <c:v>-60957</c:v>
                </c:pt>
                <c:pt idx="87">
                  <c:v>-60878</c:v>
                </c:pt>
                <c:pt idx="88">
                  <c:v>-60794</c:v>
                </c:pt>
                <c:pt idx="89">
                  <c:v>-60704</c:v>
                </c:pt>
                <c:pt idx="90">
                  <c:v>-60609</c:v>
                </c:pt>
                <c:pt idx="91">
                  <c:v>-60508</c:v>
                </c:pt>
                <c:pt idx="92">
                  <c:v>-60400</c:v>
                </c:pt>
                <c:pt idx="93">
                  <c:v>-60287</c:v>
                </c:pt>
                <c:pt idx="94">
                  <c:v>-60167</c:v>
                </c:pt>
                <c:pt idx="95">
                  <c:v>-60041</c:v>
                </c:pt>
                <c:pt idx="96">
                  <c:v>-59909</c:v>
                </c:pt>
                <c:pt idx="97">
                  <c:v>-59770</c:v>
                </c:pt>
                <c:pt idx="98">
                  <c:v>-59624</c:v>
                </c:pt>
                <c:pt idx="99">
                  <c:v>-59471</c:v>
                </c:pt>
                <c:pt idx="100">
                  <c:v>-59312</c:v>
                </c:pt>
                <c:pt idx="101">
                  <c:v>-59145</c:v>
                </c:pt>
                <c:pt idx="102">
                  <c:v>-58972</c:v>
                </c:pt>
                <c:pt idx="103">
                  <c:v>-58791</c:v>
                </c:pt>
                <c:pt idx="104">
                  <c:v>-58603</c:v>
                </c:pt>
                <c:pt idx="105">
                  <c:v>-58408</c:v>
                </c:pt>
                <c:pt idx="106">
                  <c:v>-58206</c:v>
                </c:pt>
                <c:pt idx="107">
                  <c:v>-57996</c:v>
                </c:pt>
                <c:pt idx="108">
                  <c:v>-57780</c:v>
                </c:pt>
                <c:pt idx="109">
                  <c:v>-57556</c:v>
                </c:pt>
                <c:pt idx="110">
                  <c:v>-57324</c:v>
                </c:pt>
                <c:pt idx="111">
                  <c:v>-57086</c:v>
                </c:pt>
                <c:pt idx="112">
                  <c:v>-56840</c:v>
                </c:pt>
                <c:pt idx="113">
                  <c:v>-56588</c:v>
                </c:pt>
                <c:pt idx="114">
                  <c:v>-56328</c:v>
                </c:pt>
                <c:pt idx="115">
                  <c:v>-56061</c:v>
                </c:pt>
                <c:pt idx="116">
                  <c:v>-55788</c:v>
                </c:pt>
                <c:pt idx="117">
                  <c:v>-55508</c:v>
                </c:pt>
                <c:pt idx="118">
                  <c:v>-55221</c:v>
                </c:pt>
                <c:pt idx="119">
                  <c:v>-54927</c:v>
                </c:pt>
                <c:pt idx="120">
                  <c:v>-54628</c:v>
                </c:pt>
                <c:pt idx="121">
                  <c:v>-54322</c:v>
                </c:pt>
                <c:pt idx="122">
                  <c:v>-54010</c:v>
                </c:pt>
                <c:pt idx="123">
                  <c:v>-53693</c:v>
                </c:pt>
                <c:pt idx="124">
                  <c:v>-53370</c:v>
                </c:pt>
                <c:pt idx="125">
                  <c:v>-53041</c:v>
                </c:pt>
                <c:pt idx="126">
                  <c:v>-52708</c:v>
                </c:pt>
                <c:pt idx="127">
                  <c:v>-52370</c:v>
                </c:pt>
                <c:pt idx="128">
                  <c:v>-52027</c:v>
                </c:pt>
                <c:pt idx="129">
                  <c:v>-51680</c:v>
                </c:pt>
                <c:pt idx="130">
                  <c:v>-51330</c:v>
                </c:pt>
                <c:pt idx="131">
                  <c:v>-50975</c:v>
                </c:pt>
                <c:pt idx="132">
                  <c:v>-50618</c:v>
                </c:pt>
                <c:pt idx="133">
                  <c:v>-50258</c:v>
                </c:pt>
                <c:pt idx="134">
                  <c:v>-49895</c:v>
                </c:pt>
                <c:pt idx="135">
                  <c:v>-49531</c:v>
                </c:pt>
                <c:pt idx="136">
                  <c:v>-49164</c:v>
                </c:pt>
                <c:pt idx="137">
                  <c:v>-48797</c:v>
                </c:pt>
                <c:pt idx="138">
                  <c:v>-48429</c:v>
                </c:pt>
                <c:pt idx="139">
                  <c:v>-48061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7272875"/>
        <c:axId val="221181152"/>
      </c:lineChart>
      <c:catAx>
        <c:axId val="3872728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181152"/>
        <c:crosses val="autoZero"/>
        <c:auto val="1"/>
        <c:lblAlgn val="ctr"/>
        <c:lblOffset val="100"/>
        <c:noMultiLvlLbl val="0"/>
      </c:catAx>
      <c:valAx>
        <c:axId val="2211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72728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'LW40'!$O$25:$O$164</c:f>
              <c:numCache>
                <c:formatCode>General</c:formatCode>
                <c:ptCount val="140"/>
                <c:pt idx="0">
                  <c:v>0</c:v>
                </c:pt>
                <c:pt idx="1">
                  <c:v>12333.3333333333</c:v>
                </c:pt>
                <c:pt idx="2">
                  <c:v>12700</c:v>
                </c:pt>
                <c:pt idx="3">
                  <c:v>13466.6666666667</c:v>
                </c:pt>
                <c:pt idx="4">
                  <c:v>14500</c:v>
                </c:pt>
                <c:pt idx="5">
                  <c:v>15866.6666666667</c:v>
                </c:pt>
                <c:pt idx="6">
                  <c:v>17366.6666666667</c:v>
                </c:pt>
                <c:pt idx="7">
                  <c:v>19033.3333333333</c:v>
                </c:pt>
                <c:pt idx="8">
                  <c:v>20833.3333333333</c:v>
                </c:pt>
                <c:pt idx="9">
                  <c:v>22733.3333333333</c:v>
                </c:pt>
                <c:pt idx="10">
                  <c:v>24600</c:v>
                </c:pt>
                <c:pt idx="11">
                  <c:v>26466.6666666666</c:v>
                </c:pt>
                <c:pt idx="12">
                  <c:v>28333.3333333333</c:v>
                </c:pt>
                <c:pt idx="13">
                  <c:v>30100</c:v>
                </c:pt>
                <c:pt idx="14">
                  <c:v>31766.6666666666</c:v>
                </c:pt>
                <c:pt idx="15">
                  <c:v>33333.3333333333</c:v>
                </c:pt>
                <c:pt idx="16">
                  <c:v>34700</c:v>
                </c:pt>
                <c:pt idx="17">
                  <c:v>35966.6666666666</c:v>
                </c:pt>
                <c:pt idx="18">
                  <c:v>37033.3333333333</c:v>
                </c:pt>
                <c:pt idx="19">
                  <c:v>37933.3333333333</c:v>
                </c:pt>
                <c:pt idx="20">
                  <c:v>38600</c:v>
                </c:pt>
                <c:pt idx="21">
                  <c:v>39066.6666666666</c:v>
                </c:pt>
                <c:pt idx="22">
                  <c:v>39400</c:v>
                </c:pt>
                <c:pt idx="23">
                  <c:v>39466.6666666666</c:v>
                </c:pt>
                <c:pt idx="24">
                  <c:v>39433.3333333333</c:v>
                </c:pt>
                <c:pt idx="25">
                  <c:v>39133.3333333333</c:v>
                </c:pt>
                <c:pt idx="26">
                  <c:v>38733.3333333333</c:v>
                </c:pt>
                <c:pt idx="27">
                  <c:v>38166.6666666666</c:v>
                </c:pt>
                <c:pt idx="28">
                  <c:v>37466.6666666666</c:v>
                </c:pt>
                <c:pt idx="29">
                  <c:v>36633.3333333333</c:v>
                </c:pt>
                <c:pt idx="30">
                  <c:v>35733.3333333333</c:v>
                </c:pt>
                <c:pt idx="31">
                  <c:v>34700</c:v>
                </c:pt>
                <c:pt idx="32">
                  <c:v>33700</c:v>
                </c:pt>
                <c:pt idx="33">
                  <c:v>32600</c:v>
                </c:pt>
                <c:pt idx="34">
                  <c:v>31533.3333333333</c:v>
                </c:pt>
                <c:pt idx="35">
                  <c:v>30466.6666666666</c:v>
                </c:pt>
                <c:pt idx="36">
                  <c:v>29433.3333333333</c:v>
                </c:pt>
                <c:pt idx="37">
                  <c:v>28433.3333333333</c:v>
                </c:pt>
                <c:pt idx="38">
                  <c:v>27533.3333333333</c:v>
                </c:pt>
                <c:pt idx="39">
                  <c:v>26733.3333333333</c:v>
                </c:pt>
                <c:pt idx="40">
                  <c:v>26066.6666666666</c:v>
                </c:pt>
                <c:pt idx="41">
                  <c:v>25333.3333333333</c:v>
                </c:pt>
                <c:pt idx="42">
                  <c:v>23833.3333333333</c:v>
                </c:pt>
                <c:pt idx="43">
                  <c:v>21600</c:v>
                </c:pt>
                <c:pt idx="44">
                  <c:v>18733.3333333333</c:v>
                </c:pt>
                <c:pt idx="45">
                  <c:v>15366.6666666667</c:v>
                </c:pt>
                <c:pt idx="46">
                  <c:v>11600</c:v>
                </c:pt>
                <c:pt idx="47">
                  <c:v>7466.66666666666</c:v>
                </c:pt>
                <c:pt idx="48">
                  <c:v>3133.33333333333</c:v>
                </c:pt>
                <c:pt idx="49">
                  <c:v>-1566.66666666667</c:v>
                </c:pt>
                <c:pt idx="50">
                  <c:v>-6499.99999999999</c:v>
                </c:pt>
                <c:pt idx="51">
                  <c:v>-11733.3333333333</c:v>
                </c:pt>
                <c:pt idx="52">
                  <c:v>-17300</c:v>
                </c:pt>
                <c:pt idx="53">
                  <c:v>-23233.3333333333</c:v>
                </c:pt>
                <c:pt idx="54">
                  <c:v>-29533.3333333333</c:v>
                </c:pt>
                <c:pt idx="55">
                  <c:v>-36266.6666666666</c:v>
                </c:pt>
                <c:pt idx="56">
                  <c:v>-43400</c:v>
                </c:pt>
                <c:pt idx="57">
                  <c:v>-50966.6666666666</c:v>
                </c:pt>
                <c:pt idx="58">
                  <c:v>-58899.9999999999</c:v>
                </c:pt>
                <c:pt idx="59">
                  <c:v>-67199.9999999999</c:v>
                </c:pt>
                <c:pt idx="60">
                  <c:v>-75733.3333333333</c:v>
                </c:pt>
                <c:pt idx="61">
                  <c:v>-84433.3333333333</c:v>
                </c:pt>
                <c:pt idx="62">
                  <c:v>-93199.9999999999</c:v>
                </c:pt>
                <c:pt idx="63">
                  <c:v>-101900</c:v>
                </c:pt>
                <c:pt idx="64">
                  <c:v>-110333.333333333</c:v>
                </c:pt>
                <c:pt idx="65">
                  <c:v>-118433.333333333</c:v>
                </c:pt>
                <c:pt idx="66">
                  <c:v>-126000</c:v>
                </c:pt>
                <c:pt idx="67">
                  <c:v>-132866.666666667</c:v>
                </c:pt>
                <c:pt idx="68">
                  <c:v>-138900.000000001</c:v>
                </c:pt>
                <c:pt idx="69">
                  <c:v>-144000.000000001</c:v>
                </c:pt>
                <c:pt idx="70">
                  <c:v>-148033.333333334</c:v>
                </c:pt>
                <c:pt idx="71">
                  <c:v>-150900.000000001</c:v>
                </c:pt>
                <c:pt idx="72">
                  <c:v>-152533.333333334</c:v>
                </c:pt>
                <c:pt idx="73">
                  <c:v>-152900.000000001</c:v>
                </c:pt>
                <c:pt idx="74">
                  <c:v>-152033.333333334</c:v>
                </c:pt>
                <c:pt idx="75">
                  <c:v>-149833.333333334</c:v>
                </c:pt>
                <c:pt idx="76">
                  <c:v>-146466.666666668</c:v>
                </c:pt>
                <c:pt idx="77">
                  <c:v>-141833.333333334</c:v>
                </c:pt>
                <c:pt idx="78">
                  <c:v>-136133.333333334</c:v>
                </c:pt>
                <c:pt idx="79">
                  <c:v>-129366.666666668</c:v>
                </c:pt>
                <c:pt idx="80">
                  <c:v>-121633.333333334</c:v>
                </c:pt>
                <c:pt idx="81">
                  <c:v>-113033.333333334</c:v>
                </c:pt>
                <c:pt idx="82">
                  <c:v>-103666.666666667</c:v>
                </c:pt>
                <c:pt idx="83">
                  <c:v>-93633.3333333339</c:v>
                </c:pt>
                <c:pt idx="84">
                  <c:v>-83000.0000000005</c:v>
                </c:pt>
                <c:pt idx="85">
                  <c:v>-71966.6666666671</c:v>
                </c:pt>
                <c:pt idx="86">
                  <c:v>-60500.0000000004</c:v>
                </c:pt>
                <c:pt idx="87">
                  <c:v>-48800.0000000003</c:v>
                </c:pt>
                <c:pt idx="88">
                  <c:v>-36900.0000000002</c:v>
                </c:pt>
                <c:pt idx="89">
                  <c:v>-24900.0000000002</c:v>
                </c:pt>
                <c:pt idx="90">
                  <c:v>-12966.6666666668</c:v>
                </c:pt>
                <c:pt idx="91">
                  <c:v>-1100.00000000001</c:v>
                </c:pt>
                <c:pt idx="92">
                  <c:v>10500.0000000001</c:v>
                </c:pt>
                <c:pt idx="93">
                  <c:v>21933.3333333335</c:v>
                </c:pt>
                <c:pt idx="94">
                  <c:v>32966.6666666669</c:v>
                </c:pt>
                <c:pt idx="95">
                  <c:v>43666.6666666669</c:v>
                </c:pt>
                <c:pt idx="96">
                  <c:v>53933.3333333337</c:v>
                </c:pt>
                <c:pt idx="97">
                  <c:v>63733.3333333338</c:v>
                </c:pt>
                <c:pt idx="98">
                  <c:v>73000.0000000005</c:v>
                </c:pt>
                <c:pt idx="99">
                  <c:v>81666.6666666672</c:v>
                </c:pt>
                <c:pt idx="100">
                  <c:v>89733.3333333339</c:v>
                </c:pt>
                <c:pt idx="101">
                  <c:v>97100.0000000006</c:v>
                </c:pt>
                <c:pt idx="102">
                  <c:v>103733.333333334</c:v>
                </c:pt>
                <c:pt idx="103">
                  <c:v>109566.666666667</c:v>
                </c:pt>
                <c:pt idx="104">
                  <c:v>114600.000000001</c:v>
                </c:pt>
                <c:pt idx="105">
                  <c:v>118700.000000001</c:v>
                </c:pt>
                <c:pt idx="106">
                  <c:v>122000.000000001</c:v>
                </c:pt>
                <c:pt idx="107">
                  <c:v>124300.000000001</c:v>
                </c:pt>
                <c:pt idx="108">
                  <c:v>125666.666666667</c:v>
                </c:pt>
                <c:pt idx="109">
                  <c:v>126166.666666667</c:v>
                </c:pt>
                <c:pt idx="110">
                  <c:v>125700.000000001</c:v>
                </c:pt>
                <c:pt idx="111">
                  <c:v>124366.666666667</c:v>
                </c:pt>
                <c:pt idx="112">
                  <c:v>122133.333333334</c:v>
                </c:pt>
                <c:pt idx="113">
                  <c:v>119133.333333334</c:v>
                </c:pt>
                <c:pt idx="114">
                  <c:v>115366.666666667</c:v>
                </c:pt>
                <c:pt idx="115">
                  <c:v>110933.333333334</c:v>
                </c:pt>
                <c:pt idx="116">
                  <c:v>105866.666666667</c:v>
                </c:pt>
                <c:pt idx="117">
                  <c:v>100333.333333334</c:v>
                </c:pt>
                <c:pt idx="118">
                  <c:v>94333.333333334</c:v>
                </c:pt>
                <c:pt idx="119">
                  <c:v>88000.0000000006</c:v>
                </c:pt>
                <c:pt idx="120">
                  <c:v>81400.0000000005</c:v>
                </c:pt>
                <c:pt idx="121">
                  <c:v>74633.3333333338</c:v>
                </c:pt>
                <c:pt idx="122">
                  <c:v>67800.0000000004</c:v>
                </c:pt>
                <c:pt idx="123">
                  <c:v>60866.6666666671</c:v>
                </c:pt>
                <c:pt idx="124">
                  <c:v>54000.0000000003</c:v>
                </c:pt>
                <c:pt idx="125">
                  <c:v>47200.0000000003</c:v>
                </c:pt>
                <c:pt idx="126">
                  <c:v>40533.3333333336</c:v>
                </c:pt>
                <c:pt idx="127">
                  <c:v>34033.3333333336</c:v>
                </c:pt>
                <c:pt idx="128">
                  <c:v>27700.0000000002</c:v>
                </c:pt>
                <c:pt idx="129">
                  <c:v>21566.6666666668</c:v>
                </c:pt>
                <c:pt idx="130">
                  <c:v>15700.0000000001</c:v>
                </c:pt>
                <c:pt idx="131">
                  <c:v>10066.6666666667</c:v>
                </c:pt>
                <c:pt idx="132">
                  <c:v>4766.6666666667</c:v>
                </c:pt>
                <c:pt idx="133">
                  <c:v>-300.000000000002</c:v>
                </c:pt>
                <c:pt idx="134">
                  <c:v>-4966.66666666663</c:v>
                </c:pt>
                <c:pt idx="135">
                  <c:v>-9233.33333333326</c:v>
                </c:pt>
                <c:pt idx="136">
                  <c:v>-13033.3333333332</c:v>
                </c:pt>
                <c:pt idx="137">
                  <c:v>-16333.3333333332</c:v>
                </c:pt>
                <c:pt idx="138">
                  <c:v>-18966.6666666665</c:v>
                </c:pt>
                <c:pt idx="139">
                  <c:v>-20933.3333333332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'LW40'!$P$25:$P$164</c:f>
              <c:numCache>
                <c:formatCode>General</c:formatCode>
                <c:ptCount val="140"/>
                <c:pt idx="0">
                  <c:v>0</c:v>
                </c:pt>
                <c:pt idx="1">
                  <c:v>12600</c:v>
                </c:pt>
                <c:pt idx="2">
                  <c:v>13333.3333333333</c:v>
                </c:pt>
                <c:pt idx="3">
                  <c:v>14666.6666666667</c:v>
                </c:pt>
                <c:pt idx="4">
                  <c:v>16566.6666666667</c:v>
                </c:pt>
                <c:pt idx="5">
                  <c:v>18900</c:v>
                </c:pt>
                <c:pt idx="6">
                  <c:v>21466.6666666667</c:v>
                </c:pt>
                <c:pt idx="7">
                  <c:v>24300</c:v>
                </c:pt>
                <c:pt idx="8">
                  <c:v>27233.3333333333</c:v>
                </c:pt>
                <c:pt idx="9">
                  <c:v>30200</c:v>
                </c:pt>
                <c:pt idx="10">
                  <c:v>33133.3333333333</c:v>
                </c:pt>
                <c:pt idx="11">
                  <c:v>35900</c:v>
                </c:pt>
                <c:pt idx="12">
                  <c:v>38500</c:v>
                </c:pt>
                <c:pt idx="13">
                  <c:v>40833.3333333333</c:v>
                </c:pt>
                <c:pt idx="14">
                  <c:v>42900</c:v>
                </c:pt>
                <c:pt idx="15">
                  <c:v>44633.3333333333</c:v>
                </c:pt>
                <c:pt idx="16">
                  <c:v>45966.6666666666</c:v>
                </c:pt>
                <c:pt idx="17">
                  <c:v>46933.3333333333</c:v>
                </c:pt>
                <c:pt idx="18">
                  <c:v>47500</c:v>
                </c:pt>
                <c:pt idx="19">
                  <c:v>47666.6666666666</c:v>
                </c:pt>
                <c:pt idx="20">
                  <c:v>47400</c:v>
                </c:pt>
                <c:pt idx="21">
                  <c:v>46800</c:v>
                </c:pt>
                <c:pt idx="22">
                  <c:v>45800</c:v>
                </c:pt>
                <c:pt idx="23">
                  <c:v>44466.6666666666</c:v>
                </c:pt>
                <c:pt idx="24">
                  <c:v>42900</c:v>
                </c:pt>
                <c:pt idx="25">
                  <c:v>41000</c:v>
                </c:pt>
                <c:pt idx="26">
                  <c:v>38933.3333333333</c:v>
                </c:pt>
                <c:pt idx="27">
                  <c:v>36666.6666666666</c:v>
                </c:pt>
                <c:pt idx="28">
                  <c:v>34266.6666666666</c:v>
                </c:pt>
                <c:pt idx="29">
                  <c:v>31833.3333333333</c:v>
                </c:pt>
                <c:pt idx="30">
                  <c:v>29333.3333333333</c:v>
                </c:pt>
                <c:pt idx="31">
                  <c:v>26866.6666666666</c:v>
                </c:pt>
                <c:pt idx="32">
                  <c:v>24400</c:v>
                </c:pt>
                <c:pt idx="33">
                  <c:v>22100</c:v>
                </c:pt>
                <c:pt idx="34">
                  <c:v>19866.6666666666</c:v>
                </c:pt>
                <c:pt idx="35">
                  <c:v>17833.3333333333</c:v>
                </c:pt>
                <c:pt idx="36">
                  <c:v>16000</c:v>
                </c:pt>
                <c:pt idx="37">
                  <c:v>14466.6666666667</c:v>
                </c:pt>
                <c:pt idx="38">
                  <c:v>13133.3333333333</c:v>
                </c:pt>
                <c:pt idx="39">
                  <c:v>12233.3333333333</c:v>
                </c:pt>
                <c:pt idx="40">
                  <c:v>11633.3333333333</c:v>
                </c:pt>
                <c:pt idx="41">
                  <c:v>11300</c:v>
                </c:pt>
                <c:pt idx="42">
                  <c:v>10566.6666666667</c:v>
                </c:pt>
                <c:pt idx="43">
                  <c:v>9333.33333333332</c:v>
                </c:pt>
                <c:pt idx="44">
                  <c:v>7633.33333333333</c:v>
                </c:pt>
                <c:pt idx="45">
                  <c:v>5600</c:v>
                </c:pt>
                <c:pt idx="46">
                  <c:v>3266.66666666666</c:v>
                </c:pt>
                <c:pt idx="47">
                  <c:v>666.666666666666</c:v>
                </c:pt>
                <c:pt idx="48">
                  <c:v>-2200</c:v>
                </c:pt>
                <c:pt idx="49">
                  <c:v>-5300</c:v>
                </c:pt>
                <c:pt idx="50">
                  <c:v>-8599.99999999999</c:v>
                </c:pt>
                <c:pt idx="51">
                  <c:v>-12133.3333333333</c:v>
                </c:pt>
                <c:pt idx="52">
                  <c:v>-15866.6666666667</c:v>
                </c:pt>
                <c:pt idx="53">
                  <c:v>-19866.6666666666</c:v>
                </c:pt>
                <c:pt idx="54">
                  <c:v>-24100</c:v>
                </c:pt>
                <c:pt idx="55">
                  <c:v>-28533.3333333333</c:v>
                </c:pt>
                <c:pt idx="56">
                  <c:v>-33233.3333333333</c:v>
                </c:pt>
                <c:pt idx="57">
                  <c:v>-38133.3333333333</c:v>
                </c:pt>
                <c:pt idx="58">
                  <c:v>-43166.6666666666</c:v>
                </c:pt>
                <c:pt idx="59">
                  <c:v>-48400</c:v>
                </c:pt>
                <c:pt idx="60">
                  <c:v>-53699.9999999999</c:v>
                </c:pt>
                <c:pt idx="61">
                  <c:v>-59033.3333333333</c:v>
                </c:pt>
                <c:pt idx="62">
                  <c:v>-64333.3333333333</c:v>
                </c:pt>
                <c:pt idx="63">
                  <c:v>-69566.6666666666</c:v>
                </c:pt>
                <c:pt idx="64">
                  <c:v>-74633.3333333333</c:v>
                </c:pt>
                <c:pt idx="65">
                  <c:v>-79399.9999999999</c:v>
                </c:pt>
                <c:pt idx="66">
                  <c:v>-83833.3333333333</c:v>
                </c:pt>
                <c:pt idx="67">
                  <c:v>-87899.9999999999</c:v>
                </c:pt>
                <c:pt idx="68">
                  <c:v>-91466.6666666673</c:v>
                </c:pt>
                <c:pt idx="69">
                  <c:v>-94466.6666666673</c:v>
                </c:pt>
                <c:pt idx="70">
                  <c:v>-96900.0000000006</c:v>
                </c:pt>
                <c:pt idx="71">
                  <c:v>-98700.0000000006</c:v>
                </c:pt>
                <c:pt idx="72">
                  <c:v>-99800.0000000007</c:v>
                </c:pt>
                <c:pt idx="73">
                  <c:v>-100233.333333334</c:v>
                </c:pt>
                <c:pt idx="74">
                  <c:v>-99933.333333334</c:v>
                </c:pt>
                <c:pt idx="75">
                  <c:v>-98933.333333334</c:v>
                </c:pt>
                <c:pt idx="76">
                  <c:v>-97300.0000000006</c:v>
                </c:pt>
                <c:pt idx="77">
                  <c:v>-94933.333333334</c:v>
                </c:pt>
                <c:pt idx="78">
                  <c:v>-92000.0000000006</c:v>
                </c:pt>
                <c:pt idx="79">
                  <c:v>-88466.6666666672</c:v>
                </c:pt>
                <c:pt idx="80">
                  <c:v>-84400.0000000006</c:v>
                </c:pt>
                <c:pt idx="81">
                  <c:v>-79900.0000000005</c:v>
                </c:pt>
                <c:pt idx="82">
                  <c:v>-75000.0000000005</c:v>
                </c:pt>
                <c:pt idx="83">
                  <c:v>-69766.6666666671</c:v>
                </c:pt>
                <c:pt idx="84">
                  <c:v>-64266.6666666671</c:v>
                </c:pt>
                <c:pt idx="85">
                  <c:v>-58600.0000000004</c:v>
                </c:pt>
                <c:pt idx="86">
                  <c:v>-52866.666666667</c:v>
                </c:pt>
                <c:pt idx="87">
                  <c:v>-47100.0000000003</c:v>
                </c:pt>
                <c:pt idx="88">
                  <c:v>-41400.0000000003</c:v>
                </c:pt>
                <c:pt idx="89">
                  <c:v>-35866.6666666669</c:v>
                </c:pt>
                <c:pt idx="90">
                  <c:v>-30633.3333333335</c:v>
                </c:pt>
                <c:pt idx="91">
                  <c:v>-25700.0000000002</c:v>
                </c:pt>
                <c:pt idx="92">
                  <c:v>-21233.3333333335</c:v>
                </c:pt>
                <c:pt idx="93">
                  <c:v>-17066.6666666668</c:v>
                </c:pt>
                <c:pt idx="94">
                  <c:v>-13333.3333333334</c:v>
                </c:pt>
                <c:pt idx="95">
                  <c:v>-9900.00000000006</c:v>
                </c:pt>
                <c:pt idx="96">
                  <c:v>-6866.66666666671</c:v>
                </c:pt>
                <c:pt idx="97">
                  <c:v>-4066.66666666669</c:v>
                </c:pt>
                <c:pt idx="98">
                  <c:v>-1600.00000000001</c:v>
                </c:pt>
                <c:pt idx="99">
                  <c:v>533.333333333337</c:v>
                </c:pt>
                <c:pt idx="100">
                  <c:v>2466.66666666668</c:v>
                </c:pt>
                <c:pt idx="101">
                  <c:v>4133.33333333336</c:v>
                </c:pt>
                <c:pt idx="102">
                  <c:v>5533.33333333337</c:v>
                </c:pt>
                <c:pt idx="103">
                  <c:v>6733.33333333338</c:v>
                </c:pt>
                <c:pt idx="104">
                  <c:v>7700.00000000005</c:v>
                </c:pt>
                <c:pt idx="105">
                  <c:v>8533.33333333339</c:v>
                </c:pt>
                <c:pt idx="106">
                  <c:v>9100.00000000006</c:v>
                </c:pt>
                <c:pt idx="107">
                  <c:v>9566.66666666673</c:v>
                </c:pt>
                <c:pt idx="108">
                  <c:v>9866.66666666673</c:v>
                </c:pt>
                <c:pt idx="109">
                  <c:v>10000.0000000001</c:v>
                </c:pt>
                <c:pt idx="110">
                  <c:v>10033.3333333334</c:v>
                </c:pt>
                <c:pt idx="111">
                  <c:v>9966.66666666673</c:v>
                </c:pt>
                <c:pt idx="112">
                  <c:v>9733.3333333334</c:v>
                </c:pt>
                <c:pt idx="113">
                  <c:v>9466.66666666673</c:v>
                </c:pt>
                <c:pt idx="114">
                  <c:v>9066.66666666673</c:v>
                </c:pt>
                <c:pt idx="115">
                  <c:v>8633.33333333339</c:v>
                </c:pt>
                <c:pt idx="116">
                  <c:v>8133.33333333339</c:v>
                </c:pt>
                <c:pt idx="117">
                  <c:v>7566.66666666672</c:v>
                </c:pt>
                <c:pt idx="118">
                  <c:v>6933.33333333338</c:v>
                </c:pt>
                <c:pt idx="119">
                  <c:v>6333.33333333337</c:v>
                </c:pt>
                <c:pt idx="120">
                  <c:v>5633.33333333337</c:v>
                </c:pt>
                <c:pt idx="121">
                  <c:v>4966.6666666667</c:v>
                </c:pt>
                <c:pt idx="122">
                  <c:v>4266.66666666669</c:v>
                </c:pt>
                <c:pt idx="123">
                  <c:v>3566.66666666669</c:v>
                </c:pt>
                <c:pt idx="124">
                  <c:v>2866.66666666669</c:v>
                </c:pt>
                <c:pt idx="125">
                  <c:v>2166.66666666668</c:v>
                </c:pt>
                <c:pt idx="126">
                  <c:v>1500.00000000001</c:v>
                </c:pt>
                <c:pt idx="127">
                  <c:v>833.333333333339</c:v>
                </c:pt>
                <c:pt idx="128">
                  <c:v>233.333333333335</c:v>
                </c:pt>
                <c:pt idx="129">
                  <c:v>-400.000000000003</c:v>
                </c:pt>
                <c:pt idx="130">
                  <c:v>-933.333333333339</c:v>
                </c:pt>
                <c:pt idx="131">
                  <c:v>-1500.00000000001</c:v>
                </c:pt>
                <c:pt idx="132">
                  <c:v>-1933.33333333335</c:v>
                </c:pt>
                <c:pt idx="133">
                  <c:v>-2400.00000000002</c:v>
                </c:pt>
                <c:pt idx="134">
                  <c:v>-2799.99999999998</c:v>
                </c:pt>
                <c:pt idx="135">
                  <c:v>-3133.33333333331</c:v>
                </c:pt>
                <c:pt idx="136">
                  <c:v>-3399.99999999997</c:v>
                </c:pt>
                <c:pt idx="137">
                  <c:v>-3633.3333333333</c:v>
                </c:pt>
                <c:pt idx="138">
                  <c:v>-3799.99999999997</c:v>
                </c:pt>
                <c:pt idx="139">
                  <c:v>-3933.3333333333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'LW40'!$Q$25:$Q$164</c:f>
              <c:numCache>
                <c:formatCode>General</c:formatCode>
                <c:ptCount val="140"/>
                <c:pt idx="0">
                  <c:v>0</c:v>
                </c:pt>
                <c:pt idx="1">
                  <c:v>-3900</c:v>
                </c:pt>
                <c:pt idx="2">
                  <c:v>-3500</c:v>
                </c:pt>
                <c:pt idx="3">
                  <c:v>-2666.66666666667</c:v>
                </c:pt>
                <c:pt idx="4">
                  <c:v>-1500</c:v>
                </c:pt>
                <c:pt idx="5">
                  <c:v>-133.333333333333</c:v>
                </c:pt>
                <c:pt idx="6">
                  <c:v>1466.66666666667</c:v>
                </c:pt>
                <c:pt idx="7">
                  <c:v>3200</c:v>
                </c:pt>
                <c:pt idx="8">
                  <c:v>5066.66666666667</c:v>
                </c:pt>
                <c:pt idx="9">
                  <c:v>6999.99999999999</c:v>
                </c:pt>
                <c:pt idx="10">
                  <c:v>8899.99999999999</c:v>
                </c:pt>
                <c:pt idx="11">
                  <c:v>10833.3333333333</c:v>
                </c:pt>
                <c:pt idx="12">
                  <c:v>12666.6666666667</c:v>
                </c:pt>
                <c:pt idx="13">
                  <c:v>14400</c:v>
                </c:pt>
                <c:pt idx="14">
                  <c:v>16066.6666666667</c:v>
                </c:pt>
                <c:pt idx="15">
                  <c:v>17533.3333333333</c:v>
                </c:pt>
                <c:pt idx="16">
                  <c:v>18866.6666666666</c:v>
                </c:pt>
                <c:pt idx="17">
                  <c:v>20000</c:v>
                </c:pt>
                <c:pt idx="18">
                  <c:v>20966.6666666666</c:v>
                </c:pt>
                <c:pt idx="19">
                  <c:v>21666.6666666666</c:v>
                </c:pt>
                <c:pt idx="20">
                  <c:v>22200</c:v>
                </c:pt>
                <c:pt idx="21">
                  <c:v>22500</c:v>
                </c:pt>
                <c:pt idx="22">
                  <c:v>22566.6666666666</c:v>
                </c:pt>
                <c:pt idx="23">
                  <c:v>22400</c:v>
                </c:pt>
                <c:pt idx="24">
                  <c:v>22033.3333333333</c:v>
                </c:pt>
                <c:pt idx="25">
                  <c:v>21466.6666666666</c:v>
                </c:pt>
                <c:pt idx="26">
                  <c:v>20666.6666666666</c:v>
                </c:pt>
                <c:pt idx="27">
                  <c:v>19766.6666666666</c:v>
                </c:pt>
                <c:pt idx="28">
                  <c:v>18666.6666666666</c:v>
                </c:pt>
                <c:pt idx="29">
                  <c:v>17400</c:v>
                </c:pt>
                <c:pt idx="30">
                  <c:v>16066.6666666667</c:v>
                </c:pt>
                <c:pt idx="31">
                  <c:v>14666.6666666667</c:v>
                </c:pt>
                <c:pt idx="32">
                  <c:v>13166.6666666667</c:v>
                </c:pt>
                <c:pt idx="33">
                  <c:v>11666.6666666667</c:v>
                </c:pt>
                <c:pt idx="34">
                  <c:v>10200</c:v>
                </c:pt>
                <c:pt idx="35">
                  <c:v>8766.66666666666</c:v>
                </c:pt>
                <c:pt idx="36">
                  <c:v>7499.99999999999</c:v>
                </c:pt>
                <c:pt idx="37">
                  <c:v>6333.33333333333</c:v>
                </c:pt>
                <c:pt idx="38">
                  <c:v>5400</c:v>
                </c:pt>
                <c:pt idx="39">
                  <c:v>4700</c:v>
                </c:pt>
                <c:pt idx="40">
                  <c:v>4300</c:v>
                </c:pt>
                <c:pt idx="41">
                  <c:v>4266.66666666666</c:v>
                </c:pt>
                <c:pt idx="42">
                  <c:v>4266.66666666666</c:v>
                </c:pt>
                <c:pt idx="43">
                  <c:v>4300</c:v>
                </c:pt>
                <c:pt idx="44">
                  <c:v>4266.66666666666</c:v>
                </c:pt>
                <c:pt idx="45">
                  <c:v>4300</c:v>
                </c:pt>
                <c:pt idx="46">
                  <c:v>4333.33333333333</c:v>
                </c:pt>
                <c:pt idx="47">
                  <c:v>4333.33333333333</c:v>
                </c:pt>
                <c:pt idx="48">
                  <c:v>4400</c:v>
                </c:pt>
                <c:pt idx="49">
                  <c:v>4400</c:v>
                </c:pt>
                <c:pt idx="50">
                  <c:v>4433.33333333333</c:v>
                </c:pt>
                <c:pt idx="51">
                  <c:v>4466.66666666666</c:v>
                </c:pt>
                <c:pt idx="52">
                  <c:v>4533.33333333333</c:v>
                </c:pt>
                <c:pt idx="53">
                  <c:v>4566.66666666666</c:v>
                </c:pt>
                <c:pt idx="54">
                  <c:v>4633.33333333333</c:v>
                </c:pt>
                <c:pt idx="55">
                  <c:v>4666.66666666666</c:v>
                </c:pt>
                <c:pt idx="56">
                  <c:v>4733.33333333333</c:v>
                </c:pt>
                <c:pt idx="57">
                  <c:v>4800</c:v>
                </c:pt>
                <c:pt idx="58">
                  <c:v>4866.66666666666</c:v>
                </c:pt>
                <c:pt idx="59">
                  <c:v>4933.33333333333</c:v>
                </c:pt>
                <c:pt idx="60">
                  <c:v>5000</c:v>
                </c:pt>
                <c:pt idx="61">
                  <c:v>5066.66666666666</c:v>
                </c:pt>
                <c:pt idx="62">
                  <c:v>5166.66666666666</c:v>
                </c:pt>
                <c:pt idx="63">
                  <c:v>5233.33333333333</c:v>
                </c:pt>
                <c:pt idx="64">
                  <c:v>5300</c:v>
                </c:pt>
                <c:pt idx="65">
                  <c:v>5400</c:v>
                </c:pt>
                <c:pt idx="66">
                  <c:v>5500</c:v>
                </c:pt>
                <c:pt idx="67">
                  <c:v>5600</c:v>
                </c:pt>
                <c:pt idx="68">
                  <c:v>5700.00000000004</c:v>
                </c:pt>
                <c:pt idx="69">
                  <c:v>5766.6666666667</c:v>
                </c:pt>
                <c:pt idx="70">
                  <c:v>5900.00000000004</c:v>
                </c:pt>
                <c:pt idx="71">
                  <c:v>6000.00000000004</c:v>
                </c:pt>
                <c:pt idx="72">
                  <c:v>6066.66666666671</c:v>
                </c:pt>
                <c:pt idx="73">
                  <c:v>6233.33333333337</c:v>
                </c:pt>
                <c:pt idx="74">
                  <c:v>6300.00000000004</c:v>
                </c:pt>
                <c:pt idx="75">
                  <c:v>6433.33333333337</c:v>
                </c:pt>
                <c:pt idx="76">
                  <c:v>6533.33333333338</c:v>
                </c:pt>
                <c:pt idx="77">
                  <c:v>6666.66666666671</c:v>
                </c:pt>
                <c:pt idx="78">
                  <c:v>6766.66666666671</c:v>
                </c:pt>
                <c:pt idx="79">
                  <c:v>6900.00000000004</c:v>
                </c:pt>
                <c:pt idx="80">
                  <c:v>7000.00000000005</c:v>
                </c:pt>
                <c:pt idx="81">
                  <c:v>7166.66666666671</c:v>
                </c:pt>
                <c:pt idx="82">
                  <c:v>7266.66666666671</c:v>
                </c:pt>
                <c:pt idx="83">
                  <c:v>7366.66666666671</c:v>
                </c:pt>
                <c:pt idx="84">
                  <c:v>7533.33333333338</c:v>
                </c:pt>
                <c:pt idx="85">
                  <c:v>7633.33333333338</c:v>
                </c:pt>
                <c:pt idx="86">
                  <c:v>7800.00000000005</c:v>
                </c:pt>
                <c:pt idx="87">
                  <c:v>7900.00000000005</c:v>
                </c:pt>
                <c:pt idx="88">
                  <c:v>8033.33333333339</c:v>
                </c:pt>
                <c:pt idx="89">
                  <c:v>8166.66666666672</c:v>
                </c:pt>
                <c:pt idx="90">
                  <c:v>8300.00000000005</c:v>
                </c:pt>
                <c:pt idx="91">
                  <c:v>8433.33333333339</c:v>
                </c:pt>
                <c:pt idx="92">
                  <c:v>8566.66666666672</c:v>
                </c:pt>
                <c:pt idx="93">
                  <c:v>8700.00000000006</c:v>
                </c:pt>
                <c:pt idx="94">
                  <c:v>8833.33333333339</c:v>
                </c:pt>
                <c:pt idx="95">
                  <c:v>8966.66666666672</c:v>
                </c:pt>
                <c:pt idx="96">
                  <c:v>9066.66666666673</c:v>
                </c:pt>
                <c:pt idx="97">
                  <c:v>9233.33333333339</c:v>
                </c:pt>
                <c:pt idx="98">
                  <c:v>9366.66666666673</c:v>
                </c:pt>
                <c:pt idx="99">
                  <c:v>9466.66666666673</c:v>
                </c:pt>
                <c:pt idx="100">
                  <c:v>9633.3333333334</c:v>
                </c:pt>
                <c:pt idx="101">
                  <c:v>9733.3333333334</c:v>
                </c:pt>
                <c:pt idx="102">
                  <c:v>9900.00000000006</c:v>
                </c:pt>
                <c:pt idx="103">
                  <c:v>10000.0000000001</c:v>
                </c:pt>
                <c:pt idx="104">
                  <c:v>10100.0000000001</c:v>
                </c:pt>
                <c:pt idx="105">
                  <c:v>10266.6666666667</c:v>
                </c:pt>
                <c:pt idx="106">
                  <c:v>10366.6666666667</c:v>
                </c:pt>
                <c:pt idx="107">
                  <c:v>10500.0000000001</c:v>
                </c:pt>
                <c:pt idx="108">
                  <c:v>10600.0000000001</c:v>
                </c:pt>
                <c:pt idx="109">
                  <c:v>10733.3333333334</c:v>
                </c:pt>
                <c:pt idx="110">
                  <c:v>10833.3333333334</c:v>
                </c:pt>
                <c:pt idx="111">
                  <c:v>10933.3333333334</c:v>
                </c:pt>
                <c:pt idx="112">
                  <c:v>11066.6666666667</c:v>
                </c:pt>
                <c:pt idx="113">
                  <c:v>11166.6666666667</c:v>
                </c:pt>
                <c:pt idx="114">
                  <c:v>11266.6666666667</c:v>
                </c:pt>
                <c:pt idx="115">
                  <c:v>11366.6666666667</c:v>
                </c:pt>
                <c:pt idx="116">
                  <c:v>11466.6666666667</c:v>
                </c:pt>
                <c:pt idx="117">
                  <c:v>11566.6666666667</c:v>
                </c:pt>
                <c:pt idx="118">
                  <c:v>11666.6666666667</c:v>
                </c:pt>
                <c:pt idx="119">
                  <c:v>11733.3333333334</c:v>
                </c:pt>
                <c:pt idx="120">
                  <c:v>11800.0000000001</c:v>
                </c:pt>
                <c:pt idx="121">
                  <c:v>11900.0000000001</c:v>
                </c:pt>
                <c:pt idx="122">
                  <c:v>12000.0000000001</c:v>
                </c:pt>
                <c:pt idx="123">
                  <c:v>12033.3333333334</c:v>
                </c:pt>
                <c:pt idx="124">
                  <c:v>12133.3333333334</c:v>
                </c:pt>
                <c:pt idx="125">
                  <c:v>12166.6666666667</c:v>
                </c:pt>
                <c:pt idx="126">
                  <c:v>12233.3333333334</c:v>
                </c:pt>
                <c:pt idx="127">
                  <c:v>12300.0000000001</c:v>
                </c:pt>
                <c:pt idx="128">
                  <c:v>12333.3333333334</c:v>
                </c:pt>
                <c:pt idx="129">
                  <c:v>12400.0000000001</c:v>
                </c:pt>
                <c:pt idx="130">
                  <c:v>12400.0000000001</c:v>
                </c:pt>
                <c:pt idx="131">
                  <c:v>12466.6666666667</c:v>
                </c:pt>
                <c:pt idx="132">
                  <c:v>12500.0000000001</c:v>
                </c:pt>
                <c:pt idx="133">
                  <c:v>12500.0000000001</c:v>
                </c:pt>
                <c:pt idx="134">
                  <c:v>12499.9999999999</c:v>
                </c:pt>
                <c:pt idx="135">
                  <c:v>12533.3333333332</c:v>
                </c:pt>
                <c:pt idx="136">
                  <c:v>12533.3333333332</c:v>
                </c:pt>
                <c:pt idx="137">
                  <c:v>12533.3333333332</c:v>
                </c:pt>
                <c:pt idx="138">
                  <c:v>12533.3333333332</c:v>
                </c:pt>
                <c:pt idx="139">
                  <c:v>12499.9999999999</c:v>
                </c:pt>
              </c:numCache>
            </c:numRef>
          </c:val>
          <c:smooth val="0"/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'LW40'!$R$25:$R$164</c:f>
              <c:numCache>
                <c:formatCode>General</c:formatCode>
                <c:ptCount val="140"/>
                <c:pt idx="0">
                  <c:v>0</c:v>
                </c:pt>
                <c:pt idx="1">
                  <c:v>-22466.6666666667</c:v>
                </c:pt>
                <c:pt idx="2">
                  <c:v>-23000</c:v>
                </c:pt>
                <c:pt idx="3">
                  <c:v>-23966.6666666667</c:v>
                </c:pt>
                <c:pt idx="4">
                  <c:v>-25100</c:v>
                </c:pt>
                <c:pt idx="5">
                  <c:v>-26533.3333333333</c:v>
                </c:pt>
                <c:pt idx="6">
                  <c:v>-28133.3333333333</c:v>
                </c:pt>
                <c:pt idx="7">
                  <c:v>-29800</c:v>
                </c:pt>
                <c:pt idx="8">
                  <c:v>-31633.3333333333</c:v>
                </c:pt>
                <c:pt idx="9">
                  <c:v>-33433.3333333333</c:v>
                </c:pt>
                <c:pt idx="10">
                  <c:v>-35200</c:v>
                </c:pt>
                <c:pt idx="11">
                  <c:v>-36966.6666666666</c:v>
                </c:pt>
                <c:pt idx="12">
                  <c:v>-38566.6666666666</c:v>
                </c:pt>
                <c:pt idx="13">
                  <c:v>-40066.6666666666</c:v>
                </c:pt>
                <c:pt idx="14">
                  <c:v>-41366.6666666666</c:v>
                </c:pt>
                <c:pt idx="15">
                  <c:v>-42500</c:v>
                </c:pt>
                <c:pt idx="16">
                  <c:v>-43300</c:v>
                </c:pt>
                <c:pt idx="17">
                  <c:v>-43933.3333333333</c:v>
                </c:pt>
                <c:pt idx="18">
                  <c:v>-44200</c:v>
                </c:pt>
                <c:pt idx="19">
                  <c:v>-44200</c:v>
                </c:pt>
                <c:pt idx="20">
                  <c:v>-43833.3333333333</c:v>
                </c:pt>
                <c:pt idx="21">
                  <c:v>-43166.6666666666</c:v>
                </c:pt>
                <c:pt idx="22">
                  <c:v>-42166.6666666666</c:v>
                </c:pt>
                <c:pt idx="23">
                  <c:v>-40833.3333333333</c:v>
                </c:pt>
                <c:pt idx="24">
                  <c:v>-39166.6666666666</c:v>
                </c:pt>
                <c:pt idx="25">
                  <c:v>-37233.3333333333</c:v>
                </c:pt>
                <c:pt idx="26">
                  <c:v>-34966.6666666666</c:v>
                </c:pt>
                <c:pt idx="27">
                  <c:v>-32466.6666666666</c:v>
                </c:pt>
                <c:pt idx="28">
                  <c:v>-29733.3333333333</c:v>
                </c:pt>
                <c:pt idx="29">
                  <c:v>-26866.6666666666</c:v>
                </c:pt>
                <c:pt idx="30">
                  <c:v>-23800</c:v>
                </c:pt>
                <c:pt idx="31">
                  <c:v>-20733.3333333333</c:v>
                </c:pt>
                <c:pt idx="32">
                  <c:v>-17566.6666666666</c:v>
                </c:pt>
                <c:pt idx="33">
                  <c:v>-14500</c:v>
                </c:pt>
                <c:pt idx="34">
                  <c:v>-11500</c:v>
                </c:pt>
                <c:pt idx="35">
                  <c:v>-8666.66666666666</c:v>
                </c:pt>
                <c:pt idx="36">
                  <c:v>-6133.33333333333</c:v>
                </c:pt>
                <c:pt idx="37">
                  <c:v>-3933.33333333333</c:v>
                </c:pt>
                <c:pt idx="38">
                  <c:v>-2100</c:v>
                </c:pt>
                <c:pt idx="39">
                  <c:v>-799.999999999999</c:v>
                </c:pt>
                <c:pt idx="40">
                  <c:v>-133.333333333333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-33.3333333333333</c:v>
                </c:pt>
                <c:pt idx="46">
                  <c:v>-33.3333333333333</c:v>
                </c:pt>
                <c:pt idx="47">
                  <c:v>-33.3333333333333</c:v>
                </c:pt>
                <c:pt idx="48">
                  <c:v>-33.3333333333333</c:v>
                </c:pt>
                <c:pt idx="49">
                  <c:v>-33.3333333333333</c:v>
                </c:pt>
                <c:pt idx="50">
                  <c:v>-66.6666666666666</c:v>
                </c:pt>
                <c:pt idx="51">
                  <c:v>-66.6666666666666</c:v>
                </c:pt>
                <c:pt idx="52">
                  <c:v>-33.3333333333333</c:v>
                </c:pt>
                <c:pt idx="53">
                  <c:v>-66.6666666666666</c:v>
                </c:pt>
                <c:pt idx="54">
                  <c:v>-66.6666666666666</c:v>
                </c:pt>
                <c:pt idx="55">
                  <c:v>-33.3333333333333</c:v>
                </c:pt>
                <c:pt idx="56">
                  <c:v>-66.6666666666666</c:v>
                </c:pt>
                <c:pt idx="57">
                  <c:v>-33.3333333333333</c:v>
                </c:pt>
                <c:pt idx="58">
                  <c:v>-33.3333333333333</c:v>
                </c:pt>
                <c:pt idx="59">
                  <c:v>0</c:v>
                </c:pt>
                <c:pt idx="60">
                  <c:v>33.3333333333333</c:v>
                </c:pt>
                <c:pt idx="61">
                  <c:v>33.3333333333333</c:v>
                </c:pt>
                <c:pt idx="62">
                  <c:v>66.6666666666666</c:v>
                </c:pt>
                <c:pt idx="63">
                  <c:v>133.333333333333</c:v>
                </c:pt>
                <c:pt idx="64">
                  <c:v>133.333333333333</c:v>
                </c:pt>
                <c:pt idx="65">
                  <c:v>200</c:v>
                </c:pt>
                <c:pt idx="66">
                  <c:v>233.333333333333</c:v>
                </c:pt>
                <c:pt idx="67">
                  <c:v>300</c:v>
                </c:pt>
                <c:pt idx="68">
                  <c:v>366.666666666669</c:v>
                </c:pt>
                <c:pt idx="69">
                  <c:v>400.000000000003</c:v>
                </c:pt>
                <c:pt idx="70">
                  <c:v>500.000000000003</c:v>
                </c:pt>
                <c:pt idx="71">
                  <c:v>566.66666666667</c:v>
                </c:pt>
                <c:pt idx="72">
                  <c:v>666.666666666671</c:v>
                </c:pt>
                <c:pt idx="73">
                  <c:v>766.666666666672</c:v>
                </c:pt>
                <c:pt idx="74">
                  <c:v>833.333333333339</c:v>
                </c:pt>
                <c:pt idx="75">
                  <c:v>933.333333333339</c:v>
                </c:pt>
                <c:pt idx="76">
                  <c:v>1033.33333333334</c:v>
                </c:pt>
                <c:pt idx="77">
                  <c:v>1166.66666666667</c:v>
                </c:pt>
                <c:pt idx="78">
                  <c:v>1300.00000000001</c:v>
                </c:pt>
                <c:pt idx="79">
                  <c:v>1400.00000000001</c:v>
                </c:pt>
                <c:pt idx="80">
                  <c:v>1533.33333333334</c:v>
                </c:pt>
                <c:pt idx="81">
                  <c:v>1700.00000000001</c:v>
                </c:pt>
                <c:pt idx="82">
                  <c:v>1800.00000000001</c:v>
                </c:pt>
                <c:pt idx="83">
                  <c:v>1966.66666666668</c:v>
                </c:pt>
                <c:pt idx="84">
                  <c:v>2133.33333333335</c:v>
                </c:pt>
                <c:pt idx="85">
                  <c:v>2300.00000000002</c:v>
                </c:pt>
                <c:pt idx="86">
                  <c:v>2466.66666666668</c:v>
                </c:pt>
                <c:pt idx="87">
                  <c:v>2633.33333333335</c:v>
                </c:pt>
                <c:pt idx="88">
                  <c:v>2800.00000000002</c:v>
                </c:pt>
                <c:pt idx="89">
                  <c:v>3000.00000000002</c:v>
                </c:pt>
                <c:pt idx="90">
                  <c:v>3166.66666666669</c:v>
                </c:pt>
                <c:pt idx="91">
                  <c:v>3366.66666666669</c:v>
                </c:pt>
                <c:pt idx="92">
                  <c:v>3600.00000000002</c:v>
                </c:pt>
                <c:pt idx="93">
                  <c:v>3766.66666666669</c:v>
                </c:pt>
                <c:pt idx="94">
                  <c:v>4000.00000000003</c:v>
                </c:pt>
                <c:pt idx="95">
                  <c:v>4200.00000000003</c:v>
                </c:pt>
                <c:pt idx="96">
                  <c:v>4400.00000000003</c:v>
                </c:pt>
                <c:pt idx="97">
                  <c:v>4633.33333333336</c:v>
                </c:pt>
                <c:pt idx="98">
                  <c:v>4866.6666666667</c:v>
                </c:pt>
                <c:pt idx="99">
                  <c:v>5100.00000000003</c:v>
                </c:pt>
                <c:pt idx="100">
                  <c:v>5300.00000000003</c:v>
                </c:pt>
                <c:pt idx="101">
                  <c:v>5566.6666666667</c:v>
                </c:pt>
                <c:pt idx="102">
                  <c:v>5766.6666666667</c:v>
                </c:pt>
                <c:pt idx="103">
                  <c:v>6033.33333333337</c:v>
                </c:pt>
                <c:pt idx="104">
                  <c:v>6266.66666666671</c:v>
                </c:pt>
                <c:pt idx="105">
                  <c:v>6500.00000000004</c:v>
                </c:pt>
                <c:pt idx="106">
                  <c:v>6733.33333333338</c:v>
                </c:pt>
                <c:pt idx="107">
                  <c:v>7000.00000000005</c:v>
                </c:pt>
                <c:pt idx="108">
                  <c:v>7200.00000000005</c:v>
                </c:pt>
                <c:pt idx="109">
                  <c:v>7466.66666666672</c:v>
                </c:pt>
                <c:pt idx="110">
                  <c:v>7733.33333333338</c:v>
                </c:pt>
                <c:pt idx="111">
                  <c:v>7933.33333333338</c:v>
                </c:pt>
                <c:pt idx="112">
                  <c:v>8200.00000000005</c:v>
                </c:pt>
                <c:pt idx="113">
                  <c:v>8400.00000000005</c:v>
                </c:pt>
                <c:pt idx="114">
                  <c:v>8666.66666666672</c:v>
                </c:pt>
                <c:pt idx="115">
                  <c:v>8900.00000000006</c:v>
                </c:pt>
                <c:pt idx="116">
                  <c:v>9100.00000000006</c:v>
                </c:pt>
                <c:pt idx="117">
                  <c:v>9333.33333333339</c:v>
                </c:pt>
                <c:pt idx="118">
                  <c:v>9566.66666666673</c:v>
                </c:pt>
                <c:pt idx="119">
                  <c:v>9800.00000000006</c:v>
                </c:pt>
                <c:pt idx="120">
                  <c:v>9966.66666666673</c:v>
                </c:pt>
                <c:pt idx="121">
                  <c:v>10200.0000000001</c:v>
                </c:pt>
                <c:pt idx="122">
                  <c:v>10400.0000000001</c:v>
                </c:pt>
                <c:pt idx="123">
                  <c:v>10566.6666666667</c:v>
                </c:pt>
                <c:pt idx="124">
                  <c:v>10766.6666666667</c:v>
                </c:pt>
                <c:pt idx="125">
                  <c:v>10966.6666666667</c:v>
                </c:pt>
                <c:pt idx="126">
                  <c:v>11100.0000000001</c:v>
                </c:pt>
                <c:pt idx="127">
                  <c:v>11266.6666666667</c:v>
                </c:pt>
                <c:pt idx="128">
                  <c:v>11433.3333333334</c:v>
                </c:pt>
                <c:pt idx="129">
                  <c:v>11566.6666666667</c:v>
                </c:pt>
                <c:pt idx="130">
                  <c:v>11666.6666666667</c:v>
                </c:pt>
                <c:pt idx="131">
                  <c:v>11833.3333333334</c:v>
                </c:pt>
                <c:pt idx="132">
                  <c:v>11900.0000000001</c:v>
                </c:pt>
                <c:pt idx="133">
                  <c:v>12000.0000000001</c:v>
                </c:pt>
                <c:pt idx="134">
                  <c:v>12099.9999999999</c:v>
                </c:pt>
                <c:pt idx="135">
                  <c:v>12133.3333333332</c:v>
                </c:pt>
                <c:pt idx="136">
                  <c:v>12233.3333333332</c:v>
                </c:pt>
                <c:pt idx="137">
                  <c:v>12233.3333333332</c:v>
                </c:pt>
                <c:pt idx="138">
                  <c:v>12266.6666666666</c:v>
                </c:pt>
                <c:pt idx="139">
                  <c:v>12266.6666666666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6628986"/>
        <c:axId val="958908238"/>
      </c:lineChart>
      <c:catAx>
        <c:axId val="7666289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908238"/>
        <c:crosses val="autoZero"/>
        <c:auto val="1"/>
        <c:lblAlgn val="ctr"/>
        <c:lblOffset val="100"/>
        <c:noMultiLvlLbl val="0"/>
      </c:catAx>
      <c:valAx>
        <c:axId val="958908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6289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RStop40!$V$25:$V$131</c:f>
              <c:numCache>
                <c:formatCode>General</c:formatCode>
                <c:ptCount val="107"/>
                <c:pt idx="1">
                  <c:v>-421250</c:v>
                </c:pt>
                <c:pt idx="2">
                  <c:v>-10000</c:v>
                </c:pt>
                <c:pt idx="3">
                  <c:v>-18125.0000000001</c:v>
                </c:pt>
                <c:pt idx="4">
                  <c:v>-21249.9999999998</c:v>
                </c:pt>
                <c:pt idx="5">
                  <c:v>-26875</c:v>
                </c:pt>
                <c:pt idx="6">
                  <c:v>-30000</c:v>
                </c:pt>
                <c:pt idx="7">
                  <c:v>-31250</c:v>
                </c:pt>
                <c:pt idx="8">
                  <c:v>-34375.0000000004</c:v>
                </c:pt>
                <c:pt idx="9">
                  <c:v>-33750</c:v>
                </c:pt>
                <c:pt idx="10">
                  <c:v>-33125.0000000001</c:v>
                </c:pt>
                <c:pt idx="11">
                  <c:v>-33125</c:v>
                </c:pt>
                <c:pt idx="12">
                  <c:v>-30000</c:v>
                </c:pt>
                <c:pt idx="13">
                  <c:v>-28125</c:v>
                </c:pt>
                <c:pt idx="14">
                  <c:v>-24374.9999999989</c:v>
                </c:pt>
                <c:pt idx="15">
                  <c:v>-21250</c:v>
                </c:pt>
                <c:pt idx="16">
                  <c:v>-15000</c:v>
                </c:pt>
                <c:pt idx="17">
                  <c:v>-11875</c:v>
                </c:pt>
                <c:pt idx="18">
                  <c:v>-5000</c:v>
                </c:pt>
                <c:pt idx="19">
                  <c:v>0</c:v>
                </c:pt>
                <c:pt idx="20">
                  <c:v>6875</c:v>
                </c:pt>
                <c:pt idx="21">
                  <c:v>12500</c:v>
                </c:pt>
                <c:pt idx="22">
                  <c:v>18750</c:v>
                </c:pt>
                <c:pt idx="23">
                  <c:v>24999.9999999999</c:v>
                </c:pt>
                <c:pt idx="24">
                  <c:v>31250</c:v>
                </c:pt>
                <c:pt idx="25">
                  <c:v>36249.9999999981</c:v>
                </c:pt>
                <c:pt idx="26">
                  <c:v>42500.0000000018</c:v>
                </c:pt>
                <c:pt idx="27">
                  <c:v>46875</c:v>
                </c:pt>
                <c:pt idx="28">
                  <c:v>51249.9999999999</c:v>
                </c:pt>
                <c:pt idx="29">
                  <c:v>53750</c:v>
                </c:pt>
                <c:pt idx="30">
                  <c:v>57499.9999999999</c:v>
                </c:pt>
                <c:pt idx="31">
                  <c:v>57500</c:v>
                </c:pt>
                <c:pt idx="32">
                  <c:v>59374.9999999999</c:v>
                </c:pt>
                <c:pt idx="33">
                  <c:v>57500</c:v>
                </c:pt>
                <c:pt idx="34">
                  <c:v>56250</c:v>
                </c:pt>
                <c:pt idx="35">
                  <c:v>53125</c:v>
                </c:pt>
                <c:pt idx="36">
                  <c:v>47500</c:v>
                </c:pt>
                <c:pt idx="37">
                  <c:v>41250</c:v>
                </c:pt>
                <c:pt idx="38">
                  <c:v>34375</c:v>
                </c:pt>
                <c:pt idx="39">
                  <c:v>24375</c:v>
                </c:pt>
                <c:pt idx="40">
                  <c:v>12500</c:v>
                </c:pt>
                <c:pt idx="41">
                  <c:v>4375</c:v>
                </c:pt>
                <c:pt idx="42">
                  <c:v>7499.99999999999</c:v>
                </c:pt>
                <c:pt idx="43">
                  <c:v>16875</c:v>
                </c:pt>
                <c:pt idx="44">
                  <c:v>22500</c:v>
                </c:pt>
                <c:pt idx="45">
                  <c:v>28750</c:v>
                </c:pt>
                <c:pt idx="46">
                  <c:v>35625</c:v>
                </c:pt>
                <c:pt idx="47">
                  <c:v>38750</c:v>
                </c:pt>
                <c:pt idx="48">
                  <c:v>44375</c:v>
                </c:pt>
                <c:pt idx="49">
                  <c:v>47500</c:v>
                </c:pt>
                <c:pt idx="50">
                  <c:v>50000.0000000016</c:v>
                </c:pt>
                <c:pt idx="51">
                  <c:v>53124.9999999983</c:v>
                </c:pt>
                <c:pt idx="52">
                  <c:v>53750</c:v>
                </c:pt>
                <c:pt idx="53">
                  <c:v>55000</c:v>
                </c:pt>
                <c:pt idx="54">
                  <c:v>56249.9999999999</c:v>
                </c:pt>
                <c:pt idx="55">
                  <c:v>55624.9999999999</c:v>
                </c:pt>
                <c:pt idx="56">
                  <c:v>55000</c:v>
                </c:pt>
                <c:pt idx="57">
                  <c:v>54374.9999999999</c:v>
                </c:pt>
                <c:pt idx="58">
                  <c:v>52500</c:v>
                </c:pt>
                <c:pt idx="59">
                  <c:v>49999.9999999999</c:v>
                </c:pt>
                <c:pt idx="60">
                  <c:v>47500</c:v>
                </c:pt>
                <c:pt idx="61">
                  <c:v>45625</c:v>
                </c:pt>
                <c:pt idx="62">
                  <c:v>41250</c:v>
                </c:pt>
                <c:pt idx="63">
                  <c:v>37499.9999999998</c:v>
                </c:pt>
                <c:pt idx="64">
                  <c:v>34375</c:v>
                </c:pt>
                <c:pt idx="65">
                  <c:v>29375</c:v>
                </c:pt>
                <c:pt idx="66">
                  <c:v>25000</c:v>
                </c:pt>
                <c:pt idx="67">
                  <c:v>21250</c:v>
                </c:pt>
                <c:pt idx="68">
                  <c:v>15000</c:v>
                </c:pt>
                <c:pt idx="69">
                  <c:v>11875</c:v>
                </c:pt>
                <c:pt idx="70">
                  <c:v>5000</c:v>
                </c:pt>
                <c:pt idx="71">
                  <c:v>1875</c:v>
                </c:pt>
                <c:pt idx="72">
                  <c:v>-3750</c:v>
                </c:pt>
                <c:pt idx="73">
                  <c:v>-8125</c:v>
                </c:pt>
                <c:pt idx="74">
                  <c:v>-13125</c:v>
                </c:pt>
                <c:pt idx="75">
                  <c:v>-17500</c:v>
                </c:pt>
                <c:pt idx="76">
                  <c:v>-20625</c:v>
                </c:pt>
                <c:pt idx="77">
                  <c:v>-25625</c:v>
                </c:pt>
                <c:pt idx="78">
                  <c:v>-28125</c:v>
                </c:pt>
                <c:pt idx="79">
                  <c:v>-31875</c:v>
                </c:pt>
                <c:pt idx="80">
                  <c:v>-34374.9999999998</c:v>
                </c:pt>
                <c:pt idx="81">
                  <c:v>-36875</c:v>
                </c:pt>
                <c:pt idx="82">
                  <c:v>-38125</c:v>
                </c:pt>
                <c:pt idx="83">
                  <c:v>-40625</c:v>
                </c:pt>
                <c:pt idx="84">
                  <c:v>-41249.9999999999</c:v>
                </c:pt>
                <c:pt idx="85">
                  <c:v>-41250</c:v>
                </c:pt>
                <c:pt idx="86">
                  <c:v>-43125</c:v>
                </c:pt>
                <c:pt idx="87">
                  <c:v>-41874.9999999999</c:v>
                </c:pt>
                <c:pt idx="88">
                  <c:v>-42500</c:v>
                </c:pt>
                <c:pt idx="89">
                  <c:v>-40624.9999999999</c:v>
                </c:pt>
                <c:pt idx="90">
                  <c:v>-40000</c:v>
                </c:pt>
                <c:pt idx="91">
                  <c:v>-39375</c:v>
                </c:pt>
                <c:pt idx="92">
                  <c:v>-37499.9999999999</c:v>
                </c:pt>
                <c:pt idx="93">
                  <c:v>-35000</c:v>
                </c:pt>
                <c:pt idx="94">
                  <c:v>-35000</c:v>
                </c:pt>
                <c:pt idx="95">
                  <c:v>-31250</c:v>
                </c:pt>
                <c:pt idx="96">
                  <c:v>-30625</c:v>
                </c:pt>
                <c:pt idx="97">
                  <c:v>-27500</c:v>
                </c:pt>
                <c:pt idx="98">
                  <c:v>-25625</c:v>
                </c:pt>
                <c:pt idx="99">
                  <c:v>-23750</c:v>
                </c:pt>
                <c:pt idx="100">
                  <c:v>-20625</c:v>
                </c:pt>
                <c:pt idx="101">
                  <c:v>-19375</c:v>
                </c:pt>
                <c:pt idx="102">
                  <c:v>-16875</c:v>
                </c:pt>
                <c:pt idx="103">
                  <c:v>-14375</c:v>
                </c:pt>
                <c:pt idx="104">
                  <c:v>-11875</c:v>
                </c:pt>
                <c:pt idx="105">
                  <c:v>-10000</c:v>
                </c:pt>
                <c:pt idx="106">
                  <c:v>-7500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RStop40!$W$25:$W$131</c:f>
              <c:numCache>
                <c:formatCode>General</c:formatCode>
                <c:ptCount val="107"/>
                <c:pt idx="1">
                  <c:v>-73125</c:v>
                </c:pt>
                <c:pt idx="2">
                  <c:v>7500</c:v>
                </c:pt>
                <c:pt idx="3">
                  <c:v>15625</c:v>
                </c:pt>
                <c:pt idx="4">
                  <c:v>21875</c:v>
                </c:pt>
                <c:pt idx="5">
                  <c:v>25625</c:v>
                </c:pt>
                <c:pt idx="6">
                  <c:v>30000</c:v>
                </c:pt>
                <c:pt idx="7">
                  <c:v>32500</c:v>
                </c:pt>
                <c:pt idx="8">
                  <c:v>35000.0000000001</c:v>
                </c:pt>
                <c:pt idx="9">
                  <c:v>36250</c:v>
                </c:pt>
                <c:pt idx="10">
                  <c:v>35625</c:v>
                </c:pt>
                <c:pt idx="11">
                  <c:v>36250</c:v>
                </c:pt>
                <c:pt idx="12">
                  <c:v>34375</c:v>
                </c:pt>
                <c:pt idx="13">
                  <c:v>32500</c:v>
                </c:pt>
                <c:pt idx="14">
                  <c:v>31249.9999999996</c:v>
                </c:pt>
                <c:pt idx="15">
                  <c:v>27500</c:v>
                </c:pt>
                <c:pt idx="16">
                  <c:v>25000</c:v>
                </c:pt>
                <c:pt idx="17">
                  <c:v>21250</c:v>
                </c:pt>
                <c:pt idx="18">
                  <c:v>18125</c:v>
                </c:pt>
                <c:pt idx="19">
                  <c:v>13125</c:v>
                </c:pt>
                <c:pt idx="20">
                  <c:v>10000</c:v>
                </c:pt>
                <c:pt idx="21">
                  <c:v>5625</c:v>
                </c:pt>
                <c:pt idx="22">
                  <c:v>1250</c:v>
                </c:pt>
                <c:pt idx="23">
                  <c:v>-3125</c:v>
                </c:pt>
                <c:pt idx="24">
                  <c:v>-6875</c:v>
                </c:pt>
                <c:pt idx="25">
                  <c:v>-10624.9999999989</c:v>
                </c:pt>
                <c:pt idx="26">
                  <c:v>-15000.0000000011</c:v>
                </c:pt>
                <c:pt idx="27">
                  <c:v>-16875</c:v>
                </c:pt>
                <c:pt idx="28">
                  <c:v>-20625</c:v>
                </c:pt>
                <c:pt idx="29">
                  <c:v>-23750</c:v>
                </c:pt>
                <c:pt idx="30">
                  <c:v>-25000</c:v>
                </c:pt>
                <c:pt idx="31">
                  <c:v>-26250</c:v>
                </c:pt>
                <c:pt idx="32">
                  <c:v>-28125</c:v>
                </c:pt>
                <c:pt idx="33">
                  <c:v>-28125</c:v>
                </c:pt>
                <c:pt idx="34">
                  <c:v>-27500</c:v>
                </c:pt>
                <c:pt idx="35">
                  <c:v>-26875</c:v>
                </c:pt>
                <c:pt idx="36">
                  <c:v>-23750</c:v>
                </c:pt>
                <c:pt idx="37">
                  <c:v>-21875</c:v>
                </c:pt>
                <c:pt idx="38">
                  <c:v>-17500</c:v>
                </c:pt>
                <c:pt idx="39">
                  <c:v>-13125</c:v>
                </c:pt>
                <c:pt idx="40">
                  <c:v>-7499.99999999999</c:v>
                </c:pt>
                <c:pt idx="41">
                  <c:v>0</c:v>
                </c:pt>
                <c:pt idx="42">
                  <c:v>1875</c:v>
                </c:pt>
                <c:pt idx="43">
                  <c:v>3749.99999999999</c:v>
                </c:pt>
                <c:pt idx="44">
                  <c:v>6250</c:v>
                </c:pt>
                <c:pt idx="45">
                  <c:v>7499.99999999999</c:v>
                </c:pt>
                <c:pt idx="46">
                  <c:v>8750</c:v>
                </c:pt>
                <c:pt idx="47">
                  <c:v>9999.99999999998</c:v>
                </c:pt>
                <c:pt idx="48">
                  <c:v>11250</c:v>
                </c:pt>
                <c:pt idx="49">
                  <c:v>13125</c:v>
                </c:pt>
                <c:pt idx="50">
                  <c:v>12500.0000000009</c:v>
                </c:pt>
                <c:pt idx="51">
                  <c:v>14374.9999999991</c:v>
                </c:pt>
                <c:pt idx="52">
                  <c:v>14375</c:v>
                </c:pt>
                <c:pt idx="53">
                  <c:v>14375</c:v>
                </c:pt>
                <c:pt idx="54">
                  <c:v>16250</c:v>
                </c:pt>
                <c:pt idx="55">
                  <c:v>14375</c:v>
                </c:pt>
                <c:pt idx="56">
                  <c:v>16250</c:v>
                </c:pt>
                <c:pt idx="57">
                  <c:v>15625</c:v>
                </c:pt>
                <c:pt idx="58">
                  <c:v>15000</c:v>
                </c:pt>
                <c:pt idx="59">
                  <c:v>15000</c:v>
                </c:pt>
                <c:pt idx="60">
                  <c:v>15625</c:v>
                </c:pt>
                <c:pt idx="61">
                  <c:v>13750</c:v>
                </c:pt>
                <c:pt idx="62">
                  <c:v>14375</c:v>
                </c:pt>
                <c:pt idx="63">
                  <c:v>13125</c:v>
                </c:pt>
                <c:pt idx="64">
                  <c:v>13125</c:v>
                </c:pt>
                <c:pt idx="65">
                  <c:v>11875</c:v>
                </c:pt>
                <c:pt idx="66">
                  <c:v>11875</c:v>
                </c:pt>
                <c:pt idx="67">
                  <c:v>10000</c:v>
                </c:pt>
                <c:pt idx="68">
                  <c:v>10000</c:v>
                </c:pt>
                <c:pt idx="69">
                  <c:v>8750</c:v>
                </c:pt>
                <c:pt idx="70">
                  <c:v>8125</c:v>
                </c:pt>
                <c:pt idx="71">
                  <c:v>6875</c:v>
                </c:pt>
                <c:pt idx="72">
                  <c:v>6250</c:v>
                </c:pt>
                <c:pt idx="73">
                  <c:v>5000</c:v>
                </c:pt>
                <c:pt idx="74">
                  <c:v>3750</c:v>
                </c:pt>
                <c:pt idx="75">
                  <c:v>3125</c:v>
                </c:pt>
                <c:pt idx="76">
                  <c:v>1875</c:v>
                </c:pt>
                <c:pt idx="77">
                  <c:v>1875</c:v>
                </c:pt>
                <c:pt idx="78">
                  <c:v>-625</c:v>
                </c:pt>
                <c:pt idx="79">
                  <c:v>-625</c:v>
                </c:pt>
                <c:pt idx="80">
                  <c:v>-1250</c:v>
                </c:pt>
                <c:pt idx="81">
                  <c:v>-3125</c:v>
                </c:pt>
                <c:pt idx="82">
                  <c:v>-3750</c:v>
                </c:pt>
                <c:pt idx="83">
                  <c:v>-3750</c:v>
                </c:pt>
                <c:pt idx="84">
                  <c:v>-5625</c:v>
                </c:pt>
                <c:pt idx="85">
                  <c:v>-5000</c:v>
                </c:pt>
                <c:pt idx="86">
                  <c:v>-7500</c:v>
                </c:pt>
                <c:pt idx="87">
                  <c:v>-6250</c:v>
                </c:pt>
                <c:pt idx="88">
                  <c:v>-8125</c:v>
                </c:pt>
                <c:pt idx="89">
                  <c:v>-8125</c:v>
                </c:pt>
                <c:pt idx="90">
                  <c:v>-8750</c:v>
                </c:pt>
                <c:pt idx="91">
                  <c:v>-8749.99999999995</c:v>
                </c:pt>
                <c:pt idx="92">
                  <c:v>-9375</c:v>
                </c:pt>
                <c:pt idx="93">
                  <c:v>-9375</c:v>
                </c:pt>
                <c:pt idx="94">
                  <c:v>-9375</c:v>
                </c:pt>
                <c:pt idx="95">
                  <c:v>-9375</c:v>
                </c:pt>
                <c:pt idx="96">
                  <c:v>-9999.99999999995</c:v>
                </c:pt>
                <c:pt idx="97">
                  <c:v>-8750</c:v>
                </c:pt>
                <c:pt idx="98">
                  <c:v>-9375</c:v>
                </c:pt>
                <c:pt idx="99">
                  <c:v>-8750</c:v>
                </c:pt>
                <c:pt idx="100">
                  <c:v>-8750</c:v>
                </c:pt>
                <c:pt idx="101">
                  <c:v>-6875</c:v>
                </c:pt>
                <c:pt idx="102">
                  <c:v>-7500</c:v>
                </c:pt>
                <c:pt idx="103">
                  <c:v>-6874.99999999995</c:v>
                </c:pt>
                <c:pt idx="104">
                  <c:v>-5000</c:v>
                </c:pt>
                <c:pt idx="105">
                  <c:v>-4375</c:v>
                </c:pt>
                <c:pt idx="106">
                  <c:v>-3125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RStop40!$X$25:$X$131</c:f>
              <c:numCache>
                <c:formatCode>General</c:formatCode>
                <c:ptCount val="107"/>
                <c:pt idx="1">
                  <c:v>236250</c:v>
                </c:pt>
                <c:pt idx="2">
                  <c:v>13750</c:v>
                </c:pt>
                <c:pt idx="3">
                  <c:v>25000</c:v>
                </c:pt>
                <c:pt idx="4">
                  <c:v>35624.9999999999</c:v>
                </c:pt>
                <c:pt idx="5">
                  <c:v>43750</c:v>
                </c:pt>
                <c:pt idx="6">
                  <c:v>48125</c:v>
                </c:pt>
                <c:pt idx="7">
                  <c:v>53125</c:v>
                </c:pt>
                <c:pt idx="8">
                  <c:v>55000.0000000004</c:v>
                </c:pt>
                <c:pt idx="9">
                  <c:v>55625</c:v>
                </c:pt>
                <c:pt idx="10">
                  <c:v>55000</c:v>
                </c:pt>
                <c:pt idx="11">
                  <c:v>51875.0000000001</c:v>
                </c:pt>
                <c:pt idx="12">
                  <c:v>48750</c:v>
                </c:pt>
                <c:pt idx="13">
                  <c:v>43750</c:v>
                </c:pt>
                <c:pt idx="14">
                  <c:v>38749.9999999989</c:v>
                </c:pt>
                <c:pt idx="15">
                  <c:v>32500</c:v>
                </c:pt>
                <c:pt idx="16">
                  <c:v>25000</c:v>
                </c:pt>
                <c:pt idx="17">
                  <c:v>18125</c:v>
                </c:pt>
                <c:pt idx="18">
                  <c:v>10625</c:v>
                </c:pt>
                <c:pt idx="19">
                  <c:v>3125</c:v>
                </c:pt>
                <c:pt idx="20">
                  <c:v>-5000</c:v>
                </c:pt>
                <c:pt idx="21">
                  <c:v>-11250</c:v>
                </c:pt>
                <c:pt idx="22">
                  <c:v>-18750</c:v>
                </c:pt>
                <c:pt idx="23">
                  <c:v>-25000</c:v>
                </c:pt>
                <c:pt idx="24">
                  <c:v>-29375</c:v>
                </c:pt>
                <c:pt idx="25">
                  <c:v>-35624.9999999978</c:v>
                </c:pt>
                <c:pt idx="26">
                  <c:v>-38750.0000000021</c:v>
                </c:pt>
                <c:pt idx="27">
                  <c:v>-42500</c:v>
                </c:pt>
                <c:pt idx="28">
                  <c:v>-44999.9999999999</c:v>
                </c:pt>
                <c:pt idx="29">
                  <c:v>-45625</c:v>
                </c:pt>
                <c:pt idx="30">
                  <c:v>-46874.9999999999</c:v>
                </c:pt>
                <c:pt idx="31">
                  <c:v>-46250</c:v>
                </c:pt>
                <c:pt idx="32">
                  <c:v>-46249.9999999999</c:v>
                </c:pt>
                <c:pt idx="33">
                  <c:v>-43125</c:v>
                </c:pt>
                <c:pt idx="34">
                  <c:v>-41875</c:v>
                </c:pt>
                <c:pt idx="35">
                  <c:v>-38125</c:v>
                </c:pt>
                <c:pt idx="36">
                  <c:v>-34375</c:v>
                </c:pt>
                <c:pt idx="37">
                  <c:v>-28750</c:v>
                </c:pt>
                <c:pt idx="38">
                  <c:v>-25000</c:v>
                </c:pt>
                <c:pt idx="39">
                  <c:v>-16875</c:v>
                </c:pt>
                <c:pt idx="40">
                  <c:v>-11250</c:v>
                </c:pt>
                <c:pt idx="41">
                  <c:v>-8750</c:v>
                </c:pt>
                <c:pt idx="42">
                  <c:v>-27500</c:v>
                </c:pt>
                <c:pt idx="43">
                  <c:v>-48125</c:v>
                </c:pt>
                <c:pt idx="44">
                  <c:v>-64999.9999999999</c:v>
                </c:pt>
                <c:pt idx="45">
                  <c:v>-77499.9999999999</c:v>
                </c:pt>
                <c:pt idx="46">
                  <c:v>-88749.9999999999</c:v>
                </c:pt>
                <c:pt idx="47">
                  <c:v>-97499.9999999999</c:v>
                </c:pt>
                <c:pt idx="48">
                  <c:v>-107500</c:v>
                </c:pt>
                <c:pt idx="49">
                  <c:v>-115000.000000002</c:v>
                </c:pt>
                <c:pt idx="50">
                  <c:v>-121874.999999998</c:v>
                </c:pt>
                <c:pt idx="51">
                  <c:v>-129375</c:v>
                </c:pt>
                <c:pt idx="52">
                  <c:v>-134375</c:v>
                </c:pt>
                <c:pt idx="53">
                  <c:v>-138125</c:v>
                </c:pt>
                <c:pt idx="54">
                  <c:v>-139375</c:v>
                </c:pt>
                <c:pt idx="55">
                  <c:v>-137500</c:v>
                </c:pt>
                <c:pt idx="56">
                  <c:v>-132500</c:v>
                </c:pt>
                <c:pt idx="57">
                  <c:v>-123750</c:v>
                </c:pt>
                <c:pt idx="58">
                  <c:v>-110000</c:v>
                </c:pt>
                <c:pt idx="59">
                  <c:v>-94375</c:v>
                </c:pt>
                <c:pt idx="60">
                  <c:v>-73750</c:v>
                </c:pt>
                <c:pt idx="61">
                  <c:v>-50000</c:v>
                </c:pt>
                <c:pt idx="62">
                  <c:v>-25000</c:v>
                </c:pt>
                <c:pt idx="63">
                  <c:v>3125</c:v>
                </c:pt>
                <c:pt idx="64">
                  <c:v>30000</c:v>
                </c:pt>
                <c:pt idx="65">
                  <c:v>58125</c:v>
                </c:pt>
                <c:pt idx="66">
                  <c:v>84375</c:v>
                </c:pt>
                <c:pt idx="67">
                  <c:v>110000</c:v>
                </c:pt>
                <c:pt idx="68">
                  <c:v>130625</c:v>
                </c:pt>
                <c:pt idx="69">
                  <c:v>150000</c:v>
                </c:pt>
                <c:pt idx="70">
                  <c:v>165000</c:v>
                </c:pt>
                <c:pt idx="71">
                  <c:v>175000</c:v>
                </c:pt>
                <c:pt idx="72">
                  <c:v>180000</c:v>
                </c:pt>
                <c:pt idx="73">
                  <c:v>180625</c:v>
                </c:pt>
                <c:pt idx="74">
                  <c:v>174375</c:v>
                </c:pt>
                <c:pt idx="75">
                  <c:v>163750</c:v>
                </c:pt>
                <c:pt idx="76">
                  <c:v>148125</c:v>
                </c:pt>
                <c:pt idx="77">
                  <c:v>134375</c:v>
                </c:pt>
                <c:pt idx="78">
                  <c:v>120000</c:v>
                </c:pt>
                <c:pt idx="79">
                  <c:v>105625</c:v>
                </c:pt>
                <c:pt idx="80">
                  <c:v>92500</c:v>
                </c:pt>
                <c:pt idx="81">
                  <c:v>78750</c:v>
                </c:pt>
                <c:pt idx="82">
                  <c:v>66874.9999999999</c:v>
                </c:pt>
                <c:pt idx="83">
                  <c:v>54999.9999999999</c:v>
                </c:pt>
                <c:pt idx="84">
                  <c:v>43125</c:v>
                </c:pt>
                <c:pt idx="85">
                  <c:v>33125</c:v>
                </c:pt>
                <c:pt idx="86">
                  <c:v>23749.9999999999</c:v>
                </c:pt>
                <c:pt idx="87">
                  <c:v>13750</c:v>
                </c:pt>
                <c:pt idx="88">
                  <c:v>5625</c:v>
                </c:pt>
                <c:pt idx="89">
                  <c:v>-1250</c:v>
                </c:pt>
                <c:pt idx="90">
                  <c:v>-8750</c:v>
                </c:pt>
                <c:pt idx="91">
                  <c:v>-14375</c:v>
                </c:pt>
                <c:pt idx="92">
                  <c:v>-18749.9999999999</c:v>
                </c:pt>
                <c:pt idx="93">
                  <c:v>-24375</c:v>
                </c:pt>
                <c:pt idx="94">
                  <c:v>-26875</c:v>
                </c:pt>
                <c:pt idx="95">
                  <c:v>-30625</c:v>
                </c:pt>
                <c:pt idx="96">
                  <c:v>-31874.9999999999</c:v>
                </c:pt>
                <c:pt idx="97">
                  <c:v>-33125</c:v>
                </c:pt>
                <c:pt idx="98">
                  <c:v>-33750</c:v>
                </c:pt>
                <c:pt idx="99">
                  <c:v>-33749.9999999999</c:v>
                </c:pt>
                <c:pt idx="100">
                  <c:v>-33125</c:v>
                </c:pt>
                <c:pt idx="101">
                  <c:v>-31250</c:v>
                </c:pt>
                <c:pt idx="102">
                  <c:v>-28750</c:v>
                </c:pt>
                <c:pt idx="103">
                  <c:v>-26250</c:v>
                </c:pt>
                <c:pt idx="104">
                  <c:v>-21875</c:v>
                </c:pt>
                <c:pt idx="105">
                  <c:v>-18750</c:v>
                </c:pt>
                <c:pt idx="106">
                  <c:v>-12500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RStop40!$Y$25:$Y$131</c:f>
              <c:numCache>
                <c:formatCode>General</c:formatCode>
                <c:ptCount val="107"/>
                <c:pt idx="1">
                  <c:v>231250</c:v>
                </c:pt>
                <c:pt idx="2">
                  <c:v>6875</c:v>
                </c:pt>
                <c:pt idx="3">
                  <c:v>14375</c:v>
                </c:pt>
                <c:pt idx="4">
                  <c:v>19374.9999999999</c:v>
                </c:pt>
                <c:pt idx="5">
                  <c:v>25625</c:v>
                </c:pt>
                <c:pt idx="6">
                  <c:v>28125</c:v>
                </c:pt>
                <c:pt idx="7">
                  <c:v>31250</c:v>
                </c:pt>
                <c:pt idx="8">
                  <c:v>33750.0000000003</c:v>
                </c:pt>
                <c:pt idx="9">
                  <c:v>35625</c:v>
                </c:pt>
                <c:pt idx="10">
                  <c:v>35000.0000000001</c:v>
                </c:pt>
                <c:pt idx="11">
                  <c:v>35000</c:v>
                </c:pt>
                <c:pt idx="12">
                  <c:v>35000</c:v>
                </c:pt>
                <c:pt idx="13">
                  <c:v>33125</c:v>
                </c:pt>
                <c:pt idx="14">
                  <c:v>31249.9999999992</c:v>
                </c:pt>
                <c:pt idx="15">
                  <c:v>29375</c:v>
                </c:pt>
                <c:pt idx="16">
                  <c:v>25625</c:v>
                </c:pt>
                <c:pt idx="17">
                  <c:v>23749.9999999999</c:v>
                </c:pt>
                <c:pt idx="18">
                  <c:v>20000</c:v>
                </c:pt>
                <c:pt idx="19">
                  <c:v>16875</c:v>
                </c:pt>
                <c:pt idx="20">
                  <c:v>12500</c:v>
                </c:pt>
                <c:pt idx="21">
                  <c:v>8750</c:v>
                </c:pt>
                <c:pt idx="22">
                  <c:v>6250</c:v>
                </c:pt>
                <c:pt idx="23">
                  <c:v>1250</c:v>
                </c:pt>
                <c:pt idx="24">
                  <c:v>-625</c:v>
                </c:pt>
                <c:pt idx="25">
                  <c:v>-5624.999999998</c:v>
                </c:pt>
                <c:pt idx="26">
                  <c:v>-7500.000000002</c:v>
                </c:pt>
                <c:pt idx="27">
                  <c:v>-10625</c:v>
                </c:pt>
                <c:pt idx="28">
                  <c:v>-13125</c:v>
                </c:pt>
                <c:pt idx="29">
                  <c:v>-15625</c:v>
                </c:pt>
                <c:pt idx="30">
                  <c:v>-16875</c:v>
                </c:pt>
                <c:pt idx="31">
                  <c:v>-19374.9999999999</c:v>
                </c:pt>
                <c:pt idx="32">
                  <c:v>-18750</c:v>
                </c:pt>
                <c:pt idx="33">
                  <c:v>-20625</c:v>
                </c:pt>
                <c:pt idx="34">
                  <c:v>-20000</c:v>
                </c:pt>
                <c:pt idx="35">
                  <c:v>-20000</c:v>
                </c:pt>
                <c:pt idx="36">
                  <c:v>-19374.9999999999</c:v>
                </c:pt>
                <c:pt idx="37">
                  <c:v>-18750</c:v>
                </c:pt>
                <c:pt idx="38">
                  <c:v>-16875</c:v>
                </c:pt>
                <c:pt idx="39">
                  <c:v>-15000</c:v>
                </c:pt>
                <c:pt idx="40">
                  <c:v>-12500</c:v>
                </c:pt>
                <c:pt idx="41">
                  <c:v>-19375</c:v>
                </c:pt>
                <c:pt idx="42">
                  <c:v>-56249.9999999999</c:v>
                </c:pt>
                <c:pt idx="43">
                  <c:v>-92499.9999999999</c:v>
                </c:pt>
                <c:pt idx="44">
                  <c:v>-121875</c:v>
                </c:pt>
                <c:pt idx="45">
                  <c:v>-143125</c:v>
                </c:pt>
                <c:pt idx="46">
                  <c:v>-163750</c:v>
                </c:pt>
                <c:pt idx="47">
                  <c:v>-180000</c:v>
                </c:pt>
                <c:pt idx="48">
                  <c:v>-198125</c:v>
                </c:pt>
                <c:pt idx="49">
                  <c:v>-216875</c:v>
                </c:pt>
                <c:pt idx="50">
                  <c:v>-235625.000000005</c:v>
                </c:pt>
                <c:pt idx="51">
                  <c:v>-254374.999999995</c:v>
                </c:pt>
                <c:pt idx="52">
                  <c:v>-271875</c:v>
                </c:pt>
                <c:pt idx="53">
                  <c:v>-284375</c:v>
                </c:pt>
                <c:pt idx="54">
                  <c:v>-293750</c:v>
                </c:pt>
                <c:pt idx="55">
                  <c:v>-293125</c:v>
                </c:pt>
                <c:pt idx="56">
                  <c:v>-285000</c:v>
                </c:pt>
                <c:pt idx="57">
                  <c:v>-266875</c:v>
                </c:pt>
                <c:pt idx="58">
                  <c:v>-237500</c:v>
                </c:pt>
                <c:pt idx="59">
                  <c:v>-198125</c:v>
                </c:pt>
                <c:pt idx="60">
                  <c:v>-151250</c:v>
                </c:pt>
                <c:pt idx="61">
                  <c:v>-94375</c:v>
                </c:pt>
                <c:pt idx="62">
                  <c:v>-33750</c:v>
                </c:pt>
                <c:pt idx="63">
                  <c:v>29375</c:v>
                </c:pt>
                <c:pt idx="64">
                  <c:v>95000</c:v>
                </c:pt>
                <c:pt idx="65">
                  <c:v>158125</c:v>
                </c:pt>
                <c:pt idx="66">
                  <c:v>217500</c:v>
                </c:pt>
                <c:pt idx="67">
                  <c:v>273125</c:v>
                </c:pt>
                <c:pt idx="68">
                  <c:v>322500</c:v>
                </c:pt>
                <c:pt idx="69">
                  <c:v>365625</c:v>
                </c:pt>
                <c:pt idx="70">
                  <c:v>401875</c:v>
                </c:pt>
                <c:pt idx="71">
                  <c:v>429375</c:v>
                </c:pt>
                <c:pt idx="72">
                  <c:v>452500</c:v>
                </c:pt>
                <c:pt idx="73">
                  <c:v>466250</c:v>
                </c:pt>
                <c:pt idx="74">
                  <c:v>472500</c:v>
                </c:pt>
                <c:pt idx="75">
                  <c:v>470625</c:v>
                </c:pt>
                <c:pt idx="76">
                  <c:v>461250</c:v>
                </c:pt>
                <c:pt idx="77">
                  <c:v>445625</c:v>
                </c:pt>
                <c:pt idx="78">
                  <c:v>423124.999999999</c:v>
                </c:pt>
                <c:pt idx="79">
                  <c:v>394375</c:v>
                </c:pt>
                <c:pt idx="80">
                  <c:v>358750</c:v>
                </c:pt>
                <c:pt idx="81">
                  <c:v>318125</c:v>
                </c:pt>
                <c:pt idx="82">
                  <c:v>270000</c:v>
                </c:pt>
                <c:pt idx="83">
                  <c:v>217500</c:v>
                </c:pt>
                <c:pt idx="84">
                  <c:v>159375</c:v>
                </c:pt>
                <c:pt idx="85">
                  <c:v>98749.9999999993</c:v>
                </c:pt>
                <c:pt idx="86">
                  <c:v>35625</c:v>
                </c:pt>
                <c:pt idx="87">
                  <c:v>-25625</c:v>
                </c:pt>
                <c:pt idx="88">
                  <c:v>-87499.9999999993</c:v>
                </c:pt>
                <c:pt idx="89">
                  <c:v>-141250</c:v>
                </c:pt>
                <c:pt idx="90">
                  <c:v>-190000</c:v>
                </c:pt>
                <c:pt idx="91">
                  <c:v>-231250</c:v>
                </c:pt>
                <c:pt idx="92">
                  <c:v>-260625</c:v>
                </c:pt>
                <c:pt idx="93">
                  <c:v>-280625</c:v>
                </c:pt>
                <c:pt idx="94">
                  <c:v>-290000</c:v>
                </c:pt>
                <c:pt idx="95">
                  <c:v>-289375</c:v>
                </c:pt>
                <c:pt idx="96">
                  <c:v>-278750</c:v>
                </c:pt>
                <c:pt idx="97">
                  <c:v>-263125</c:v>
                </c:pt>
                <c:pt idx="98">
                  <c:v>-240625</c:v>
                </c:pt>
                <c:pt idx="99">
                  <c:v>-215625</c:v>
                </c:pt>
                <c:pt idx="100">
                  <c:v>-188125</c:v>
                </c:pt>
                <c:pt idx="101">
                  <c:v>-160625</c:v>
                </c:pt>
                <c:pt idx="102">
                  <c:v>-135625</c:v>
                </c:pt>
                <c:pt idx="103">
                  <c:v>-111250</c:v>
                </c:pt>
                <c:pt idx="104">
                  <c:v>-88124.9999999999</c:v>
                </c:pt>
                <c:pt idx="105">
                  <c:v>-66874.9999999999</c:v>
                </c:pt>
                <c:pt idx="106">
                  <c:v>-45625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6780937"/>
        <c:axId val="488355648"/>
      </c:lineChart>
      <c:catAx>
        <c:axId val="5867809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355648"/>
        <c:crosses val="autoZero"/>
        <c:auto val="1"/>
        <c:lblAlgn val="ctr"/>
        <c:lblOffset val="100"/>
        <c:noMultiLvlLbl val="0"/>
      </c:catAx>
      <c:valAx>
        <c:axId val="4883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7809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RStop40!$AA$25:$AA$130</c:f>
              <c:numCache>
                <c:formatCode>General</c:formatCode>
                <c:ptCount val="106"/>
                <c:pt idx="0">
                  <c:v>421250</c:v>
                </c:pt>
                <c:pt idx="1">
                  <c:v>-411250</c:v>
                </c:pt>
                <c:pt idx="2">
                  <c:v>8125.00000000009</c:v>
                </c:pt>
                <c:pt idx="3">
                  <c:v>3124.99999999973</c:v>
                </c:pt>
                <c:pt idx="4">
                  <c:v>5625.00000000018</c:v>
                </c:pt>
                <c:pt idx="5">
                  <c:v>3125</c:v>
                </c:pt>
                <c:pt idx="6">
                  <c:v>1250</c:v>
                </c:pt>
                <c:pt idx="7">
                  <c:v>3125.00000000036</c:v>
                </c:pt>
                <c:pt idx="8">
                  <c:v>-625.000000000364</c:v>
                </c:pt>
                <c:pt idx="9">
                  <c:v>-624.999999999913</c:v>
                </c:pt>
                <c:pt idx="10">
                  <c:v>-8.73114913702011e-11</c:v>
                </c:pt>
                <c:pt idx="11">
                  <c:v>-3125</c:v>
                </c:pt>
                <c:pt idx="12">
                  <c:v>-1875</c:v>
                </c:pt>
                <c:pt idx="13">
                  <c:v>-3750.00000000109</c:v>
                </c:pt>
                <c:pt idx="14">
                  <c:v>-3124.99999999891</c:v>
                </c:pt>
                <c:pt idx="15">
                  <c:v>-6250</c:v>
                </c:pt>
                <c:pt idx="16">
                  <c:v>-3125</c:v>
                </c:pt>
                <c:pt idx="17">
                  <c:v>-6875</c:v>
                </c:pt>
                <c:pt idx="18">
                  <c:v>-5000</c:v>
                </c:pt>
                <c:pt idx="19">
                  <c:v>-6875</c:v>
                </c:pt>
                <c:pt idx="20">
                  <c:v>-5625</c:v>
                </c:pt>
                <c:pt idx="21">
                  <c:v>-6250</c:v>
                </c:pt>
                <c:pt idx="22">
                  <c:v>-6249.99999999991</c:v>
                </c:pt>
                <c:pt idx="23">
                  <c:v>-6250.00000000009</c:v>
                </c:pt>
                <c:pt idx="24">
                  <c:v>-4999.99999999809</c:v>
                </c:pt>
                <c:pt idx="25">
                  <c:v>-6250.00000000373</c:v>
                </c:pt>
                <c:pt idx="26">
                  <c:v>-4374.99999999818</c:v>
                </c:pt>
                <c:pt idx="27">
                  <c:v>-4374.99999999991</c:v>
                </c:pt>
                <c:pt idx="28">
                  <c:v>-2500.00000000009</c:v>
                </c:pt>
                <c:pt idx="29">
                  <c:v>-3749.99999999991</c:v>
                </c:pt>
                <c:pt idx="30">
                  <c:v>-9.45874489843845e-11</c:v>
                </c:pt>
                <c:pt idx="31">
                  <c:v>-1874.99999999991</c:v>
                </c:pt>
                <c:pt idx="32">
                  <c:v>1874.99999999995</c:v>
                </c:pt>
                <c:pt idx="33">
                  <c:v>1250</c:v>
                </c:pt>
                <c:pt idx="34">
                  <c:v>3125</c:v>
                </c:pt>
                <c:pt idx="35">
                  <c:v>5625</c:v>
                </c:pt>
                <c:pt idx="36">
                  <c:v>6249.99999999998</c:v>
                </c:pt>
                <c:pt idx="37">
                  <c:v>6875.00000000001</c:v>
                </c:pt>
                <c:pt idx="38">
                  <c:v>9999.99999999999</c:v>
                </c:pt>
                <c:pt idx="39">
                  <c:v>11875</c:v>
                </c:pt>
                <c:pt idx="40">
                  <c:v>8124.99999999999</c:v>
                </c:pt>
                <c:pt idx="41">
                  <c:v>-3125</c:v>
                </c:pt>
                <c:pt idx="42">
                  <c:v>-9374.99999999999</c:v>
                </c:pt>
                <c:pt idx="43">
                  <c:v>-5624.99999999999</c:v>
                </c:pt>
                <c:pt idx="44">
                  <c:v>-6250</c:v>
                </c:pt>
                <c:pt idx="45">
                  <c:v>-6875</c:v>
                </c:pt>
                <c:pt idx="46">
                  <c:v>-3124.99999999998</c:v>
                </c:pt>
                <c:pt idx="47">
                  <c:v>-5625</c:v>
                </c:pt>
                <c:pt idx="48">
                  <c:v>-3125</c:v>
                </c:pt>
                <c:pt idx="49">
                  <c:v>-2500.00000000164</c:v>
                </c:pt>
                <c:pt idx="50">
                  <c:v>-3124.99999999673</c:v>
                </c:pt>
                <c:pt idx="51">
                  <c:v>-625.000000001637</c:v>
                </c:pt>
                <c:pt idx="52">
                  <c:v>-1250.00000000004</c:v>
                </c:pt>
                <c:pt idx="53">
                  <c:v>-1249.99999999991</c:v>
                </c:pt>
                <c:pt idx="54">
                  <c:v>625</c:v>
                </c:pt>
                <c:pt idx="55">
                  <c:v>624.999999999905</c:v>
                </c:pt>
                <c:pt idx="56">
                  <c:v>625.000000000095</c:v>
                </c:pt>
                <c:pt idx="57">
                  <c:v>1874.99999999991</c:v>
                </c:pt>
                <c:pt idx="58">
                  <c:v>2500.00000000009</c:v>
                </c:pt>
                <c:pt idx="59">
                  <c:v>2499.99999999991</c:v>
                </c:pt>
                <c:pt idx="60">
                  <c:v>1875</c:v>
                </c:pt>
                <c:pt idx="61">
                  <c:v>4375</c:v>
                </c:pt>
                <c:pt idx="62">
                  <c:v>3750.00000000018</c:v>
                </c:pt>
                <c:pt idx="63">
                  <c:v>3124.99999999982</c:v>
                </c:pt>
                <c:pt idx="64">
                  <c:v>5000</c:v>
                </c:pt>
                <c:pt idx="65">
                  <c:v>4375</c:v>
                </c:pt>
                <c:pt idx="66">
                  <c:v>3750</c:v>
                </c:pt>
                <c:pt idx="67">
                  <c:v>6250</c:v>
                </c:pt>
                <c:pt idx="68">
                  <c:v>3125</c:v>
                </c:pt>
                <c:pt idx="69">
                  <c:v>6875</c:v>
                </c:pt>
                <c:pt idx="70">
                  <c:v>3125</c:v>
                </c:pt>
                <c:pt idx="71">
                  <c:v>5625</c:v>
                </c:pt>
                <c:pt idx="72">
                  <c:v>4375</c:v>
                </c:pt>
                <c:pt idx="73">
                  <c:v>5000</c:v>
                </c:pt>
                <c:pt idx="74">
                  <c:v>4375</c:v>
                </c:pt>
                <c:pt idx="75">
                  <c:v>3125</c:v>
                </c:pt>
                <c:pt idx="76">
                  <c:v>5000</c:v>
                </c:pt>
                <c:pt idx="77">
                  <c:v>2500</c:v>
                </c:pt>
                <c:pt idx="78">
                  <c:v>3750</c:v>
                </c:pt>
                <c:pt idx="79">
                  <c:v>2499.99999999982</c:v>
                </c:pt>
                <c:pt idx="80">
                  <c:v>2500.00000000018</c:v>
                </c:pt>
                <c:pt idx="81">
                  <c:v>1250</c:v>
                </c:pt>
                <c:pt idx="82">
                  <c:v>2500</c:v>
                </c:pt>
                <c:pt idx="83">
                  <c:v>624.999999999905</c:v>
                </c:pt>
                <c:pt idx="84">
                  <c:v>9.45874489843845e-11</c:v>
                </c:pt>
                <c:pt idx="85">
                  <c:v>1875</c:v>
                </c:pt>
                <c:pt idx="86">
                  <c:v>-1250.00000000009</c:v>
                </c:pt>
                <c:pt idx="87">
                  <c:v>625.000000000095</c:v>
                </c:pt>
                <c:pt idx="88">
                  <c:v>-1875.00000000009</c:v>
                </c:pt>
                <c:pt idx="89">
                  <c:v>-624.999999999905</c:v>
                </c:pt>
                <c:pt idx="90">
                  <c:v>-625</c:v>
                </c:pt>
                <c:pt idx="91">
                  <c:v>-1875.00000000009</c:v>
                </c:pt>
                <c:pt idx="92">
                  <c:v>-2499.99999999991</c:v>
                </c:pt>
                <c:pt idx="93">
                  <c:v>0</c:v>
                </c:pt>
                <c:pt idx="94">
                  <c:v>-3750</c:v>
                </c:pt>
                <c:pt idx="95">
                  <c:v>-624.999999999953</c:v>
                </c:pt>
                <c:pt idx="96">
                  <c:v>-3125.00000000005</c:v>
                </c:pt>
                <c:pt idx="97">
                  <c:v>-1874.99999999995</c:v>
                </c:pt>
                <c:pt idx="98">
                  <c:v>-1875.00000000005</c:v>
                </c:pt>
                <c:pt idx="99">
                  <c:v>-3124.99999999995</c:v>
                </c:pt>
                <c:pt idx="100">
                  <c:v>-1250.00000000002</c:v>
                </c:pt>
                <c:pt idx="101">
                  <c:v>-2500</c:v>
                </c:pt>
                <c:pt idx="102">
                  <c:v>-2499.99999999998</c:v>
                </c:pt>
                <c:pt idx="103">
                  <c:v>-2500.00000000002</c:v>
                </c:pt>
                <c:pt idx="104">
                  <c:v>-1874.99999999998</c:v>
                </c:pt>
                <c:pt idx="105">
                  <c:v>-2500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RStop40!$AB$25:$AB$130</c:f>
              <c:numCache>
                <c:formatCode>General</c:formatCode>
                <c:ptCount val="106"/>
                <c:pt idx="0">
                  <c:v>73125</c:v>
                </c:pt>
                <c:pt idx="1">
                  <c:v>-80625</c:v>
                </c:pt>
                <c:pt idx="2">
                  <c:v>-8124.99999999999</c:v>
                </c:pt>
                <c:pt idx="3">
                  <c:v>-6250.00000000002</c:v>
                </c:pt>
                <c:pt idx="4">
                  <c:v>-3749.99999999998</c:v>
                </c:pt>
                <c:pt idx="5">
                  <c:v>-4375</c:v>
                </c:pt>
                <c:pt idx="6">
                  <c:v>-2500</c:v>
                </c:pt>
                <c:pt idx="7">
                  <c:v>-2500.00000000007</c:v>
                </c:pt>
                <c:pt idx="8">
                  <c:v>-1249.99999999996</c:v>
                </c:pt>
                <c:pt idx="9">
                  <c:v>625</c:v>
                </c:pt>
                <c:pt idx="10">
                  <c:v>-624.999999999978</c:v>
                </c:pt>
                <c:pt idx="11">
                  <c:v>1874.99999999996</c:v>
                </c:pt>
                <c:pt idx="12">
                  <c:v>1875.00000000004</c:v>
                </c:pt>
                <c:pt idx="13">
                  <c:v>1250.00000000041</c:v>
                </c:pt>
                <c:pt idx="14">
                  <c:v>3749.99999999959</c:v>
                </c:pt>
                <c:pt idx="15">
                  <c:v>2500.00000000005</c:v>
                </c:pt>
                <c:pt idx="16">
                  <c:v>3749.99999999995</c:v>
                </c:pt>
                <c:pt idx="17">
                  <c:v>3125.00000000005</c:v>
                </c:pt>
                <c:pt idx="18">
                  <c:v>4999.99999999995</c:v>
                </c:pt>
                <c:pt idx="19">
                  <c:v>3125</c:v>
                </c:pt>
                <c:pt idx="20">
                  <c:v>4375</c:v>
                </c:pt>
                <c:pt idx="21">
                  <c:v>4375</c:v>
                </c:pt>
                <c:pt idx="22">
                  <c:v>4375</c:v>
                </c:pt>
                <c:pt idx="23">
                  <c:v>3750</c:v>
                </c:pt>
                <c:pt idx="24">
                  <c:v>3749.99999999886</c:v>
                </c:pt>
                <c:pt idx="25">
                  <c:v>4375.00000000227</c:v>
                </c:pt>
                <c:pt idx="26">
                  <c:v>1874.99999999882</c:v>
                </c:pt>
                <c:pt idx="27">
                  <c:v>3750.00000000005</c:v>
                </c:pt>
                <c:pt idx="28">
                  <c:v>3124.99999999995</c:v>
                </c:pt>
                <c:pt idx="29">
                  <c:v>1250.00000000005</c:v>
                </c:pt>
                <c:pt idx="30">
                  <c:v>1249.99999999995</c:v>
                </c:pt>
                <c:pt idx="31">
                  <c:v>1875.00000000005</c:v>
                </c:pt>
                <c:pt idx="32">
                  <c:v>-4.72937244921923e-11</c:v>
                </c:pt>
                <c:pt idx="33">
                  <c:v>-624.999999999975</c:v>
                </c:pt>
                <c:pt idx="34">
                  <c:v>-625</c:v>
                </c:pt>
                <c:pt idx="35">
                  <c:v>-3125</c:v>
                </c:pt>
                <c:pt idx="36">
                  <c:v>-1874.99999999998</c:v>
                </c:pt>
                <c:pt idx="37">
                  <c:v>-4375.00000000002</c:v>
                </c:pt>
                <c:pt idx="38">
                  <c:v>-4374.99999999999</c:v>
                </c:pt>
                <c:pt idx="39">
                  <c:v>-5625</c:v>
                </c:pt>
                <c:pt idx="40">
                  <c:v>-7499.99999999999</c:v>
                </c:pt>
                <c:pt idx="41">
                  <c:v>-1875</c:v>
                </c:pt>
                <c:pt idx="42">
                  <c:v>-1874.99999999999</c:v>
                </c:pt>
                <c:pt idx="43">
                  <c:v>-2500.00000000001</c:v>
                </c:pt>
                <c:pt idx="44">
                  <c:v>-1249.99999999999</c:v>
                </c:pt>
                <c:pt idx="45">
                  <c:v>-1250.00000000001</c:v>
                </c:pt>
                <c:pt idx="46">
                  <c:v>-1249.99999999998</c:v>
                </c:pt>
                <c:pt idx="47">
                  <c:v>-1250.00000000002</c:v>
                </c:pt>
                <c:pt idx="48">
                  <c:v>-1874.99999999998</c:v>
                </c:pt>
                <c:pt idx="49">
                  <c:v>624.999999999112</c:v>
                </c:pt>
                <c:pt idx="50">
                  <c:v>-1874.99999999825</c:v>
                </c:pt>
                <c:pt idx="51">
                  <c:v>-8.87666828930378e-10</c:v>
                </c:pt>
                <c:pt idx="52">
                  <c:v>2.36468622460961e-11</c:v>
                </c:pt>
                <c:pt idx="53">
                  <c:v>-1875.00000000002</c:v>
                </c:pt>
                <c:pt idx="54">
                  <c:v>1875</c:v>
                </c:pt>
                <c:pt idx="55">
                  <c:v>-1874.99999999995</c:v>
                </c:pt>
                <c:pt idx="56">
                  <c:v>624.999999999955</c:v>
                </c:pt>
                <c:pt idx="57">
                  <c:v>625</c:v>
                </c:pt>
                <c:pt idx="58">
                  <c:v>4.54747350886464e-11</c:v>
                </c:pt>
                <c:pt idx="59">
                  <c:v>-625.000000000045</c:v>
                </c:pt>
                <c:pt idx="60">
                  <c:v>1875</c:v>
                </c:pt>
                <c:pt idx="61">
                  <c:v>-624.999999999955</c:v>
                </c:pt>
                <c:pt idx="62">
                  <c:v>1249.99999999995</c:v>
                </c:pt>
                <c:pt idx="63">
                  <c:v>0</c:v>
                </c:pt>
                <c:pt idx="64">
                  <c:v>1250</c:v>
                </c:pt>
                <c:pt idx="65">
                  <c:v>4.54747350886464e-11</c:v>
                </c:pt>
                <c:pt idx="66">
                  <c:v>1874.99999999995</c:v>
                </c:pt>
                <c:pt idx="67">
                  <c:v>0</c:v>
                </c:pt>
                <c:pt idx="68">
                  <c:v>1250</c:v>
                </c:pt>
                <c:pt idx="69">
                  <c:v>625</c:v>
                </c:pt>
                <c:pt idx="70">
                  <c:v>1250</c:v>
                </c:pt>
                <c:pt idx="71">
                  <c:v>625</c:v>
                </c:pt>
                <c:pt idx="72">
                  <c:v>1250</c:v>
                </c:pt>
                <c:pt idx="73">
                  <c:v>1250</c:v>
                </c:pt>
                <c:pt idx="74">
                  <c:v>625</c:v>
                </c:pt>
                <c:pt idx="75">
                  <c:v>1250</c:v>
                </c:pt>
                <c:pt idx="76">
                  <c:v>0</c:v>
                </c:pt>
                <c:pt idx="77">
                  <c:v>2500</c:v>
                </c:pt>
                <c:pt idx="78">
                  <c:v>0</c:v>
                </c:pt>
                <c:pt idx="79">
                  <c:v>625</c:v>
                </c:pt>
                <c:pt idx="80">
                  <c:v>1875</c:v>
                </c:pt>
                <c:pt idx="81">
                  <c:v>625</c:v>
                </c:pt>
                <c:pt idx="82">
                  <c:v>0</c:v>
                </c:pt>
                <c:pt idx="83">
                  <c:v>1875</c:v>
                </c:pt>
                <c:pt idx="84">
                  <c:v>-625</c:v>
                </c:pt>
                <c:pt idx="85">
                  <c:v>2500</c:v>
                </c:pt>
                <c:pt idx="86">
                  <c:v>-1250</c:v>
                </c:pt>
                <c:pt idx="87">
                  <c:v>1875</c:v>
                </c:pt>
                <c:pt idx="88">
                  <c:v>0</c:v>
                </c:pt>
                <c:pt idx="89">
                  <c:v>625</c:v>
                </c:pt>
                <c:pt idx="90">
                  <c:v>-4.54747350886464e-11</c:v>
                </c:pt>
                <c:pt idx="91">
                  <c:v>625.000000000045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624.999999999955</c:v>
                </c:pt>
                <c:pt idx="96">
                  <c:v>-1249.99999999995</c:v>
                </c:pt>
                <c:pt idx="97">
                  <c:v>625</c:v>
                </c:pt>
                <c:pt idx="98">
                  <c:v>-625</c:v>
                </c:pt>
                <c:pt idx="99">
                  <c:v>0</c:v>
                </c:pt>
                <c:pt idx="100">
                  <c:v>-1875</c:v>
                </c:pt>
                <c:pt idx="101">
                  <c:v>625</c:v>
                </c:pt>
                <c:pt idx="102">
                  <c:v>-625.000000000045</c:v>
                </c:pt>
                <c:pt idx="103">
                  <c:v>-1874.99999999995</c:v>
                </c:pt>
                <c:pt idx="104">
                  <c:v>-625</c:v>
                </c:pt>
                <c:pt idx="105">
                  <c:v>-1250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RStop40!$AC$25:$AC$130</c:f>
              <c:numCache>
                <c:formatCode>General</c:formatCode>
                <c:ptCount val="106"/>
                <c:pt idx="0">
                  <c:v>-236250</c:v>
                </c:pt>
                <c:pt idx="1">
                  <c:v>222500</c:v>
                </c:pt>
                <c:pt idx="2">
                  <c:v>-11250</c:v>
                </c:pt>
                <c:pt idx="3">
                  <c:v>-10624.9999999999</c:v>
                </c:pt>
                <c:pt idx="4">
                  <c:v>-8125.00000000005</c:v>
                </c:pt>
                <c:pt idx="5">
                  <c:v>-4375.00000000004</c:v>
                </c:pt>
                <c:pt idx="6">
                  <c:v>-5000</c:v>
                </c:pt>
                <c:pt idx="7">
                  <c:v>-1875.00000000036</c:v>
                </c:pt>
                <c:pt idx="8">
                  <c:v>-624.999999999636</c:v>
                </c:pt>
                <c:pt idx="9">
                  <c:v>625</c:v>
                </c:pt>
                <c:pt idx="10">
                  <c:v>3124.99999999991</c:v>
                </c:pt>
                <c:pt idx="11">
                  <c:v>3125.00000000009</c:v>
                </c:pt>
                <c:pt idx="12">
                  <c:v>5000</c:v>
                </c:pt>
                <c:pt idx="13">
                  <c:v>5000.00000000109</c:v>
                </c:pt>
                <c:pt idx="14">
                  <c:v>6249.99999999891</c:v>
                </c:pt>
                <c:pt idx="15">
                  <c:v>7500</c:v>
                </c:pt>
                <c:pt idx="16">
                  <c:v>6875</c:v>
                </c:pt>
                <c:pt idx="17">
                  <c:v>7500</c:v>
                </c:pt>
                <c:pt idx="18">
                  <c:v>7500</c:v>
                </c:pt>
                <c:pt idx="19">
                  <c:v>8125</c:v>
                </c:pt>
                <c:pt idx="20">
                  <c:v>6250</c:v>
                </c:pt>
                <c:pt idx="21">
                  <c:v>7500</c:v>
                </c:pt>
                <c:pt idx="22">
                  <c:v>6250</c:v>
                </c:pt>
                <c:pt idx="23">
                  <c:v>4375</c:v>
                </c:pt>
                <c:pt idx="24">
                  <c:v>6249.99999999782</c:v>
                </c:pt>
                <c:pt idx="25">
                  <c:v>3125.00000000427</c:v>
                </c:pt>
                <c:pt idx="26">
                  <c:v>3749.99999999791</c:v>
                </c:pt>
                <c:pt idx="27">
                  <c:v>2499.99999999991</c:v>
                </c:pt>
                <c:pt idx="28">
                  <c:v>625.000000000095</c:v>
                </c:pt>
                <c:pt idx="29">
                  <c:v>1249.99999999991</c:v>
                </c:pt>
                <c:pt idx="30">
                  <c:v>-624.999999999905</c:v>
                </c:pt>
                <c:pt idx="31">
                  <c:v>-9.45874489843845e-11</c:v>
                </c:pt>
                <c:pt idx="32">
                  <c:v>-3124.99999999991</c:v>
                </c:pt>
                <c:pt idx="33">
                  <c:v>-1250.00000000004</c:v>
                </c:pt>
                <c:pt idx="34">
                  <c:v>-3749.99999999996</c:v>
                </c:pt>
                <c:pt idx="35">
                  <c:v>-3750.00000000004</c:v>
                </c:pt>
                <c:pt idx="36">
                  <c:v>-5625</c:v>
                </c:pt>
                <c:pt idx="37">
                  <c:v>-3749.99999999995</c:v>
                </c:pt>
                <c:pt idx="38">
                  <c:v>-8125.00000000005</c:v>
                </c:pt>
                <c:pt idx="39">
                  <c:v>-5624.99999999995</c:v>
                </c:pt>
                <c:pt idx="40">
                  <c:v>-2500</c:v>
                </c:pt>
                <c:pt idx="41">
                  <c:v>18750</c:v>
                </c:pt>
                <c:pt idx="42">
                  <c:v>20625</c:v>
                </c:pt>
                <c:pt idx="43">
                  <c:v>16875</c:v>
                </c:pt>
                <c:pt idx="44">
                  <c:v>12500</c:v>
                </c:pt>
                <c:pt idx="45">
                  <c:v>11250</c:v>
                </c:pt>
                <c:pt idx="46">
                  <c:v>8750</c:v>
                </c:pt>
                <c:pt idx="47">
                  <c:v>10000</c:v>
                </c:pt>
                <c:pt idx="48">
                  <c:v>7500.00000000227</c:v>
                </c:pt>
                <c:pt idx="49">
                  <c:v>6874.99999999545</c:v>
                </c:pt>
                <c:pt idx="50">
                  <c:v>7500.00000000218</c:v>
                </c:pt>
                <c:pt idx="51">
                  <c:v>5000.0000000001</c:v>
                </c:pt>
                <c:pt idx="52">
                  <c:v>3749.99999999991</c:v>
                </c:pt>
                <c:pt idx="53">
                  <c:v>1250.00000000017</c:v>
                </c:pt>
                <c:pt idx="54">
                  <c:v>-1875.00000000017</c:v>
                </c:pt>
                <c:pt idx="55">
                  <c:v>-5000</c:v>
                </c:pt>
                <c:pt idx="56">
                  <c:v>-8749.99999999983</c:v>
                </c:pt>
                <c:pt idx="57">
                  <c:v>-13750.0000000002</c:v>
                </c:pt>
                <c:pt idx="58">
                  <c:v>-15624.9999999998</c:v>
                </c:pt>
                <c:pt idx="59">
                  <c:v>-20625</c:v>
                </c:pt>
                <c:pt idx="60">
                  <c:v>-23750</c:v>
                </c:pt>
                <c:pt idx="61">
                  <c:v>-25000</c:v>
                </c:pt>
                <c:pt idx="62">
                  <c:v>-28125</c:v>
                </c:pt>
                <c:pt idx="63">
                  <c:v>-26875</c:v>
                </c:pt>
                <c:pt idx="64">
                  <c:v>-28125</c:v>
                </c:pt>
                <c:pt idx="65">
                  <c:v>-26250</c:v>
                </c:pt>
                <c:pt idx="66">
                  <c:v>-25625</c:v>
                </c:pt>
                <c:pt idx="67">
                  <c:v>-20624.9999999998</c:v>
                </c:pt>
                <c:pt idx="68">
                  <c:v>-19375</c:v>
                </c:pt>
                <c:pt idx="69">
                  <c:v>-15000</c:v>
                </c:pt>
                <c:pt idx="70">
                  <c:v>-10000</c:v>
                </c:pt>
                <c:pt idx="71">
                  <c:v>-5000.00000000009</c:v>
                </c:pt>
                <c:pt idx="72">
                  <c:v>-624.999999999913</c:v>
                </c:pt>
                <c:pt idx="73">
                  <c:v>6249.99999999991</c:v>
                </c:pt>
                <c:pt idx="74">
                  <c:v>10625.0000000001</c:v>
                </c:pt>
                <c:pt idx="75">
                  <c:v>15624.9999999999</c:v>
                </c:pt>
                <c:pt idx="76">
                  <c:v>13750</c:v>
                </c:pt>
                <c:pt idx="77">
                  <c:v>14374.9999999999</c:v>
                </c:pt>
                <c:pt idx="78">
                  <c:v>14375</c:v>
                </c:pt>
                <c:pt idx="79">
                  <c:v>13124.9999999999</c:v>
                </c:pt>
                <c:pt idx="80">
                  <c:v>13750</c:v>
                </c:pt>
                <c:pt idx="81">
                  <c:v>11875</c:v>
                </c:pt>
                <c:pt idx="82">
                  <c:v>11875</c:v>
                </c:pt>
                <c:pt idx="83">
                  <c:v>11874.9999999999</c:v>
                </c:pt>
                <c:pt idx="84">
                  <c:v>10000</c:v>
                </c:pt>
                <c:pt idx="85">
                  <c:v>9375.00000000009</c:v>
                </c:pt>
                <c:pt idx="86">
                  <c:v>9999.99999999991</c:v>
                </c:pt>
                <c:pt idx="87">
                  <c:v>8125</c:v>
                </c:pt>
                <c:pt idx="88">
                  <c:v>6875</c:v>
                </c:pt>
                <c:pt idx="89">
                  <c:v>7500</c:v>
                </c:pt>
                <c:pt idx="90">
                  <c:v>5625</c:v>
                </c:pt>
                <c:pt idx="91">
                  <c:v>4374.99999999991</c:v>
                </c:pt>
                <c:pt idx="92">
                  <c:v>5625.00000000009</c:v>
                </c:pt>
                <c:pt idx="93">
                  <c:v>2500</c:v>
                </c:pt>
                <c:pt idx="94">
                  <c:v>3750</c:v>
                </c:pt>
                <c:pt idx="95">
                  <c:v>1249.99999999991</c:v>
                </c:pt>
                <c:pt idx="96">
                  <c:v>1250.00000000009</c:v>
                </c:pt>
                <c:pt idx="97">
                  <c:v>625</c:v>
                </c:pt>
                <c:pt idx="98">
                  <c:v>-9.45874489843845e-11</c:v>
                </c:pt>
                <c:pt idx="99">
                  <c:v>-624.999999999905</c:v>
                </c:pt>
                <c:pt idx="100">
                  <c:v>-1875.00000000005</c:v>
                </c:pt>
                <c:pt idx="101">
                  <c:v>-2499.99999999995</c:v>
                </c:pt>
                <c:pt idx="102">
                  <c:v>-2500.00000000005</c:v>
                </c:pt>
                <c:pt idx="103">
                  <c:v>-4374.99999999995</c:v>
                </c:pt>
                <c:pt idx="104">
                  <c:v>-3125.00000000005</c:v>
                </c:pt>
                <c:pt idx="105">
                  <c:v>-6249.99999999995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RStop40!$AD$25:$AD$130</c:f>
              <c:numCache>
                <c:formatCode>General</c:formatCode>
                <c:ptCount val="106"/>
                <c:pt idx="0">
                  <c:v>-231250</c:v>
                </c:pt>
                <c:pt idx="1">
                  <c:v>224375</c:v>
                </c:pt>
                <c:pt idx="2">
                  <c:v>-7500.00000000005</c:v>
                </c:pt>
                <c:pt idx="3">
                  <c:v>-4999.99999999986</c:v>
                </c:pt>
                <c:pt idx="4">
                  <c:v>-6250.00000000009</c:v>
                </c:pt>
                <c:pt idx="5">
                  <c:v>-2500</c:v>
                </c:pt>
                <c:pt idx="6">
                  <c:v>-3124.99999999995</c:v>
                </c:pt>
                <c:pt idx="7">
                  <c:v>-2500.00000000032</c:v>
                </c:pt>
                <c:pt idx="8">
                  <c:v>-1874.99999999973</c:v>
                </c:pt>
                <c:pt idx="9">
                  <c:v>624.999999999913</c:v>
                </c:pt>
                <c:pt idx="10">
                  <c:v>8.73114913702011e-11</c:v>
                </c:pt>
                <c:pt idx="11">
                  <c:v>0</c:v>
                </c:pt>
                <c:pt idx="12">
                  <c:v>1875</c:v>
                </c:pt>
                <c:pt idx="13">
                  <c:v>1875.00000000082</c:v>
                </c:pt>
                <c:pt idx="14">
                  <c:v>1874.99999999918</c:v>
                </c:pt>
                <c:pt idx="15">
                  <c:v>3750</c:v>
                </c:pt>
                <c:pt idx="16">
                  <c:v>1875.00000000009</c:v>
                </c:pt>
                <c:pt idx="17">
                  <c:v>3749.99999999991</c:v>
                </c:pt>
                <c:pt idx="18">
                  <c:v>3125</c:v>
                </c:pt>
                <c:pt idx="19">
                  <c:v>4375</c:v>
                </c:pt>
                <c:pt idx="20">
                  <c:v>3750</c:v>
                </c:pt>
                <c:pt idx="21">
                  <c:v>2500</c:v>
                </c:pt>
                <c:pt idx="22">
                  <c:v>5000</c:v>
                </c:pt>
                <c:pt idx="23">
                  <c:v>1875</c:v>
                </c:pt>
                <c:pt idx="24">
                  <c:v>4999.999999998</c:v>
                </c:pt>
                <c:pt idx="25">
                  <c:v>1875.000000004</c:v>
                </c:pt>
                <c:pt idx="26">
                  <c:v>3124.999999998</c:v>
                </c:pt>
                <c:pt idx="27">
                  <c:v>2500</c:v>
                </c:pt>
                <c:pt idx="28">
                  <c:v>2500</c:v>
                </c:pt>
                <c:pt idx="29">
                  <c:v>1250</c:v>
                </c:pt>
                <c:pt idx="30">
                  <c:v>2499.99999999991</c:v>
                </c:pt>
                <c:pt idx="31">
                  <c:v>-624.999999999909</c:v>
                </c:pt>
                <c:pt idx="32">
                  <c:v>1875</c:v>
                </c:pt>
                <c:pt idx="33">
                  <c:v>-625</c:v>
                </c:pt>
                <c:pt idx="34">
                  <c:v>0</c:v>
                </c:pt>
                <c:pt idx="35">
                  <c:v>-625.000000000091</c:v>
                </c:pt>
                <c:pt idx="36">
                  <c:v>-624.999999999909</c:v>
                </c:pt>
                <c:pt idx="37">
                  <c:v>-1875</c:v>
                </c:pt>
                <c:pt idx="38">
                  <c:v>-1875</c:v>
                </c:pt>
                <c:pt idx="39">
                  <c:v>-2500</c:v>
                </c:pt>
                <c:pt idx="40">
                  <c:v>6875</c:v>
                </c:pt>
                <c:pt idx="41">
                  <c:v>36874.9999999999</c:v>
                </c:pt>
                <c:pt idx="42">
                  <c:v>36250</c:v>
                </c:pt>
                <c:pt idx="43">
                  <c:v>29375</c:v>
                </c:pt>
                <c:pt idx="44">
                  <c:v>21249.9999999999</c:v>
                </c:pt>
                <c:pt idx="45">
                  <c:v>20625</c:v>
                </c:pt>
                <c:pt idx="46">
                  <c:v>16250</c:v>
                </c:pt>
                <c:pt idx="47">
                  <c:v>18125</c:v>
                </c:pt>
                <c:pt idx="48">
                  <c:v>18750</c:v>
                </c:pt>
                <c:pt idx="49">
                  <c:v>18750.0000000052</c:v>
                </c:pt>
                <c:pt idx="50">
                  <c:v>18749.9999999895</c:v>
                </c:pt>
                <c:pt idx="51">
                  <c:v>17500.0000000053</c:v>
                </c:pt>
                <c:pt idx="52">
                  <c:v>12500</c:v>
                </c:pt>
                <c:pt idx="53">
                  <c:v>9374.99999999983</c:v>
                </c:pt>
                <c:pt idx="54">
                  <c:v>-625</c:v>
                </c:pt>
                <c:pt idx="55">
                  <c:v>-8124.99999999965</c:v>
                </c:pt>
                <c:pt idx="56">
                  <c:v>-18125.0000000003</c:v>
                </c:pt>
                <c:pt idx="57">
                  <c:v>-29375</c:v>
                </c:pt>
                <c:pt idx="58">
                  <c:v>-39374.9999999996</c:v>
                </c:pt>
                <c:pt idx="59">
                  <c:v>-46875</c:v>
                </c:pt>
                <c:pt idx="60">
                  <c:v>-56875</c:v>
                </c:pt>
                <c:pt idx="61">
                  <c:v>-60625</c:v>
                </c:pt>
                <c:pt idx="62">
                  <c:v>-63125</c:v>
                </c:pt>
                <c:pt idx="63">
                  <c:v>-65625</c:v>
                </c:pt>
                <c:pt idx="64">
                  <c:v>-63125</c:v>
                </c:pt>
                <c:pt idx="65">
                  <c:v>-59375</c:v>
                </c:pt>
                <c:pt idx="66">
                  <c:v>-55624.9999999997</c:v>
                </c:pt>
                <c:pt idx="67">
                  <c:v>-49375</c:v>
                </c:pt>
                <c:pt idx="68">
                  <c:v>-43125</c:v>
                </c:pt>
                <c:pt idx="69">
                  <c:v>-36250</c:v>
                </c:pt>
                <c:pt idx="70">
                  <c:v>-27500</c:v>
                </c:pt>
                <c:pt idx="71">
                  <c:v>-23125</c:v>
                </c:pt>
                <c:pt idx="72">
                  <c:v>-13750</c:v>
                </c:pt>
                <c:pt idx="73">
                  <c:v>-6249.99999999988</c:v>
                </c:pt>
                <c:pt idx="74">
                  <c:v>1874.99999999988</c:v>
                </c:pt>
                <c:pt idx="75">
                  <c:v>9375.00000000012</c:v>
                </c:pt>
                <c:pt idx="76">
                  <c:v>15624.9999999999</c:v>
                </c:pt>
                <c:pt idx="77">
                  <c:v>22500.0000000002</c:v>
                </c:pt>
                <c:pt idx="78">
                  <c:v>28749.9999999998</c:v>
                </c:pt>
                <c:pt idx="79">
                  <c:v>35624.9999999997</c:v>
                </c:pt>
                <c:pt idx="80">
                  <c:v>40625.0000000003</c:v>
                </c:pt>
                <c:pt idx="81">
                  <c:v>48125</c:v>
                </c:pt>
                <c:pt idx="82">
                  <c:v>52499.9999999997</c:v>
                </c:pt>
                <c:pt idx="83">
                  <c:v>58125</c:v>
                </c:pt>
                <c:pt idx="84">
                  <c:v>60625.0000000007</c:v>
                </c:pt>
                <c:pt idx="85">
                  <c:v>63124.9999999993</c:v>
                </c:pt>
                <c:pt idx="86">
                  <c:v>61250</c:v>
                </c:pt>
                <c:pt idx="87">
                  <c:v>61874.9999999993</c:v>
                </c:pt>
                <c:pt idx="88">
                  <c:v>53750.0000000007</c:v>
                </c:pt>
                <c:pt idx="89">
                  <c:v>48750</c:v>
                </c:pt>
                <c:pt idx="90">
                  <c:v>41249.9999999996</c:v>
                </c:pt>
                <c:pt idx="91">
                  <c:v>29375.0000000004</c:v>
                </c:pt>
                <c:pt idx="92">
                  <c:v>19999.9999999997</c:v>
                </c:pt>
                <c:pt idx="93">
                  <c:v>9375</c:v>
                </c:pt>
                <c:pt idx="94">
                  <c:v>-624.999999999651</c:v>
                </c:pt>
                <c:pt idx="95">
                  <c:v>-10625.0000000003</c:v>
                </c:pt>
                <c:pt idx="96">
                  <c:v>-15624.9999999998</c:v>
                </c:pt>
                <c:pt idx="97">
                  <c:v>-22500</c:v>
                </c:pt>
                <c:pt idx="98">
                  <c:v>-25000</c:v>
                </c:pt>
                <c:pt idx="99">
                  <c:v>-27500.0000000001</c:v>
                </c:pt>
                <c:pt idx="100">
                  <c:v>-27499.9999999998</c:v>
                </c:pt>
                <c:pt idx="101">
                  <c:v>-25000.0000000001</c:v>
                </c:pt>
                <c:pt idx="102">
                  <c:v>-24374.9999999999</c:v>
                </c:pt>
                <c:pt idx="103">
                  <c:v>-23125</c:v>
                </c:pt>
                <c:pt idx="104">
                  <c:v>-21250</c:v>
                </c:pt>
                <c:pt idx="105">
                  <c:v>-21249.9999999999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3660407"/>
        <c:axId val="164781666"/>
      </c:lineChart>
      <c:catAx>
        <c:axId val="663660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781666"/>
        <c:crosses val="autoZero"/>
        <c:auto val="1"/>
        <c:lblAlgn val="ctr"/>
        <c:lblOffset val="100"/>
        <c:noMultiLvlLbl val="0"/>
      </c:catAx>
      <c:valAx>
        <c:axId val="1647816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660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a'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RStop40!$AF$25:$AF$129</c:f>
              <c:numCache>
                <c:formatCode>General</c:formatCode>
                <c:ptCount val="105"/>
                <c:pt idx="0">
                  <c:v>832500</c:v>
                </c:pt>
                <c:pt idx="1">
                  <c:v>-419375</c:v>
                </c:pt>
                <c:pt idx="2">
                  <c:v>5000.00000000036</c:v>
                </c:pt>
                <c:pt idx="3">
                  <c:v>-2500.00000000045</c:v>
                </c:pt>
                <c:pt idx="4">
                  <c:v>2500.00000000018</c:v>
                </c:pt>
                <c:pt idx="5">
                  <c:v>1875</c:v>
                </c:pt>
                <c:pt idx="6">
                  <c:v>-1875.00000000036</c:v>
                </c:pt>
                <c:pt idx="7">
                  <c:v>3750.00000000073</c:v>
                </c:pt>
                <c:pt idx="8">
                  <c:v>-4.51109372079372e-10</c:v>
                </c:pt>
                <c:pt idx="9">
                  <c:v>-624.999999999825</c:v>
                </c:pt>
                <c:pt idx="10">
                  <c:v>3124.99999999991</c:v>
                </c:pt>
                <c:pt idx="11">
                  <c:v>-1250</c:v>
                </c:pt>
                <c:pt idx="12">
                  <c:v>1875.00000000109</c:v>
                </c:pt>
                <c:pt idx="13">
                  <c:v>-625.000000002183</c:v>
                </c:pt>
                <c:pt idx="14">
                  <c:v>3125.00000000109</c:v>
                </c:pt>
                <c:pt idx="15">
                  <c:v>-3125</c:v>
                </c:pt>
                <c:pt idx="16">
                  <c:v>3750</c:v>
                </c:pt>
                <c:pt idx="17">
                  <c:v>-1875</c:v>
                </c:pt>
                <c:pt idx="18">
                  <c:v>1875</c:v>
                </c:pt>
                <c:pt idx="19">
                  <c:v>-1250</c:v>
                </c:pt>
                <c:pt idx="20">
                  <c:v>625</c:v>
                </c:pt>
                <c:pt idx="21">
                  <c:v>-9.09494701772928e-11</c:v>
                </c:pt>
                <c:pt idx="22">
                  <c:v>1.81898940354586e-10</c:v>
                </c:pt>
                <c:pt idx="23">
                  <c:v>-1250.000000002</c:v>
                </c:pt>
                <c:pt idx="24">
                  <c:v>1250.00000000565</c:v>
                </c:pt>
                <c:pt idx="25">
                  <c:v>-1875.00000000555</c:v>
                </c:pt>
                <c:pt idx="26">
                  <c:v>1.72440195456147e-9</c:v>
                </c:pt>
                <c:pt idx="27">
                  <c:v>-1874.99999999981</c:v>
                </c:pt>
                <c:pt idx="28">
                  <c:v>1249.99999999981</c:v>
                </c:pt>
                <c:pt idx="29">
                  <c:v>-3749.99999999981</c:v>
                </c:pt>
                <c:pt idx="30">
                  <c:v>1874.99999999981</c:v>
                </c:pt>
                <c:pt idx="31">
                  <c:v>-3749.99999999985</c:v>
                </c:pt>
                <c:pt idx="32">
                  <c:v>624.999999999949</c:v>
                </c:pt>
                <c:pt idx="33">
                  <c:v>-1875</c:v>
                </c:pt>
                <c:pt idx="34">
                  <c:v>-2500</c:v>
                </c:pt>
                <c:pt idx="35">
                  <c:v>-624.999999999978</c:v>
                </c:pt>
                <c:pt idx="36">
                  <c:v>-625.000000000036</c:v>
                </c:pt>
                <c:pt idx="37">
                  <c:v>-3124.99999999997</c:v>
                </c:pt>
                <c:pt idx="38">
                  <c:v>-1875</c:v>
                </c:pt>
                <c:pt idx="39">
                  <c:v>3750</c:v>
                </c:pt>
                <c:pt idx="40">
                  <c:v>11250</c:v>
                </c:pt>
                <c:pt idx="41">
                  <c:v>6250</c:v>
                </c:pt>
                <c:pt idx="42">
                  <c:v>-3750</c:v>
                </c:pt>
                <c:pt idx="43">
                  <c:v>625.000000000007</c:v>
                </c:pt>
                <c:pt idx="44">
                  <c:v>625</c:v>
                </c:pt>
                <c:pt idx="45">
                  <c:v>-3750.00000000002</c:v>
                </c:pt>
                <c:pt idx="46">
                  <c:v>2500.00000000002</c:v>
                </c:pt>
                <c:pt idx="47">
                  <c:v>-2500</c:v>
                </c:pt>
                <c:pt idx="48">
                  <c:v>-624.999999998363</c:v>
                </c:pt>
                <c:pt idx="49">
                  <c:v>624.999999995089</c:v>
                </c:pt>
                <c:pt idx="50">
                  <c:v>-2499.99999999509</c:v>
                </c:pt>
                <c:pt idx="51">
                  <c:v>624.999999998407</c:v>
                </c:pt>
                <c:pt idx="52">
                  <c:v>-1.38243194669485e-10</c:v>
                </c:pt>
                <c:pt idx="53">
                  <c:v>-1874.99999999991</c:v>
                </c:pt>
                <c:pt idx="54">
                  <c:v>9.45874489843845e-11</c:v>
                </c:pt>
                <c:pt idx="55">
                  <c:v>-1.89174897968769e-10</c:v>
                </c:pt>
                <c:pt idx="56">
                  <c:v>-1249.99999999981</c:v>
                </c:pt>
                <c:pt idx="57">
                  <c:v>-625.000000000189</c:v>
                </c:pt>
                <c:pt idx="58">
                  <c:v>1.89174897968769e-10</c:v>
                </c:pt>
                <c:pt idx="59">
                  <c:v>624.999999999905</c:v>
                </c:pt>
                <c:pt idx="60">
                  <c:v>-2500</c:v>
                </c:pt>
                <c:pt idx="61">
                  <c:v>624.999999999818</c:v>
                </c:pt>
                <c:pt idx="62">
                  <c:v>625.000000000364</c:v>
                </c:pt>
                <c:pt idx="63">
                  <c:v>-1875.00000000018</c:v>
                </c:pt>
                <c:pt idx="64">
                  <c:v>625</c:v>
                </c:pt>
                <c:pt idx="65">
                  <c:v>625</c:v>
                </c:pt>
                <c:pt idx="66">
                  <c:v>-2500</c:v>
                </c:pt>
                <c:pt idx="67">
                  <c:v>3125</c:v>
                </c:pt>
                <c:pt idx="68">
                  <c:v>-3750</c:v>
                </c:pt>
                <c:pt idx="69">
                  <c:v>3750</c:v>
                </c:pt>
                <c:pt idx="70">
                  <c:v>-2500</c:v>
                </c:pt>
                <c:pt idx="71">
                  <c:v>1250</c:v>
                </c:pt>
                <c:pt idx="72">
                  <c:v>-625</c:v>
                </c:pt>
                <c:pt idx="73">
                  <c:v>625</c:v>
                </c:pt>
                <c:pt idx="74">
                  <c:v>1250</c:v>
                </c:pt>
                <c:pt idx="75">
                  <c:v>-1875</c:v>
                </c:pt>
                <c:pt idx="76">
                  <c:v>2500</c:v>
                </c:pt>
                <c:pt idx="77">
                  <c:v>-1250</c:v>
                </c:pt>
                <c:pt idx="78">
                  <c:v>1250.00000000018</c:v>
                </c:pt>
                <c:pt idx="79">
                  <c:v>-3.63797880709171e-10</c:v>
                </c:pt>
                <c:pt idx="80">
                  <c:v>1250.00000000018</c:v>
                </c:pt>
                <c:pt idx="81">
                  <c:v>-1250</c:v>
                </c:pt>
                <c:pt idx="82">
                  <c:v>1875.00000000009</c:v>
                </c:pt>
                <c:pt idx="83">
                  <c:v>624.999999999811</c:v>
                </c:pt>
                <c:pt idx="84">
                  <c:v>-1874.99999999991</c:v>
                </c:pt>
                <c:pt idx="85">
                  <c:v>3125.00000000009</c:v>
                </c:pt>
                <c:pt idx="86">
                  <c:v>-1875.00000000019</c:v>
                </c:pt>
                <c:pt idx="87">
                  <c:v>2500.00000000019</c:v>
                </c:pt>
                <c:pt idx="88">
                  <c:v>-1250.00000000019</c:v>
                </c:pt>
                <c:pt idx="89">
                  <c:v>9.45874489843845e-11</c:v>
                </c:pt>
                <c:pt idx="90">
                  <c:v>1250.00000000009</c:v>
                </c:pt>
                <c:pt idx="91">
                  <c:v>624.999999999811</c:v>
                </c:pt>
                <c:pt idx="92">
                  <c:v>-2499.99999999991</c:v>
                </c:pt>
                <c:pt idx="93">
                  <c:v>3750</c:v>
                </c:pt>
                <c:pt idx="94">
                  <c:v>-3125.00000000005</c:v>
                </c:pt>
                <c:pt idx="95">
                  <c:v>2500.00000000009</c:v>
                </c:pt>
                <c:pt idx="96">
                  <c:v>-1250.00000000009</c:v>
                </c:pt>
                <c:pt idx="97">
                  <c:v>9.45874489843845e-11</c:v>
                </c:pt>
                <c:pt idx="98">
                  <c:v>1249.99999999991</c:v>
                </c:pt>
                <c:pt idx="99">
                  <c:v>-1874.99999999993</c:v>
                </c:pt>
                <c:pt idx="100">
                  <c:v>1249.99999999998</c:v>
                </c:pt>
                <c:pt idx="101">
                  <c:v>-2.18278728425503e-11</c:v>
                </c:pt>
                <c:pt idx="102">
                  <c:v>4.54747350886464e-11</c:v>
                </c:pt>
                <c:pt idx="103">
                  <c:v>-625.000000000047</c:v>
                </c:pt>
                <c:pt idx="104">
                  <c:v>625.000000000024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RStop40!$AG$25:$AG$129</c:f>
              <c:numCache>
                <c:formatCode>General</c:formatCode>
                <c:ptCount val="105"/>
                <c:pt idx="0">
                  <c:v>153750</c:v>
                </c:pt>
                <c:pt idx="1">
                  <c:v>-72500</c:v>
                </c:pt>
                <c:pt idx="2">
                  <c:v>-1874.99999999998</c:v>
                </c:pt>
                <c:pt idx="3">
                  <c:v>-2500.00000000003</c:v>
                </c:pt>
                <c:pt idx="4">
                  <c:v>625.000000000018</c:v>
                </c:pt>
                <c:pt idx="5">
                  <c:v>-1875</c:v>
                </c:pt>
                <c:pt idx="6">
                  <c:v>6.54836185276508e-11</c:v>
                </c:pt>
                <c:pt idx="7">
                  <c:v>-1250.0000000001</c:v>
                </c:pt>
                <c:pt idx="8">
                  <c:v>-1874.99999999996</c:v>
                </c:pt>
                <c:pt idx="9">
                  <c:v>1249.99999999998</c:v>
                </c:pt>
                <c:pt idx="10">
                  <c:v>-2499.99999999993</c:v>
                </c:pt>
                <c:pt idx="11">
                  <c:v>-8.73114913702011e-11</c:v>
                </c:pt>
                <c:pt idx="12">
                  <c:v>624.999999999633</c:v>
                </c:pt>
                <c:pt idx="13">
                  <c:v>-2499.99999999918</c:v>
                </c:pt>
                <c:pt idx="14">
                  <c:v>1249.99999999954</c:v>
                </c:pt>
                <c:pt idx="15">
                  <c:v>-1249.99999999991</c:v>
                </c:pt>
                <c:pt idx="16">
                  <c:v>624.999999999905</c:v>
                </c:pt>
                <c:pt idx="17">
                  <c:v>-1874.99999999991</c:v>
                </c:pt>
                <c:pt idx="18">
                  <c:v>1874.99999999995</c:v>
                </c:pt>
                <c:pt idx="19">
                  <c:v>-1250</c:v>
                </c:pt>
                <c:pt idx="20">
                  <c:v>0</c:v>
                </c:pt>
                <c:pt idx="21">
                  <c:v>0</c:v>
                </c:pt>
                <c:pt idx="22">
                  <c:v>625</c:v>
                </c:pt>
                <c:pt idx="23">
                  <c:v>1.13686837721616e-9</c:v>
                </c:pt>
                <c:pt idx="24">
                  <c:v>-625.000000003411</c:v>
                </c:pt>
                <c:pt idx="25">
                  <c:v>2500.00000000346</c:v>
                </c:pt>
                <c:pt idx="26">
                  <c:v>-1875.00000000123</c:v>
                </c:pt>
                <c:pt idx="27">
                  <c:v>625.000000000095</c:v>
                </c:pt>
                <c:pt idx="28">
                  <c:v>1874.99999999991</c:v>
                </c:pt>
                <c:pt idx="29">
                  <c:v>9.45874489843845e-11</c:v>
                </c:pt>
                <c:pt idx="30">
                  <c:v>-625.000000000095</c:v>
                </c:pt>
                <c:pt idx="31">
                  <c:v>1875.00000000009</c:v>
                </c:pt>
                <c:pt idx="32">
                  <c:v>624.999999999927</c:v>
                </c:pt>
                <c:pt idx="33">
                  <c:v>2.5465851649642e-11</c:v>
                </c:pt>
                <c:pt idx="34">
                  <c:v>2500</c:v>
                </c:pt>
                <c:pt idx="35">
                  <c:v>-1250.00000000002</c:v>
                </c:pt>
                <c:pt idx="36">
                  <c:v>2500.00000000004</c:v>
                </c:pt>
                <c:pt idx="37">
                  <c:v>-3.27418092638254e-11</c:v>
                </c:pt>
                <c:pt idx="38">
                  <c:v>1250.00000000001</c:v>
                </c:pt>
                <c:pt idx="39">
                  <c:v>1874.99999999999</c:v>
                </c:pt>
                <c:pt idx="40">
                  <c:v>-5624.99999999999</c:v>
                </c:pt>
                <c:pt idx="41">
                  <c:v>-1.13686837721616e-11</c:v>
                </c:pt>
                <c:pt idx="42">
                  <c:v>625.000000000023</c:v>
                </c:pt>
                <c:pt idx="43">
                  <c:v>-1250.00000000002</c:v>
                </c:pt>
                <c:pt idx="44">
                  <c:v>2.36468622460961e-11</c:v>
                </c:pt>
                <c:pt idx="45">
                  <c:v>-3.54702933691442e-11</c:v>
                </c:pt>
                <c:pt idx="46">
                  <c:v>4.72937244921923e-11</c:v>
                </c:pt>
                <c:pt idx="47">
                  <c:v>624.999999999953</c:v>
                </c:pt>
                <c:pt idx="48">
                  <c:v>-2499.99999999909</c:v>
                </c:pt>
                <c:pt idx="49">
                  <c:v>2499.99999999736</c:v>
                </c:pt>
                <c:pt idx="50">
                  <c:v>-1874.99999999736</c:v>
                </c:pt>
                <c:pt idx="51">
                  <c:v>-9.11313691176474e-10</c:v>
                </c:pt>
                <c:pt idx="52">
                  <c:v>1875.00000000005</c:v>
                </c:pt>
                <c:pt idx="53">
                  <c:v>-3750.00000000002</c:v>
                </c:pt>
                <c:pt idx="54">
                  <c:v>3749.99999999995</c:v>
                </c:pt>
                <c:pt idx="55">
                  <c:v>-2499.99999999991</c:v>
                </c:pt>
                <c:pt idx="56">
                  <c:v>-4.54747350886464e-11</c:v>
                </c:pt>
                <c:pt idx="57">
                  <c:v>624.999999999955</c:v>
                </c:pt>
                <c:pt idx="58">
                  <c:v>625.000000000091</c:v>
                </c:pt>
                <c:pt idx="59">
                  <c:v>-2500.00000000005</c:v>
                </c:pt>
                <c:pt idx="60">
                  <c:v>2499.99999999995</c:v>
                </c:pt>
                <c:pt idx="61">
                  <c:v>-1874.99999999991</c:v>
                </c:pt>
                <c:pt idx="62">
                  <c:v>1249.99999999995</c:v>
                </c:pt>
                <c:pt idx="63">
                  <c:v>-1250</c:v>
                </c:pt>
                <c:pt idx="64">
                  <c:v>1249.99999999995</c:v>
                </c:pt>
                <c:pt idx="65">
                  <c:v>-1874.99999999991</c:v>
                </c:pt>
                <c:pt idx="66">
                  <c:v>1874.99999999995</c:v>
                </c:pt>
                <c:pt idx="67">
                  <c:v>-1250</c:v>
                </c:pt>
                <c:pt idx="68">
                  <c:v>625</c:v>
                </c:pt>
                <c:pt idx="69">
                  <c:v>-625</c:v>
                </c:pt>
                <c:pt idx="70">
                  <c:v>625</c:v>
                </c:pt>
                <c:pt idx="71">
                  <c:v>-625</c:v>
                </c:pt>
                <c:pt idx="72">
                  <c:v>0</c:v>
                </c:pt>
                <c:pt idx="73">
                  <c:v>625</c:v>
                </c:pt>
                <c:pt idx="74">
                  <c:v>-625</c:v>
                </c:pt>
                <c:pt idx="75">
                  <c:v>1250</c:v>
                </c:pt>
                <c:pt idx="76">
                  <c:v>-2500</c:v>
                </c:pt>
                <c:pt idx="77">
                  <c:v>2500</c:v>
                </c:pt>
                <c:pt idx="78">
                  <c:v>-625</c:v>
                </c:pt>
                <c:pt idx="79">
                  <c:v>-1250</c:v>
                </c:pt>
                <c:pt idx="80">
                  <c:v>1250</c:v>
                </c:pt>
                <c:pt idx="81">
                  <c:v>625</c:v>
                </c:pt>
                <c:pt idx="82">
                  <c:v>-1875</c:v>
                </c:pt>
                <c:pt idx="83">
                  <c:v>2500</c:v>
                </c:pt>
                <c:pt idx="84">
                  <c:v>-3125</c:v>
                </c:pt>
                <c:pt idx="85">
                  <c:v>3750</c:v>
                </c:pt>
                <c:pt idx="86">
                  <c:v>-3125</c:v>
                </c:pt>
                <c:pt idx="87">
                  <c:v>1875</c:v>
                </c:pt>
                <c:pt idx="88">
                  <c:v>-625</c:v>
                </c:pt>
                <c:pt idx="89">
                  <c:v>625.000000000045</c:v>
                </c:pt>
                <c:pt idx="90">
                  <c:v>-625.000000000091</c:v>
                </c:pt>
                <c:pt idx="91">
                  <c:v>625.000000000045</c:v>
                </c:pt>
                <c:pt idx="92">
                  <c:v>0</c:v>
                </c:pt>
                <c:pt idx="93">
                  <c:v>0</c:v>
                </c:pt>
                <c:pt idx="94">
                  <c:v>-624.999999999955</c:v>
                </c:pt>
                <c:pt idx="95">
                  <c:v>1874.99999999991</c:v>
                </c:pt>
                <c:pt idx="96">
                  <c:v>-1874.99999999995</c:v>
                </c:pt>
                <c:pt idx="97">
                  <c:v>1250</c:v>
                </c:pt>
                <c:pt idx="98">
                  <c:v>-625</c:v>
                </c:pt>
                <c:pt idx="99">
                  <c:v>1875</c:v>
                </c:pt>
                <c:pt idx="100">
                  <c:v>-2500</c:v>
                </c:pt>
                <c:pt idx="101">
                  <c:v>1250.00000000005</c:v>
                </c:pt>
                <c:pt idx="102">
                  <c:v>1249.99999999991</c:v>
                </c:pt>
                <c:pt idx="103">
                  <c:v>-1249.99999999995</c:v>
                </c:pt>
                <c:pt idx="104">
                  <c:v>625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RStop40!$AH$25:$AH$129</c:f>
              <c:numCache>
                <c:formatCode>General</c:formatCode>
                <c:ptCount val="105"/>
                <c:pt idx="0">
                  <c:v>-458750</c:v>
                </c:pt>
                <c:pt idx="1">
                  <c:v>233750</c:v>
                </c:pt>
                <c:pt idx="2">
                  <c:v>-625.000000000182</c:v>
                </c:pt>
                <c:pt idx="3">
                  <c:v>-2499.99999999981</c:v>
                </c:pt>
                <c:pt idx="4">
                  <c:v>-3750.00000000001</c:v>
                </c:pt>
                <c:pt idx="5">
                  <c:v>624.999999999956</c:v>
                </c:pt>
                <c:pt idx="6">
                  <c:v>-3124.99999999964</c:v>
                </c:pt>
                <c:pt idx="7">
                  <c:v>-1250.00000000073</c:v>
                </c:pt>
                <c:pt idx="8">
                  <c:v>-1249.99999999964</c:v>
                </c:pt>
                <c:pt idx="9">
                  <c:v>-2499.99999999991</c:v>
                </c:pt>
                <c:pt idx="10">
                  <c:v>-1.74622982740402e-10</c:v>
                </c:pt>
                <c:pt idx="11">
                  <c:v>-1874.99999999991</c:v>
                </c:pt>
                <c:pt idx="12">
                  <c:v>-1.09139364212751e-9</c:v>
                </c:pt>
                <c:pt idx="13">
                  <c:v>-1249.99999999782</c:v>
                </c:pt>
                <c:pt idx="14">
                  <c:v>-1250.00000000109</c:v>
                </c:pt>
                <c:pt idx="15">
                  <c:v>625</c:v>
                </c:pt>
                <c:pt idx="16">
                  <c:v>-625</c:v>
                </c:pt>
                <c:pt idx="17">
                  <c:v>0</c:v>
                </c:pt>
                <c:pt idx="18">
                  <c:v>-625</c:v>
                </c:pt>
                <c:pt idx="19">
                  <c:v>1875</c:v>
                </c:pt>
                <c:pt idx="20">
                  <c:v>-1250</c:v>
                </c:pt>
                <c:pt idx="21">
                  <c:v>1250</c:v>
                </c:pt>
                <c:pt idx="22">
                  <c:v>1875</c:v>
                </c:pt>
                <c:pt idx="23">
                  <c:v>-1874.99999999782</c:v>
                </c:pt>
                <c:pt idx="24">
                  <c:v>3124.99999999355</c:v>
                </c:pt>
                <c:pt idx="25">
                  <c:v>-624.999999993641</c:v>
                </c:pt>
                <c:pt idx="26">
                  <c:v>1249.99999999801</c:v>
                </c:pt>
                <c:pt idx="27">
                  <c:v>1874.99999999981</c:v>
                </c:pt>
                <c:pt idx="28">
                  <c:v>-624.999999999811</c:v>
                </c:pt>
                <c:pt idx="29">
                  <c:v>1874.99999999981</c:v>
                </c:pt>
                <c:pt idx="30">
                  <c:v>-624.999999999811</c:v>
                </c:pt>
                <c:pt idx="31">
                  <c:v>3124.99999999981</c:v>
                </c:pt>
                <c:pt idx="32">
                  <c:v>-1874.99999999986</c:v>
                </c:pt>
                <c:pt idx="33">
                  <c:v>2499.99999999991</c:v>
                </c:pt>
                <c:pt idx="34">
                  <c:v>8.73114913702011e-11</c:v>
                </c:pt>
                <c:pt idx="35">
                  <c:v>1874.99999999996</c:v>
                </c:pt>
                <c:pt idx="36">
                  <c:v>-1875.00000000005</c:v>
                </c:pt>
                <c:pt idx="37">
                  <c:v>4375.00000000009</c:v>
                </c:pt>
                <c:pt idx="38">
                  <c:v>-2500.00000000009</c:v>
                </c:pt>
                <c:pt idx="39">
                  <c:v>-3124.99999999995</c:v>
                </c:pt>
                <c:pt idx="40">
                  <c:v>-21250</c:v>
                </c:pt>
                <c:pt idx="41">
                  <c:v>-1875</c:v>
                </c:pt>
                <c:pt idx="42">
                  <c:v>3749.99999999999</c:v>
                </c:pt>
                <c:pt idx="43">
                  <c:v>4375</c:v>
                </c:pt>
                <c:pt idx="44">
                  <c:v>1250</c:v>
                </c:pt>
                <c:pt idx="45">
                  <c:v>2499.99999999999</c:v>
                </c:pt>
                <c:pt idx="46">
                  <c:v>-1250</c:v>
                </c:pt>
                <c:pt idx="47">
                  <c:v>2499.99999999773</c:v>
                </c:pt>
                <c:pt idx="48">
                  <c:v>625.000000006825</c:v>
                </c:pt>
                <c:pt idx="49">
                  <c:v>-625.000000006738</c:v>
                </c:pt>
                <c:pt idx="50">
                  <c:v>2500.00000000208</c:v>
                </c:pt>
                <c:pt idx="51">
                  <c:v>1250.00000000019</c:v>
                </c:pt>
                <c:pt idx="52">
                  <c:v>2499.99999999974</c:v>
                </c:pt>
                <c:pt idx="53">
                  <c:v>3125.00000000035</c:v>
                </c:pt>
                <c:pt idx="54">
                  <c:v>3124.99999999983</c:v>
                </c:pt>
                <c:pt idx="55">
                  <c:v>3749.99999999983</c:v>
                </c:pt>
                <c:pt idx="56">
                  <c:v>5000.00000000036</c:v>
                </c:pt>
                <c:pt idx="57">
                  <c:v>1874.99999999962</c:v>
                </c:pt>
                <c:pt idx="58">
                  <c:v>5000.00000000019</c:v>
                </c:pt>
                <c:pt idx="59">
                  <c:v>3125</c:v>
                </c:pt>
                <c:pt idx="60">
                  <c:v>1250</c:v>
                </c:pt>
                <c:pt idx="61">
                  <c:v>3125</c:v>
                </c:pt>
                <c:pt idx="62">
                  <c:v>-1250</c:v>
                </c:pt>
                <c:pt idx="63">
                  <c:v>1250</c:v>
                </c:pt>
                <c:pt idx="64">
                  <c:v>-1875</c:v>
                </c:pt>
                <c:pt idx="65">
                  <c:v>-625</c:v>
                </c:pt>
                <c:pt idx="66">
                  <c:v>-5000.00000000019</c:v>
                </c:pt>
                <c:pt idx="67">
                  <c:v>-1249.9999999998</c:v>
                </c:pt>
                <c:pt idx="68">
                  <c:v>-4375.00000000001</c:v>
                </c:pt>
                <c:pt idx="69">
                  <c:v>-5000</c:v>
                </c:pt>
                <c:pt idx="70">
                  <c:v>-4999.99999999991</c:v>
                </c:pt>
                <c:pt idx="71">
                  <c:v>-4375.00000000017</c:v>
                </c:pt>
                <c:pt idx="72">
                  <c:v>-6874.99999999983</c:v>
                </c:pt>
                <c:pt idx="73">
                  <c:v>-4375.00000000017</c:v>
                </c:pt>
                <c:pt idx="74">
                  <c:v>-4999.99999999985</c:v>
                </c:pt>
                <c:pt idx="75">
                  <c:v>1874.99999999991</c:v>
                </c:pt>
                <c:pt idx="76">
                  <c:v>-624.999999999913</c:v>
                </c:pt>
                <c:pt idx="77">
                  <c:v>-8.73114913702011e-11</c:v>
                </c:pt>
                <c:pt idx="78">
                  <c:v>1250.0000000001</c:v>
                </c:pt>
                <c:pt idx="79">
                  <c:v>-625.000000000073</c:v>
                </c:pt>
                <c:pt idx="80">
                  <c:v>1874.99999999996</c:v>
                </c:pt>
                <c:pt idx="81">
                  <c:v>3.63797880709171e-11</c:v>
                </c:pt>
                <c:pt idx="82">
                  <c:v>1.01863406598568e-10</c:v>
                </c:pt>
                <c:pt idx="83">
                  <c:v>1874.99999999991</c:v>
                </c:pt>
                <c:pt idx="84">
                  <c:v>624.999999999909</c:v>
                </c:pt>
                <c:pt idx="85">
                  <c:v>-624.999999999818</c:v>
                </c:pt>
                <c:pt idx="86">
                  <c:v>1874.99999999991</c:v>
                </c:pt>
                <c:pt idx="87">
                  <c:v>1250</c:v>
                </c:pt>
                <c:pt idx="88">
                  <c:v>-625</c:v>
                </c:pt>
                <c:pt idx="89">
                  <c:v>1875</c:v>
                </c:pt>
                <c:pt idx="90">
                  <c:v>1250.00000000009</c:v>
                </c:pt>
                <c:pt idx="91">
                  <c:v>-1250.00000000018</c:v>
                </c:pt>
                <c:pt idx="92">
                  <c:v>3125.00000000009</c:v>
                </c:pt>
                <c:pt idx="93">
                  <c:v>-1250</c:v>
                </c:pt>
                <c:pt idx="94">
                  <c:v>2500.00000000009</c:v>
                </c:pt>
                <c:pt idx="95">
                  <c:v>-1.81898940354586e-10</c:v>
                </c:pt>
                <c:pt idx="96">
                  <c:v>625.000000000091</c:v>
                </c:pt>
                <c:pt idx="97">
                  <c:v>625.000000000095</c:v>
                </c:pt>
                <c:pt idx="98">
                  <c:v>624.999999999811</c:v>
                </c:pt>
                <c:pt idx="99">
                  <c:v>1250.00000000014</c:v>
                </c:pt>
                <c:pt idx="100">
                  <c:v>624.999999999905</c:v>
                </c:pt>
                <c:pt idx="101">
                  <c:v>9.45874489843845e-11</c:v>
                </c:pt>
                <c:pt idx="102">
                  <c:v>1874.99999999991</c:v>
                </c:pt>
                <c:pt idx="103">
                  <c:v>-1249.99999999991</c:v>
                </c:pt>
                <c:pt idx="104">
                  <c:v>3124.99999999991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RStop40!$AI$25:$AI$129</c:f>
              <c:numCache>
                <c:formatCode>General</c:formatCode>
                <c:ptCount val="105"/>
                <c:pt idx="0">
                  <c:v>-455625</c:v>
                </c:pt>
                <c:pt idx="1">
                  <c:v>231875</c:v>
                </c:pt>
                <c:pt idx="2">
                  <c:v>-2500.00000000018</c:v>
                </c:pt>
                <c:pt idx="3">
                  <c:v>1250.00000000023</c:v>
                </c:pt>
                <c:pt idx="4">
                  <c:v>-3750.00000000009</c:v>
                </c:pt>
                <c:pt idx="5">
                  <c:v>624.999999999953</c:v>
                </c:pt>
                <c:pt idx="6">
                  <c:v>-624.999999999636</c:v>
                </c:pt>
                <c:pt idx="7">
                  <c:v>-625.000000000586</c:v>
                </c:pt>
                <c:pt idx="8">
                  <c:v>-2499.99999999964</c:v>
                </c:pt>
                <c:pt idx="9">
                  <c:v>624.999999999825</c:v>
                </c:pt>
                <c:pt idx="10">
                  <c:v>8.73114913702011e-11</c:v>
                </c:pt>
                <c:pt idx="11">
                  <c:v>-1875</c:v>
                </c:pt>
                <c:pt idx="12">
                  <c:v>-8.18545231595635e-10</c:v>
                </c:pt>
                <c:pt idx="13">
                  <c:v>1.63709046319127e-9</c:v>
                </c:pt>
                <c:pt idx="14">
                  <c:v>-1875.00000000082</c:v>
                </c:pt>
                <c:pt idx="15">
                  <c:v>1874.99999999991</c:v>
                </c:pt>
                <c:pt idx="16">
                  <c:v>-1874.99999999982</c:v>
                </c:pt>
                <c:pt idx="17">
                  <c:v>624.999999999909</c:v>
                </c:pt>
                <c:pt idx="18">
                  <c:v>-1250</c:v>
                </c:pt>
                <c:pt idx="19">
                  <c:v>625</c:v>
                </c:pt>
                <c:pt idx="20">
                  <c:v>1250</c:v>
                </c:pt>
                <c:pt idx="21">
                  <c:v>-2500</c:v>
                </c:pt>
                <c:pt idx="22">
                  <c:v>3125</c:v>
                </c:pt>
                <c:pt idx="23">
                  <c:v>-3124.999999998</c:v>
                </c:pt>
                <c:pt idx="24">
                  <c:v>3124.999999994</c:v>
                </c:pt>
                <c:pt idx="25">
                  <c:v>-1249.999999994</c:v>
                </c:pt>
                <c:pt idx="26">
                  <c:v>624.999999997999</c:v>
                </c:pt>
                <c:pt idx="27">
                  <c:v>0</c:v>
                </c:pt>
                <c:pt idx="28">
                  <c:v>1250</c:v>
                </c:pt>
                <c:pt idx="29">
                  <c:v>-1249.99999999991</c:v>
                </c:pt>
                <c:pt idx="30">
                  <c:v>3124.99999999982</c:v>
                </c:pt>
                <c:pt idx="31">
                  <c:v>-2499.99999999991</c:v>
                </c:pt>
                <c:pt idx="32">
                  <c:v>2500</c:v>
                </c:pt>
                <c:pt idx="33">
                  <c:v>-625</c:v>
                </c:pt>
                <c:pt idx="34">
                  <c:v>625.000000000091</c:v>
                </c:pt>
                <c:pt idx="35">
                  <c:v>-1.81898940354586e-10</c:v>
                </c:pt>
                <c:pt idx="36">
                  <c:v>1250.00000000009</c:v>
                </c:pt>
                <c:pt idx="37">
                  <c:v>0</c:v>
                </c:pt>
                <c:pt idx="38">
                  <c:v>625</c:v>
                </c:pt>
                <c:pt idx="39">
                  <c:v>-9375</c:v>
                </c:pt>
                <c:pt idx="40">
                  <c:v>-29999.9999999999</c:v>
                </c:pt>
                <c:pt idx="41">
                  <c:v>624.999999999898</c:v>
                </c:pt>
                <c:pt idx="42">
                  <c:v>6875.00000000001</c:v>
                </c:pt>
                <c:pt idx="43">
                  <c:v>8125.00000000006</c:v>
                </c:pt>
                <c:pt idx="44">
                  <c:v>624.999999999942</c:v>
                </c:pt>
                <c:pt idx="45">
                  <c:v>4375.00000000003</c:v>
                </c:pt>
                <c:pt idx="46">
                  <c:v>-1875.00000000003</c:v>
                </c:pt>
                <c:pt idx="47">
                  <c:v>-625</c:v>
                </c:pt>
                <c:pt idx="48">
                  <c:v>-5.1804818212986e-9</c:v>
                </c:pt>
                <c:pt idx="49">
                  <c:v>1.56578607857227e-8</c:v>
                </c:pt>
                <c:pt idx="50">
                  <c:v>1249.99999998423</c:v>
                </c:pt>
                <c:pt idx="51">
                  <c:v>5000.0000000053</c:v>
                </c:pt>
                <c:pt idx="52">
                  <c:v>3125.00000000017</c:v>
                </c:pt>
                <c:pt idx="53">
                  <c:v>9999.99999999983</c:v>
                </c:pt>
                <c:pt idx="54">
                  <c:v>7499.99999999965</c:v>
                </c:pt>
                <c:pt idx="55">
                  <c:v>10000.0000000007</c:v>
                </c:pt>
                <c:pt idx="56">
                  <c:v>11249.9999999997</c:v>
                </c:pt>
                <c:pt idx="57">
                  <c:v>9999.99999999959</c:v>
                </c:pt>
                <c:pt idx="58">
                  <c:v>7500.00000000038</c:v>
                </c:pt>
                <c:pt idx="59">
                  <c:v>10000</c:v>
                </c:pt>
                <c:pt idx="60">
                  <c:v>3750</c:v>
                </c:pt>
                <c:pt idx="61">
                  <c:v>2500</c:v>
                </c:pt>
                <c:pt idx="62">
                  <c:v>2500</c:v>
                </c:pt>
                <c:pt idx="63">
                  <c:v>-2500</c:v>
                </c:pt>
                <c:pt idx="64">
                  <c:v>-3750</c:v>
                </c:pt>
                <c:pt idx="65">
                  <c:v>-3750.00000000035</c:v>
                </c:pt>
                <c:pt idx="66">
                  <c:v>-6249.99999999965</c:v>
                </c:pt>
                <c:pt idx="67">
                  <c:v>-6250</c:v>
                </c:pt>
                <c:pt idx="68">
                  <c:v>-6875</c:v>
                </c:pt>
                <c:pt idx="69">
                  <c:v>-8750</c:v>
                </c:pt>
                <c:pt idx="70">
                  <c:v>-4375</c:v>
                </c:pt>
                <c:pt idx="71">
                  <c:v>-9375</c:v>
                </c:pt>
                <c:pt idx="72">
                  <c:v>-7500.00000000012</c:v>
                </c:pt>
                <c:pt idx="73">
                  <c:v>-8124.99999999977</c:v>
                </c:pt>
                <c:pt idx="74">
                  <c:v>-7500.00000000023</c:v>
                </c:pt>
                <c:pt idx="75">
                  <c:v>-6249.99999999977</c:v>
                </c:pt>
                <c:pt idx="76">
                  <c:v>-6875.00000000035</c:v>
                </c:pt>
                <c:pt idx="77">
                  <c:v>-6249.99999999953</c:v>
                </c:pt>
                <c:pt idx="78">
                  <c:v>-6874.99999999988</c:v>
                </c:pt>
                <c:pt idx="79">
                  <c:v>-5000.0000000007</c:v>
                </c:pt>
                <c:pt idx="80">
                  <c:v>-7499.99999999965</c:v>
                </c:pt>
                <c:pt idx="81">
                  <c:v>-4374.99999999965</c:v>
                </c:pt>
                <c:pt idx="82">
                  <c:v>-5625.00000000035</c:v>
                </c:pt>
                <c:pt idx="83">
                  <c:v>-2500.00000000073</c:v>
                </c:pt>
                <c:pt idx="84">
                  <c:v>-2499.99999999854</c:v>
                </c:pt>
                <c:pt idx="85">
                  <c:v>1874.99999999927</c:v>
                </c:pt>
                <c:pt idx="86">
                  <c:v>-624.999999999272</c:v>
                </c:pt>
                <c:pt idx="87">
                  <c:v>8124.99999999854</c:v>
                </c:pt>
                <c:pt idx="88">
                  <c:v>5000.00000000073</c:v>
                </c:pt>
                <c:pt idx="89">
                  <c:v>7500.00000000038</c:v>
                </c:pt>
                <c:pt idx="90">
                  <c:v>11874.9999999992</c:v>
                </c:pt>
                <c:pt idx="91">
                  <c:v>9375.00000000073</c:v>
                </c:pt>
                <c:pt idx="92">
                  <c:v>10624.9999999997</c:v>
                </c:pt>
                <c:pt idx="93">
                  <c:v>9999.99999999965</c:v>
                </c:pt>
                <c:pt idx="94">
                  <c:v>10000.0000000007</c:v>
                </c:pt>
                <c:pt idx="95">
                  <c:v>4999.99999999948</c:v>
                </c:pt>
                <c:pt idx="96">
                  <c:v>6875.00000000017</c:v>
                </c:pt>
                <c:pt idx="97">
                  <c:v>2500</c:v>
                </c:pt>
                <c:pt idx="98">
                  <c:v>2500.00000000012</c:v>
                </c:pt>
                <c:pt idx="99">
                  <c:v>-3.20142135024071e-10</c:v>
                </c:pt>
                <c:pt idx="100">
                  <c:v>-2499.99999999971</c:v>
                </c:pt>
                <c:pt idx="101">
                  <c:v>-625.000000000218</c:v>
                </c:pt>
                <c:pt idx="102">
                  <c:v>-1249.99999999983</c:v>
                </c:pt>
                <c:pt idx="103">
                  <c:v>-1875.00000000006</c:v>
                </c:pt>
                <c:pt idx="104">
                  <c:v>-3.63797880709171e-11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1981505"/>
        <c:axId val="180998717"/>
      </c:lineChart>
      <c:catAx>
        <c:axId val="6719815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998717"/>
        <c:crosses val="autoZero"/>
        <c:auto val="1"/>
        <c:lblAlgn val="ctr"/>
        <c:lblOffset val="100"/>
        <c:noMultiLvlLbl val="0"/>
      </c:catAx>
      <c:valAx>
        <c:axId val="1809987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9815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RStop40!$O$26:$O$132</c:f>
              <c:numCache>
                <c:formatCode>General</c:formatCode>
                <c:ptCount val="107"/>
                <c:pt idx="0">
                  <c:v>-16850</c:v>
                </c:pt>
                <c:pt idx="1">
                  <c:v>-17250</c:v>
                </c:pt>
                <c:pt idx="2">
                  <c:v>-17975</c:v>
                </c:pt>
                <c:pt idx="3">
                  <c:v>-18825</c:v>
                </c:pt>
                <c:pt idx="4">
                  <c:v>-19900</c:v>
                </c:pt>
                <c:pt idx="5">
                  <c:v>-21100</c:v>
                </c:pt>
                <c:pt idx="6">
                  <c:v>-22350</c:v>
                </c:pt>
                <c:pt idx="7">
                  <c:v>-23725</c:v>
                </c:pt>
                <c:pt idx="8">
                  <c:v>-25075</c:v>
                </c:pt>
                <c:pt idx="9">
                  <c:v>-26400</c:v>
                </c:pt>
                <c:pt idx="10">
                  <c:v>-27725</c:v>
                </c:pt>
                <c:pt idx="11">
                  <c:v>-28925</c:v>
                </c:pt>
                <c:pt idx="12">
                  <c:v>-30050</c:v>
                </c:pt>
                <c:pt idx="13">
                  <c:v>-31025</c:v>
                </c:pt>
                <c:pt idx="14">
                  <c:v>-31875</c:v>
                </c:pt>
                <c:pt idx="15">
                  <c:v>-32475</c:v>
                </c:pt>
                <c:pt idx="16">
                  <c:v>-32950</c:v>
                </c:pt>
                <c:pt idx="17">
                  <c:v>-33150</c:v>
                </c:pt>
                <c:pt idx="18">
                  <c:v>-33150</c:v>
                </c:pt>
                <c:pt idx="19">
                  <c:v>-32875</c:v>
                </c:pt>
                <c:pt idx="20">
                  <c:v>-32375</c:v>
                </c:pt>
                <c:pt idx="21">
                  <c:v>-31625</c:v>
                </c:pt>
                <c:pt idx="22">
                  <c:v>-30625</c:v>
                </c:pt>
                <c:pt idx="23">
                  <c:v>-29375</c:v>
                </c:pt>
                <c:pt idx="24">
                  <c:v>-27925.0000000001</c:v>
                </c:pt>
                <c:pt idx="25">
                  <c:v>-26225</c:v>
                </c:pt>
                <c:pt idx="26">
                  <c:v>-24350</c:v>
                </c:pt>
                <c:pt idx="27">
                  <c:v>-22300</c:v>
                </c:pt>
                <c:pt idx="28">
                  <c:v>-20150</c:v>
                </c:pt>
                <c:pt idx="29">
                  <c:v>-17850</c:v>
                </c:pt>
                <c:pt idx="30">
                  <c:v>-15550</c:v>
                </c:pt>
                <c:pt idx="31">
                  <c:v>-13175</c:v>
                </c:pt>
                <c:pt idx="32">
                  <c:v>-10875</c:v>
                </c:pt>
                <c:pt idx="33">
                  <c:v>-8624.99999999999</c:v>
                </c:pt>
                <c:pt idx="34">
                  <c:v>-6499.99999999999</c:v>
                </c:pt>
                <c:pt idx="35">
                  <c:v>-4600</c:v>
                </c:pt>
                <c:pt idx="36">
                  <c:v>-2950</c:v>
                </c:pt>
                <c:pt idx="37">
                  <c:v>-1575</c:v>
                </c:pt>
                <c:pt idx="38">
                  <c:v>-599.999999999999</c:v>
                </c:pt>
                <c:pt idx="39">
                  <c:v>-99.9999999999999</c:v>
                </c:pt>
                <c:pt idx="40">
                  <c:v>74.9999999999999</c:v>
                </c:pt>
                <c:pt idx="41">
                  <c:v>375</c:v>
                </c:pt>
                <c:pt idx="42">
                  <c:v>1050</c:v>
                </c:pt>
                <c:pt idx="43">
                  <c:v>1950</c:v>
                </c:pt>
                <c:pt idx="44">
                  <c:v>3100</c:v>
                </c:pt>
                <c:pt idx="45">
                  <c:v>4525</c:v>
                </c:pt>
                <c:pt idx="46">
                  <c:v>6074.99999999999</c:v>
                </c:pt>
                <c:pt idx="47">
                  <c:v>7849.99999999999</c:v>
                </c:pt>
                <c:pt idx="48">
                  <c:v>9749.99999999999</c:v>
                </c:pt>
                <c:pt idx="49">
                  <c:v>11750.0000000001</c:v>
                </c:pt>
                <c:pt idx="50">
                  <c:v>13875</c:v>
                </c:pt>
                <c:pt idx="51">
                  <c:v>16025</c:v>
                </c:pt>
                <c:pt idx="52">
                  <c:v>18225</c:v>
                </c:pt>
                <c:pt idx="53">
                  <c:v>20475</c:v>
                </c:pt>
                <c:pt idx="54">
                  <c:v>22700</c:v>
                </c:pt>
                <c:pt idx="55">
                  <c:v>24900</c:v>
                </c:pt>
                <c:pt idx="56">
                  <c:v>27075</c:v>
                </c:pt>
                <c:pt idx="57">
                  <c:v>29175</c:v>
                </c:pt>
                <c:pt idx="58">
                  <c:v>31175</c:v>
                </c:pt>
                <c:pt idx="59">
                  <c:v>33075</c:v>
                </c:pt>
                <c:pt idx="60">
                  <c:v>34900</c:v>
                </c:pt>
                <c:pt idx="61">
                  <c:v>36550</c:v>
                </c:pt>
                <c:pt idx="62">
                  <c:v>38050</c:v>
                </c:pt>
                <c:pt idx="63">
                  <c:v>39425</c:v>
                </c:pt>
                <c:pt idx="64">
                  <c:v>40600</c:v>
                </c:pt>
                <c:pt idx="65">
                  <c:v>41600</c:v>
                </c:pt>
                <c:pt idx="66">
                  <c:v>42450</c:v>
                </c:pt>
                <c:pt idx="67">
                  <c:v>43050</c:v>
                </c:pt>
                <c:pt idx="68">
                  <c:v>43525</c:v>
                </c:pt>
                <c:pt idx="69">
                  <c:v>43725</c:v>
                </c:pt>
                <c:pt idx="70">
                  <c:v>43800</c:v>
                </c:pt>
                <c:pt idx="71">
                  <c:v>43650</c:v>
                </c:pt>
                <c:pt idx="72">
                  <c:v>43325</c:v>
                </c:pt>
                <c:pt idx="73">
                  <c:v>42800</c:v>
                </c:pt>
                <c:pt idx="74">
                  <c:v>42100</c:v>
                </c:pt>
                <c:pt idx="75">
                  <c:v>41275</c:v>
                </c:pt>
                <c:pt idx="76">
                  <c:v>40250</c:v>
                </c:pt>
                <c:pt idx="77">
                  <c:v>39125</c:v>
                </c:pt>
                <c:pt idx="78">
                  <c:v>37850</c:v>
                </c:pt>
                <c:pt idx="79">
                  <c:v>36475</c:v>
                </c:pt>
                <c:pt idx="80">
                  <c:v>35000</c:v>
                </c:pt>
                <c:pt idx="81">
                  <c:v>33475</c:v>
                </c:pt>
                <c:pt idx="82">
                  <c:v>31850</c:v>
                </c:pt>
                <c:pt idx="83">
                  <c:v>30200</c:v>
                </c:pt>
                <c:pt idx="84">
                  <c:v>28550</c:v>
                </c:pt>
                <c:pt idx="85">
                  <c:v>26825</c:v>
                </c:pt>
                <c:pt idx="86">
                  <c:v>25150</c:v>
                </c:pt>
                <c:pt idx="87">
                  <c:v>23450</c:v>
                </c:pt>
                <c:pt idx="88">
                  <c:v>21825</c:v>
                </c:pt>
                <c:pt idx="89">
                  <c:v>20225</c:v>
                </c:pt>
                <c:pt idx="90">
                  <c:v>18650</c:v>
                </c:pt>
                <c:pt idx="91">
                  <c:v>17150</c:v>
                </c:pt>
                <c:pt idx="92">
                  <c:v>15750</c:v>
                </c:pt>
                <c:pt idx="93">
                  <c:v>14350</c:v>
                </c:pt>
                <c:pt idx="94">
                  <c:v>13100</c:v>
                </c:pt>
                <c:pt idx="95">
                  <c:v>11875</c:v>
                </c:pt>
                <c:pt idx="96">
                  <c:v>10775</c:v>
                </c:pt>
                <c:pt idx="97">
                  <c:v>9749.99999999999</c:v>
                </c:pt>
                <c:pt idx="98">
                  <c:v>8799.99999999999</c:v>
                </c:pt>
                <c:pt idx="99">
                  <c:v>7974.99999999999</c:v>
                </c:pt>
                <c:pt idx="100">
                  <c:v>7199.99999999999</c:v>
                </c:pt>
                <c:pt idx="101">
                  <c:v>6524.99999999999</c:v>
                </c:pt>
                <c:pt idx="102">
                  <c:v>5949.99999999999</c:v>
                </c:pt>
                <c:pt idx="103">
                  <c:v>5475</c:v>
                </c:pt>
                <c:pt idx="104">
                  <c:v>5075</c:v>
                </c:pt>
                <c:pt idx="105">
                  <c:v>4775</c:v>
                </c:pt>
                <c:pt idx="106">
                  <c:v>4600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RStop40!$P$26:$P$132</c:f>
              <c:numCache>
                <c:formatCode>General</c:formatCode>
                <c:ptCount val="107"/>
                <c:pt idx="0">
                  <c:v>-2925</c:v>
                </c:pt>
                <c:pt idx="1">
                  <c:v>-2625</c:v>
                </c:pt>
                <c:pt idx="2">
                  <c:v>-2000</c:v>
                </c:pt>
                <c:pt idx="3">
                  <c:v>-1125</c:v>
                </c:pt>
                <c:pt idx="4">
                  <c:v>-100</c:v>
                </c:pt>
                <c:pt idx="5">
                  <c:v>1100</c:v>
                </c:pt>
                <c:pt idx="6">
                  <c:v>2400</c:v>
                </c:pt>
                <c:pt idx="7">
                  <c:v>3800</c:v>
                </c:pt>
                <c:pt idx="8">
                  <c:v>5250</c:v>
                </c:pt>
                <c:pt idx="9">
                  <c:v>6675</c:v>
                </c:pt>
                <c:pt idx="10">
                  <c:v>8125</c:v>
                </c:pt>
                <c:pt idx="11">
                  <c:v>9500.00000000001</c:v>
                </c:pt>
                <c:pt idx="12">
                  <c:v>10800</c:v>
                </c:pt>
                <c:pt idx="13">
                  <c:v>12050</c:v>
                </c:pt>
                <c:pt idx="14">
                  <c:v>13150</c:v>
                </c:pt>
                <c:pt idx="15">
                  <c:v>14150</c:v>
                </c:pt>
                <c:pt idx="16">
                  <c:v>15000</c:v>
                </c:pt>
                <c:pt idx="17">
                  <c:v>15725</c:v>
                </c:pt>
                <c:pt idx="18">
                  <c:v>16250</c:v>
                </c:pt>
                <c:pt idx="19">
                  <c:v>16650</c:v>
                </c:pt>
                <c:pt idx="20">
                  <c:v>16875</c:v>
                </c:pt>
                <c:pt idx="21">
                  <c:v>16925</c:v>
                </c:pt>
                <c:pt idx="22">
                  <c:v>16800</c:v>
                </c:pt>
                <c:pt idx="23">
                  <c:v>16525</c:v>
                </c:pt>
                <c:pt idx="24">
                  <c:v>16100</c:v>
                </c:pt>
                <c:pt idx="25">
                  <c:v>15500</c:v>
                </c:pt>
                <c:pt idx="26">
                  <c:v>14825</c:v>
                </c:pt>
                <c:pt idx="27">
                  <c:v>14000</c:v>
                </c:pt>
                <c:pt idx="28">
                  <c:v>13050</c:v>
                </c:pt>
                <c:pt idx="29">
                  <c:v>12050</c:v>
                </c:pt>
                <c:pt idx="30">
                  <c:v>11000</c:v>
                </c:pt>
                <c:pt idx="31">
                  <c:v>9874.99999999999</c:v>
                </c:pt>
                <c:pt idx="32">
                  <c:v>8749.99999999999</c:v>
                </c:pt>
                <c:pt idx="33">
                  <c:v>7649.99999999999</c:v>
                </c:pt>
                <c:pt idx="34">
                  <c:v>6574.99999999999</c:v>
                </c:pt>
                <c:pt idx="35">
                  <c:v>5625</c:v>
                </c:pt>
                <c:pt idx="36">
                  <c:v>4750</c:v>
                </c:pt>
                <c:pt idx="37">
                  <c:v>4050</c:v>
                </c:pt>
                <c:pt idx="38">
                  <c:v>3525</c:v>
                </c:pt>
                <c:pt idx="39">
                  <c:v>3225</c:v>
                </c:pt>
                <c:pt idx="40">
                  <c:v>3225</c:v>
                </c:pt>
                <c:pt idx="41">
                  <c:v>3300</c:v>
                </c:pt>
                <c:pt idx="42">
                  <c:v>3450</c:v>
                </c:pt>
                <c:pt idx="43">
                  <c:v>3700</c:v>
                </c:pt>
                <c:pt idx="44">
                  <c:v>4000</c:v>
                </c:pt>
                <c:pt idx="45">
                  <c:v>4350</c:v>
                </c:pt>
                <c:pt idx="46">
                  <c:v>4750</c:v>
                </c:pt>
                <c:pt idx="47">
                  <c:v>5200</c:v>
                </c:pt>
                <c:pt idx="48">
                  <c:v>5724.99999999999</c:v>
                </c:pt>
                <c:pt idx="49">
                  <c:v>6225.00000000003</c:v>
                </c:pt>
                <c:pt idx="50">
                  <c:v>6799.99999999999</c:v>
                </c:pt>
                <c:pt idx="51">
                  <c:v>7374.99999999999</c:v>
                </c:pt>
                <c:pt idx="52">
                  <c:v>7949.99999999999</c:v>
                </c:pt>
                <c:pt idx="53">
                  <c:v>8599.99999999999</c:v>
                </c:pt>
                <c:pt idx="54">
                  <c:v>9174.99999999999</c:v>
                </c:pt>
                <c:pt idx="55">
                  <c:v>9824.99999999999</c:v>
                </c:pt>
                <c:pt idx="56">
                  <c:v>10450</c:v>
                </c:pt>
                <c:pt idx="57">
                  <c:v>11050</c:v>
                </c:pt>
                <c:pt idx="58">
                  <c:v>11650</c:v>
                </c:pt>
                <c:pt idx="59">
                  <c:v>12275</c:v>
                </c:pt>
                <c:pt idx="60">
                  <c:v>12825</c:v>
                </c:pt>
                <c:pt idx="61">
                  <c:v>13400</c:v>
                </c:pt>
                <c:pt idx="62">
                  <c:v>13925</c:v>
                </c:pt>
                <c:pt idx="63">
                  <c:v>14450</c:v>
                </c:pt>
                <c:pt idx="64">
                  <c:v>14925</c:v>
                </c:pt>
                <c:pt idx="65">
                  <c:v>15400</c:v>
                </c:pt>
                <c:pt idx="66">
                  <c:v>15800</c:v>
                </c:pt>
                <c:pt idx="67">
                  <c:v>16200</c:v>
                </c:pt>
                <c:pt idx="68">
                  <c:v>16550</c:v>
                </c:pt>
                <c:pt idx="69">
                  <c:v>16875</c:v>
                </c:pt>
                <c:pt idx="70">
                  <c:v>17150</c:v>
                </c:pt>
                <c:pt idx="71">
                  <c:v>17400</c:v>
                </c:pt>
                <c:pt idx="72">
                  <c:v>17600</c:v>
                </c:pt>
                <c:pt idx="73">
                  <c:v>17750</c:v>
                </c:pt>
                <c:pt idx="74">
                  <c:v>17875</c:v>
                </c:pt>
                <c:pt idx="75">
                  <c:v>17950</c:v>
                </c:pt>
                <c:pt idx="76">
                  <c:v>18025</c:v>
                </c:pt>
                <c:pt idx="77">
                  <c:v>18000</c:v>
                </c:pt>
                <c:pt idx="78">
                  <c:v>17975</c:v>
                </c:pt>
                <c:pt idx="79">
                  <c:v>17925</c:v>
                </c:pt>
                <c:pt idx="80">
                  <c:v>17800</c:v>
                </c:pt>
                <c:pt idx="81">
                  <c:v>17650</c:v>
                </c:pt>
                <c:pt idx="82">
                  <c:v>17500</c:v>
                </c:pt>
                <c:pt idx="83">
                  <c:v>17275</c:v>
                </c:pt>
                <c:pt idx="84">
                  <c:v>17075</c:v>
                </c:pt>
                <c:pt idx="85">
                  <c:v>16775</c:v>
                </c:pt>
                <c:pt idx="86">
                  <c:v>16525</c:v>
                </c:pt>
                <c:pt idx="87">
                  <c:v>16200</c:v>
                </c:pt>
                <c:pt idx="88">
                  <c:v>15875</c:v>
                </c:pt>
                <c:pt idx="89">
                  <c:v>15525</c:v>
                </c:pt>
                <c:pt idx="90">
                  <c:v>15175</c:v>
                </c:pt>
                <c:pt idx="91">
                  <c:v>14800</c:v>
                </c:pt>
                <c:pt idx="92">
                  <c:v>14425</c:v>
                </c:pt>
                <c:pt idx="93">
                  <c:v>14050</c:v>
                </c:pt>
                <c:pt idx="94">
                  <c:v>13675</c:v>
                </c:pt>
                <c:pt idx="95">
                  <c:v>13275</c:v>
                </c:pt>
                <c:pt idx="96">
                  <c:v>12925</c:v>
                </c:pt>
                <c:pt idx="97">
                  <c:v>12550</c:v>
                </c:pt>
                <c:pt idx="98">
                  <c:v>12200</c:v>
                </c:pt>
                <c:pt idx="99">
                  <c:v>11850</c:v>
                </c:pt>
                <c:pt idx="100">
                  <c:v>11575</c:v>
                </c:pt>
                <c:pt idx="101">
                  <c:v>11275</c:v>
                </c:pt>
                <c:pt idx="102">
                  <c:v>11000</c:v>
                </c:pt>
                <c:pt idx="103">
                  <c:v>10800</c:v>
                </c:pt>
                <c:pt idx="104">
                  <c:v>10625</c:v>
                </c:pt>
                <c:pt idx="105">
                  <c:v>10500</c:v>
                </c:pt>
                <c:pt idx="106">
                  <c:v>10375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RStop40!$Q$26:$Q$132</c:f>
              <c:numCache>
                <c:formatCode>General</c:formatCode>
                <c:ptCount val="107"/>
                <c:pt idx="0">
                  <c:v>9450</c:v>
                </c:pt>
                <c:pt idx="1">
                  <c:v>10000</c:v>
                </c:pt>
                <c:pt idx="2">
                  <c:v>11000</c:v>
                </c:pt>
                <c:pt idx="3">
                  <c:v>12425</c:v>
                </c:pt>
                <c:pt idx="4">
                  <c:v>14175</c:v>
                </c:pt>
                <c:pt idx="5">
                  <c:v>16100</c:v>
                </c:pt>
                <c:pt idx="6">
                  <c:v>18225</c:v>
                </c:pt>
                <c:pt idx="7">
                  <c:v>20425</c:v>
                </c:pt>
                <c:pt idx="8">
                  <c:v>22650</c:v>
                </c:pt>
                <c:pt idx="9">
                  <c:v>24850</c:v>
                </c:pt>
                <c:pt idx="10">
                  <c:v>26925</c:v>
                </c:pt>
                <c:pt idx="11">
                  <c:v>28875</c:v>
                </c:pt>
                <c:pt idx="12">
                  <c:v>30625</c:v>
                </c:pt>
                <c:pt idx="13">
                  <c:v>32175</c:v>
                </c:pt>
                <c:pt idx="14">
                  <c:v>33475</c:v>
                </c:pt>
                <c:pt idx="15">
                  <c:v>34475</c:v>
                </c:pt>
                <c:pt idx="16">
                  <c:v>35200</c:v>
                </c:pt>
                <c:pt idx="17">
                  <c:v>35625</c:v>
                </c:pt>
                <c:pt idx="18">
                  <c:v>35750</c:v>
                </c:pt>
                <c:pt idx="19">
                  <c:v>35550</c:v>
                </c:pt>
                <c:pt idx="20">
                  <c:v>35100</c:v>
                </c:pt>
                <c:pt idx="21">
                  <c:v>34350</c:v>
                </c:pt>
                <c:pt idx="22">
                  <c:v>33350</c:v>
                </c:pt>
                <c:pt idx="23">
                  <c:v>32175</c:v>
                </c:pt>
                <c:pt idx="24">
                  <c:v>30750.0000000001</c:v>
                </c:pt>
                <c:pt idx="25">
                  <c:v>29200</c:v>
                </c:pt>
                <c:pt idx="26">
                  <c:v>27500</c:v>
                </c:pt>
                <c:pt idx="27">
                  <c:v>25700</c:v>
                </c:pt>
                <c:pt idx="28">
                  <c:v>23875</c:v>
                </c:pt>
                <c:pt idx="29">
                  <c:v>22000</c:v>
                </c:pt>
                <c:pt idx="30">
                  <c:v>20150</c:v>
                </c:pt>
                <c:pt idx="31">
                  <c:v>18300</c:v>
                </c:pt>
                <c:pt idx="32">
                  <c:v>16575</c:v>
                </c:pt>
                <c:pt idx="33">
                  <c:v>14900</c:v>
                </c:pt>
                <c:pt idx="34">
                  <c:v>13375</c:v>
                </c:pt>
                <c:pt idx="35">
                  <c:v>12000</c:v>
                </c:pt>
                <c:pt idx="36">
                  <c:v>10850</c:v>
                </c:pt>
                <c:pt idx="37">
                  <c:v>9849.99999999999</c:v>
                </c:pt>
                <c:pt idx="38">
                  <c:v>9174.99999999999</c:v>
                </c:pt>
                <c:pt idx="39">
                  <c:v>8724.99999999999</c:v>
                </c:pt>
                <c:pt idx="40">
                  <c:v>8374.99999999999</c:v>
                </c:pt>
                <c:pt idx="41">
                  <c:v>7274.99999999999</c:v>
                </c:pt>
                <c:pt idx="42">
                  <c:v>5350</c:v>
                </c:pt>
                <c:pt idx="43">
                  <c:v>2750</c:v>
                </c:pt>
                <c:pt idx="44">
                  <c:v>-350</c:v>
                </c:pt>
                <c:pt idx="45">
                  <c:v>-3900</c:v>
                </c:pt>
                <c:pt idx="46">
                  <c:v>-7799.99999999999</c:v>
                </c:pt>
                <c:pt idx="47">
                  <c:v>-12100</c:v>
                </c:pt>
                <c:pt idx="48">
                  <c:v>-16700.0000000001</c:v>
                </c:pt>
                <c:pt idx="49">
                  <c:v>-21575</c:v>
                </c:pt>
                <c:pt idx="50">
                  <c:v>-26750</c:v>
                </c:pt>
                <c:pt idx="51">
                  <c:v>-32125</c:v>
                </c:pt>
                <c:pt idx="52">
                  <c:v>-37650</c:v>
                </c:pt>
                <c:pt idx="53">
                  <c:v>-43225</c:v>
                </c:pt>
                <c:pt idx="54">
                  <c:v>-48725</c:v>
                </c:pt>
                <c:pt idx="55">
                  <c:v>-54024.9999999999</c:v>
                </c:pt>
                <c:pt idx="56">
                  <c:v>-58974.9999999999</c:v>
                </c:pt>
                <c:pt idx="57">
                  <c:v>-63374.9999999999</c:v>
                </c:pt>
                <c:pt idx="58">
                  <c:v>-67149.9999999999</c:v>
                </c:pt>
                <c:pt idx="59">
                  <c:v>-70099.9999999999</c:v>
                </c:pt>
                <c:pt idx="60">
                  <c:v>-72099.9999999999</c:v>
                </c:pt>
                <c:pt idx="61">
                  <c:v>-73099.9999999999</c:v>
                </c:pt>
                <c:pt idx="62">
                  <c:v>-72974.9999999999</c:v>
                </c:pt>
                <c:pt idx="63">
                  <c:v>-71774.9999999999</c:v>
                </c:pt>
                <c:pt idx="64">
                  <c:v>-69449.9999999999</c:v>
                </c:pt>
                <c:pt idx="65">
                  <c:v>-66074.9999999999</c:v>
                </c:pt>
                <c:pt idx="66">
                  <c:v>-61674.9999999999</c:v>
                </c:pt>
                <c:pt idx="67">
                  <c:v>-56449.9999999999</c:v>
                </c:pt>
                <c:pt idx="68">
                  <c:v>-50450</c:v>
                </c:pt>
                <c:pt idx="69">
                  <c:v>-43850</c:v>
                </c:pt>
                <c:pt idx="70">
                  <c:v>-36850</c:v>
                </c:pt>
                <c:pt idx="71">
                  <c:v>-29650</c:v>
                </c:pt>
                <c:pt idx="72">
                  <c:v>-22425</c:v>
                </c:pt>
                <c:pt idx="73">
                  <c:v>-15450</c:v>
                </c:pt>
                <c:pt idx="74">
                  <c:v>-8899.99999999999</c:v>
                </c:pt>
                <c:pt idx="75">
                  <c:v>-2975</c:v>
                </c:pt>
                <c:pt idx="76">
                  <c:v>2400</c:v>
                </c:pt>
                <c:pt idx="77">
                  <c:v>7199.99999999999</c:v>
                </c:pt>
                <c:pt idx="78">
                  <c:v>11425</c:v>
                </c:pt>
                <c:pt idx="79">
                  <c:v>15125</c:v>
                </c:pt>
                <c:pt idx="80">
                  <c:v>18275</c:v>
                </c:pt>
                <c:pt idx="81">
                  <c:v>20950</c:v>
                </c:pt>
                <c:pt idx="82">
                  <c:v>23150</c:v>
                </c:pt>
                <c:pt idx="83">
                  <c:v>24875</c:v>
                </c:pt>
                <c:pt idx="84">
                  <c:v>26200</c:v>
                </c:pt>
                <c:pt idx="85">
                  <c:v>27150</c:v>
                </c:pt>
                <c:pt idx="86">
                  <c:v>27700</c:v>
                </c:pt>
                <c:pt idx="87">
                  <c:v>27925</c:v>
                </c:pt>
                <c:pt idx="88">
                  <c:v>27875</c:v>
                </c:pt>
                <c:pt idx="89">
                  <c:v>27525</c:v>
                </c:pt>
                <c:pt idx="90">
                  <c:v>26950</c:v>
                </c:pt>
                <c:pt idx="91">
                  <c:v>26200</c:v>
                </c:pt>
                <c:pt idx="92">
                  <c:v>25225</c:v>
                </c:pt>
                <c:pt idx="93">
                  <c:v>24150</c:v>
                </c:pt>
                <c:pt idx="94">
                  <c:v>22925</c:v>
                </c:pt>
                <c:pt idx="95">
                  <c:v>21650</c:v>
                </c:pt>
                <c:pt idx="96">
                  <c:v>20325</c:v>
                </c:pt>
                <c:pt idx="97">
                  <c:v>18975</c:v>
                </c:pt>
                <c:pt idx="98">
                  <c:v>17625</c:v>
                </c:pt>
                <c:pt idx="99">
                  <c:v>16300</c:v>
                </c:pt>
                <c:pt idx="100">
                  <c:v>15050</c:v>
                </c:pt>
                <c:pt idx="101">
                  <c:v>13900</c:v>
                </c:pt>
                <c:pt idx="102">
                  <c:v>12850</c:v>
                </c:pt>
                <c:pt idx="103">
                  <c:v>11975</c:v>
                </c:pt>
                <c:pt idx="104">
                  <c:v>11225</c:v>
                </c:pt>
                <c:pt idx="105">
                  <c:v>10725</c:v>
                </c:pt>
                <c:pt idx="106">
                  <c:v>10425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RStop40!$R$26:$R$132</c:f>
              <c:numCache>
                <c:formatCode>General</c:formatCode>
                <c:ptCount val="107"/>
                <c:pt idx="0">
                  <c:v>9250</c:v>
                </c:pt>
                <c:pt idx="1">
                  <c:v>9525</c:v>
                </c:pt>
                <c:pt idx="2">
                  <c:v>10100</c:v>
                </c:pt>
                <c:pt idx="3">
                  <c:v>10875</c:v>
                </c:pt>
                <c:pt idx="4">
                  <c:v>11900</c:v>
                </c:pt>
                <c:pt idx="5">
                  <c:v>13025</c:v>
                </c:pt>
                <c:pt idx="6">
                  <c:v>14275</c:v>
                </c:pt>
                <c:pt idx="7">
                  <c:v>15625</c:v>
                </c:pt>
                <c:pt idx="8">
                  <c:v>17050</c:v>
                </c:pt>
                <c:pt idx="9">
                  <c:v>18450</c:v>
                </c:pt>
                <c:pt idx="10">
                  <c:v>19850</c:v>
                </c:pt>
                <c:pt idx="11">
                  <c:v>21250</c:v>
                </c:pt>
                <c:pt idx="12">
                  <c:v>22575</c:v>
                </c:pt>
                <c:pt idx="13">
                  <c:v>23825</c:v>
                </c:pt>
                <c:pt idx="14">
                  <c:v>25000</c:v>
                </c:pt>
                <c:pt idx="15">
                  <c:v>26025</c:v>
                </c:pt>
                <c:pt idx="16">
                  <c:v>26975</c:v>
                </c:pt>
                <c:pt idx="17">
                  <c:v>27775</c:v>
                </c:pt>
                <c:pt idx="18">
                  <c:v>28450</c:v>
                </c:pt>
                <c:pt idx="19">
                  <c:v>28950</c:v>
                </c:pt>
                <c:pt idx="20">
                  <c:v>29300</c:v>
                </c:pt>
                <c:pt idx="21">
                  <c:v>29550</c:v>
                </c:pt>
                <c:pt idx="22">
                  <c:v>29600</c:v>
                </c:pt>
                <c:pt idx="23">
                  <c:v>29575</c:v>
                </c:pt>
                <c:pt idx="24">
                  <c:v>29350.0000000001</c:v>
                </c:pt>
                <c:pt idx="25">
                  <c:v>29050</c:v>
                </c:pt>
                <c:pt idx="26">
                  <c:v>28625</c:v>
                </c:pt>
                <c:pt idx="27">
                  <c:v>28100</c:v>
                </c:pt>
                <c:pt idx="28">
                  <c:v>27475</c:v>
                </c:pt>
                <c:pt idx="29">
                  <c:v>26800</c:v>
                </c:pt>
                <c:pt idx="30">
                  <c:v>26025</c:v>
                </c:pt>
                <c:pt idx="31">
                  <c:v>25275</c:v>
                </c:pt>
                <c:pt idx="32">
                  <c:v>24450</c:v>
                </c:pt>
                <c:pt idx="33">
                  <c:v>23650</c:v>
                </c:pt>
                <c:pt idx="34">
                  <c:v>22850</c:v>
                </c:pt>
                <c:pt idx="35">
                  <c:v>22075</c:v>
                </c:pt>
                <c:pt idx="36">
                  <c:v>21325</c:v>
                </c:pt>
                <c:pt idx="37">
                  <c:v>20650</c:v>
                </c:pt>
                <c:pt idx="38">
                  <c:v>20050</c:v>
                </c:pt>
                <c:pt idx="39">
                  <c:v>19550</c:v>
                </c:pt>
                <c:pt idx="40">
                  <c:v>18775</c:v>
                </c:pt>
                <c:pt idx="41">
                  <c:v>16525</c:v>
                </c:pt>
                <c:pt idx="42">
                  <c:v>12825</c:v>
                </c:pt>
                <c:pt idx="43">
                  <c:v>7949.99999999999</c:v>
                </c:pt>
                <c:pt idx="44">
                  <c:v>2225</c:v>
                </c:pt>
                <c:pt idx="45">
                  <c:v>-4325</c:v>
                </c:pt>
                <c:pt idx="46">
                  <c:v>-11525</c:v>
                </c:pt>
                <c:pt idx="47">
                  <c:v>-19450</c:v>
                </c:pt>
                <c:pt idx="48">
                  <c:v>-28125</c:v>
                </c:pt>
                <c:pt idx="49">
                  <c:v>-37550.0000000002</c:v>
                </c:pt>
                <c:pt idx="50">
                  <c:v>-47725</c:v>
                </c:pt>
                <c:pt idx="51">
                  <c:v>-58599.9999999999</c:v>
                </c:pt>
                <c:pt idx="52">
                  <c:v>-69974.9999999999</c:v>
                </c:pt>
                <c:pt idx="53">
                  <c:v>-81724.9999999999</c:v>
                </c:pt>
                <c:pt idx="54">
                  <c:v>-93449.9999999999</c:v>
                </c:pt>
                <c:pt idx="55">
                  <c:v>-104850</c:v>
                </c:pt>
                <c:pt idx="56">
                  <c:v>-115525</c:v>
                </c:pt>
                <c:pt idx="57">
                  <c:v>-125025</c:v>
                </c:pt>
                <c:pt idx="58">
                  <c:v>-132950</c:v>
                </c:pt>
                <c:pt idx="59">
                  <c:v>-139000</c:v>
                </c:pt>
                <c:pt idx="60">
                  <c:v>-142775</c:v>
                </c:pt>
                <c:pt idx="61">
                  <c:v>-144125</c:v>
                </c:pt>
                <c:pt idx="62">
                  <c:v>-142950</c:v>
                </c:pt>
                <c:pt idx="63">
                  <c:v>-139150</c:v>
                </c:pt>
                <c:pt idx="64">
                  <c:v>-132825</c:v>
                </c:pt>
                <c:pt idx="65">
                  <c:v>-124125</c:v>
                </c:pt>
                <c:pt idx="66">
                  <c:v>-113200</c:v>
                </c:pt>
                <c:pt idx="67">
                  <c:v>-100300</c:v>
                </c:pt>
                <c:pt idx="68">
                  <c:v>-85674.9999999999</c:v>
                </c:pt>
                <c:pt idx="69">
                  <c:v>-69599.9999999999</c:v>
                </c:pt>
                <c:pt idx="70">
                  <c:v>-52425</c:v>
                </c:pt>
                <c:pt idx="71">
                  <c:v>-34325</c:v>
                </c:pt>
                <c:pt idx="72">
                  <c:v>-15675</c:v>
                </c:pt>
                <c:pt idx="73">
                  <c:v>3225</c:v>
                </c:pt>
                <c:pt idx="74">
                  <c:v>22050</c:v>
                </c:pt>
                <c:pt idx="75">
                  <c:v>40500</c:v>
                </c:pt>
                <c:pt idx="76">
                  <c:v>58324.9999999999</c:v>
                </c:pt>
                <c:pt idx="77">
                  <c:v>75249.9999999999</c:v>
                </c:pt>
                <c:pt idx="78">
                  <c:v>91024.9999999999</c:v>
                </c:pt>
                <c:pt idx="79">
                  <c:v>105375</c:v>
                </c:pt>
                <c:pt idx="80">
                  <c:v>118100</c:v>
                </c:pt>
                <c:pt idx="81">
                  <c:v>128900</c:v>
                </c:pt>
                <c:pt idx="82">
                  <c:v>137600</c:v>
                </c:pt>
                <c:pt idx="83">
                  <c:v>143975</c:v>
                </c:pt>
                <c:pt idx="84">
                  <c:v>147925</c:v>
                </c:pt>
                <c:pt idx="85">
                  <c:v>149350</c:v>
                </c:pt>
                <c:pt idx="86">
                  <c:v>148325</c:v>
                </c:pt>
                <c:pt idx="87">
                  <c:v>144825</c:v>
                </c:pt>
                <c:pt idx="88">
                  <c:v>139175</c:v>
                </c:pt>
                <c:pt idx="89">
                  <c:v>131575</c:v>
                </c:pt>
                <c:pt idx="90">
                  <c:v>122325</c:v>
                </c:pt>
                <c:pt idx="91">
                  <c:v>111900</c:v>
                </c:pt>
                <c:pt idx="92">
                  <c:v>100675</c:v>
                </c:pt>
                <c:pt idx="93">
                  <c:v>89074.9999999999</c:v>
                </c:pt>
                <c:pt idx="94">
                  <c:v>77499.9999999999</c:v>
                </c:pt>
                <c:pt idx="95">
                  <c:v>66349.9999999999</c:v>
                </c:pt>
                <c:pt idx="96">
                  <c:v>55824.9999999999</c:v>
                </c:pt>
                <c:pt idx="97">
                  <c:v>46200</c:v>
                </c:pt>
                <c:pt idx="98">
                  <c:v>37575</c:v>
                </c:pt>
                <c:pt idx="99">
                  <c:v>30050</c:v>
                </c:pt>
                <c:pt idx="100">
                  <c:v>23625</c:v>
                </c:pt>
                <c:pt idx="101">
                  <c:v>18200</c:v>
                </c:pt>
                <c:pt idx="102">
                  <c:v>13750</c:v>
                </c:pt>
                <c:pt idx="103">
                  <c:v>10225</c:v>
                </c:pt>
                <c:pt idx="104">
                  <c:v>7549.99999999999</c:v>
                </c:pt>
                <c:pt idx="105">
                  <c:v>5724.99999999999</c:v>
                </c:pt>
                <c:pt idx="106">
                  <c:v>4725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5382640"/>
        <c:axId val="864741843"/>
      </c:lineChart>
      <c:catAx>
        <c:axId val="25538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741843"/>
        <c:crosses val="autoZero"/>
        <c:auto val="1"/>
        <c:lblAlgn val="ctr"/>
        <c:lblOffset val="100"/>
        <c:noMultiLvlLbl val="0"/>
      </c:catAx>
      <c:valAx>
        <c:axId val="8647418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3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07860708978882"/>
          <c:y val="0.11734816762934"/>
          <c:w val="0.831299050581642"/>
          <c:h val="0.86661824388983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LStart40!$E$26:$E$145</c:f>
              <c:numCache>
                <c:formatCode>General</c:formatCode>
                <c:ptCount val="120"/>
                <c:pt idx="0">
                  <c:v>0.005729578</c:v>
                </c:pt>
                <c:pt idx="1">
                  <c:v>-0.242178288</c:v>
                </c:pt>
                <c:pt idx="2">
                  <c:v>-0.451639139</c:v>
                </c:pt>
                <c:pt idx="3">
                  <c:v>-0.589552991</c:v>
                </c:pt>
                <c:pt idx="4">
                  <c:v>-0.628381406</c:v>
                </c:pt>
                <c:pt idx="5">
                  <c:v>-0.545848807</c:v>
                </c:pt>
                <c:pt idx="6">
                  <c:v>-0.324643737</c:v>
                </c:pt>
                <c:pt idx="7">
                  <c:v>0.047879808</c:v>
                </c:pt>
                <c:pt idx="8">
                  <c:v>0.580001137</c:v>
                </c:pt>
                <c:pt idx="9">
                  <c:v>1.27593154</c:v>
                </c:pt>
                <c:pt idx="10">
                  <c:v>2.136112997</c:v>
                </c:pt>
                <c:pt idx="11">
                  <c:v>3.157516923</c:v>
                </c:pt>
                <c:pt idx="12">
                  <c:v>4.333942843</c:v>
                </c:pt>
                <c:pt idx="13">
                  <c:v>5.65631711</c:v>
                </c:pt>
                <c:pt idx="14">
                  <c:v>7.112991624</c:v>
                </c:pt>
                <c:pt idx="15">
                  <c:v>8.690042542</c:v>
                </c:pt>
                <c:pt idx="16">
                  <c:v>10.37156897</c:v>
                </c:pt>
                <c:pt idx="17">
                  <c:v>12.13999169</c:v>
                </c:pt>
                <c:pt idx="18">
                  <c:v>13.97635189</c:v>
                </c:pt>
                <c:pt idx="19">
                  <c:v>15.86060981</c:v>
                </c:pt>
                <c:pt idx="20">
                  <c:v>17.77194351</c:v>
                </c:pt>
                <c:pt idx="21">
                  <c:v>19.68904759</c:v>
                </c:pt>
                <c:pt idx="22">
                  <c:v>21.59043182</c:v>
                </c:pt>
                <c:pt idx="23">
                  <c:v>23.45471994</c:v>
                </c:pt>
                <c:pt idx="24">
                  <c:v>25.26094832</c:v>
                </c:pt>
                <c:pt idx="25">
                  <c:v>26.98886469</c:v>
                </c:pt>
                <c:pt idx="26">
                  <c:v>28.61922683</c:v>
                </c:pt>
                <c:pt idx="27">
                  <c:v>30.1341013</c:v>
                </c:pt>
                <c:pt idx="28">
                  <c:v>31.51716215</c:v>
                </c:pt>
                <c:pt idx="29">
                  <c:v>32.75398961</c:v>
                </c:pt>
                <c:pt idx="30">
                  <c:v>33.83236881</c:v>
                </c:pt>
                <c:pt idx="31">
                  <c:v>34.74258851</c:v>
                </c:pt>
                <c:pt idx="32">
                  <c:v>35.47773979</c:v>
                </c:pt>
                <c:pt idx="33">
                  <c:v>36.03401474</c:v>
                </c:pt>
                <c:pt idx="34">
                  <c:v>36.41100522</c:v>
                </c:pt>
                <c:pt idx="35">
                  <c:v>36.61191527</c:v>
                </c:pt>
                <c:pt idx="36">
                  <c:v>36.64284659</c:v>
                </c:pt>
                <c:pt idx="37">
                  <c:v>36.51181901</c:v>
                </c:pt>
                <c:pt idx="38">
                  <c:v>36.22850904</c:v>
                </c:pt>
                <c:pt idx="39">
                  <c:v>35.80406664</c:v>
                </c:pt>
                <c:pt idx="40">
                  <c:v>35.25093205</c:v>
                </c:pt>
                <c:pt idx="41">
                  <c:v>34.58265256</c:v>
                </c:pt>
                <c:pt idx="42">
                  <c:v>33.8136993</c:v>
                </c:pt>
                <c:pt idx="43">
                  <c:v>32.95928407</c:v>
                </c:pt>
                <c:pt idx="44">
                  <c:v>32.03517609</c:v>
                </c:pt>
                <c:pt idx="45">
                  <c:v>31.0575188</c:v>
                </c:pt>
                <c:pt idx="46">
                  <c:v>30.0426467</c:v>
                </c:pt>
                <c:pt idx="47">
                  <c:v>29.00690209</c:v>
                </c:pt>
                <c:pt idx="48">
                  <c:v>27.96645188</c:v>
                </c:pt>
                <c:pt idx="49">
                  <c:v>26.9371044</c:v>
                </c:pt>
                <c:pt idx="50">
                  <c:v>25.93412619</c:v>
                </c:pt>
                <c:pt idx="51">
                  <c:v>24.97205876</c:v>
                </c:pt>
                <c:pt idx="52">
                  <c:v>24.06453544</c:v>
                </c:pt>
                <c:pt idx="53">
                  <c:v>23.22409814</c:v>
                </c:pt>
                <c:pt idx="54">
                  <c:v>22.46201412</c:v>
                </c:pt>
                <c:pt idx="55">
                  <c:v>21.78809286</c:v>
                </c:pt>
                <c:pt idx="56">
                  <c:v>21.21050278</c:v>
                </c:pt>
                <c:pt idx="57">
                  <c:v>20.73558806</c:v>
                </c:pt>
                <c:pt idx="58">
                  <c:v>20.36768543</c:v>
                </c:pt>
                <c:pt idx="59">
                  <c:v>20.108941</c:v>
                </c:pt>
                <c:pt idx="60">
                  <c:v>19.95912701</c:v>
                </c:pt>
                <c:pt idx="61">
                  <c:v>19.9154586</c:v>
                </c:pt>
                <c:pt idx="62">
                  <c:v>19.97241071</c:v>
                </c:pt>
                <c:pt idx="63">
                  <c:v>20.12153476</c:v>
                </c:pt>
                <c:pt idx="64">
                  <c:v>20.35127549</c:v>
                </c:pt>
                <c:pt idx="65">
                  <c:v>20.64678777</c:v>
                </c:pt>
                <c:pt idx="66">
                  <c:v>20.98975338</c:v>
                </c:pt>
                <c:pt idx="67">
                  <c:v>21.35819779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dLbls>
            <c:delete val="1"/>
          </c:dLbls>
          <c:val>
            <c:numRef>
              <c:f>LStart40!$F$26:$F$145</c:f>
              <c:numCache>
                <c:formatCode>General</c:formatCode>
                <c:ptCount val="120"/>
                <c:pt idx="0">
                  <c:v>0</c:v>
                </c:pt>
                <c:pt idx="1">
                  <c:v>-0.248483952</c:v>
                </c:pt>
                <c:pt idx="2">
                  <c:v>-0.461853423</c:v>
                </c:pt>
                <c:pt idx="3">
                  <c:v>-0.610002731</c:v>
                </c:pt>
                <c:pt idx="4">
                  <c:v>-0.668024391</c:v>
                </c:pt>
                <c:pt idx="5">
                  <c:v>-0.615916561</c:v>
                </c:pt>
                <c:pt idx="6">
                  <c:v>-0.4382905</c:v>
                </c:pt>
                <c:pt idx="7">
                  <c:v>-0.12407805</c:v>
                </c:pt>
                <c:pt idx="8">
                  <c:v>0.333760968</c:v>
                </c:pt>
                <c:pt idx="9">
                  <c:v>0.938531236</c:v>
                </c:pt>
                <c:pt idx="10">
                  <c:v>1.690094529</c:v>
                </c:pt>
                <c:pt idx="11">
                  <c:v>2.585162229</c:v>
                </c:pt>
                <c:pt idx="12">
                  <c:v>3.617587909</c:v>
                </c:pt>
                <c:pt idx="13">
                  <c:v>4.778659826</c:v>
                </c:pt>
                <c:pt idx="14">
                  <c:v>6.057393508</c:v>
                </c:pt>
                <c:pt idx="15">
                  <c:v>7.440824294</c:v>
                </c:pt>
                <c:pt idx="16">
                  <c:v>8.91429985</c:v>
                </c:pt>
                <c:pt idx="17">
                  <c:v>10.46177275</c:v>
                </c:pt>
                <c:pt idx="18">
                  <c:v>12.06609301</c:v>
                </c:pt>
                <c:pt idx="19">
                  <c:v>13.7093006</c:v>
                </c:pt>
                <c:pt idx="20">
                  <c:v>15.37291806</c:v>
                </c:pt>
                <c:pt idx="21">
                  <c:v>17.03824298</c:v>
                </c:pt>
                <c:pt idx="22">
                  <c:v>18.68664055</c:v>
                </c:pt>
                <c:pt idx="23">
                  <c:v>20.29983617</c:v>
                </c:pt>
                <c:pt idx="24">
                  <c:v>21.86020791</c:v>
                </c:pt>
                <c:pt idx="25">
                  <c:v>23.35107911</c:v>
                </c:pt>
                <c:pt idx="26">
                  <c:v>24.7570109</c:v>
                </c:pt>
                <c:pt idx="27">
                  <c:v>26.06409478</c:v>
                </c:pt>
                <c:pt idx="28">
                  <c:v>27.2602451</c:v>
                </c:pt>
                <c:pt idx="29">
                  <c:v>28.33549168</c:v>
                </c:pt>
                <c:pt idx="30">
                  <c:v>29.28227229</c:v>
                </c:pt>
                <c:pt idx="31">
                  <c:v>30.09572526</c:v>
                </c:pt>
                <c:pt idx="32">
                  <c:v>30.77398196</c:v>
                </c:pt>
                <c:pt idx="33">
                  <c:v>31.31845938</c:v>
                </c:pt>
                <c:pt idx="34">
                  <c:v>31.73415269</c:v>
                </c:pt>
                <c:pt idx="35">
                  <c:v>32.02974395</c:v>
                </c:pt>
                <c:pt idx="36">
                  <c:v>32.21583103</c:v>
                </c:pt>
                <c:pt idx="37">
                  <c:v>32.3029828</c:v>
                </c:pt>
                <c:pt idx="38">
                  <c:v>32.30153759</c:v>
                </c:pt>
                <c:pt idx="39">
                  <c:v>32.22158009</c:v>
                </c:pt>
                <c:pt idx="40">
                  <c:v>32.07291828</c:v>
                </c:pt>
                <c:pt idx="41">
                  <c:v>31.8650604</c:v>
                </c:pt>
                <c:pt idx="42">
                  <c:v>31.60719186</c:v>
                </c:pt>
                <c:pt idx="43">
                  <c:v>31.30815211</c:v>
                </c:pt>
                <c:pt idx="44">
                  <c:v>30.9764117</c:v>
                </c:pt>
                <c:pt idx="45">
                  <c:v>30.62004909</c:v>
                </c:pt>
                <c:pt idx="46">
                  <c:v>30.24672765</c:v>
                </c:pt>
                <c:pt idx="47">
                  <c:v>29.86367256</c:v>
                </c:pt>
                <c:pt idx="48">
                  <c:v>29.47764776</c:v>
                </c:pt>
                <c:pt idx="49">
                  <c:v>29.09493287</c:v>
                </c:pt>
                <c:pt idx="50">
                  <c:v>28.72130013</c:v>
                </c:pt>
                <c:pt idx="51">
                  <c:v>28.36199133</c:v>
                </c:pt>
                <c:pt idx="52">
                  <c:v>28.02169472</c:v>
                </c:pt>
                <c:pt idx="53">
                  <c:v>27.70452198</c:v>
                </c:pt>
                <c:pt idx="54">
                  <c:v>27.4139851</c:v>
                </c:pt>
                <c:pt idx="55">
                  <c:v>27.15297337</c:v>
                </c:pt>
                <c:pt idx="56">
                  <c:v>26.92373028</c:v>
                </c:pt>
                <c:pt idx="57">
                  <c:v>26.72783043</c:v>
                </c:pt>
                <c:pt idx="58">
                  <c:v>26.56615652</c:v>
                </c:pt>
                <c:pt idx="59">
                  <c:v>26.43887622</c:v>
                </c:pt>
                <c:pt idx="60">
                  <c:v>26.34541913</c:v>
                </c:pt>
                <c:pt idx="61">
                  <c:v>26.28445371</c:v>
                </c:pt>
                <c:pt idx="62">
                  <c:v>26.25386423</c:v>
                </c:pt>
                <c:pt idx="63">
                  <c:v>26.25072765</c:v>
                </c:pt>
                <c:pt idx="64">
                  <c:v>26.2712906</c:v>
                </c:pt>
                <c:pt idx="65">
                  <c:v>26.3109463</c:v>
                </c:pt>
                <c:pt idx="66">
                  <c:v>26.36421146</c:v>
                </c:pt>
                <c:pt idx="67">
                  <c:v>26.42470327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1364096"/>
        <c:axId val="101365632"/>
      </c:lineChart>
      <c:catAx>
        <c:axId val="1013640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65632"/>
        <c:crosses val="autoZero"/>
        <c:auto val="1"/>
        <c:lblAlgn val="ctr"/>
        <c:lblOffset val="100"/>
        <c:noMultiLvlLbl val="0"/>
      </c:catAx>
      <c:valAx>
        <c:axId val="10136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640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RStart30!$V$113:$V$179</c:f>
              <c:numCache>
                <c:formatCode>General</c:formatCode>
                <c:ptCount val="67"/>
                <c:pt idx="4">
                  <c:v>-0.6963300172023</c:v>
                </c:pt>
                <c:pt idx="5">
                  <c:v>-0.95858818458648</c:v>
                </c:pt>
                <c:pt idx="6">
                  <c:v>-1.22990767940896</c:v>
                </c:pt>
                <c:pt idx="7">
                  <c:v>-1.49856207792605</c:v>
                </c:pt>
                <c:pt idx="8">
                  <c:v>-1.75404328613369</c:v>
                </c:pt>
                <c:pt idx="9">
                  <c:v>-1.98706153976743</c:v>
                </c:pt>
                <c:pt idx="10">
                  <c:v>-2.18954540430242</c:v>
                </c:pt>
                <c:pt idx="11">
                  <c:v>-2.3546417749532</c:v>
                </c:pt>
                <c:pt idx="12">
                  <c:v>-2.4767158766745</c:v>
                </c:pt>
                <c:pt idx="13">
                  <c:v>-2.5513512641599</c:v>
                </c:pt>
                <c:pt idx="14">
                  <c:v>-2.5753498218431</c:v>
                </c:pt>
                <c:pt idx="15">
                  <c:v>-2.5467317638972</c:v>
                </c:pt>
                <c:pt idx="16">
                  <c:v>-2.4647356342351</c:v>
                </c:pt>
                <c:pt idx="17">
                  <c:v>-2.3298183065088</c:v>
                </c:pt>
                <c:pt idx="18">
                  <c:v>-2.1436549841107</c:v>
                </c:pt>
                <c:pt idx="19">
                  <c:v>-1.909139200172</c:v>
                </c:pt>
                <c:pt idx="20">
                  <c:v>-1.6303828175641</c:v>
                </c:pt>
                <c:pt idx="21">
                  <c:v>-1.3127160288976</c:v>
                </c:pt>
                <c:pt idx="22">
                  <c:v>-0.9626873565228</c:v>
                </c:pt>
                <c:pt idx="23">
                  <c:v>-0.588063652529897</c:v>
                </c:pt>
                <c:pt idx="24">
                  <c:v>-0.197830098748398</c:v>
                </c:pt>
                <c:pt idx="25">
                  <c:v>0.197830098748398</c:v>
                </c:pt>
                <c:pt idx="26">
                  <c:v>0.588063652529797</c:v>
                </c:pt>
                <c:pt idx="27">
                  <c:v>0.962687356522899</c:v>
                </c:pt>
                <c:pt idx="28">
                  <c:v>1.3127160288977</c:v>
                </c:pt>
                <c:pt idx="29">
                  <c:v>1.6303828175641</c:v>
                </c:pt>
                <c:pt idx="30">
                  <c:v>1.909139200172</c:v>
                </c:pt>
                <c:pt idx="31">
                  <c:v>2.1436549841105</c:v>
                </c:pt>
                <c:pt idx="32">
                  <c:v>2.3298183065092</c:v>
                </c:pt>
                <c:pt idx="33">
                  <c:v>2.464735634235</c:v>
                </c:pt>
                <c:pt idx="34">
                  <c:v>2.5467317638972</c:v>
                </c:pt>
                <c:pt idx="35">
                  <c:v>2.575349821843</c:v>
                </c:pt>
                <c:pt idx="36">
                  <c:v>2.5513512641602</c:v>
                </c:pt>
                <c:pt idx="37">
                  <c:v>2.4767158766742</c:v>
                </c:pt>
                <c:pt idx="38">
                  <c:v>2.3546417749533</c:v>
                </c:pt>
                <c:pt idx="39">
                  <c:v>2.18954540430274</c:v>
                </c:pt>
                <c:pt idx="40">
                  <c:v>1.98706153976726</c:v>
                </c:pt>
                <c:pt idx="41">
                  <c:v>1.75404328613375</c:v>
                </c:pt>
                <c:pt idx="42">
                  <c:v>1.49856207792625</c:v>
                </c:pt>
                <c:pt idx="43">
                  <c:v>1.22990767940852</c:v>
                </c:pt>
                <c:pt idx="44">
                  <c:v>0.9585881845871</c:v>
                </c:pt>
                <c:pt idx="45">
                  <c:v>0.69633001720176</c:v>
                </c:pt>
                <c:pt idx="46">
                  <c:v>0.456077930739807</c:v>
                </c:pt>
                <c:pt idx="47">
                  <c:v>0.251995008421992</c:v>
                </c:pt>
                <c:pt idx="48">
                  <c:v>0.099462663210411</c:v>
                </c:pt>
                <c:pt idx="49">
                  <c:v>0.015080637807531</c:v>
                </c:pt>
                <c:pt idx="50">
                  <c:v>0.467818405618779</c:v>
                </c:pt>
                <c:pt idx="51">
                  <c:v>0</c:v>
                </c:pt>
                <c:pt idx="52">
                  <c:v>0</c:v>
                </c:pt>
                <c:pt idx="53">
                  <c:v>-0.467818405619293</c:v>
                </c:pt>
                <c:pt idx="54">
                  <c:v>-0.015080637808015</c:v>
                </c:pt>
                <c:pt idx="55">
                  <c:v>-0.099462663210261</c:v>
                </c:pt>
                <c:pt idx="56">
                  <c:v>-0.251995008421512</c:v>
                </c:pt>
                <c:pt idx="57">
                  <c:v>-0.456077930739689</c:v>
                </c:pt>
                <c:pt idx="58">
                  <c:v>-0.6963300172023</c:v>
                </c:pt>
                <c:pt idx="59">
                  <c:v>-0.95858818458648</c:v>
                </c:pt>
                <c:pt idx="60">
                  <c:v>-1.22990767940896</c:v>
                </c:pt>
                <c:pt idx="61">
                  <c:v>-1.49856207792605</c:v>
                </c:pt>
                <c:pt idx="62">
                  <c:v>-1.75404328613369</c:v>
                </c:pt>
                <c:pt idx="63">
                  <c:v>-1.98706153976743</c:v>
                </c:pt>
                <c:pt idx="64">
                  <c:v>-2.18954540430242</c:v>
                </c:pt>
                <c:pt idx="65">
                  <c:v>-2.3546417749532</c:v>
                </c:pt>
                <c:pt idx="66">
                  <c:v>-2.4767158766745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RStart30!$W$113:$W$179</c:f>
              <c:numCache>
                <c:formatCode>General</c:formatCode>
                <c:ptCount val="67"/>
                <c:pt idx="4">
                  <c:v>-0.35640493327984</c:v>
                </c:pt>
                <c:pt idx="5">
                  <c:v>-0.49442451458318</c:v>
                </c:pt>
                <c:pt idx="6">
                  <c:v>-0.63971115974107</c:v>
                </c:pt>
                <c:pt idx="7">
                  <c:v>-0.78663985860973</c:v>
                </c:pt>
                <c:pt idx="8">
                  <c:v>-0.930100901356015</c:v>
                </c:pt>
                <c:pt idx="9">
                  <c:v>-1.06549987845753</c:v>
                </c:pt>
                <c:pt idx="10">
                  <c:v>-1.18875768070251</c:v>
                </c:pt>
                <c:pt idx="11">
                  <c:v>-1.29631049918993</c:v>
                </c:pt>
                <c:pt idx="12">
                  <c:v>-1.38510982532944</c:v>
                </c:pt>
                <c:pt idx="13">
                  <c:v>-1.45262245084136</c:v>
                </c:pt>
                <c:pt idx="14">
                  <c:v>-1.49683046775671</c:v>
                </c:pt>
                <c:pt idx="15">
                  <c:v>-1.51623126841725</c:v>
                </c:pt>
                <c:pt idx="16">
                  <c:v>-1.50983754547532</c:v>
                </c:pt>
                <c:pt idx="17">
                  <c:v>-1.47717729189407</c:v>
                </c:pt>
                <c:pt idx="18">
                  <c:v>-1.4182938009472</c:v>
                </c:pt>
                <c:pt idx="19">
                  <c:v>-1.3337456662194</c:v>
                </c:pt>
                <c:pt idx="20">
                  <c:v>-1.2246067816055</c:v>
                </c:pt>
                <c:pt idx="21">
                  <c:v>-1.0924663413117</c:v>
                </c:pt>
                <c:pt idx="22">
                  <c:v>-0.939428839854202</c:v>
                </c:pt>
                <c:pt idx="23">
                  <c:v>-0.768114072060598</c:v>
                </c:pt>
                <c:pt idx="24">
                  <c:v>-0.5816571330685</c:v>
                </c:pt>
                <c:pt idx="25">
                  <c:v>-0.383827034320102</c:v>
                </c:pt>
                <c:pt idx="26">
                  <c:v>-0.180050419530698</c:v>
                </c:pt>
                <c:pt idx="27">
                  <c:v>0.0232585166685979</c:v>
                </c:pt>
                <c:pt idx="28">
                  <c:v>0.220249687585902</c:v>
                </c:pt>
                <c:pt idx="29">
                  <c:v>0.405776035958599</c:v>
                </c:pt>
                <c:pt idx="30">
                  <c:v>0.575393533952798</c:v>
                </c:pt>
                <c:pt idx="31">
                  <c:v>0.725361183163301</c:v>
                </c:pt>
                <c:pt idx="32">
                  <c:v>0.8526410146149</c:v>
                </c:pt>
                <c:pt idx="33">
                  <c:v>0.954898088759901</c:v>
                </c:pt>
                <c:pt idx="34">
                  <c:v>1.0305004954798</c:v>
                </c:pt>
                <c:pt idx="35">
                  <c:v>1.0785193540864</c:v>
                </c:pt>
                <c:pt idx="36">
                  <c:v>1.0987288133187</c:v>
                </c:pt>
                <c:pt idx="37">
                  <c:v>1.0916060513448</c:v>
                </c:pt>
                <c:pt idx="38">
                  <c:v>1.0583312757634</c:v>
                </c:pt>
                <c:pt idx="39">
                  <c:v>1.00078772359984</c:v>
                </c:pt>
                <c:pt idx="40">
                  <c:v>0.921561661310189</c:v>
                </c:pt>
                <c:pt idx="41">
                  <c:v>0.82394238477773</c:v>
                </c:pt>
                <c:pt idx="42">
                  <c:v>0.711922219316431</c:v>
                </c:pt>
                <c:pt idx="43">
                  <c:v>0.590196519667778</c:v>
                </c:pt>
                <c:pt idx="44">
                  <c:v>0.464163670003481</c:v>
                </c:pt>
                <c:pt idx="45">
                  <c:v>0.33992508392225</c:v>
                </c:pt>
                <c:pt idx="46">
                  <c:v>0.224285204454139</c:v>
                </c:pt>
                <c:pt idx="47">
                  <c:v>0.124751504056331</c:v>
                </c:pt>
                <c:pt idx="48">
                  <c:v>0.0495344846148509</c:v>
                </c:pt>
                <c:pt idx="49">
                  <c:v>0.00754767744548879</c:v>
                </c:pt>
                <c:pt idx="50">
                  <c:v>9.56046355029516</c:v>
                </c:pt>
                <c:pt idx="51">
                  <c:v>0</c:v>
                </c:pt>
                <c:pt idx="52">
                  <c:v>0</c:v>
                </c:pt>
                <c:pt idx="53">
                  <c:v>4.54632257233827</c:v>
                </c:pt>
                <c:pt idx="54">
                  <c:v>-0.00753296036230022</c:v>
                </c:pt>
                <c:pt idx="55">
                  <c:v>-0.0499281785955601</c:v>
                </c:pt>
                <c:pt idx="56">
                  <c:v>-0.1272435043655</c:v>
                </c:pt>
                <c:pt idx="57">
                  <c:v>-0.23179272628556</c:v>
                </c:pt>
                <c:pt idx="58">
                  <c:v>-0.35640493327984</c:v>
                </c:pt>
                <c:pt idx="59">
                  <c:v>-0.49442451458318</c:v>
                </c:pt>
                <c:pt idx="60">
                  <c:v>-0.63971115974107</c:v>
                </c:pt>
                <c:pt idx="61">
                  <c:v>-0.78663985860973</c:v>
                </c:pt>
                <c:pt idx="62">
                  <c:v>-0.930100901356015</c:v>
                </c:pt>
                <c:pt idx="63">
                  <c:v>-1.06549987845753</c:v>
                </c:pt>
                <c:pt idx="64">
                  <c:v>-1.18875768070251</c:v>
                </c:pt>
                <c:pt idx="65">
                  <c:v>-1.29631049918993</c:v>
                </c:pt>
                <c:pt idx="66">
                  <c:v>-1.38510982532944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RStart30!$X$113:$X$179</c:f>
              <c:numCache>
                <c:formatCode>General</c:formatCode>
                <c:ptCount val="67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9.76996261670138e-15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9.76996261670138e-15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9.76996261670138e-15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-2.93098878501041e-14</c:v>
                </c:pt>
                <c:pt idx="51">
                  <c:v>0</c:v>
                </c:pt>
                <c:pt idx="52">
                  <c:v>0</c:v>
                </c:pt>
                <c:pt idx="53">
                  <c:v>4.54632257233826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9.76996261670138e-15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RStart30!$Y$113:$Y$179</c:f>
              <c:numCache>
                <c:formatCode>General</c:formatCode>
                <c:ptCount val="67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9.99200722162641e-16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9.99200722162641e-16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9.99200722162641e-16</c:v>
                </c:pt>
                <c:pt idx="40">
                  <c:v>0</c:v>
                </c:pt>
                <c:pt idx="41">
                  <c:v>0</c:v>
                </c:pt>
                <c:pt idx="42">
                  <c:v>9.99200722162641e-16</c:v>
                </c:pt>
                <c:pt idx="43">
                  <c:v>0</c:v>
                </c:pt>
                <c:pt idx="44">
                  <c:v>9.99200722162641e-16</c:v>
                </c:pt>
                <c:pt idx="45">
                  <c:v>0</c:v>
                </c:pt>
                <c:pt idx="46">
                  <c:v>9.99200722162641e-16</c:v>
                </c:pt>
                <c:pt idx="47">
                  <c:v>0</c:v>
                </c:pt>
                <c:pt idx="48">
                  <c:v>9.99200722162641e-16</c:v>
                </c:pt>
                <c:pt idx="49">
                  <c:v>0</c:v>
                </c:pt>
                <c:pt idx="50">
                  <c:v>0.467818405619286</c:v>
                </c:pt>
                <c:pt idx="51">
                  <c:v>0</c:v>
                </c:pt>
                <c:pt idx="52">
                  <c:v>0</c:v>
                </c:pt>
                <c:pt idx="53">
                  <c:v>-0.467818405619293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5902714"/>
        <c:axId val="174138754"/>
      </c:lineChart>
      <c:catAx>
        <c:axId val="9459027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138754"/>
        <c:crosses val="autoZero"/>
        <c:auto val="1"/>
        <c:lblAlgn val="ctr"/>
        <c:lblOffset val="100"/>
        <c:noMultiLvlLbl val="0"/>
      </c:catAx>
      <c:valAx>
        <c:axId val="1741387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9027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LStart40!$O$25:$O$145</c:f>
              <c:numCache>
                <c:formatCode>General</c:formatCode>
                <c:ptCount val="121"/>
                <c:pt idx="0">
                  <c:v>0</c:v>
                </c:pt>
                <c:pt idx="1">
                  <c:v>-133.333333333333</c:v>
                </c:pt>
                <c:pt idx="2">
                  <c:v>5766.66666666667</c:v>
                </c:pt>
                <c:pt idx="3">
                  <c:v>4800</c:v>
                </c:pt>
                <c:pt idx="4">
                  <c:v>3133.33333333333</c:v>
                </c:pt>
                <c:pt idx="5">
                  <c:v>866.666666666667</c:v>
                </c:pt>
                <c:pt idx="6">
                  <c:v>-1866.66666666667</c:v>
                </c:pt>
                <c:pt idx="7">
                  <c:v>-5033.33333333333</c:v>
                </c:pt>
                <c:pt idx="8">
                  <c:v>-8666.66666666667</c:v>
                </c:pt>
                <c:pt idx="9">
                  <c:v>-12933.3333333333</c:v>
                </c:pt>
                <c:pt idx="10">
                  <c:v>-17800</c:v>
                </c:pt>
                <c:pt idx="11">
                  <c:v>-23366.6666666666</c:v>
                </c:pt>
                <c:pt idx="12">
                  <c:v>-29666.6666666666</c:v>
                </c:pt>
                <c:pt idx="13">
                  <c:v>-36700</c:v>
                </c:pt>
                <c:pt idx="14">
                  <c:v>-44433.3333333333</c:v>
                </c:pt>
                <c:pt idx="15">
                  <c:v>-52733.3333333333</c:v>
                </c:pt>
                <c:pt idx="16">
                  <c:v>-61499.9999999999</c:v>
                </c:pt>
                <c:pt idx="17">
                  <c:v>-70399.9999999999</c:v>
                </c:pt>
                <c:pt idx="18">
                  <c:v>-79266.6666666666</c:v>
                </c:pt>
                <c:pt idx="19">
                  <c:v>-87733.3333333333</c:v>
                </c:pt>
                <c:pt idx="20">
                  <c:v>-95566.6666666666</c:v>
                </c:pt>
                <c:pt idx="21">
                  <c:v>-102366.666666667</c:v>
                </c:pt>
                <c:pt idx="22">
                  <c:v>-107900</c:v>
                </c:pt>
                <c:pt idx="23">
                  <c:v>-111966.666666667</c:v>
                </c:pt>
                <c:pt idx="24">
                  <c:v>-114200</c:v>
                </c:pt>
                <c:pt idx="25">
                  <c:v>-114666.666666667</c:v>
                </c:pt>
                <c:pt idx="26">
                  <c:v>-113133.333333333</c:v>
                </c:pt>
                <c:pt idx="27">
                  <c:v>-109633.333333333</c:v>
                </c:pt>
                <c:pt idx="28">
                  <c:v>-104233.333333333</c:v>
                </c:pt>
                <c:pt idx="29">
                  <c:v>-97033.3333333332</c:v>
                </c:pt>
                <c:pt idx="30">
                  <c:v>-88199.9999999999</c:v>
                </c:pt>
                <c:pt idx="31">
                  <c:v>-77933.3333333333</c:v>
                </c:pt>
                <c:pt idx="32">
                  <c:v>-66499.9999999999</c:v>
                </c:pt>
                <c:pt idx="33">
                  <c:v>-54166.6666666666</c:v>
                </c:pt>
                <c:pt idx="34">
                  <c:v>-41233.3333333333</c:v>
                </c:pt>
                <c:pt idx="35">
                  <c:v>-28100</c:v>
                </c:pt>
                <c:pt idx="36">
                  <c:v>-15000</c:v>
                </c:pt>
                <c:pt idx="37">
                  <c:v>-2300</c:v>
                </c:pt>
                <c:pt idx="38">
                  <c:v>9799.99999999999</c:v>
                </c:pt>
                <c:pt idx="39">
                  <c:v>21100</c:v>
                </c:pt>
                <c:pt idx="40">
                  <c:v>31566.6666666666</c:v>
                </c:pt>
                <c:pt idx="41">
                  <c:v>40900</c:v>
                </c:pt>
                <c:pt idx="42">
                  <c:v>49166.6666666666</c:v>
                </c:pt>
                <c:pt idx="43">
                  <c:v>56099.9999999999</c:v>
                </c:pt>
                <c:pt idx="44">
                  <c:v>61833.3333333333</c:v>
                </c:pt>
                <c:pt idx="45">
                  <c:v>66166.6666666666</c:v>
                </c:pt>
                <c:pt idx="46">
                  <c:v>69233.3333333333</c:v>
                </c:pt>
                <c:pt idx="47">
                  <c:v>70966.6666666666</c:v>
                </c:pt>
                <c:pt idx="48">
                  <c:v>71399.9999999999</c:v>
                </c:pt>
                <c:pt idx="49">
                  <c:v>70699.9999999999</c:v>
                </c:pt>
                <c:pt idx="50">
                  <c:v>68833.3333333333</c:v>
                </c:pt>
                <c:pt idx="51">
                  <c:v>66033.3333333333</c:v>
                </c:pt>
                <c:pt idx="52">
                  <c:v>62266.6666666666</c:v>
                </c:pt>
                <c:pt idx="53">
                  <c:v>57766.6666666666</c:v>
                </c:pt>
                <c:pt idx="54">
                  <c:v>52633.3333333333</c:v>
                </c:pt>
                <c:pt idx="55">
                  <c:v>47000</c:v>
                </c:pt>
                <c:pt idx="56">
                  <c:v>40966.6666666666</c:v>
                </c:pt>
                <c:pt idx="57">
                  <c:v>34666.6666666666</c:v>
                </c:pt>
                <c:pt idx="58">
                  <c:v>28166.6666666666</c:v>
                </c:pt>
                <c:pt idx="59">
                  <c:v>21600</c:v>
                </c:pt>
                <c:pt idx="60">
                  <c:v>15100</c:v>
                </c:pt>
                <c:pt idx="61">
                  <c:v>8699.99999999999</c:v>
                </c:pt>
                <c:pt idx="62">
                  <c:v>2533.33333333333</c:v>
                </c:pt>
                <c:pt idx="63">
                  <c:v>-3300</c:v>
                </c:pt>
                <c:pt idx="64">
                  <c:v>-8666.66666666666</c:v>
                </c:pt>
                <c:pt idx="65">
                  <c:v>-13400</c:v>
                </c:pt>
                <c:pt idx="66">
                  <c:v>-17333.3333333333</c:v>
                </c:pt>
                <c:pt idx="67">
                  <c:v>-20266.6666666666</c:v>
                </c:pt>
                <c:pt idx="68">
                  <c:v>-21966.6666666668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dLbls>
            <c:delete val="1"/>
          </c:dLbls>
          <c:val>
            <c:numRef>
              <c:f>LStart40!$P$25:$P$145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13433.3333333333</c:v>
                </c:pt>
                <c:pt idx="3">
                  <c:v>11533.3333333333</c:v>
                </c:pt>
                <c:pt idx="4">
                  <c:v>8000</c:v>
                </c:pt>
                <c:pt idx="5">
                  <c:v>3133.33333333333</c:v>
                </c:pt>
                <c:pt idx="6">
                  <c:v>-2833.33333333333</c:v>
                </c:pt>
                <c:pt idx="7">
                  <c:v>-9566.66666666667</c:v>
                </c:pt>
                <c:pt idx="8">
                  <c:v>-17000</c:v>
                </c:pt>
                <c:pt idx="9">
                  <c:v>-24833.3333333333</c:v>
                </c:pt>
                <c:pt idx="10">
                  <c:v>-33133.3333333333</c:v>
                </c:pt>
                <c:pt idx="11">
                  <c:v>-41466.6666666666</c:v>
                </c:pt>
                <c:pt idx="12">
                  <c:v>-49933.3333333333</c:v>
                </c:pt>
                <c:pt idx="13">
                  <c:v>-58199.9999999999</c:v>
                </c:pt>
                <c:pt idx="14">
                  <c:v>-66266.6666666666</c:v>
                </c:pt>
                <c:pt idx="15">
                  <c:v>-73899.9999999999</c:v>
                </c:pt>
                <c:pt idx="16">
                  <c:v>-80966.6666666666</c:v>
                </c:pt>
                <c:pt idx="17">
                  <c:v>-87333.3333333333</c:v>
                </c:pt>
                <c:pt idx="18">
                  <c:v>-92899.9999999999</c:v>
                </c:pt>
                <c:pt idx="19">
                  <c:v>-97399.9999999999</c:v>
                </c:pt>
                <c:pt idx="20">
                  <c:v>-100900</c:v>
                </c:pt>
                <c:pt idx="21">
                  <c:v>-103133.333333333</c:v>
                </c:pt>
                <c:pt idx="22">
                  <c:v>-104200</c:v>
                </c:pt>
                <c:pt idx="23">
                  <c:v>-103966.666666667</c:v>
                </c:pt>
                <c:pt idx="24">
                  <c:v>-102400</c:v>
                </c:pt>
                <c:pt idx="25">
                  <c:v>-99633.3333333332</c:v>
                </c:pt>
                <c:pt idx="26">
                  <c:v>-95666.6666666666</c:v>
                </c:pt>
                <c:pt idx="27">
                  <c:v>-90533.3333333333</c:v>
                </c:pt>
                <c:pt idx="28">
                  <c:v>-84433.3333333333</c:v>
                </c:pt>
                <c:pt idx="29">
                  <c:v>-77433.3333333333</c:v>
                </c:pt>
                <c:pt idx="30">
                  <c:v>-69733.3333333333</c:v>
                </c:pt>
                <c:pt idx="31">
                  <c:v>-61466.6666666666</c:v>
                </c:pt>
                <c:pt idx="32">
                  <c:v>-52866.6666666666</c:v>
                </c:pt>
                <c:pt idx="33">
                  <c:v>-44066.6666666666</c:v>
                </c:pt>
                <c:pt idx="34">
                  <c:v>-35433.3333333333</c:v>
                </c:pt>
                <c:pt idx="35">
                  <c:v>-27033.3333333333</c:v>
                </c:pt>
                <c:pt idx="36">
                  <c:v>-19233.3333333333</c:v>
                </c:pt>
                <c:pt idx="37">
                  <c:v>-12100</c:v>
                </c:pt>
                <c:pt idx="38">
                  <c:v>-5666.66666666666</c:v>
                </c:pt>
                <c:pt idx="39">
                  <c:v>99.9999999999999</c:v>
                </c:pt>
                <c:pt idx="40">
                  <c:v>5200</c:v>
                </c:pt>
                <c:pt idx="41">
                  <c:v>9666.66666666666</c:v>
                </c:pt>
                <c:pt idx="42">
                  <c:v>13500</c:v>
                </c:pt>
                <c:pt idx="43">
                  <c:v>16800</c:v>
                </c:pt>
                <c:pt idx="44">
                  <c:v>19433.3333333333</c:v>
                </c:pt>
                <c:pt idx="45">
                  <c:v>21600</c:v>
                </c:pt>
                <c:pt idx="46">
                  <c:v>23166.6666666666</c:v>
                </c:pt>
                <c:pt idx="47">
                  <c:v>24266.6666666666</c:v>
                </c:pt>
                <c:pt idx="48">
                  <c:v>24900</c:v>
                </c:pt>
                <c:pt idx="49">
                  <c:v>25066.6666666666</c:v>
                </c:pt>
                <c:pt idx="50">
                  <c:v>24866.6666666666</c:v>
                </c:pt>
                <c:pt idx="51">
                  <c:v>24266.6666666666</c:v>
                </c:pt>
                <c:pt idx="52">
                  <c:v>23333.3333333333</c:v>
                </c:pt>
                <c:pt idx="53">
                  <c:v>22066.6666666666</c:v>
                </c:pt>
                <c:pt idx="54">
                  <c:v>20566.6666666666</c:v>
                </c:pt>
                <c:pt idx="55">
                  <c:v>18833.3333333333</c:v>
                </c:pt>
                <c:pt idx="56">
                  <c:v>16933.3333333333</c:v>
                </c:pt>
                <c:pt idx="57">
                  <c:v>14833.3333333333</c:v>
                </c:pt>
                <c:pt idx="58">
                  <c:v>12700</c:v>
                </c:pt>
                <c:pt idx="59">
                  <c:v>10466.6666666667</c:v>
                </c:pt>
                <c:pt idx="60">
                  <c:v>8233.33333333333</c:v>
                </c:pt>
                <c:pt idx="61">
                  <c:v>6033.33333333333</c:v>
                </c:pt>
                <c:pt idx="62">
                  <c:v>3933.33333333333</c:v>
                </c:pt>
                <c:pt idx="63">
                  <c:v>2000</c:v>
                </c:pt>
                <c:pt idx="64">
                  <c:v>200</c:v>
                </c:pt>
                <c:pt idx="65">
                  <c:v>-1333.33333333333</c:v>
                </c:pt>
                <c:pt idx="66">
                  <c:v>-2566.66666666666</c:v>
                </c:pt>
                <c:pt idx="67">
                  <c:v>-3433.33333333333</c:v>
                </c:pt>
                <c:pt idx="68">
                  <c:v>-3933.33333333336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969856"/>
        <c:axId val="76971392"/>
      </c:lineChart>
      <c:catAx>
        <c:axId val="769698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971392"/>
        <c:crosses val="autoZero"/>
        <c:auto val="1"/>
        <c:lblAlgn val="ctr"/>
        <c:lblOffset val="100"/>
        <c:noMultiLvlLbl val="0"/>
      </c:catAx>
      <c:valAx>
        <c:axId val="7697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96985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LStart40!$O$25:$O$145</c:f>
              <c:numCache>
                <c:formatCode>General</c:formatCode>
                <c:ptCount val="121"/>
                <c:pt idx="0">
                  <c:v>0</c:v>
                </c:pt>
                <c:pt idx="1">
                  <c:v>-133.333333333333</c:v>
                </c:pt>
                <c:pt idx="2">
                  <c:v>5766.66666666667</c:v>
                </c:pt>
                <c:pt idx="3">
                  <c:v>4800</c:v>
                </c:pt>
                <c:pt idx="4">
                  <c:v>3133.33333333333</c:v>
                </c:pt>
                <c:pt idx="5">
                  <c:v>866.666666666667</c:v>
                </c:pt>
                <c:pt idx="6">
                  <c:v>-1866.66666666667</c:v>
                </c:pt>
                <c:pt idx="7">
                  <c:v>-5033.33333333333</c:v>
                </c:pt>
                <c:pt idx="8">
                  <c:v>-8666.66666666667</c:v>
                </c:pt>
                <c:pt idx="9">
                  <c:v>-12933.3333333333</c:v>
                </c:pt>
                <c:pt idx="10">
                  <c:v>-17800</c:v>
                </c:pt>
                <c:pt idx="11">
                  <c:v>-23366.6666666666</c:v>
                </c:pt>
                <c:pt idx="12">
                  <c:v>-29666.6666666666</c:v>
                </c:pt>
                <c:pt idx="13">
                  <c:v>-36700</c:v>
                </c:pt>
                <c:pt idx="14">
                  <c:v>-44433.3333333333</c:v>
                </c:pt>
                <c:pt idx="15">
                  <c:v>-52733.3333333333</c:v>
                </c:pt>
                <c:pt idx="16">
                  <c:v>-61499.9999999999</c:v>
                </c:pt>
                <c:pt idx="17">
                  <c:v>-70399.9999999999</c:v>
                </c:pt>
                <c:pt idx="18">
                  <c:v>-79266.6666666666</c:v>
                </c:pt>
                <c:pt idx="19">
                  <c:v>-87733.3333333333</c:v>
                </c:pt>
                <c:pt idx="20">
                  <c:v>-95566.6666666666</c:v>
                </c:pt>
                <c:pt idx="21">
                  <c:v>-102366.666666667</c:v>
                </c:pt>
                <c:pt idx="22">
                  <c:v>-107900</c:v>
                </c:pt>
                <c:pt idx="23">
                  <c:v>-111966.666666667</c:v>
                </c:pt>
                <c:pt idx="24">
                  <c:v>-114200</c:v>
                </c:pt>
                <c:pt idx="25">
                  <c:v>-114666.666666667</c:v>
                </c:pt>
                <c:pt idx="26">
                  <c:v>-113133.333333333</c:v>
                </c:pt>
                <c:pt idx="27">
                  <c:v>-109633.333333333</c:v>
                </c:pt>
                <c:pt idx="28">
                  <c:v>-104233.333333333</c:v>
                </c:pt>
                <c:pt idx="29">
                  <c:v>-97033.3333333332</c:v>
                </c:pt>
                <c:pt idx="30">
                  <c:v>-88199.9999999999</c:v>
                </c:pt>
                <c:pt idx="31">
                  <c:v>-77933.3333333333</c:v>
                </c:pt>
                <c:pt idx="32">
                  <c:v>-66499.9999999999</c:v>
                </c:pt>
                <c:pt idx="33">
                  <c:v>-54166.6666666666</c:v>
                </c:pt>
                <c:pt idx="34">
                  <c:v>-41233.3333333333</c:v>
                </c:pt>
                <c:pt idx="35">
                  <c:v>-28100</c:v>
                </c:pt>
                <c:pt idx="36">
                  <c:v>-15000</c:v>
                </c:pt>
                <c:pt idx="37">
                  <c:v>-2300</c:v>
                </c:pt>
                <c:pt idx="38">
                  <c:v>9799.99999999999</c:v>
                </c:pt>
                <c:pt idx="39">
                  <c:v>21100</c:v>
                </c:pt>
                <c:pt idx="40">
                  <c:v>31566.6666666666</c:v>
                </c:pt>
                <c:pt idx="41">
                  <c:v>40900</c:v>
                </c:pt>
                <c:pt idx="42">
                  <c:v>49166.6666666666</c:v>
                </c:pt>
                <c:pt idx="43">
                  <c:v>56099.9999999999</c:v>
                </c:pt>
                <c:pt idx="44">
                  <c:v>61833.3333333333</c:v>
                </c:pt>
                <c:pt idx="45">
                  <c:v>66166.6666666666</c:v>
                </c:pt>
                <c:pt idx="46">
                  <c:v>69233.3333333333</c:v>
                </c:pt>
                <c:pt idx="47">
                  <c:v>70966.6666666666</c:v>
                </c:pt>
                <c:pt idx="48">
                  <c:v>71399.9999999999</c:v>
                </c:pt>
                <c:pt idx="49">
                  <c:v>70699.9999999999</c:v>
                </c:pt>
                <c:pt idx="50">
                  <c:v>68833.3333333333</c:v>
                </c:pt>
                <c:pt idx="51">
                  <c:v>66033.3333333333</c:v>
                </c:pt>
                <c:pt idx="52">
                  <c:v>62266.6666666666</c:v>
                </c:pt>
                <c:pt idx="53">
                  <c:v>57766.6666666666</c:v>
                </c:pt>
                <c:pt idx="54">
                  <c:v>52633.3333333333</c:v>
                </c:pt>
                <c:pt idx="55">
                  <c:v>47000</c:v>
                </c:pt>
                <c:pt idx="56">
                  <c:v>40966.6666666666</c:v>
                </c:pt>
                <c:pt idx="57">
                  <c:v>34666.6666666666</c:v>
                </c:pt>
                <c:pt idx="58">
                  <c:v>28166.6666666666</c:v>
                </c:pt>
                <c:pt idx="59">
                  <c:v>21600</c:v>
                </c:pt>
                <c:pt idx="60">
                  <c:v>15100</c:v>
                </c:pt>
                <c:pt idx="61">
                  <c:v>8699.99999999999</c:v>
                </c:pt>
                <c:pt idx="62">
                  <c:v>2533.33333333333</c:v>
                </c:pt>
                <c:pt idx="63">
                  <c:v>-3300</c:v>
                </c:pt>
                <c:pt idx="64">
                  <c:v>-8666.66666666666</c:v>
                </c:pt>
                <c:pt idx="65">
                  <c:v>-13400</c:v>
                </c:pt>
                <c:pt idx="66">
                  <c:v>-17333.3333333333</c:v>
                </c:pt>
                <c:pt idx="67">
                  <c:v>-20266.6666666666</c:v>
                </c:pt>
                <c:pt idx="68">
                  <c:v>-21966.6666666668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dLbls>
            <c:delete val="1"/>
          </c:dLbls>
          <c:val>
            <c:numRef>
              <c:f>LStart40!$P$25:$P$145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13433.3333333333</c:v>
                </c:pt>
                <c:pt idx="3">
                  <c:v>11533.3333333333</c:v>
                </c:pt>
                <c:pt idx="4">
                  <c:v>8000</c:v>
                </c:pt>
                <c:pt idx="5">
                  <c:v>3133.33333333333</c:v>
                </c:pt>
                <c:pt idx="6">
                  <c:v>-2833.33333333333</c:v>
                </c:pt>
                <c:pt idx="7">
                  <c:v>-9566.66666666667</c:v>
                </c:pt>
                <c:pt idx="8">
                  <c:v>-17000</c:v>
                </c:pt>
                <c:pt idx="9">
                  <c:v>-24833.3333333333</c:v>
                </c:pt>
                <c:pt idx="10">
                  <c:v>-33133.3333333333</c:v>
                </c:pt>
                <c:pt idx="11">
                  <c:v>-41466.6666666666</c:v>
                </c:pt>
                <c:pt idx="12">
                  <c:v>-49933.3333333333</c:v>
                </c:pt>
                <c:pt idx="13">
                  <c:v>-58199.9999999999</c:v>
                </c:pt>
                <c:pt idx="14">
                  <c:v>-66266.6666666666</c:v>
                </c:pt>
                <c:pt idx="15">
                  <c:v>-73899.9999999999</c:v>
                </c:pt>
                <c:pt idx="16">
                  <c:v>-80966.6666666666</c:v>
                </c:pt>
                <c:pt idx="17">
                  <c:v>-87333.3333333333</c:v>
                </c:pt>
                <c:pt idx="18">
                  <c:v>-92899.9999999999</c:v>
                </c:pt>
                <c:pt idx="19">
                  <c:v>-97399.9999999999</c:v>
                </c:pt>
                <c:pt idx="20">
                  <c:v>-100900</c:v>
                </c:pt>
                <c:pt idx="21">
                  <c:v>-103133.333333333</c:v>
                </c:pt>
                <c:pt idx="22">
                  <c:v>-104200</c:v>
                </c:pt>
                <c:pt idx="23">
                  <c:v>-103966.666666667</c:v>
                </c:pt>
                <c:pt idx="24">
                  <c:v>-102400</c:v>
                </c:pt>
                <c:pt idx="25">
                  <c:v>-99633.3333333332</c:v>
                </c:pt>
                <c:pt idx="26">
                  <c:v>-95666.6666666666</c:v>
                </c:pt>
                <c:pt idx="27">
                  <c:v>-90533.3333333333</c:v>
                </c:pt>
                <c:pt idx="28">
                  <c:v>-84433.3333333333</c:v>
                </c:pt>
                <c:pt idx="29">
                  <c:v>-77433.3333333333</c:v>
                </c:pt>
                <c:pt idx="30">
                  <c:v>-69733.3333333333</c:v>
                </c:pt>
                <c:pt idx="31">
                  <c:v>-61466.6666666666</c:v>
                </c:pt>
                <c:pt idx="32">
                  <c:v>-52866.6666666666</c:v>
                </c:pt>
                <c:pt idx="33">
                  <c:v>-44066.6666666666</c:v>
                </c:pt>
                <c:pt idx="34">
                  <c:v>-35433.3333333333</c:v>
                </c:pt>
                <c:pt idx="35">
                  <c:v>-27033.3333333333</c:v>
                </c:pt>
                <c:pt idx="36">
                  <c:v>-19233.3333333333</c:v>
                </c:pt>
                <c:pt idx="37">
                  <c:v>-12100</c:v>
                </c:pt>
                <c:pt idx="38">
                  <c:v>-5666.66666666666</c:v>
                </c:pt>
                <c:pt idx="39">
                  <c:v>99.9999999999999</c:v>
                </c:pt>
                <c:pt idx="40">
                  <c:v>5200</c:v>
                </c:pt>
                <c:pt idx="41">
                  <c:v>9666.66666666666</c:v>
                </c:pt>
                <c:pt idx="42">
                  <c:v>13500</c:v>
                </c:pt>
                <c:pt idx="43">
                  <c:v>16800</c:v>
                </c:pt>
                <c:pt idx="44">
                  <c:v>19433.3333333333</c:v>
                </c:pt>
                <c:pt idx="45">
                  <c:v>21600</c:v>
                </c:pt>
                <c:pt idx="46">
                  <c:v>23166.6666666666</c:v>
                </c:pt>
                <c:pt idx="47">
                  <c:v>24266.6666666666</c:v>
                </c:pt>
                <c:pt idx="48">
                  <c:v>24900</c:v>
                </c:pt>
                <c:pt idx="49">
                  <c:v>25066.6666666666</c:v>
                </c:pt>
                <c:pt idx="50">
                  <c:v>24866.6666666666</c:v>
                </c:pt>
                <c:pt idx="51">
                  <c:v>24266.6666666666</c:v>
                </c:pt>
                <c:pt idx="52">
                  <c:v>23333.3333333333</c:v>
                </c:pt>
                <c:pt idx="53">
                  <c:v>22066.6666666666</c:v>
                </c:pt>
                <c:pt idx="54">
                  <c:v>20566.6666666666</c:v>
                </c:pt>
                <c:pt idx="55">
                  <c:v>18833.3333333333</c:v>
                </c:pt>
                <c:pt idx="56">
                  <c:v>16933.3333333333</c:v>
                </c:pt>
                <c:pt idx="57">
                  <c:v>14833.3333333333</c:v>
                </c:pt>
                <c:pt idx="58">
                  <c:v>12700</c:v>
                </c:pt>
                <c:pt idx="59">
                  <c:v>10466.6666666667</c:v>
                </c:pt>
                <c:pt idx="60">
                  <c:v>8233.33333333333</c:v>
                </c:pt>
                <c:pt idx="61">
                  <c:v>6033.33333333333</c:v>
                </c:pt>
                <c:pt idx="62">
                  <c:v>3933.33333333333</c:v>
                </c:pt>
                <c:pt idx="63">
                  <c:v>2000</c:v>
                </c:pt>
                <c:pt idx="64">
                  <c:v>200</c:v>
                </c:pt>
                <c:pt idx="65">
                  <c:v>-1333.33333333333</c:v>
                </c:pt>
                <c:pt idx="66">
                  <c:v>-2566.66666666666</c:v>
                </c:pt>
                <c:pt idx="67">
                  <c:v>-3433.33333333333</c:v>
                </c:pt>
                <c:pt idx="68">
                  <c:v>-3933.33333333336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3751040"/>
        <c:axId val="103752832"/>
      </c:lineChart>
      <c:catAx>
        <c:axId val="103751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752832"/>
        <c:crosses val="autoZero"/>
        <c:auto val="1"/>
        <c:lblAlgn val="ctr"/>
        <c:lblOffset val="100"/>
        <c:noMultiLvlLbl val="0"/>
      </c:catAx>
      <c:valAx>
        <c:axId val="1037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751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RW40!$Q$25:$Q$144</c:f>
              <c:numCache>
                <c:formatCode>General</c:formatCode>
                <c:ptCount val="120"/>
                <c:pt idx="0">
                  <c:v>0</c:v>
                </c:pt>
                <c:pt idx="1">
                  <c:v>12600</c:v>
                </c:pt>
                <c:pt idx="2">
                  <c:v>13333.3333333333</c:v>
                </c:pt>
                <c:pt idx="3">
                  <c:v>14666.6666666667</c:v>
                </c:pt>
                <c:pt idx="4">
                  <c:v>16566.6666666667</c:v>
                </c:pt>
                <c:pt idx="5">
                  <c:v>18900</c:v>
                </c:pt>
                <c:pt idx="6">
                  <c:v>21466.6666666667</c:v>
                </c:pt>
                <c:pt idx="7">
                  <c:v>24300</c:v>
                </c:pt>
                <c:pt idx="8">
                  <c:v>27233.3333333333</c:v>
                </c:pt>
                <c:pt idx="9">
                  <c:v>30200</c:v>
                </c:pt>
                <c:pt idx="10">
                  <c:v>33133.3333333333</c:v>
                </c:pt>
                <c:pt idx="11">
                  <c:v>35900</c:v>
                </c:pt>
                <c:pt idx="12">
                  <c:v>38500</c:v>
                </c:pt>
                <c:pt idx="13">
                  <c:v>40833.3333333333</c:v>
                </c:pt>
                <c:pt idx="14">
                  <c:v>42900</c:v>
                </c:pt>
                <c:pt idx="15">
                  <c:v>44633.3333333333</c:v>
                </c:pt>
                <c:pt idx="16">
                  <c:v>45966.6666666666</c:v>
                </c:pt>
                <c:pt idx="17">
                  <c:v>46933.3333333333</c:v>
                </c:pt>
                <c:pt idx="18">
                  <c:v>47500</c:v>
                </c:pt>
                <c:pt idx="19">
                  <c:v>47666.6666666666</c:v>
                </c:pt>
                <c:pt idx="20">
                  <c:v>47400</c:v>
                </c:pt>
                <c:pt idx="21">
                  <c:v>46800</c:v>
                </c:pt>
                <c:pt idx="22">
                  <c:v>45800</c:v>
                </c:pt>
                <c:pt idx="23">
                  <c:v>44466.6666666666</c:v>
                </c:pt>
                <c:pt idx="24">
                  <c:v>42900</c:v>
                </c:pt>
                <c:pt idx="25">
                  <c:v>41000</c:v>
                </c:pt>
                <c:pt idx="26">
                  <c:v>38933.3333333333</c:v>
                </c:pt>
                <c:pt idx="27">
                  <c:v>36666.6666666666</c:v>
                </c:pt>
                <c:pt idx="28">
                  <c:v>34266.6666666666</c:v>
                </c:pt>
                <c:pt idx="29">
                  <c:v>31833.3333333333</c:v>
                </c:pt>
                <c:pt idx="30">
                  <c:v>29333.3333333333</c:v>
                </c:pt>
                <c:pt idx="31">
                  <c:v>26866.6666666666</c:v>
                </c:pt>
                <c:pt idx="32">
                  <c:v>24400</c:v>
                </c:pt>
                <c:pt idx="33">
                  <c:v>22100</c:v>
                </c:pt>
                <c:pt idx="34">
                  <c:v>19866.6666666666</c:v>
                </c:pt>
                <c:pt idx="35">
                  <c:v>17833.3333333333</c:v>
                </c:pt>
                <c:pt idx="36">
                  <c:v>16000</c:v>
                </c:pt>
                <c:pt idx="37">
                  <c:v>14466.6666666667</c:v>
                </c:pt>
                <c:pt idx="38">
                  <c:v>13133.3333333333</c:v>
                </c:pt>
                <c:pt idx="39">
                  <c:v>12233.3333333333</c:v>
                </c:pt>
                <c:pt idx="40">
                  <c:v>11633.3333333333</c:v>
                </c:pt>
                <c:pt idx="41">
                  <c:v>11300</c:v>
                </c:pt>
                <c:pt idx="42">
                  <c:v>10566.6666666667</c:v>
                </c:pt>
                <c:pt idx="43">
                  <c:v>9333.33333333332</c:v>
                </c:pt>
                <c:pt idx="44">
                  <c:v>7633.33333333333</c:v>
                </c:pt>
                <c:pt idx="45">
                  <c:v>5600</c:v>
                </c:pt>
                <c:pt idx="46">
                  <c:v>3266.66666666666</c:v>
                </c:pt>
                <c:pt idx="47">
                  <c:v>666.666666666666</c:v>
                </c:pt>
                <c:pt idx="48">
                  <c:v>-2200</c:v>
                </c:pt>
                <c:pt idx="49">
                  <c:v>-5300</c:v>
                </c:pt>
                <c:pt idx="50">
                  <c:v>-8599.99999999999</c:v>
                </c:pt>
                <c:pt idx="51">
                  <c:v>-12133.3333333333</c:v>
                </c:pt>
                <c:pt idx="52">
                  <c:v>-15866.6666666667</c:v>
                </c:pt>
                <c:pt idx="53">
                  <c:v>-19866.6666666666</c:v>
                </c:pt>
                <c:pt idx="54">
                  <c:v>-24100</c:v>
                </c:pt>
                <c:pt idx="55">
                  <c:v>-28533.3333333333</c:v>
                </c:pt>
                <c:pt idx="56">
                  <c:v>-33233.3333333333</c:v>
                </c:pt>
                <c:pt idx="57">
                  <c:v>-38133.3333333333</c:v>
                </c:pt>
                <c:pt idx="58">
                  <c:v>-43166.6666666666</c:v>
                </c:pt>
                <c:pt idx="59">
                  <c:v>-48400</c:v>
                </c:pt>
                <c:pt idx="60">
                  <c:v>-53699.9999999999</c:v>
                </c:pt>
                <c:pt idx="61">
                  <c:v>-59033.3333333333</c:v>
                </c:pt>
                <c:pt idx="62">
                  <c:v>-64333.3333333333</c:v>
                </c:pt>
                <c:pt idx="63">
                  <c:v>-69566.6666666666</c:v>
                </c:pt>
                <c:pt idx="64">
                  <c:v>-74633.3333333333</c:v>
                </c:pt>
                <c:pt idx="65">
                  <c:v>-79399.9999999999</c:v>
                </c:pt>
                <c:pt idx="66">
                  <c:v>-83833.3333333333</c:v>
                </c:pt>
                <c:pt idx="67">
                  <c:v>-87899.9999999999</c:v>
                </c:pt>
                <c:pt idx="68">
                  <c:v>-91466.6666666673</c:v>
                </c:pt>
                <c:pt idx="69">
                  <c:v>-94466.6666666673</c:v>
                </c:pt>
                <c:pt idx="70">
                  <c:v>-96900.0000000006</c:v>
                </c:pt>
                <c:pt idx="71">
                  <c:v>-98700.0000000006</c:v>
                </c:pt>
                <c:pt idx="72">
                  <c:v>-99800.0000000007</c:v>
                </c:pt>
                <c:pt idx="73">
                  <c:v>-100233.333333334</c:v>
                </c:pt>
                <c:pt idx="74">
                  <c:v>-99933.333333334</c:v>
                </c:pt>
                <c:pt idx="75">
                  <c:v>-98933.333333334</c:v>
                </c:pt>
                <c:pt idx="76">
                  <c:v>-97300.0000000006</c:v>
                </c:pt>
                <c:pt idx="77">
                  <c:v>-94933.333333334</c:v>
                </c:pt>
                <c:pt idx="78">
                  <c:v>-92000.0000000006</c:v>
                </c:pt>
                <c:pt idx="79">
                  <c:v>-88466.6666666672</c:v>
                </c:pt>
                <c:pt idx="80">
                  <c:v>-84400.0000000006</c:v>
                </c:pt>
                <c:pt idx="81">
                  <c:v>-79900.0000000005</c:v>
                </c:pt>
                <c:pt idx="82">
                  <c:v>-75000.0000000005</c:v>
                </c:pt>
                <c:pt idx="83">
                  <c:v>-69766.6666666671</c:v>
                </c:pt>
                <c:pt idx="84">
                  <c:v>-64266.6666666671</c:v>
                </c:pt>
                <c:pt idx="85">
                  <c:v>-58600.0000000004</c:v>
                </c:pt>
                <c:pt idx="86">
                  <c:v>-52866.666666667</c:v>
                </c:pt>
                <c:pt idx="87">
                  <c:v>-47100.0000000003</c:v>
                </c:pt>
                <c:pt idx="88">
                  <c:v>-41400.0000000003</c:v>
                </c:pt>
                <c:pt idx="89">
                  <c:v>-35866.6666666669</c:v>
                </c:pt>
                <c:pt idx="90">
                  <c:v>-30633.3333333335</c:v>
                </c:pt>
                <c:pt idx="91">
                  <c:v>-25700.0000000002</c:v>
                </c:pt>
                <c:pt idx="92">
                  <c:v>-21233.3333333335</c:v>
                </c:pt>
                <c:pt idx="93">
                  <c:v>-17066.6666666668</c:v>
                </c:pt>
                <c:pt idx="94">
                  <c:v>-13333.3333333334</c:v>
                </c:pt>
                <c:pt idx="95">
                  <c:v>-9900.00000000006</c:v>
                </c:pt>
                <c:pt idx="96">
                  <c:v>-6866.66666666671</c:v>
                </c:pt>
                <c:pt idx="97">
                  <c:v>-4066.66666666669</c:v>
                </c:pt>
                <c:pt idx="98">
                  <c:v>-1600.00000000001</c:v>
                </c:pt>
                <c:pt idx="99">
                  <c:v>533.333333333337</c:v>
                </c:pt>
                <c:pt idx="100">
                  <c:v>2466.66666666668</c:v>
                </c:pt>
                <c:pt idx="101">
                  <c:v>4133.33333333336</c:v>
                </c:pt>
                <c:pt idx="102">
                  <c:v>5533.33333333337</c:v>
                </c:pt>
                <c:pt idx="103">
                  <c:v>6733.33333333338</c:v>
                </c:pt>
                <c:pt idx="104">
                  <c:v>7700.00000000005</c:v>
                </c:pt>
                <c:pt idx="105">
                  <c:v>8533.33333333339</c:v>
                </c:pt>
                <c:pt idx="106">
                  <c:v>9100.00000000006</c:v>
                </c:pt>
                <c:pt idx="107">
                  <c:v>9566.66666666673</c:v>
                </c:pt>
                <c:pt idx="108">
                  <c:v>9866.66666666673</c:v>
                </c:pt>
                <c:pt idx="109">
                  <c:v>10000.0000000001</c:v>
                </c:pt>
                <c:pt idx="110">
                  <c:v>10033.3333333334</c:v>
                </c:pt>
                <c:pt idx="111">
                  <c:v>9966.66666666673</c:v>
                </c:pt>
                <c:pt idx="112">
                  <c:v>9733.3333333334</c:v>
                </c:pt>
                <c:pt idx="113">
                  <c:v>9466.66666666673</c:v>
                </c:pt>
                <c:pt idx="114">
                  <c:v>9066.66666666673</c:v>
                </c:pt>
                <c:pt idx="115">
                  <c:v>8633.33333333339</c:v>
                </c:pt>
                <c:pt idx="116">
                  <c:v>8133.33333333339</c:v>
                </c:pt>
                <c:pt idx="117">
                  <c:v>7566.66666666672</c:v>
                </c:pt>
                <c:pt idx="118">
                  <c:v>6933.33333333338</c:v>
                </c:pt>
                <c:pt idx="119">
                  <c:v>6333.33333333337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dLbls>
            <c:delete val="1"/>
          </c:dLbls>
          <c:val>
            <c:numRef>
              <c:f>RW40!$R$25:$R$144</c:f>
              <c:numCache>
                <c:formatCode>General</c:formatCode>
                <c:ptCount val="120"/>
                <c:pt idx="0">
                  <c:v>0</c:v>
                </c:pt>
                <c:pt idx="1">
                  <c:v>12333.3333333333</c:v>
                </c:pt>
                <c:pt idx="2">
                  <c:v>12700</c:v>
                </c:pt>
                <c:pt idx="3">
                  <c:v>13466.6666666667</c:v>
                </c:pt>
                <c:pt idx="4">
                  <c:v>14500</c:v>
                </c:pt>
                <c:pt idx="5">
                  <c:v>15866.6666666667</c:v>
                </c:pt>
                <c:pt idx="6">
                  <c:v>17366.6666666667</c:v>
                </c:pt>
                <c:pt idx="7">
                  <c:v>19033.3333333333</c:v>
                </c:pt>
                <c:pt idx="8">
                  <c:v>20833.3333333333</c:v>
                </c:pt>
                <c:pt idx="9">
                  <c:v>22733.3333333333</c:v>
                </c:pt>
                <c:pt idx="10">
                  <c:v>24600</c:v>
                </c:pt>
                <c:pt idx="11">
                  <c:v>26466.6666666666</c:v>
                </c:pt>
                <c:pt idx="12">
                  <c:v>28333.3333333333</c:v>
                </c:pt>
                <c:pt idx="13">
                  <c:v>30100</c:v>
                </c:pt>
                <c:pt idx="14">
                  <c:v>31766.6666666666</c:v>
                </c:pt>
                <c:pt idx="15">
                  <c:v>33333.3333333333</c:v>
                </c:pt>
                <c:pt idx="16">
                  <c:v>34700</c:v>
                </c:pt>
                <c:pt idx="17">
                  <c:v>35966.6666666666</c:v>
                </c:pt>
                <c:pt idx="18">
                  <c:v>37033.3333333333</c:v>
                </c:pt>
                <c:pt idx="19">
                  <c:v>37933.3333333333</c:v>
                </c:pt>
                <c:pt idx="20">
                  <c:v>38600</c:v>
                </c:pt>
                <c:pt idx="21">
                  <c:v>39066.6666666666</c:v>
                </c:pt>
                <c:pt idx="22">
                  <c:v>39400</c:v>
                </c:pt>
                <c:pt idx="23">
                  <c:v>39466.6666666666</c:v>
                </c:pt>
                <c:pt idx="24">
                  <c:v>39433.3333333333</c:v>
                </c:pt>
                <c:pt idx="25">
                  <c:v>39133.3333333333</c:v>
                </c:pt>
                <c:pt idx="26">
                  <c:v>38733.3333333333</c:v>
                </c:pt>
                <c:pt idx="27">
                  <c:v>38166.6666666666</c:v>
                </c:pt>
                <c:pt idx="28">
                  <c:v>37466.6666666666</c:v>
                </c:pt>
                <c:pt idx="29">
                  <c:v>36633.3333333333</c:v>
                </c:pt>
                <c:pt idx="30">
                  <c:v>35733.3333333333</c:v>
                </c:pt>
                <c:pt idx="31">
                  <c:v>34700</c:v>
                </c:pt>
                <c:pt idx="32">
                  <c:v>33700</c:v>
                </c:pt>
                <c:pt idx="33">
                  <c:v>32600</c:v>
                </c:pt>
                <c:pt idx="34">
                  <c:v>31533.3333333333</c:v>
                </c:pt>
                <c:pt idx="35">
                  <c:v>30466.6666666666</c:v>
                </c:pt>
                <c:pt idx="36">
                  <c:v>29433.3333333333</c:v>
                </c:pt>
                <c:pt idx="37">
                  <c:v>28433.3333333333</c:v>
                </c:pt>
                <c:pt idx="38">
                  <c:v>27533.3333333333</c:v>
                </c:pt>
                <c:pt idx="39">
                  <c:v>26733.3333333333</c:v>
                </c:pt>
                <c:pt idx="40">
                  <c:v>26066.6666666666</c:v>
                </c:pt>
                <c:pt idx="41">
                  <c:v>25333.3333333333</c:v>
                </c:pt>
                <c:pt idx="42">
                  <c:v>23833.3333333333</c:v>
                </c:pt>
                <c:pt idx="43">
                  <c:v>21600</c:v>
                </c:pt>
                <c:pt idx="44">
                  <c:v>18733.3333333333</c:v>
                </c:pt>
                <c:pt idx="45">
                  <c:v>15366.6666666667</c:v>
                </c:pt>
                <c:pt idx="46">
                  <c:v>11600</c:v>
                </c:pt>
                <c:pt idx="47">
                  <c:v>7466.66666666666</c:v>
                </c:pt>
                <c:pt idx="48">
                  <c:v>3133.33333333333</c:v>
                </c:pt>
                <c:pt idx="49">
                  <c:v>-1566.66666666667</c:v>
                </c:pt>
                <c:pt idx="50">
                  <c:v>-6499.99999999999</c:v>
                </c:pt>
                <c:pt idx="51">
                  <c:v>-11733.3333333333</c:v>
                </c:pt>
                <c:pt idx="52">
                  <c:v>-17300</c:v>
                </c:pt>
                <c:pt idx="53">
                  <c:v>-23233.3333333333</c:v>
                </c:pt>
                <c:pt idx="54">
                  <c:v>-29533.3333333333</c:v>
                </c:pt>
                <c:pt idx="55">
                  <c:v>-36266.6666666666</c:v>
                </c:pt>
                <c:pt idx="56">
                  <c:v>-43400</c:v>
                </c:pt>
                <c:pt idx="57">
                  <c:v>-50966.6666666666</c:v>
                </c:pt>
                <c:pt idx="58">
                  <c:v>-58899.9999999999</c:v>
                </c:pt>
                <c:pt idx="59">
                  <c:v>-67199.9999999999</c:v>
                </c:pt>
                <c:pt idx="60">
                  <c:v>-75733.3333333333</c:v>
                </c:pt>
                <c:pt idx="61">
                  <c:v>-84433.3333333333</c:v>
                </c:pt>
                <c:pt idx="62">
                  <c:v>-93199.9999999999</c:v>
                </c:pt>
                <c:pt idx="63">
                  <c:v>-101900</c:v>
                </c:pt>
                <c:pt idx="64">
                  <c:v>-110333.333333333</c:v>
                </c:pt>
                <c:pt idx="65">
                  <c:v>-118433.333333333</c:v>
                </c:pt>
                <c:pt idx="66">
                  <c:v>-126000</c:v>
                </c:pt>
                <c:pt idx="67">
                  <c:v>-132866.666666667</c:v>
                </c:pt>
                <c:pt idx="68">
                  <c:v>-138900.000000001</c:v>
                </c:pt>
                <c:pt idx="69">
                  <c:v>-144000.000000001</c:v>
                </c:pt>
                <c:pt idx="70">
                  <c:v>-148033.333333334</c:v>
                </c:pt>
                <c:pt idx="71">
                  <c:v>-150900.000000001</c:v>
                </c:pt>
                <c:pt idx="72">
                  <c:v>-152533.333333334</c:v>
                </c:pt>
                <c:pt idx="73">
                  <c:v>-152900.000000001</c:v>
                </c:pt>
                <c:pt idx="74">
                  <c:v>-152033.333333334</c:v>
                </c:pt>
                <c:pt idx="75">
                  <c:v>-149833.333333334</c:v>
                </c:pt>
                <c:pt idx="76">
                  <c:v>-146466.666666668</c:v>
                </c:pt>
                <c:pt idx="77">
                  <c:v>-141833.333333334</c:v>
                </c:pt>
                <c:pt idx="78">
                  <c:v>-136133.333333334</c:v>
                </c:pt>
                <c:pt idx="79">
                  <c:v>-129366.666666668</c:v>
                </c:pt>
                <c:pt idx="80">
                  <c:v>-121633.333333334</c:v>
                </c:pt>
                <c:pt idx="81">
                  <c:v>-113033.333333334</c:v>
                </c:pt>
                <c:pt idx="82">
                  <c:v>-103666.666666667</c:v>
                </c:pt>
                <c:pt idx="83">
                  <c:v>-93633.3333333339</c:v>
                </c:pt>
                <c:pt idx="84">
                  <c:v>-83000.0000000005</c:v>
                </c:pt>
                <c:pt idx="85">
                  <c:v>-71966.6666666671</c:v>
                </c:pt>
                <c:pt idx="86">
                  <c:v>-60500.0000000004</c:v>
                </c:pt>
                <c:pt idx="87">
                  <c:v>-48800.0000000003</c:v>
                </c:pt>
                <c:pt idx="88">
                  <c:v>-36900.0000000002</c:v>
                </c:pt>
                <c:pt idx="89">
                  <c:v>-24900.0000000002</c:v>
                </c:pt>
                <c:pt idx="90">
                  <c:v>-12966.6666666668</c:v>
                </c:pt>
                <c:pt idx="91">
                  <c:v>-1100.00000000001</c:v>
                </c:pt>
                <c:pt idx="92">
                  <c:v>10500.0000000001</c:v>
                </c:pt>
                <c:pt idx="93">
                  <c:v>21933.3333333335</c:v>
                </c:pt>
                <c:pt idx="94">
                  <c:v>32966.6666666669</c:v>
                </c:pt>
                <c:pt idx="95">
                  <c:v>43666.6666666669</c:v>
                </c:pt>
                <c:pt idx="96">
                  <c:v>53933.3333333337</c:v>
                </c:pt>
                <c:pt idx="97">
                  <c:v>63733.3333333338</c:v>
                </c:pt>
                <c:pt idx="98">
                  <c:v>73000.0000000005</c:v>
                </c:pt>
                <c:pt idx="99">
                  <c:v>81666.6666666672</c:v>
                </c:pt>
                <c:pt idx="100">
                  <c:v>89733.3333333339</c:v>
                </c:pt>
                <c:pt idx="101">
                  <c:v>97100.0000000006</c:v>
                </c:pt>
                <c:pt idx="102">
                  <c:v>103733.333333334</c:v>
                </c:pt>
                <c:pt idx="103">
                  <c:v>109566.666666667</c:v>
                </c:pt>
                <c:pt idx="104">
                  <c:v>114600.000000001</c:v>
                </c:pt>
                <c:pt idx="105">
                  <c:v>118700.000000001</c:v>
                </c:pt>
                <c:pt idx="106">
                  <c:v>122000.000000001</c:v>
                </c:pt>
                <c:pt idx="107">
                  <c:v>124300.000000001</c:v>
                </c:pt>
                <c:pt idx="108">
                  <c:v>125666.666666667</c:v>
                </c:pt>
                <c:pt idx="109">
                  <c:v>126166.666666667</c:v>
                </c:pt>
                <c:pt idx="110">
                  <c:v>125700.000000001</c:v>
                </c:pt>
                <c:pt idx="111">
                  <c:v>124366.666666667</c:v>
                </c:pt>
                <c:pt idx="112">
                  <c:v>122133.333333334</c:v>
                </c:pt>
                <c:pt idx="113">
                  <c:v>119133.333333334</c:v>
                </c:pt>
                <c:pt idx="114">
                  <c:v>115366.666666667</c:v>
                </c:pt>
                <c:pt idx="115">
                  <c:v>110933.333333334</c:v>
                </c:pt>
                <c:pt idx="116">
                  <c:v>105866.666666667</c:v>
                </c:pt>
                <c:pt idx="117">
                  <c:v>100333.333333334</c:v>
                </c:pt>
                <c:pt idx="118">
                  <c:v>94333.333333334</c:v>
                </c:pt>
                <c:pt idx="119">
                  <c:v>88000.0000000006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3937536"/>
        <c:axId val="103939072"/>
      </c:lineChart>
      <c:catAx>
        <c:axId val="103937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939072"/>
        <c:crosses val="autoZero"/>
        <c:auto val="1"/>
        <c:lblAlgn val="ctr"/>
        <c:lblOffset val="100"/>
        <c:noMultiLvlLbl val="0"/>
      </c:catAx>
      <c:valAx>
        <c:axId val="10393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93753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RW40!$G$25:$G$145</c:f>
              <c:numCache>
                <c:formatCode>General</c:formatCode>
                <c:ptCount val="121"/>
                <c:pt idx="0">
                  <c:v>5.122775929</c:v>
                </c:pt>
                <c:pt idx="1">
                  <c:v>4.903899875</c:v>
                </c:pt>
                <c:pt idx="2">
                  <c:v>4.671920373</c:v>
                </c:pt>
                <c:pt idx="3">
                  <c:v>4.41555333</c:v>
                </c:pt>
                <c:pt idx="4">
                  <c:v>4.125405119</c:v>
                </c:pt>
                <c:pt idx="5">
                  <c:v>3.793868889</c:v>
                </c:pt>
                <c:pt idx="6">
                  <c:v>3.415020818</c:v>
                </c:pt>
                <c:pt idx="7">
                  <c:v>2.984516431</c:v>
                </c:pt>
                <c:pt idx="8">
                  <c:v>2.49948687</c:v>
                </c:pt>
                <c:pt idx="9">
                  <c:v>1.958435187</c:v>
                </c:pt>
                <c:pt idx="10">
                  <c:v>1.361132627</c:v>
                </c:pt>
                <c:pt idx="11">
                  <c:v>0.708514928</c:v>
                </c:pt>
                <c:pt idx="12">
                  <c:v>0.002578602</c:v>
                </c:pt>
                <c:pt idx="13">
                  <c:v>-0.753722794</c:v>
                </c:pt>
                <c:pt idx="14">
                  <c:v>-1.556582334</c:v>
                </c:pt>
                <c:pt idx="15">
                  <c:v>-2.401443478</c:v>
                </c:pt>
                <c:pt idx="16">
                  <c:v>-3.283103743</c:v>
                </c:pt>
                <c:pt idx="17">
                  <c:v>-4.195818446</c:v>
                </c:pt>
                <c:pt idx="18">
                  <c:v>-5.133404405</c:v>
                </c:pt>
                <c:pt idx="19">
                  <c:v>-6.089343651</c:v>
                </c:pt>
                <c:pt idx="20">
                  <c:v>-7.056887138</c:v>
                </c:pt>
                <c:pt idx="21">
                  <c:v>-8.029158466</c:v>
                </c:pt>
                <c:pt idx="22">
                  <c:v>-8.999257574</c:v>
                </c:pt>
                <c:pt idx="23">
                  <c:v>-9.960364476</c:v>
                </c:pt>
                <c:pt idx="24">
                  <c:v>-10.90584296</c:v>
                </c:pt>
                <c:pt idx="25">
                  <c:v>-11.8293443</c:v>
                </c:pt>
                <c:pt idx="26">
                  <c:v>-12.72491096</c:v>
                </c:pt>
                <c:pt idx="27">
                  <c:v>-13.58708032</c:v>
                </c:pt>
                <c:pt idx="28">
                  <c:v>-14.41098842</c:v>
                </c:pt>
                <c:pt idx="29">
                  <c:v>-15.19247359</c:v>
                </c:pt>
                <c:pt idx="30">
                  <c:v>-15.92818023</c:v>
                </c:pt>
                <c:pt idx="31">
                  <c:v>-16.6156625</c:v>
                </c:pt>
                <c:pt idx="32">
                  <c:v>-17.25348804</c:v>
                </c:pt>
                <c:pt idx="33">
                  <c:v>-17.84134167</c:v>
                </c:pt>
                <c:pt idx="34">
                  <c:v>-18.38012912</c:v>
                </c:pt>
                <c:pt idx="35">
                  <c:v>-18.8720807</c:v>
                </c:pt>
                <c:pt idx="36">
                  <c:v>-19.32085509</c:v>
                </c:pt>
                <c:pt idx="37">
                  <c:v>-19.73164298</c:v>
                </c:pt>
                <c:pt idx="38">
                  <c:v>-20.11127081</c:v>
                </c:pt>
                <c:pt idx="39">
                  <c:v>-20.46830448</c:v>
                </c:pt>
                <c:pt idx="40">
                  <c:v>-20.81315308</c:v>
                </c:pt>
                <c:pt idx="41">
                  <c:v>-21.15272777</c:v>
                </c:pt>
                <c:pt idx="42">
                  <c:v>-21.47415417</c:v>
                </c:pt>
                <c:pt idx="43">
                  <c:v>-21.7610327</c:v>
                </c:pt>
                <c:pt idx="44">
                  <c:v>-21.99880874</c:v>
                </c:pt>
                <c:pt idx="45">
                  <c:v>-22.17470357</c:v>
                </c:pt>
                <c:pt idx="46">
                  <c:v>-22.27764531</c:v>
                </c:pt>
                <c:pt idx="47">
                  <c:v>-22.29819992</c:v>
                </c:pt>
                <c:pt idx="48">
                  <c:v>-22.2285021</c:v>
                </c:pt>
                <c:pt idx="49">
                  <c:v>-22.06218633</c:v>
                </c:pt>
                <c:pt idx="50">
                  <c:v>-21.79431772</c:v>
                </c:pt>
                <c:pt idx="51">
                  <c:v>-21.42132307</c:v>
                </c:pt>
                <c:pt idx="52">
                  <c:v>-20.94092176</c:v>
                </c:pt>
                <c:pt idx="53">
                  <c:v>-20.35205674</c:v>
                </c:pt>
                <c:pt idx="54">
                  <c:v>-19.65482547</c:v>
                </c:pt>
                <c:pt idx="55">
                  <c:v>-18.85041091</c:v>
                </c:pt>
                <c:pt idx="56">
                  <c:v>-17.94101242</c:v>
                </c:pt>
                <c:pt idx="57">
                  <c:v>-16.92977677</c:v>
                </c:pt>
                <c:pt idx="58">
                  <c:v>-15.82072907</c:v>
                </c:pt>
                <c:pt idx="59">
                  <c:v>-14.61870377</c:v>
                </c:pt>
                <c:pt idx="60">
                  <c:v>-13.32927553</c:v>
                </c:pt>
                <c:pt idx="61">
                  <c:v>-11.95869027</c:v>
                </c:pt>
                <c:pt idx="62">
                  <c:v>-10.51379608</c:v>
                </c:pt>
                <c:pt idx="63">
                  <c:v>-9.00197419</c:v>
                </c:pt>
                <c:pt idx="64">
                  <c:v>-7.431069923</c:v>
                </c:pt>
                <c:pt idx="65">
                  <c:v>-5.809323644</c:v>
                </c:pt>
                <c:pt idx="66">
                  <c:v>-4.145301743</c:v>
                </c:pt>
                <c:pt idx="67">
                  <c:v>-2.44782758</c:v>
                </c:pt>
                <c:pt idx="68">
                  <c:v>-0.725912425</c:v>
                </c:pt>
                <c:pt idx="69">
                  <c:v>1.01131356</c:v>
                </c:pt>
                <c:pt idx="70">
                  <c:v>2.754670366</c:v>
                </c:pt>
                <c:pt idx="71">
                  <c:v>4.494997194</c:v>
                </c:pt>
                <c:pt idx="72">
                  <c:v>6.223221491</c:v>
                </c:pt>
                <c:pt idx="73">
                  <c:v>7.930427983</c:v>
                </c:pt>
                <c:pt idx="74">
                  <c:v>9.607927725</c:v>
                </c:pt>
                <c:pt idx="75">
                  <c:v>11.24732715</c:v>
                </c:pt>
                <c:pt idx="76">
                  <c:v>12.84059709</c:v>
                </c:pt>
                <c:pt idx="77">
                  <c:v>14.38014185</c:v>
                </c:pt>
                <c:pt idx="78">
                  <c:v>15.85886822</c:v>
                </c:pt>
                <c:pt idx="79">
                  <c:v>17.27025454</c:v>
                </c:pt>
                <c:pt idx="80">
                  <c:v>18.60841972</c:v>
                </c:pt>
                <c:pt idx="81">
                  <c:v>19.86819231</c:v>
                </c:pt>
                <c:pt idx="82">
                  <c:v>21.04517952</c:v>
                </c:pt>
                <c:pt idx="83">
                  <c:v>22.13583626</c:v>
                </c:pt>
                <c:pt idx="84">
                  <c:v>23.13753421</c:v>
                </c:pt>
                <c:pt idx="85">
                  <c:v>24.04863084</c:v>
                </c:pt>
                <c:pt idx="86">
                  <c:v>24.86853844</c:v>
                </c:pt>
                <c:pt idx="87">
                  <c:v>25.5977932</c:v>
                </c:pt>
                <c:pt idx="88">
                  <c:v>26.23812422</c:v>
                </c:pt>
                <c:pt idx="89">
                  <c:v>26.79252257</c:v>
                </c:pt>
                <c:pt idx="90">
                  <c:v>27.26531032</c:v>
                </c:pt>
                <c:pt idx="91">
                  <c:v>27.66213548</c:v>
                </c:pt>
                <c:pt idx="92">
                  <c:v>27.98921747</c:v>
                </c:pt>
                <c:pt idx="93">
                  <c:v>28.25255788</c:v>
                </c:pt>
                <c:pt idx="94">
                  <c:v>28.45787345</c:v>
                </c:pt>
                <c:pt idx="95">
                  <c:v>28.61060205</c:v>
                </c:pt>
                <c:pt idx="96">
                  <c:v>28.7159087</c:v>
                </c:pt>
                <c:pt idx="97">
                  <c:v>28.77869158</c:v>
                </c:pt>
                <c:pt idx="98">
                  <c:v>28.80358803</c:v>
                </c:pt>
                <c:pt idx="99">
                  <c:v>28.79498054</c:v>
                </c:pt>
                <c:pt idx="100">
                  <c:v>28.75700281</c:v>
                </c:pt>
                <c:pt idx="101">
                  <c:v>28.69354569</c:v>
                </c:pt>
                <c:pt idx="102">
                  <c:v>28.60826323</c:v>
                </c:pt>
                <c:pt idx="103">
                  <c:v>28.50457869</c:v>
                </c:pt>
                <c:pt idx="104">
                  <c:v>28.3856905</c:v>
                </c:pt>
                <c:pt idx="105">
                  <c:v>28.25457833</c:v>
                </c:pt>
                <c:pt idx="106">
                  <c:v>28.11400904</c:v>
                </c:pt>
                <c:pt idx="107">
                  <c:v>27.96654271</c:v>
                </c:pt>
                <c:pt idx="108">
                  <c:v>27.81453868</c:v>
                </c:pt>
                <c:pt idx="109">
                  <c:v>27.66016149</c:v>
                </c:pt>
                <c:pt idx="110">
                  <c:v>27.50538694</c:v>
                </c:pt>
                <c:pt idx="111">
                  <c:v>27.35200807</c:v>
                </c:pt>
                <c:pt idx="112">
                  <c:v>27.20164118</c:v>
                </c:pt>
                <c:pt idx="113">
                  <c:v>27.05573183</c:v>
                </c:pt>
                <c:pt idx="114">
                  <c:v>26.91556085</c:v>
                </c:pt>
                <c:pt idx="115">
                  <c:v>26.78225033</c:v>
                </c:pt>
                <c:pt idx="116">
                  <c:v>26.65676966</c:v>
                </c:pt>
                <c:pt idx="117">
                  <c:v>26.53994151</c:v>
                </c:pt>
                <c:pt idx="118">
                  <c:v>26.43244785</c:v>
                </c:pt>
                <c:pt idx="119">
                  <c:v>26.33483593</c:v>
                </c:pt>
                <c:pt idx="120">
                  <c:v>26.24752434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dLbls>
            <c:delete val="1"/>
          </c:dLbls>
          <c:val>
            <c:numRef>
              <c:f>RW40!$H$25:$H$145</c:f>
              <c:numCache>
                <c:formatCode>General</c:formatCode>
                <c:ptCount val="121"/>
                <c:pt idx="0">
                  <c:v>31.53624858</c:v>
                </c:pt>
                <c:pt idx="1">
                  <c:v>31.3621105</c:v>
                </c:pt>
                <c:pt idx="2">
                  <c:v>31.18204775</c:v>
                </c:pt>
                <c:pt idx="3">
                  <c:v>30.99084047</c:v>
                </c:pt>
                <c:pt idx="4">
                  <c:v>30.78400428</c:v>
                </c:pt>
                <c:pt idx="5">
                  <c:v>30.55775355</c:v>
                </c:pt>
                <c:pt idx="6">
                  <c:v>30.30896473</c:v>
                </c:pt>
                <c:pt idx="7">
                  <c:v>30.0351396</c:v>
                </c:pt>
                <c:pt idx="8">
                  <c:v>29.73436858</c:v>
                </c:pt>
                <c:pt idx="9">
                  <c:v>29.40529395</c:v>
                </c:pt>
                <c:pt idx="10">
                  <c:v>29.04707322</c:v>
                </c:pt>
                <c:pt idx="11">
                  <c:v>28.65934236</c:v>
                </c:pt>
                <c:pt idx="12">
                  <c:v>28.24217909</c:v>
                </c:pt>
                <c:pt idx="13">
                  <c:v>27.79606618</c:v>
                </c:pt>
                <c:pt idx="14">
                  <c:v>27.32185471</c:v>
                </c:pt>
                <c:pt idx="15">
                  <c:v>26.82072737</c:v>
                </c:pt>
                <c:pt idx="16">
                  <c:v>26.29416175</c:v>
                </c:pt>
                <c:pt idx="17">
                  <c:v>25.74389361</c:v>
                </c:pt>
                <c:pt idx="18">
                  <c:v>25.17188016</c:v>
                </c:pt>
                <c:pt idx="19">
                  <c:v>24.58026336</c:v>
                </c:pt>
                <c:pt idx="20">
                  <c:v>23.97133318</c:v>
                </c:pt>
                <c:pt idx="21">
                  <c:v>23.34749092</c:v>
                </c:pt>
                <c:pt idx="22">
                  <c:v>22.71121245</c:v>
                </c:pt>
                <c:pt idx="23">
                  <c:v>22.06501152</c:v>
                </c:pt>
                <c:pt idx="24">
                  <c:v>21.41140306</c:v>
                </c:pt>
                <c:pt idx="25">
                  <c:v>20.75286642</c:v>
                </c:pt>
                <c:pt idx="26">
                  <c:v>20.09180867</c:v>
                </c:pt>
                <c:pt idx="27">
                  <c:v>19.4305279</c:v>
                </c:pt>
                <c:pt idx="28">
                  <c:v>18.77117651</c:v>
                </c:pt>
                <c:pt idx="29">
                  <c:v>18.11572445</c:v>
                </c:pt>
                <c:pt idx="30">
                  <c:v>17.46592254</c:v>
                </c:pt>
                <c:pt idx="31">
                  <c:v>16.82326573</c:v>
                </c:pt>
                <c:pt idx="32">
                  <c:v>16.18895643</c:v>
                </c:pt>
                <c:pt idx="33">
                  <c:v>15.56386774</c:v>
                </c:pt>
                <c:pt idx="34">
                  <c:v>14.94850674</c:v>
                </c:pt>
                <c:pt idx="35">
                  <c:v>14.34297781</c:v>
                </c:pt>
                <c:pt idx="36">
                  <c:v>13.74694589</c:v>
                </c:pt>
                <c:pt idx="37">
                  <c:v>13.15959976</c:v>
                </c:pt>
                <c:pt idx="38">
                  <c:v>12.57961531</c:v>
                </c:pt>
                <c:pt idx="39">
                  <c:v>12.00511888</c:v>
                </c:pt>
                <c:pt idx="40">
                  <c:v>11.43365047</c:v>
                </c:pt>
                <c:pt idx="41">
                  <c:v>10.86643537</c:v>
                </c:pt>
                <c:pt idx="42">
                  <c:v>10.32076005</c:v>
                </c:pt>
                <c:pt idx="43">
                  <c:v>9.816164108</c:v>
                </c:pt>
                <c:pt idx="44">
                  <c:v>9.370072289</c:v>
                </c:pt>
                <c:pt idx="45">
                  <c:v>8.997868398</c:v>
                </c:pt>
                <c:pt idx="46">
                  <c:v>8.712969191</c:v>
                </c:pt>
                <c:pt idx="47">
                  <c:v>8.526898265</c:v>
                </c:pt>
                <c:pt idx="48">
                  <c:v>8.449359989</c:v>
                </c:pt>
                <c:pt idx="49">
                  <c:v>8.488313373</c:v>
                </c:pt>
                <c:pt idx="50">
                  <c:v>8.650045974</c:v>
                </c:pt>
                <c:pt idx="51">
                  <c:v>8.939247814</c:v>
                </c:pt>
                <c:pt idx="52">
                  <c:v>9.359085239</c:v>
                </c:pt>
                <c:pt idx="53">
                  <c:v>9.911274873</c:v>
                </c:pt>
                <c:pt idx="54">
                  <c:v>10.59615746</c:v>
                </c:pt>
                <c:pt idx="55">
                  <c:v>11.41277181</c:v>
                </c:pt>
                <c:pt idx="56">
                  <c:v>12.35892868</c:v>
                </c:pt>
                <c:pt idx="57">
                  <c:v>13.43128466</c:v>
                </c:pt>
                <c:pt idx="58">
                  <c:v>14.6254161</c:v>
                </c:pt>
                <c:pt idx="59">
                  <c:v>15.93589297</c:v>
                </c:pt>
                <c:pt idx="60">
                  <c:v>17.35635282</c:v>
                </c:pt>
                <c:pt idx="61">
                  <c:v>18.87957462</c:v>
                </c:pt>
                <c:pt idx="62">
                  <c:v>20.49755268</c:v>
                </c:pt>
                <c:pt idx="63">
                  <c:v>22.20157057</c:v>
                </c:pt>
                <c:pt idx="64">
                  <c:v>23.98227497</c:v>
                </c:pt>
                <c:pt idx="65">
                  <c:v>25.82974965</c:v>
                </c:pt>
                <c:pt idx="66">
                  <c:v>27.73358926</c:v>
                </c:pt>
                <c:pt idx="67">
                  <c:v>29.68297334</c:v>
                </c:pt>
                <c:pt idx="68">
                  <c:v>31.66674013</c:v>
                </c:pt>
                <c:pt idx="69">
                  <c:v>33.67346055</c:v>
                </c:pt>
                <c:pt idx="70">
                  <c:v>35.69151201</c:v>
                </c:pt>
                <c:pt idx="71">
                  <c:v>37.7091524</c:v>
                </c:pt>
                <c:pt idx="72">
                  <c:v>39.71459391</c:v>
                </c:pt>
                <c:pt idx="73">
                  <c:v>41.69607699</c:v>
                </c:pt>
                <c:pt idx="74">
                  <c:v>43.64194421</c:v>
                </c:pt>
                <c:pt idx="75">
                  <c:v>45.54071418</c:v>
                </c:pt>
                <c:pt idx="76">
                  <c:v>47.38115544</c:v>
                </c:pt>
                <c:pt idx="77">
                  <c:v>49.15236037</c:v>
                </c:pt>
                <c:pt idx="78">
                  <c:v>50.84381908</c:v>
                </c:pt>
                <c:pt idx="79">
                  <c:v>52.44549329</c:v>
                </c:pt>
                <c:pt idx="80">
                  <c:v>53.94789029</c:v>
                </c:pt>
                <c:pt idx="81">
                  <c:v>55.34213677</c:v>
                </c:pt>
                <c:pt idx="82">
                  <c:v>56.62005275</c:v>
                </c:pt>
                <c:pt idx="83">
                  <c:v>57.77422549</c:v>
                </c:pt>
                <c:pt idx="84">
                  <c:v>58.79808338</c:v>
                </c:pt>
                <c:pt idx="85">
                  <c:v>59.68596981</c:v>
                </c:pt>
                <c:pt idx="86">
                  <c:v>60.43321715</c:v>
                </c:pt>
                <c:pt idx="87">
                  <c:v>61.03622053</c:v>
                </c:pt>
                <c:pt idx="88">
                  <c:v>61.49251186</c:v>
                </c:pt>
                <c:pt idx="89">
                  <c:v>61.80083364</c:v>
                </c:pt>
                <c:pt idx="90">
                  <c:v>61.96121291</c:v>
                </c:pt>
                <c:pt idx="91">
                  <c:v>61.9750103</c:v>
                </c:pt>
                <c:pt idx="92">
                  <c:v>61.84470428</c:v>
                </c:pt>
                <c:pt idx="93">
                  <c:v>61.57360753</c:v>
                </c:pt>
                <c:pt idx="94">
                  <c:v>61.16579452</c:v>
                </c:pt>
                <c:pt idx="95">
                  <c:v>60.62605187</c:v>
                </c:pt>
                <c:pt idx="96">
                  <c:v>59.95982877</c:v>
                </c:pt>
                <c:pt idx="97">
                  <c:v>59.17318734</c:v>
                </c:pt>
                <c:pt idx="98">
                  <c:v>58.27275299</c:v>
                </c:pt>
                <c:pt idx="99">
                  <c:v>57.26566482</c:v>
                </c:pt>
                <c:pt idx="100">
                  <c:v>56.15952602</c:v>
                </c:pt>
                <c:pt idx="101">
                  <c:v>54.9623542</c:v>
                </c:pt>
                <c:pt idx="102">
                  <c:v>53.68253179</c:v>
                </c:pt>
                <c:pt idx="103">
                  <c:v>52.32875645</c:v>
                </c:pt>
                <c:pt idx="104">
                  <c:v>50.90999138</c:v>
                </c:pt>
                <c:pt idx="105">
                  <c:v>49.43541578</c:v>
                </c:pt>
                <c:pt idx="106">
                  <c:v>47.91437516</c:v>
                </c:pt>
                <c:pt idx="107">
                  <c:v>46.35633175</c:v>
                </c:pt>
                <c:pt idx="108">
                  <c:v>44.7708149</c:v>
                </c:pt>
                <c:pt idx="109">
                  <c:v>43.16737141</c:v>
                </c:pt>
                <c:pt idx="110">
                  <c:v>41.55551594</c:v>
                </c:pt>
                <c:pt idx="111">
                  <c:v>39.94468139</c:v>
                </c:pt>
                <c:pt idx="112">
                  <c:v>38.34416926</c:v>
                </c:pt>
                <c:pt idx="113">
                  <c:v>36.76310005</c:v>
                </c:pt>
                <c:pt idx="114">
                  <c:v>35.21036363</c:v>
                </c:pt>
                <c:pt idx="115">
                  <c:v>33.6945696</c:v>
                </c:pt>
                <c:pt idx="116">
                  <c:v>32.2239977</c:v>
                </c:pt>
                <c:pt idx="117">
                  <c:v>30.8065482</c:v>
                </c:pt>
                <c:pt idx="118">
                  <c:v>29.44969221</c:v>
                </c:pt>
                <c:pt idx="119">
                  <c:v>28.16042212</c:v>
                </c:pt>
                <c:pt idx="120">
                  <c:v>26.94520198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3963648"/>
        <c:axId val="103981824"/>
      </c:lineChart>
      <c:catAx>
        <c:axId val="1039636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981824"/>
        <c:crosses val="autoZero"/>
        <c:auto val="1"/>
        <c:lblAlgn val="ctr"/>
        <c:lblOffset val="100"/>
        <c:noMultiLvlLbl val="0"/>
      </c:catAx>
      <c:valAx>
        <c:axId val="10398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9636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88913766198521"/>
          <c:y val="0.076522062930553"/>
          <c:w val="0.848836420381301"/>
          <c:h val="0.8609197542357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LStop40!$P$25:$P$100</c:f>
              <c:numCache>
                <c:formatCode>General</c:formatCode>
                <c:ptCount val="76"/>
                <c:pt idx="0">
                  <c:v>0</c:v>
                </c:pt>
                <c:pt idx="1">
                  <c:v>9450</c:v>
                </c:pt>
                <c:pt idx="2">
                  <c:v>10000</c:v>
                </c:pt>
                <c:pt idx="3">
                  <c:v>11000</c:v>
                </c:pt>
                <c:pt idx="4">
                  <c:v>12425</c:v>
                </c:pt>
                <c:pt idx="5">
                  <c:v>14175</c:v>
                </c:pt>
                <c:pt idx="6">
                  <c:v>16100</c:v>
                </c:pt>
                <c:pt idx="7">
                  <c:v>18225</c:v>
                </c:pt>
                <c:pt idx="8">
                  <c:v>20425</c:v>
                </c:pt>
                <c:pt idx="9">
                  <c:v>22650</c:v>
                </c:pt>
                <c:pt idx="10">
                  <c:v>24850</c:v>
                </c:pt>
                <c:pt idx="11">
                  <c:v>26925</c:v>
                </c:pt>
                <c:pt idx="12">
                  <c:v>28875</c:v>
                </c:pt>
                <c:pt idx="13">
                  <c:v>30625</c:v>
                </c:pt>
                <c:pt idx="14">
                  <c:v>32175</c:v>
                </c:pt>
                <c:pt idx="15">
                  <c:v>33475</c:v>
                </c:pt>
                <c:pt idx="16">
                  <c:v>34475</c:v>
                </c:pt>
                <c:pt idx="17">
                  <c:v>35200</c:v>
                </c:pt>
                <c:pt idx="18">
                  <c:v>35625</c:v>
                </c:pt>
                <c:pt idx="19">
                  <c:v>35750</c:v>
                </c:pt>
                <c:pt idx="20">
                  <c:v>35550</c:v>
                </c:pt>
                <c:pt idx="21">
                  <c:v>35100</c:v>
                </c:pt>
                <c:pt idx="22">
                  <c:v>34350</c:v>
                </c:pt>
                <c:pt idx="23">
                  <c:v>33350</c:v>
                </c:pt>
                <c:pt idx="24">
                  <c:v>32175</c:v>
                </c:pt>
                <c:pt idx="25">
                  <c:v>30750.0000000001</c:v>
                </c:pt>
                <c:pt idx="26">
                  <c:v>29200</c:v>
                </c:pt>
                <c:pt idx="27">
                  <c:v>27500</c:v>
                </c:pt>
                <c:pt idx="28">
                  <c:v>25700</c:v>
                </c:pt>
                <c:pt idx="29">
                  <c:v>23875</c:v>
                </c:pt>
                <c:pt idx="30">
                  <c:v>22000</c:v>
                </c:pt>
                <c:pt idx="31">
                  <c:v>20150</c:v>
                </c:pt>
                <c:pt idx="32">
                  <c:v>18300</c:v>
                </c:pt>
                <c:pt idx="33">
                  <c:v>16575</c:v>
                </c:pt>
                <c:pt idx="34">
                  <c:v>14900</c:v>
                </c:pt>
                <c:pt idx="35">
                  <c:v>13375</c:v>
                </c:pt>
                <c:pt idx="36">
                  <c:v>12000</c:v>
                </c:pt>
                <c:pt idx="37">
                  <c:v>10850</c:v>
                </c:pt>
                <c:pt idx="38">
                  <c:v>9849.99999999999</c:v>
                </c:pt>
                <c:pt idx="39">
                  <c:v>9174.99999999999</c:v>
                </c:pt>
                <c:pt idx="40">
                  <c:v>8724.99999999999</c:v>
                </c:pt>
                <c:pt idx="41">
                  <c:v>8374.99999999999</c:v>
                </c:pt>
                <c:pt idx="42">
                  <c:v>7274.99999999999</c:v>
                </c:pt>
                <c:pt idx="43">
                  <c:v>5350</c:v>
                </c:pt>
                <c:pt idx="44">
                  <c:v>2750</c:v>
                </c:pt>
                <c:pt idx="45">
                  <c:v>-350</c:v>
                </c:pt>
                <c:pt idx="46">
                  <c:v>-3900</c:v>
                </c:pt>
                <c:pt idx="47">
                  <c:v>-7799.99999999999</c:v>
                </c:pt>
                <c:pt idx="48">
                  <c:v>-12100</c:v>
                </c:pt>
                <c:pt idx="49">
                  <c:v>-16700</c:v>
                </c:pt>
                <c:pt idx="50">
                  <c:v>-21575.0000000001</c:v>
                </c:pt>
                <c:pt idx="51">
                  <c:v>-26750</c:v>
                </c:pt>
                <c:pt idx="52">
                  <c:v>-32125</c:v>
                </c:pt>
                <c:pt idx="53">
                  <c:v>-37650</c:v>
                </c:pt>
                <c:pt idx="54">
                  <c:v>-43225</c:v>
                </c:pt>
                <c:pt idx="55">
                  <c:v>-48725</c:v>
                </c:pt>
                <c:pt idx="56">
                  <c:v>-54024.9999999999</c:v>
                </c:pt>
                <c:pt idx="57">
                  <c:v>-58974.9999999999</c:v>
                </c:pt>
                <c:pt idx="58">
                  <c:v>-63374.9999999999</c:v>
                </c:pt>
                <c:pt idx="59">
                  <c:v>-67149.9999999999</c:v>
                </c:pt>
                <c:pt idx="60">
                  <c:v>-70099.9999999999</c:v>
                </c:pt>
                <c:pt idx="61">
                  <c:v>-72099.9999999999</c:v>
                </c:pt>
                <c:pt idx="62">
                  <c:v>-73099.9999999999</c:v>
                </c:pt>
                <c:pt idx="63">
                  <c:v>-72974.9999999999</c:v>
                </c:pt>
                <c:pt idx="64">
                  <c:v>-71774.9999999999</c:v>
                </c:pt>
                <c:pt idx="65">
                  <c:v>-69449.9999999999</c:v>
                </c:pt>
                <c:pt idx="66">
                  <c:v>-66074.9999999999</c:v>
                </c:pt>
                <c:pt idx="67">
                  <c:v>-61674.9999999999</c:v>
                </c:pt>
                <c:pt idx="68">
                  <c:v>-56449.9999999999</c:v>
                </c:pt>
                <c:pt idx="69">
                  <c:v>-50450</c:v>
                </c:pt>
                <c:pt idx="70">
                  <c:v>-43850</c:v>
                </c:pt>
                <c:pt idx="71">
                  <c:v>-36850</c:v>
                </c:pt>
                <c:pt idx="72">
                  <c:v>-29650</c:v>
                </c:pt>
                <c:pt idx="73">
                  <c:v>-22425</c:v>
                </c:pt>
                <c:pt idx="74">
                  <c:v>-15450</c:v>
                </c:pt>
                <c:pt idx="75">
                  <c:v>-8899.99999999999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dLbls>
            <c:delete val="1"/>
          </c:dLbls>
          <c:val>
            <c:numRef>
              <c:f>LStop40!$Q$25:$Q$100</c:f>
              <c:numCache>
                <c:formatCode>General</c:formatCode>
                <c:ptCount val="76"/>
                <c:pt idx="0">
                  <c:v>0</c:v>
                </c:pt>
                <c:pt idx="1">
                  <c:v>-2925</c:v>
                </c:pt>
                <c:pt idx="2">
                  <c:v>-2625</c:v>
                </c:pt>
                <c:pt idx="3">
                  <c:v>-2000</c:v>
                </c:pt>
                <c:pt idx="4">
                  <c:v>-1125</c:v>
                </c:pt>
                <c:pt idx="5">
                  <c:v>-100</c:v>
                </c:pt>
                <c:pt idx="6">
                  <c:v>1100</c:v>
                </c:pt>
                <c:pt idx="7">
                  <c:v>2400</c:v>
                </c:pt>
                <c:pt idx="8">
                  <c:v>3800</c:v>
                </c:pt>
                <c:pt idx="9">
                  <c:v>5250</c:v>
                </c:pt>
                <c:pt idx="10">
                  <c:v>6675</c:v>
                </c:pt>
                <c:pt idx="11">
                  <c:v>8125</c:v>
                </c:pt>
                <c:pt idx="12">
                  <c:v>9500.00000000001</c:v>
                </c:pt>
                <c:pt idx="13">
                  <c:v>10800</c:v>
                </c:pt>
                <c:pt idx="14">
                  <c:v>12050</c:v>
                </c:pt>
                <c:pt idx="15">
                  <c:v>13150</c:v>
                </c:pt>
                <c:pt idx="16">
                  <c:v>14150</c:v>
                </c:pt>
                <c:pt idx="17">
                  <c:v>15000</c:v>
                </c:pt>
                <c:pt idx="18">
                  <c:v>15725</c:v>
                </c:pt>
                <c:pt idx="19">
                  <c:v>16250</c:v>
                </c:pt>
                <c:pt idx="20">
                  <c:v>16650</c:v>
                </c:pt>
                <c:pt idx="21">
                  <c:v>16875</c:v>
                </c:pt>
                <c:pt idx="22">
                  <c:v>16925</c:v>
                </c:pt>
                <c:pt idx="23">
                  <c:v>16800</c:v>
                </c:pt>
                <c:pt idx="24">
                  <c:v>16525</c:v>
                </c:pt>
                <c:pt idx="25">
                  <c:v>16100</c:v>
                </c:pt>
                <c:pt idx="26">
                  <c:v>15500</c:v>
                </c:pt>
                <c:pt idx="27">
                  <c:v>14825</c:v>
                </c:pt>
                <c:pt idx="28">
                  <c:v>14000</c:v>
                </c:pt>
                <c:pt idx="29">
                  <c:v>13050</c:v>
                </c:pt>
                <c:pt idx="30">
                  <c:v>12050</c:v>
                </c:pt>
                <c:pt idx="31">
                  <c:v>11000</c:v>
                </c:pt>
                <c:pt idx="32">
                  <c:v>9874.99999999999</c:v>
                </c:pt>
                <c:pt idx="33">
                  <c:v>8749.99999999999</c:v>
                </c:pt>
                <c:pt idx="34">
                  <c:v>7649.99999999999</c:v>
                </c:pt>
                <c:pt idx="35">
                  <c:v>6574.99999999999</c:v>
                </c:pt>
                <c:pt idx="36">
                  <c:v>5625</c:v>
                </c:pt>
                <c:pt idx="37">
                  <c:v>4750</c:v>
                </c:pt>
                <c:pt idx="38">
                  <c:v>4050</c:v>
                </c:pt>
                <c:pt idx="39">
                  <c:v>3525</c:v>
                </c:pt>
                <c:pt idx="40">
                  <c:v>3225</c:v>
                </c:pt>
                <c:pt idx="41">
                  <c:v>3225</c:v>
                </c:pt>
                <c:pt idx="42">
                  <c:v>3300</c:v>
                </c:pt>
                <c:pt idx="43">
                  <c:v>3450</c:v>
                </c:pt>
                <c:pt idx="44">
                  <c:v>3700</c:v>
                </c:pt>
                <c:pt idx="45">
                  <c:v>4000</c:v>
                </c:pt>
                <c:pt idx="46">
                  <c:v>4350</c:v>
                </c:pt>
                <c:pt idx="47">
                  <c:v>4750</c:v>
                </c:pt>
                <c:pt idx="48">
                  <c:v>5200</c:v>
                </c:pt>
                <c:pt idx="49">
                  <c:v>5724.99999999999</c:v>
                </c:pt>
                <c:pt idx="50">
                  <c:v>6225.00000000003</c:v>
                </c:pt>
                <c:pt idx="51">
                  <c:v>6799.99999999999</c:v>
                </c:pt>
                <c:pt idx="52">
                  <c:v>7374.99999999999</c:v>
                </c:pt>
                <c:pt idx="53">
                  <c:v>7949.99999999999</c:v>
                </c:pt>
                <c:pt idx="54">
                  <c:v>8599.99999999999</c:v>
                </c:pt>
                <c:pt idx="55">
                  <c:v>9174.99999999999</c:v>
                </c:pt>
                <c:pt idx="56">
                  <c:v>9824.99999999999</c:v>
                </c:pt>
                <c:pt idx="57">
                  <c:v>10450</c:v>
                </c:pt>
                <c:pt idx="58">
                  <c:v>11050</c:v>
                </c:pt>
                <c:pt idx="59">
                  <c:v>11650</c:v>
                </c:pt>
                <c:pt idx="60">
                  <c:v>12275</c:v>
                </c:pt>
                <c:pt idx="61">
                  <c:v>12825</c:v>
                </c:pt>
                <c:pt idx="62">
                  <c:v>13400</c:v>
                </c:pt>
                <c:pt idx="63">
                  <c:v>13925</c:v>
                </c:pt>
                <c:pt idx="64">
                  <c:v>14450</c:v>
                </c:pt>
                <c:pt idx="65">
                  <c:v>14925</c:v>
                </c:pt>
                <c:pt idx="66">
                  <c:v>15400</c:v>
                </c:pt>
                <c:pt idx="67">
                  <c:v>15800</c:v>
                </c:pt>
                <c:pt idx="68">
                  <c:v>16200</c:v>
                </c:pt>
                <c:pt idx="69">
                  <c:v>16550</c:v>
                </c:pt>
                <c:pt idx="70">
                  <c:v>16875</c:v>
                </c:pt>
                <c:pt idx="71">
                  <c:v>17150</c:v>
                </c:pt>
                <c:pt idx="72">
                  <c:v>17400</c:v>
                </c:pt>
                <c:pt idx="73">
                  <c:v>17600</c:v>
                </c:pt>
                <c:pt idx="74">
                  <c:v>17750</c:v>
                </c:pt>
                <c:pt idx="75">
                  <c:v>17875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8020864"/>
        <c:axId val="108022400"/>
      </c:lineChart>
      <c:catAx>
        <c:axId val="1080208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022400"/>
        <c:crosses val="autoZero"/>
        <c:auto val="1"/>
        <c:lblAlgn val="ctr"/>
        <c:lblOffset val="100"/>
        <c:noMultiLvlLbl val="0"/>
      </c:catAx>
      <c:valAx>
        <c:axId val="1080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020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LW30_40!$V$25:$V$165</c:f>
              <c:numCache>
                <c:formatCode>General</c:formatCode>
                <c:ptCount val="141"/>
                <c:pt idx="0">
                  <c:v>0</c:v>
                </c:pt>
                <c:pt idx="1">
                  <c:v>261250</c:v>
                </c:pt>
                <c:pt idx="2">
                  <c:v>-8125</c:v>
                </c:pt>
                <c:pt idx="3">
                  <c:v>-16250</c:v>
                </c:pt>
                <c:pt idx="4">
                  <c:v>-20000.0000000001</c:v>
                </c:pt>
                <c:pt idx="5">
                  <c:v>-25000</c:v>
                </c:pt>
                <c:pt idx="6">
                  <c:v>-27500</c:v>
                </c:pt>
                <c:pt idx="7">
                  <c:v>-30000</c:v>
                </c:pt>
                <c:pt idx="8">
                  <c:v>-29374.9999999999</c:v>
                </c:pt>
                <c:pt idx="9">
                  <c:v>-31875</c:v>
                </c:pt>
                <c:pt idx="10">
                  <c:v>-30000</c:v>
                </c:pt>
                <c:pt idx="11">
                  <c:v>-28750</c:v>
                </c:pt>
                <c:pt idx="12">
                  <c:v>-28125</c:v>
                </c:pt>
                <c:pt idx="13">
                  <c:v>-25625</c:v>
                </c:pt>
                <c:pt idx="14">
                  <c:v>-23124.9999999999</c:v>
                </c:pt>
                <c:pt idx="15">
                  <c:v>-19375</c:v>
                </c:pt>
                <c:pt idx="16">
                  <c:v>-16875</c:v>
                </c:pt>
                <c:pt idx="17">
                  <c:v>-13125</c:v>
                </c:pt>
                <c:pt idx="18">
                  <c:v>-8749.99999999998</c:v>
                </c:pt>
                <c:pt idx="19">
                  <c:v>-4375</c:v>
                </c:pt>
                <c:pt idx="20">
                  <c:v>-625</c:v>
                </c:pt>
                <c:pt idx="21">
                  <c:v>3750</c:v>
                </c:pt>
                <c:pt idx="22">
                  <c:v>9374.99999999998</c:v>
                </c:pt>
                <c:pt idx="23">
                  <c:v>11875</c:v>
                </c:pt>
                <c:pt idx="24">
                  <c:v>17500</c:v>
                </c:pt>
                <c:pt idx="25">
                  <c:v>21874.9999999998</c:v>
                </c:pt>
                <c:pt idx="26">
                  <c:v>24375.0000000001</c:v>
                </c:pt>
                <c:pt idx="27">
                  <c:v>28125</c:v>
                </c:pt>
                <c:pt idx="28">
                  <c:v>31250</c:v>
                </c:pt>
                <c:pt idx="29">
                  <c:v>33750</c:v>
                </c:pt>
                <c:pt idx="30">
                  <c:v>35625</c:v>
                </c:pt>
                <c:pt idx="31">
                  <c:v>36250</c:v>
                </c:pt>
                <c:pt idx="32">
                  <c:v>36250</c:v>
                </c:pt>
                <c:pt idx="33">
                  <c:v>36250</c:v>
                </c:pt>
                <c:pt idx="34">
                  <c:v>34375</c:v>
                </c:pt>
                <c:pt idx="35">
                  <c:v>31875</c:v>
                </c:pt>
                <c:pt idx="36">
                  <c:v>28750</c:v>
                </c:pt>
                <c:pt idx="37">
                  <c:v>24375</c:v>
                </c:pt>
                <c:pt idx="38">
                  <c:v>18750</c:v>
                </c:pt>
                <c:pt idx="39">
                  <c:v>12500</c:v>
                </c:pt>
                <c:pt idx="40">
                  <c:v>5625</c:v>
                </c:pt>
                <c:pt idx="41">
                  <c:v>-5625</c:v>
                </c:pt>
                <c:pt idx="42">
                  <c:v>-18750</c:v>
                </c:pt>
                <c:pt idx="43">
                  <c:v>-33750</c:v>
                </c:pt>
                <c:pt idx="44">
                  <c:v>-46875</c:v>
                </c:pt>
                <c:pt idx="45">
                  <c:v>-56250</c:v>
                </c:pt>
                <c:pt idx="46">
                  <c:v>-66249.9999999999</c:v>
                </c:pt>
                <c:pt idx="47">
                  <c:v>-73124.9999999999</c:v>
                </c:pt>
                <c:pt idx="48">
                  <c:v>-81249.9999999999</c:v>
                </c:pt>
                <c:pt idx="49">
                  <c:v>-86249.9999999999</c:v>
                </c:pt>
                <c:pt idx="50">
                  <c:v>-92500.000000001</c:v>
                </c:pt>
                <c:pt idx="51">
                  <c:v>-96874.9999999988</c:v>
                </c:pt>
                <c:pt idx="52">
                  <c:v>-101875</c:v>
                </c:pt>
                <c:pt idx="53">
                  <c:v>-106875</c:v>
                </c:pt>
                <c:pt idx="54">
                  <c:v>-110625</c:v>
                </c:pt>
                <c:pt idx="55">
                  <c:v>-113750</c:v>
                </c:pt>
                <c:pt idx="56">
                  <c:v>-117500</c:v>
                </c:pt>
                <c:pt idx="57">
                  <c:v>-120000</c:v>
                </c:pt>
                <c:pt idx="58">
                  <c:v>-121875</c:v>
                </c:pt>
                <c:pt idx="59">
                  <c:v>-123125</c:v>
                </c:pt>
                <c:pt idx="60">
                  <c:v>-122500</c:v>
                </c:pt>
                <c:pt idx="61">
                  <c:v>-120625</c:v>
                </c:pt>
                <c:pt idx="62">
                  <c:v>-118750</c:v>
                </c:pt>
                <c:pt idx="63">
                  <c:v>-114375</c:v>
                </c:pt>
                <c:pt idx="64">
                  <c:v>-106875</c:v>
                </c:pt>
                <c:pt idx="65">
                  <c:v>-101250</c:v>
                </c:pt>
                <c:pt idx="66">
                  <c:v>-90000</c:v>
                </c:pt>
                <c:pt idx="67">
                  <c:v>-81250</c:v>
                </c:pt>
                <c:pt idx="68">
                  <c:v>-67500</c:v>
                </c:pt>
                <c:pt idx="69">
                  <c:v>-55000</c:v>
                </c:pt>
                <c:pt idx="70">
                  <c:v>-39375</c:v>
                </c:pt>
                <c:pt idx="71">
                  <c:v>-24374.9999999996</c:v>
                </c:pt>
                <c:pt idx="72">
                  <c:v>-8750</c:v>
                </c:pt>
                <c:pt idx="73">
                  <c:v>8125</c:v>
                </c:pt>
                <c:pt idx="74">
                  <c:v>24999.9999999996</c:v>
                </c:pt>
                <c:pt idx="75">
                  <c:v>41875</c:v>
                </c:pt>
                <c:pt idx="76">
                  <c:v>58125</c:v>
                </c:pt>
                <c:pt idx="77">
                  <c:v>73750</c:v>
                </c:pt>
                <c:pt idx="78">
                  <c:v>88750</c:v>
                </c:pt>
                <c:pt idx="79">
                  <c:v>104375</c:v>
                </c:pt>
                <c:pt idx="80">
                  <c:v>116250</c:v>
                </c:pt>
                <c:pt idx="81">
                  <c:v>129375</c:v>
                </c:pt>
                <c:pt idx="82">
                  <c:v>141250</c:v>
                </c:pt>
                <c:pt idx="83">
                  <c:v>150625</c:v>
                </c:pt>
                <c:pt idx="84">
                  <c:v>160000</c:v>
                </c:pt>
                <c:pt idx="85">
                  <c:v>167500</c:v>
                </c:pt>
                <c:pt idx="86">
                  <c:v>174375</c:v>
                </c:pt>
                <c:pt idx="87">
                  <c:v>179375</c:v>
                </c:pt>
                <c:pt idx="88">
                  <c:v>182500</c:v>
                </c:pt>
                <c:pt idx="89">
                  <c:v>186250</c:v>
                </c:pt>
                <c:pt idx="90">
                  <c:v>187500</c:v>
                </c:pt>
                <c:pt idx="91">
                  <c:v>185625</c:v>
                </c:pt>
                <c:pt idx="92">
                  <c:v>185625</c:v>
                </c:pt>
                <c:pt idx="93">
                  <c:v>181875</c:v>
                </c:pt>
                <c:pt idx="94">
                  <c:v>178125</c:v>
                </c:pt>
                <c:pt idx="95">
                  <c:v>172500</c:v>
                </c:pt>
                <c:pt idx="96">
                  <c:v>166875</c:v>
                </c:pt>
                <c:pt idx="97">
                  <c:v>158750</c:v>
                </c:pt>
                <c:pt idx="98">
                  <c:v>151250</c:v>
                </c:pt>
                <c:pt idx="99">
                  <c:v>140625</c:v>
                </c:pt>
                <c:pt idx="100">
                  <c:v>131250</c:v>
                </c:pt>
                <c:pt idx="101">
                  <c:v>119375</c:v>
                </c:pt>
                <c:pt idx="102">
                  <c:v>106875</c:v>
                </c:pt>
                <c:pt idx="103">
                  <c:v>94374.9999999996</c:v>
                </c:pt>
                <c:pt idx="104">
                  <c:v>80000</c:v>
                </c:pt>
                <c:pt idx="105">
                  <c:v>65625</c:v>
                </c:pt>
                <c:pt idx="106">
                  <c:v>50625</c:v>
                </c:pt>
                <c:pt idx="107">
                  <c:v>35625</c:v>
                </c:pt>
                <c:pt idx="108">
                  <c:v>20000</c:v>
                </c:pt>
                <c:pt idx="109">
                  <c:v>5000</c:v>
                </c:pt>
                <c:pt idx="110">
                  <c:v>-11250</c:v>
                </c:pt>
                <c:pt idx="111">
                  <c:v>-25000</c:v>
                </c:pt>
                <c:pt idx="112">
                  <c:v>-38750</c:v>
                </c:pt>
                <c:pt idx="113">
                  <c:v>-53125</c:v>
                </c:pt>
                <c:pt idx="114">
                  <c:v>-64375</c:v>
                </c:pt>
                <c:pt idx="115">
                  <c:v>-75625</c:v>
                </c:pt>
                <c:pt idx="116">
                  <c:v>-85624.9999999996</c:v>
                </c:pt>
                <c:pt idx="117">
                  <c:v>-94375</c:v>
                </c:pt>
                <c:pt idx="118">
                  <c:v>-101250</c:v>
                </c:pt>
                <c:pt idx="119">
                  <c:v>-106875</c:v>
                </c:pt>
                <c:pt idx="120">
                  <c:v>-111875</c:v>
                </c:pt>
                <c:pt idx="121">
                  <c:v>-113750</c:v>
                </c:pt>
                <c:pt idx="122">
                  <c:v>-116250</c:v>
                </c:pt>
                <c:pt idx="123">
                  <c:v>-117500</c:v>
                </c:pt>
                <c:pt idx="124">
                  <c:v>-116250</c:v>
                </c:pt>
                <c:pt idx="125">
                  <c:v>-116250</c:v>
                </c:pt>
                <c:pt idx="126">
                  <c:v>-114375</c:v>
                </c:pt>
                <c:pt idx="127">
                  <c:v>-111250</c:v>
                </c:pt>
                <c:pt idx="128">
                  <c:v>-108750</c:v>
                </c:pt>
                <c:pt idx="129">
                  <c:v>-106250</c:v>
                </c:pt>
                <c:pt idx="130">
                  <c:v>-101250</c:v>
                </c:pt>
                <c:pt idx="131">
                  <c:v>-98124.9999999999</c:v>
                </c:pt>
                <c:pt idx="132">
                  <c:v>-92499.9999999999</c:v>
                </c:pt>
                <c:pt idx="133">
                  <c:v>-88124.9999999999</c:v>
                </c:pt>
                <c:pt idx="134">
                  <c:v>-81874.9999999999</c:v>
                </c:pt>
                <c:pt idx="135">
                  <c:v>-75624.9999999999</c:v>
                </c:pt>
                <c:pt idx="136">
                  <c:v>-66249.9999999999</c:v>
                </c:pt>
                <c:pt idx="137">
                  <c:v>-58125</c:v>
                </c:pt>
                <c:pt idx="138">
                  <c:v>-46875</c:v>
                </c:pt>
                <c:pt idx="139">
                  <c:v>-34375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LW30_40!$W$25:$W$165</c:f>
              <c:numCache>
                <c:formatCode>General</c:formatCode>
                <c:ptCount val="141"/>
                <c:pt idx="0">
                  <c:v>0</c:v>
                </c:pt>
                <c:pt idx="1">
                  <c:v>293125</c:v>
                </c:pt>
                <c:pt idx="2">
                  <c:v>2500</c:v>
                </c:pt>
                <c:pt idx="3">
                  <c:v>2500.00000000005</c:v>
                </c:pt>
                <c:pt idx="4">
                  <c:v>6249.99999999991</c:v>
                </c:pt>
                <c:pt idx="5">
                  <c:v>5625</c:v>
                </c:pt>
                <c:pt idx="6">
                  <c:v>8125</c:v>
                </c:pt>
                <c:pt idx="7">
                  <c:v>7500</c:v>
                </c:pt>
                <c:pt idx="8">
                  <c:v>8750.00000000023</c:v>
                </c:pt>
                <c:pt idx="9">
                  <c:v>8125</c:v>
                </c:pt>
                <c:pt idx="10">
                  <c:v>8125</c:v>
                </c:pt>
                <c:pt idx="11">
                  <c:v>8125</c:v>
                </c:pt>
                <c:pt idx="12">
                  <c:v>6875</c:v>
                </c:pt>
                <c:pt idx="13">
                  <c:v>6250</c:v>
                </c:pt>
                <c:pt idx="14">
                  <c:v>4999.9999999995</c:v>
                </c:pt>
                <c:pt idx="15">
                  <c:v>4375</c:v>
                </c:pt>
                <c:pt idx="16">
                  <c:v>3124.99999999995</c:v>
                </c:pt>
                <c:pt idx="17">
                  <c:v>1875</c:v>
                </c:pt>
                <c:pt idx="18">
                  <c:v>0</c:v>
                </c:pt>
                <c:pt idx="19">
                  <c:v>-625</c:v>
                </c:pt>
                <c:pt idx="20">
                  <c:v>-2499.99999999995</c:v>
                </c:pt>
                <c:pt idx="21">
                  <c:v>-3125</c:v>
                </c:pt>
                <c:pt idx="22">
                  <c:v>-5000</c:v>
                </c:pt>
                <c:pt idx="23">
                  <c:v>-6875</c:v>
                </c:pt>
                <c:pt idx="24">
                  <c:v>-6250</c:v>
                </c:pt>
                <c:pt idx="25">
                  <c:v>-8749.999999999</c:v>
                </c:pt>
                <c:pt idx="26">
                  <c:v>-9375.000000001</c:v>
                </c:pt>
                <c:pt idx="27">
                  <c:v>-10000</c:v>
                </c:pt>
                <c:pt idx="28">
                  <c:v>-10625</c:v>
                </c:pt>
                <c:pt idx="29">
                  <c:v>-10625</c:v>
                </c:pt>
                <c:pt idx="30">
                  <c:v>-12500</c:v>
                </c:pt>
                <c:pt idx="31">
                  <c:v>-11250</c:v>
                </c:pt>
                <c:pt idx="32">
                  <c:v>-11875</c:v>
                </c:pt>
                <c:pt idx="33">
                  <c:v>-11250</c:v>
                </c:pt>
                <c:pt idx="34">
                  <c:v>-11875</c:v>
                </c:pt>
                <c:pt idx="35">
                  <c:v>-9375</c:v>
                </c:pt>
                <c:pt idx="36">
                  <c:v>-10000</c:v>
                </c:pt>
                <c:pt idx="37">
                  <c:v>-8749.99999999995</c:v>
                </c:pt>
                <c:pt idx="38">
                  <c:v>-6875</c:v>
                </c:pt>
                <c:pt idx="39">
                  <c:v>-5000</c:v>
                </c:pt>
                <c:pt idx="40">
                  <c:v>-3125</c:v>
                </c:pt>
                <c:pt idx="41">
                  <c:v>-3750</c:v>
                </c:pt>
                <c:pt idx="42">
                  <c:v>-12500</c:v>
                </c:pt>
                <c:pt idx="43">
                  <c:v>-23125</c:v>
                </c:pt>
                <c:pt idx="44">
                  <c:v>-30000</c:v>
                </c:pt>
                <c:pt idx="45">
                  <c:v>-39375</c:v>
                </c:pt>
                <c:pt idx="46">
                  <c:v>-45000</c:v>
                </c:pt>
                <c:pt idx="47">
                  <c:v>-50625</c:v>
                </c:pt>
                <c:pt idx="48">
                  <c:v>-56250</c:v>
                </c:pt>
                <c:pt idx="49">
                  <c:v>-58750</c:v>
                </c:pt>
                <c:pt idx="50">
                  <c:v>-63750.0000000009</c:v>
                </c:pt>
                <c:pt idx="51">
                  <c:v>-66874.999999999</c:v>
                </c:pt>
                <c:pt idx="52">
                  <c:v>-68750</c:v>
                </c:pt>
                <c:pt idx="53">
                  <c:v>-71875</c:v>
                </c:pt>
                <c:pt idx="54">
                  <c:v>-73125</c:v>
                </c:pt>
                <c:pt idx="55">
                  <c:v>-74999.9999999999</c:v>
                </c:pt>
                <c:pt idx="56">
                  <c:v>-76249.9999999999</c:v>
                </c:pt>
                <c:pt idx="57">
                  <c:v>-76249.9999999999</c:v>
                </c:pt>
                <c:pt idx="58">
                  <c:v>-77500</c:v>
                </c:pt>
                <c:pt idx="59">
                  <c:v>-75624.9999999999</c:v>
                </c:pt>
                <c:pt idx="60">
                  <c:v>-75000</c:v>
                </c:pt>
                <c:pt idx="61">
                  <c:v>-73749.9999999998</c:v>
                </c:pt>
                <c:pt idx="62">
                  <c:v>-70000</c:v>
                </c:pt>
                <c:pt idx="63">
                  <c:v>-67500</c:v>
                </c:pt>
                <c:pt idx="64">
                  <c:v>-63124.9999999998</c:v>
                </c:pt>
                <c:pt idx="65">
                  <c:v>-57500</c:v>
                </c:pt>
                <c:pt idx="66">
                  <c:v>-53125</c:v>
                </c:pt>
                <c:pt idx="67">
                  <c:v>-45624.9999999998</c:v>
                </c:pt>
                <c:pt idx="68">
                  <c:v>-39375</c:v>
                </c:pt>
                <c:pt idx="69">
                  <c:v>-31250</c:v>
                </c:pt>
                <c:pt idx="70">
                  <c:v>-23125</c:v>
                </c:pt>
                <c:pt idx="71">
                  <c:v>-15000</c:v>
                </c:pt>
                <c:pt idx="72">
                  <c:v>-5625</c:v>
                </c:pt>
                <c:pt idx="73">
                  <c:v>2500</c:v>
                </c:pt>
                <c:pt idx="74">
                  <c:v>11875</c:v>
                </c:pt>
                <c:pt idx="75">
                  <c:v>20000</c:v>
                </c:pt>
                <c:pt idx="76">
                  <c:v>29375</c:v>
                </c:pt>
                <c:pt idx="77">
                  <c:v>36875</c:v>
                </c:pt>
                <c:pt idx="78">
                  <c:v>44999.9999999998</c:v>
                </c:pt>
                <c:pt idx="79">
                  <c:v>51875</c:v>
                </c:pt>
                <c:pt idx="80">
                  <c:v>58750</c:v>
                </c:pt>
                <c:pt idx="81">
                  <c:v>64375</c:v>
                </c:pt>
                <c:pt idx="82">
                  <c:v>69374.9999999998</c:v>
                </c:pt>
                <c:pt idx="83">
                  <c:v>73125</c:v>
                </c:pt>
                <c:pt idx="84">
                  <c:v>76874.9999999998</c:v>
                </c:pt>
                <c:pt idx="85">
                  <c:v>78750</c:v>
                </c:pt>
                <c:pt idx="86">
                  <c:v>79374.9999999999</c:v>
                </c:pt>
                <c:pt idx="87">
                  <c:v>80000</c:v>
                </c:pt>
                <c:pt idx="88">
                  <c:v>78124.9999999999</c:v>
                </c:pt>
                <c:pt idx="89">
                  <c:v>75624.9999999999</c:v>
                </c:pt>
                <c:pt idx="90">
                  <c:v>73124.9999999999</c:v>
                </c:pt>
                <c:pt idx="91">
                  <c:v>66250</c:v>
                </c:pt>
                <c:pt idx="92">
                  <c:v>61875</c:v>
                </c:pt>
                <c:pt idx="93">
                  <c:v>56250</c:v>
                </c:pt>
                <c:pt idx="94">
                  <c:v>51250</c:v>
                </c:pt>
                <c:pt idx="95">
                  <c:v>45625</c:v>
                </c:pt>
                <c:pt idx="96">
                  <c:v>41250</c:v>
                </c:pt>
                <c:pt idx="97">
                  <c:v>37500</c:v>
                </c:pt>
                <c:pt idx="98">
                  <c:v>33125</c:v>
                </c:pt>
                <c:pt idx="99">
                  <c:v>28125</c:v>
                </c:pt>
                <c:pt idx="100">
                  <c:v>25625</c:v>
                </c:pt>
                <c:pt idx="101">
                  <c:v>21875</c:v>
                </c:pt>
                <c:pt idx="102">
                  <c:v>18750</c:v>
                </c:pt>
                <c:pt idx="103">
                  <c:v>15000</c:v>
                </c:pt>
                <c:pt idx="104">
                  <c:v>13125</c:v>
                </c:pt>
                <c:pt idx="105">
                  <c:v>9999.99999999999</c:v>
                </c:pt>
                <c:pt idx="106">
                  <c:v>7499.99999999999</c:v>
                </c:pt>
                <c:pt idx="107">
                  <c:v>5625</c:v>
                </c:pt>
                <c:pt idx="108">
                  <c:v>3125</c:v>
                </c:pt>
                <c:pt idx="109">
                  <c:v>2500</c:v>
                </c:pt>
                <c:pt idx="110">
                  <c:v>-625</c:v>
                </c:pt>
                <c:pt idx="111">
                  <c:v>-1875</c:v>
                </c:pt>
                <c:pt idx="112">
                  <c:v>-1875</c:v>
                </c:pt>
                <c:pt idx="113">
                  <c:v>-5000</c:v>
                </c:pt>
                <c:pt idx="114">
                  <c:v>-4374.99999999999</c:v>
                </c:pt>
                <c:pt idx="115">
                  <c:v>-6250</c:v>
                </c:pt>
                <c:pt idx="116">
                  <c:v>-6249.99999999999</c:v>
                </c:pt>
                <c:pt idx="117">
                  <c:v>-7500</c:v>
                </c:pt>
                <c:pt idx="118">
                  <c:v>-8124.99999999999</c:v>
                </c:pt>
                <c:pt idx="119">
                  <c:v>-7499.99999999999</c:v>
                </c:pt>
                <c:pt idx="120">
                  <c:v>-8749.99999999999</c:v>
                </c:pt>
                <c:pt idx="121">
                  <c:v>-8749.99999999999</c:v>
                </c:pt>
                <c:pt idx="122">
                  <c:v>-8749.99999999999</c:v>
                </c:pt>
                <c:pt idx="123">
                  <c:v>-8124.99999999999</c:v>
                </c:pt>
                <c:pt idx="124">
                  <c:v>-9374.99999999999</c:v>
                </c:pt>
                <c:pt idx="125">
                  <c:v>-7499.99999999999</c:v>
                </c:pt>
                <c:pt idx="126">
                  <c:v>-8124.99999999999</c:v>
                </c:pt>
                <c:pt idx="127">
                  <c:v>-8124.99999999999</c:v>
                </c:pt>
                <c:pt idx="128">
                  <c:v>-7500</c:v>
                </c:pt>
                <c:pt idx="129">
                  <c:v>-6874.99999999999</c:v>
                </c:pt>
                <c:pt idx="130">
                  <c:v>-6249.99999999999</c:v>
                </c:pt>
                <c:pt idx="131">
                  <c:v>-5625</c:v>
                </c:pt>
                <c:pt idx="132">
                  <c:v>-6249.99999999999</c:v>
                </c:pt>
                <c:pt idx="133">
                  <c:v>-4374.99999999999</c:v>
                </c:pt>
                <c:pt idx="134">
                  <c:v>-3750</c:v>
                </c:pt>
                <c:pt idx="135">
                  <c:v>-4375</c:v>
                </c:pt>
                <c:pt idx="136">
                  <c:v>-2500</c:v>
                </c:pt>
                <c:pt idx="137">
                  <c:v>-2499.99999999999</c:v>
                </c:pt>
                <c:pt idx="138">
                  <c:v>-1875</c:v>
                </c:pt>
                <c:pt idx="139">
                  <c:v>-1250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LW30_40!$X$25:$X$165</c:f>
              <c:numCache>
                <c:formatCode>General</c:formatCode>
                <c:ptCount val="141"/>
                <c:pt idx="0">
                  <c:v>0</c:v>
                </c:pt>
                <c:pt idx="1">
                  <c:v>-176875</c:v>
                </c:pt>
                <c:pt idx="2">
                  <c:v>7500</c:v>
                </c:pt>
                <c:pt idx="3">
                  <c:v>12500</c:v>
                </c:pt>
                <c:pt idx="4">
                  <c:v>18750</c:v>
                </c:pt>
                <c:pt idx="5">
                  <c:v>22500</c:v>
                </c:pt>
                <c:pt idx="6">
                  <c:v>25625</c:v>
                </c:pt>
                <c:pt idx="7">
                  <c:v>28750</c:v>
                </c:pt>
                <c:pt idx="8">
                  <c:v>30625</c:v>
                </c:pt>
                <c:pt idx="9">
                  <c:v>31875</c:v>
                </c:pt>
                <c:pt idx="10">
                  <c:v>31875</c:v>
                </c:pt>
                <c:pt idx="11">
                  <c:v>33125</c:v>
                </c:pt>
                <c:pt idx="12">
                  <c:v>31250</c:v>
                </c:pt>
                <c:pt idx="13">
                  <c:v>30625</c:v>
                </c:pt>
                <c:pt idx="14">
                  <c:v>29374.9999999998</c:v>
                </c:pt>
                <c:pt idx="15">
                  <c:v>27500</c:v>
                </c:pt>
                <c:pt idx="16">
                  <c:v>24375</c:v>
                </c:pt>
                <c:pt idx="17">
                  <c:v>22500</c:v>
                </c:pt>
                <c:pt idx="18">
                  <c:v>19375</c:v>
                </c:pt>
                <c:pt idx="19">
                  <c:v>16250</c:v>
                </c:pt>
                <c:pt idx="20">
                  <c:v>13125</c:v>
                </c:pt>
                <c:pt idx="21">
                  <c:v>9999.99999999995</c:v>
                </c:pt>
                <c:pt idx="22">
                  <c:v>6250</c:v>
                </c:pt>
                <c:pt idx="23">
                  <c:v>3750</c:v>
                </c:pt>
                <c:pt idx="24">
                  <c:v>0</c:v>
                </c:pt>
                <c:pt idx="25">
                  <c:v>-3124.99999999918</c:v>
                </c:pt>
                <c:pt idx="26">
                  <c:v>-6250.00000000082</c:v>
                </c:pt>
                <c:pt idx="27">
                  <c:v>-8750</c:v>
                </c:pt>
                <c:pt idx="28">
                  <c:v>-11250</c:v>
                </c:pt>
                <c:pt idx="29">
                  <c:v>-13750</c:v>
                </c:pt>
                <c:pt idx="30">
                  <c:v>-15000</c:v>
                </c:pt>
                <c:pt idx="31">
                  <c:v>-16875</c:v>
                </c:pt>
                <c:pt idx="32">
                  <c:v>-18125</c:v>
                </c:pt>
                <c:pt idx="33">
                  <c:v>-18125</c:v>
                </c:pt>
                <c:pt idx="34">
                  <c:v>-18750</c:v>
                </c:pt>
                <c:pt idx="35">
                  <c:v>-17500</c:v>
                </c:pt>
                <c:pt idx="36">
                  <c:v>-16875</c:v>
                </c:pt>
                <c:pt idx="37">
                  <c:v>-15000</c:v>
                </c:pt>
                <c:pt idx="38">
                  <c:v>-12500</c:v>
                </c:pt>
                <c:pt idx="39">
                  <c:v>-8750</c:v>
                </c:pt>
                <c:pt idx="40">
                  <c:v>-4999.99999999999</c:v>
                </c:pt>
                <c:pt idx="41">
                  <c:v>-1250</c:v>
                </c:pt>
                <c:pt idx="42">
                  <c:v>0</c:v>
                </c:pt>
                <c:pt idx="43">
                  <c:v>-625</c:v>
                </c:pt>
                <c:pt idx="44">
                  <c:v>-1875</c:v>
                </c:pt>
                <c:pt idx="45">
                  <c:v>-625</c:v>
                </c:pt>
                <c:pt idx="46">
                  <c:v>-1875</c:v>
                </c:pt>
                <c:pt idx="47">
                  <c:v>-1875</c:v>
                </c:pt>
                <c:pt idx="48">
                  <c:v>-2500</c:v>
                </c:pt>
                <c:pt idx="49">
                  <c:v>-1874.99999999999</c:v>
                </c:pt>
                <c:pt idx="50">
                  <c:v>-3124.99999999956</c:v>
                </c:pt>
                <c:pt idx="51">
                  <c:v>-1875.00000000044</c:v>
                </c:pt>
                <c:pt idx="52">
                  <c:v>-3125</c:v>
                </c:pt>
                <c:pt idx="53">
                  <c:v>-3125</c:v>
                </c:pt>
                <c:pt idx="54">
                  <c:v>-3124.99999999999</c:v>
                </c:pt>
                <c:pt idx="55">
                  <c:v>-2500</c:v>
                </c:pt>
                <c:pt idx="56">
                  <c:v>-3750</c:v>
                </c:pt>
                <c:pt idx="57">
                  <c:v>-2500</c:v>
                </c:pt>
                <c:pt idx="58">
                  <c:v>-3749.99999999999</c:v>
                </c:pt>
                <c:pt idx="59">
                  <c:v>-3125</c:v>
                </c:pt>
                <c:pt idx="60">
                  <c:v>-3125</c:v>
                </c:pt>
                <c:pt idx="61">
                  <c:v>-3124.99999999999</c:v>
                </c:pt>
                <c:pt idx="62">
                  <c:v>-2500</c:v>
                </c:pt>
                <c:pt idx="63">
                  <c:v>-3749.99999999999</c:v>
                </c:pt>
                <c:pt idx="64">
                  <c:v>-2500</c:v>
                </c:pt>
                <c:pt idx="65">
                  <c:v>-3124.99999999999</c:v>
                </c:pt>
                <c:pt idx="66">
                  <c:v>-3125</c:v>
                </c:pt>
                <c:pt idx="67">
                  <c:v>-2499.99999999999</c:v>
                </c:pt>
                <c:pt idx="68">
                  <c:v>-1875</c:v>
                </c:pt>
                <c:pt idx="69">
                  <c:v>-3125</c:v>
                </c:pt>
                <c:pt idx="70">
                  <c:v>-1875</c:v>
                </c:pt>
                <c:pt idx="71">
                  <c:v>-1875</c:v>
                </c:pt>
                <c:pt idx="72">
                  <c:v>-2500</c:v>
                </c:pt>
                <c:pt idx="73">
                  <c:v>-1250</c:v>
                </c:pt>
                <c:pt idx="74">
                  <c:v>-1875</c:v>
                </c:pt>
                <c:pt idx="75">
                  <c:v>-1250</c:v>
                </c:pt>
                <c:pt idx="76">
                  <c:v>-1250</c:v>
                </c:pt>
                <c:pt idx="77">
                  <c:v>-1250</c:v>
                </c:pt>
                <c:pt idx="78">
                  <c:v>0</c:v>
                </c:pt>
                <c:pt idx="79">
                  <c:v>-1250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625</c:v>
                </c:pt>
                <c:pt idx="84">
                  <c:v>624.999999999999</c:v>
                </c:pt>
                <c:pt idx="85">
                  <c:v>625</c:v>
                </c:pt>
                <c:pt idx="86">
                  <c:v>625</c:v>
                </c:pt>
                <c:pt idx="87">
                  <c:v>1875</c:v>
                </c:pt>
                <c:pt idx="88">
                  <c:v>1875</c:v>
                </c:pt>
                <c:pt idx="89">
                  <c:v>1250</c:v>
                </c:pt>
                <c:pt idx="90">
                  <c:v>2500</c:v>
                </c:pt>
                <c:pt idx="91">
                  <c:v>1875</c:v>
                </c:pt>
                <c:pt idx="92">
                  <c:v>3125</c:v>
                </c:pt>
                <c:pt idx="93">
                  <c:v>2500</c:v>
                </c:pt>
                <c:pt idx="94">
                  <c:v>2499.99999999999</c:v>
                </c:pt>
                <c:pt idx="95">
                  <c:v>3750</c:v>
                </c:pt>
                <c:pt idx="96">
                  <c:v>3124.99999999999</c:v>
                </c:pt>
                <c:pt idx="97">
                  <c:v>4375</c:v>
                </c:pt>
                <c:pt idx="98">
                  <c:v>3124.99999999999</c:v>
                </c:pt>
                <c:pt idx="99">
                  <c:v>4374.99999999999</c:v>
                </c:pt>
                <c:pt idx="100">
                  <c:v>4375</c:v>
                </c:pt>
                <c:pt idx="101">
                  <c:v>4375</c:v>
                </c:pt>
                <c:pt idx="102">
                  <c:v>4374.99999999999</c:v>
                </c:pt>
                <c:pt idx="103">
                  <c:v>5000</c:v>
                </c:pt>
                <c:pt idx="104">
                  <c:v>5624.99999999999</c:v>
                </c:pt>
                <c:pt idx="105">
                  <c:v>4375</c:v>
                </c:pt>
                <c:pt idx="106">
                  <c:v>5625</c:v>
                </c:pt>
                <c:pt idx="107">
                  <c:v>4999.99999999999</c:v>
                </c:pt>
                <c:pt idx="108">
                  <c:v>6250</c:v>
                </c:pt>
                <c:pt idx="109">
                  <c:v>4999.99999999999</c:v>
                </c:pt>
                <c:pt idx="110">
                  <c:v>6250</c:v>
                </c:pt>
                <c:pt idx="111">
                  <c:v>5625</c:v>
                </c:pt>
                <c:pt idx="112">
                  <c:v>5624.99999999998</c:v>
                </c:pt>
                <c:pt idx="113">
                  <c:v>6250</c:v>
                </c:pt>
                <c:pt idx="114">
                  <c:v>6250</c:v>
                </c:pt>
                <c:pt idx="115">
                  <c:v>5625</c:v>
                </c:pt>
                <c:pt idx="116">
                  <c:v>6250</c:v>
                </c:pt>
                <c:pt idx="117">
                  <c:v>5624.99999999998</c:v>
                </c:pt>
                <c:pt idx="118">
                  <c:v>6250</c:v>
                </c:pt>
                <c:pt idx="119">
                  <c:v>5625</c:v>
                </c:pt>
                <c:pt idx="120">
                  <c:v>6250</c:v>
                </c:pt>
                <c:pt idx="121">
                  <c:v>5624.99999999998</c:v>
                </c:pt>
                <c:pt idx="122">
                  <c:v>5625</c:v>
                </c:pt>
                <c:pt idx="123">
                  <c:v>5000</c:v>
                </c:pt>
                <c:pt idx="124">
                  <c:v>6250</c:v>
                </c:pt>
                <c:pt idx="125">
                  <c:v>4375</c:v>
                </c:pt>
                <c:pt idx="126">
                  <c:v>5624.99999999998</c:v>
                </c:pt>
                <c:pt idx="127">
                  <c:v>5000</c:v>
                </c:pt>
                <c:pt idx="128">
                  <c:v>3750</c:v>
                </c:pt>
                <c:pt idx="129">
                  <c:v>5000</c:v>
                </c:pt>
                <c:pt idx="130">
                  <c:v>3750</c:v>
                </c:pt>
                <c:pt idx="131">
                  <c:v>3750</c:v>
                </c:pt>
                <c:pt idx="132">
                  <c:v>3750</c:v>
                </c:pt>
                <c:pt idx="133">
                  <c:v>3125</c:v>
                </c:pt>
                <c:pt idx="134">
                  <c:v>2500</c:v>
                </c:pt>
                <c:pt idx="135">
                  <c:v>1875</c:v>
                </c:pt>
                <c:pt idx="136">
                  <c:v>2499.99999999995</c:v>
                </c:pt>
                <c:pt idx="137">
                  <c:v>1250</c:v>
                </c:pt>
                <c:pt idx="138">
                  <c:v>1250</c:v>
                </c:pt>
                <c:pt idx="139">
                  <c:v>625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LW30_40!$Y$25:$Y$165</c:f>
              <c:numCache>
                <c:formatCode>General</c:formatCode>
                <c:ptCount val="141"/>
                <c:pt idx="0">
                  <c:v>0</c:v>
                </c:pt>
                <c:pt idx="1">
                  <c:v>-535625</c:v>
                </c:pt>
                <c:pt idx="2">
                  <c:v>-10625</c:v>
                </c:pt>
                <c:pt idx="3">
                  <c:v>-10625.0000000001</c:v>
                </c:pt>
                <c:pt idx="4">
                  <c:v>-8124.99999999982</c:v>
                </c:pt>
                <c:pt idx="5">
                  <c:v>-8125</c:v>
                </c:pt>
                <c:pt idx="6">
                  <c:v>-6250</c:v>
                </c:pt>
                <c:pt idx="7">
                  <c:v>-4375</c:v>
                </c:pt>
                <c:pt idx="8">
                  <c:v>-3125.00000000036</c:v>
                </c:pt>
                <c:pt idx="9">
                  <c:v>-1250</c:v>
                </c:pt>
                <c:pt idx="10">
                  <c:v>625</c:v>
                </c:pt>
                <c:pt idx="11">
                  <c:v>3125</c:v>
                </c:pt>
                <c:pt idx="12">
                  <c:v>5000</c:v>
                </c:pt>
                <c:pt idx="13">
                  <c:v>6250</c:v>
                </c:pt>
                <c:pt idx="14">
                  <c:v>9375.00000000082</c:v>
                </c:pt>
                <c:pt idx="15">
                  <c:v>11249.9999999999</c:v>
                </c:pt>
                <c:pt idx="16">
                  <c:v>13750</c:v>
                </c:pt>
                <c:pt idx="17">
                  <c:v>15000</c:v>
                </c:pt>
                <c:pt idx="18">
                  <c:v>18125</c:v>
                </c:pt>
                <c:pt idx="19">
                  <c:v>18750</c:v>
                </c:pt>
                <c:pt idx="20">
                  <c:v>21875</c:v>
                </c:pt>
                <c:pt idx="21">
                  <c:v>23124.9999999999</c:v>
                </c:pt>
                <c:pt idx="22">
                  <c:v>24375</c:v>
                </c:pt>
                <c:pt idx="23">
                  <c:v>26250</c:v>
                </c:pt>
                <c:pt idx="24">
                  <c:v>27500</c:v>
                </c:pt>
                <c:pt idx="25">
                  <c:v>27499.999999999</c:v>
                </c:pt>
                <c:pt idx="26">
                  <c:v>30000.0000000009</c:v>
                </c:pt>
                <c:pt idx="27">
                  <c:v>28750</c:v>
                </c:pt>
                <c:pt idx="28">
                  <c:v>29375</c:v>
                </c:pt>
                <c:pt idx="29">
                  <c:v>30000</c:v>
                </c:pt>
                <c:pt idx="30">
                  <c:v>28750</c:v>
                </c:pt>
                <c:pt idx="31">
                  <c:v>28125</c:v>
                </c:pt>
                <c:pt idx="32">
                  <c:v>28125</c:v>
                </c:pt>
                <c:pt idx="33">
                  <c:v>25000</c:v>
                </c:pt>
                <c:pt idx="34">
                  <c:v>23750</c:v>
                </c:pt>
                <c:pt idx="35">
                  <c:v>21875</c:v>
                </c:pt>
                <c:pt idx="36">
                  <c:v>19375</c:v>
                </c:pt>
                <c:pt idx="37">
                  <c:v>16250</c:v>
                </c:pt>
                <c:pt idx="38">
                  <c:v>12500</c:v>
                </c:pt>
                <c:pt idx="39">
                  <c:v>8749.99999999999</c:v>
                </c:pt>
                <c:pt idx="40">
                  <c:v>5000</c:v>
                </c:pt>
                <c:pt idx="41">
                  <c:v>624.999999999999</c:v>
                </c:pt>
                <c:pt idx="42">
                  <c:v>-1250</c:v>
                </c:pt>
                <c:pt idx="43">
                  <c:v>-1250</c:v>
                </c:pt>
                <c:pt idx="44">
                  <c:v>-3125</c:v>
                </c:pt>
                <c:pt idx="45">
                  <c:v>-2500</c:v>
                </c:pt>
                <c:pt idx="46">
                  <c:v>-3750</c:v>
                </c:pt>
                <c:pt idx="47">
                  <c:v>-5000</c:v>
                </c:pt>
                <c:pt idx="48">
                  <c:v>-4999.99999999999</c:v>
                </c:pt>
                <c:pt idx="49">
                  <c:v>-5000</c:v>
                </c:pt>
                <c:pt idx="50">
                  <c:v>-6250.00000000018</c:v>
                </c:pt>
                <c:pt idx="51">
                  <c:v>-6249.99999999981</c:v>
                </c:pt>
                <c:pt idx="52">
                  <c:v>-6874.99999999999</c:v>
                </c:pt>
                <c:pt idx="53">
                  <c:v>-6874.99999999999</c:v>
                </c:pt>
                <c:pt idx="54">
                  <c:v>-7499.99999999999</c:v>
                </c:pt>
                <c:pt idx="55">
                  <c:v>-7500</c:v>
                </c:pt>
                <c:pt idx="56">
                  <c:v>-8124.99999999999</c:v>
                </c:pt>
                <c:pt idx="57">
                  <c:v>-7499.99999999999</c:v>
                </c:pt>
                <c:pt idx="58">
                  <c:v>-8125</c:v>
                </c:pt>
                <c:pt idx="59">
                  <c:v>-8124.99999999999</c:v>
                </c:pt>
                <c:pt idx="60">
                  <c:v>-8125</c:v>
                </c:pt>
                <c:pt idx="61">
                  <c:v>-8124.99999999998</c:v>
                </c:pt>
                <c:pt idx="62">
                  <c:v>-8125</c:v>
                </c:pt>
                <c:pt idx="63">
                  <c:v>-8125</c:v>
                </c:pt>
                <c:pt idx="64">
                  <c:v>-8125</c:v>
                </c:pt>
                <c:pt idx="65">
                  <c:v>-8124.99999999998</c:v>
                </c:pt>
                <c:pt idx="66">
                  <c:v>-7500</c:v>
                </c:pt>
                <c:pt idx="67">
                  <c:v>-8125</c:v>
                </c:pt>
                <c:pt idx="68">
                  <c:v>-6874.99999999998</c:v>
                </c:pt>
                <c:pt idx="69">
                  <c:v>-7500</c:v>
                </c:pt>
                <c:pt idx="70">
                  <c:v>-6875</c:v>
                </c:pt>
                <c:pt idx="71">
                  <c:v>-6874.99999999998</c:v>
                </c:pt>
                <c:pt idx="72">
                  <c:v>-6250</c:v>
                </c:pt>
                <c:pt idx="73">
                  <c:v>-5625</c:v>
                </c:pt>
                <c:pt idx="74">
                  <c:v>-6250</c:v>
                </c:pt>
                <c:pt idx="75">
                  <c:v>-5000</c:v>
                </c:pt>
                <c:pt idx="76">
                  <c:v>-5000</c:v>
                </c:pt>
                <c:pt idx="77">
                  <c:v>-4375</c:v>
                </c:pt>
                <c:pt idx="78">
                  <c:v>-3750</c:v>
                </c:pt>
                <c:pt idx="79">
                  <c:v>-4374.99999999995</c:v>
                </c:pt>
                <c:pt idx="80">
                  <c:v>-2500</c:v>
                </c:pt>
                <c:pt idx="81">
                  <c:v>-3125</c:v>
                </c:pt>
                <c:pt idx="82">
                  <c:v>-1875</c:v>
                </c:pt>
                <c:pt idx="83">
                  <c:v>-1250</c:v>
                </c:pt>
                <c:pt idx="84">
                  <c:v>-1875</c:v>
                </c:pt>
                <c:pt idx="85">
                  <c:v>0</c:v>
                </c:pt>
                <c:pt idx="86">
                  <c:v>0</c:v>
                </c:pt>
                <c:pt idx="87">
                  <c:v>625</c:v>
                </c:pt>
                <c:pt idx="88">
                  <c:v>1250</c:v>
                </c:pt>
                <c:pt idx="89">
                  <c:v>1250</c:v>
                </c:pt>
                <c:pt idx="90">
                  <c:v>3125</c:v>
                </c:pt>
                <c:pt idx="91">
                  <c:v>1875</c:v>
                </c:pt>
                <c:pt idx="92">
                  <c:v>4375</c:v>
                </c:pt>
                <c:pt idx="93">
                  <c:v>3749.99999999995</c:v>
                </c:pt>
                <c:pt idx="94">
                  <c:v>5000</c:v>
                </c:pt>
                <c:pt idx="95">
                  <c:v>5000</c:v>
                </c:pt>
                <c:pt idx="96">
                  <c:v>5625</c:v>
                </c:pt>
                <c:pt idx="97">
                  <c:v>6875</c:v>
                </c:pt>
                <c:pt idx="98">
                  <c:v>6875</c:v>
                </c:pt>
                <c:pt idx="99">
                  <c:v>7499.99999999998</c:v>
                </c:pt>
                <c:pt idx="100">
                  <c:v>8125</c:v>
                </c:pt>
                <c:pt idx="101">
                  <c:v>8125</c:v>
                </c:pt>
                <c:pt idx="102">
                  <c:v>9999.99999999998</c:v>
                </c:pt>
                <c:pt idx="103">
                  <c:v>8750</c:v>
                </c:pt>
                <c:pt idx="104">
                  <c:v>10625</c:v>
                </c:pt>
                <c:pt idx="105">
                  <c:v>9999.99999999998</c:v>
                </c:pt>
                <c:pt idx="106">
                  <c:v>11250</c:v>
                </c:pt>
                <c:pt idx="107">
                  <c:v>11875</c:v>
                </c:pt>
                <c:pt idx="108">
                  <c:v>11250</c:v>
                </c:pt>
                <c:pt idx="109">
                  <c:v>11875</c:v>
                </c:pt>
                <c:pt idx="110">
                  <c:v>12500</c:v>
                </c:pt>
                <c:pt idx="111">
                  <c:v>12500</c:v>
                </c:pt>
                <c:pt idx="112">
                  <c:v>13750</c:v>
                </c:pt>
                <c:pt idx="113">
                  <c:v>12500</c:v>
                </c:pt>
                <c:pt idx="114">
                  <c:v>13125</c:v>
                </c:pt>
                <c:pt idx="115">
                  <c:v>13750</c:v>
                </c:pt>
                <c:pt idx="116">
                  <c:v>13125</c:v>
                </c:pt>
                <c:pt idx="117">
                  <c:v>13750</c:v>
                </c:pt>
                <c:pt idx="118">
                  <c:v>13750</c:v>
                </c:pt>
                <c:pt idx="119">
                  <c:v>13750</c:v>
                </c:pt>
                <c:pt idx="120">
                  <c:v>13125</c:v>
                </c:pt>
                <c:pt idx="121">
                  <c:v>13750</c:v>
                </c:pt>
                <c:pt idx="122">
                  <c:v>12500</c:v>
                </c:pt>
                <c:pt idx="123">
                  <c:v>13750</c:v>
                </c:pt>
                <c:pt idx="124">
                  <c:v>11875</c:v>
                </c:pt>
                <c:pt idx="125">
                  <c:v>13125</c:v>
                </c:pt>
                <c:pt idx="126">
                  <c:v>11250</c:v>
                </c:pt>
                <c:pt idx="127">
                  <c:v>11875</c:v>
                </c:pt>
                <c:pt idx="128">
                  <c:v>11250</c:v>
                </c:pt>
                <c:pt idx="129">
                  <c:v>10000</c:v>
                </c:pt>
                <c:pt idx="130">
                  <c:v>10625</c:v>
                </c:pt>
                <c:pt idx="131">
                  <c:v>8750</c:v>
                </c:pt>
                <c:pt idx="132">
                  <c:v>8124.99999999998</c:v>
                </c:pt>
                <c:pt idx="133">
                  <c:v>8750</c:v>
                </c:pt>
                <c:pt idx="134">
                  <c:v>6250</c:v>
                </c:pt>
                <c:pt idx="135">
                  <c:v>6250</c:v>
                </c:pt>
                <c:pt idx="136">
                  <c:v>5000</c:v>
                </c:pt>
                <c:pt idx="137">
                  <c:v>3750</c:v>
                </c:pt>
                <c:pt idx="138">
                  <c:v>3750</c:v>
                </c:pt>
                <c:pt idx="139">
                  <c:v>1250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5829032"/>
        <c:axId val="581279377"/>
      </c:lineChart>
      <c:catAx>
        <c:axId val="76582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279377"/>
        <c:crosses val="autoZero"/>
        <c:auto val="1"/>
        <c:lblAlgn val="ctr"/>
        <c:lblOffset val="100"/>
        <c:noMultiLvlLbl val="0"/>
      </c:catAx>
      <c:valAx>
        <c:axId val="5812793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82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LW30_40!$AA$25:$AA$164</c:f>
              <c:numCache>
                <c:formatCode>General</c:formatCode>
                <c:ptCount val="140"/>
                <c:pt idx="0">
                  <c:v>0</c:v>
                </c:pt>
                <c:pt idx="1">
                  <c:v>269375</c:v>
                </c:pt>
                <c:pt idx="2">
                  <c:v>8124.99999999995</c:v>
                </c:pt>
                <c:pt idx="3">
                  <c:v>3750.00000000014</c:v>
                </c:pt>
                <c:pt idx="4">
                  <c:v>4999.99999999991</c:v>
                </c:pt>
                <c:pt idx="5">
                  <c:v>2499.99999999998</c:v>
                </c:pt>
                <c:pt idx="6">
                  <c:v>2500.00000000002</c:v>
                </c:pt>
                <c:pt idx="7">
                  <c:v>-625.000000000069</c:v>
                </c:pt>
                <c:pt idx="8">
                  <c:v>2500.00000000008</c:v>
                </c:pt>
                <c:pt idx="9">
                  <c:v>-1875</c:v>
                </c:pt>
                <c:pt idx="10">
                  <c:v>-1250</c:v>
                </c:pt>
                <c:pt idx="11">
                  <c:v>-625</c:v>
                </c:pt>
                <c:pt idx="12">
                  <c:v>-2500</c:v>
                </c:pt>
                <c:pt idx="13">
                  <c:v>-2500.00000000008</c:v>
                </c:pt>
                <c:pt idx="14">
                  <c:v>-3749.99999999994</c:v>
                </c:pt>
                <c:pt idx="15">
                  <c:v>-2500.00000000001</c:v>
                </c:pt>
                <c:pt idx="16">
                  <c:v>-3749.99999999998</c:v>
                </c:pt>
                <c:pt idx="17">
                  <c:v>-4375.00000000002</c:v>
                </c:pt>
                <c:pt idx="18">
                  <c:v>-4374.99999999998</c:v>
                </c:pt>
                <c:pt idx="19">
                  <c:v>-3750</c:v>
                </c:pt>
                <c:pt idx="20">
                  <c:v>-4375</c:v>
                </c:pt>
                <c:pt idx="21">
                  <c:v>-5624.99999999998</c:v>
                </c:pt>
                <c:pt idx="22">
                  <c:v>-2500.00000000002</c:v>
                </c:pt>
                <c:pt idx="23">
                  <c:v>-5624.99999999998</c:v>
                </c:pt>
                <c:pt idx="24">
                  <c:v>-4374.99999999984</c:v>
                </c:pt>
                <c:pt idx="25">
                  <c:v>-2500.00000000033</c:v>
                </c:pt>
                <c:pt idx="26">
                  <c:v>-3749.99999999983</c:v>
                </c:pt>
                <c:pt idx="27">
                  <c:v>-3125</c:v>
                </c:pt>
                <c:pt idx="28">
                  <c:v>-2500.00000000001</c:v>
                </c:pt>
                <c:pt idx="29">
                  <c:v>-1874.99999999999</c:v>
                </c:pt>
                <c:pt idx="30">
                  <c:v>-625</c:v>
                </c:pt>
                <c:pt idx="31">
                  <c:v>0</c:v>
                </c:pt>
                <c:pt idx="32">
                  <c:v>0</c:v>
                </c:pt>
                <c:pt idx="33">
                  <c:v>1875</c:v>
                </c:pt>
                <c:pt idx="34">
                  <c:v>2499.99999999996</c:v>
                </c:pt>
                <c:pt idx="35">
                  <c:v>3125.00000000005</c:v>
                </c:pt>
                <c:pt idx="36">
                  <c:v>4374.99999999995</c:v>
                </c:pt>
                <c:pt idx="37">
                  <c:v>5625.00000000005</c:v>
                </c:pt>
                <c:pt idx="38">
                  <c:v>6249.99999999995</c:v>
                </c:pt>
                <c:pt idx="39">
                  <c:v>6875</c:v>
                </c:pt>
                <c:pt idx="40">
                  <c:v>11250</c:v>
                </c:pt>
                <c:pt idx="41">
                  <c:v>13125</c:v>
                </c:pt>
                <c:pt idx="42">
                  <c:v>15000</c:v>
                </c:pt>
                <c:pt idx="43">
                  <c:v>13125</c:v>
                </c:pt>
                <c:pt idx="44">
                  <c:v>9375</c:v>
                </c:pt>
                <c:pt idx="45">
                  <c:v>9999.99999999997</c:v>
                </c:pt>
                <c:pt idx="46">
                  <c:v>6875</c:v>
                </c:pt>
                <c:pt idx="47">
                  <c:v>8125</c:v>
                </c:pt>
                <c:pt idx="48">
                  <c:v>5000</c:v>
                </c:pt>
                <c:pt idx="49">
                  <c:v>6250.00000000112</c:v>
                </c:pt>
                <c:pt idx="50">
                  <c:v>4374.99999999772</c:v>
                </c:pt>
                <c:pt idx="51">
                  <c:v>5000.00000000115</c:v>
                </c:pt>
                <c:pt idx="52">
                  <c:v>5000</c:v>
                </c:pt>
                <c:pt idx="53">
                  <c:v>3750</c:v>
                </c:pt>
                <c:pt idx="54">
                  <c:v>3125</c:v>
                </c:pt>
                <c:pt idx="55">
                  <c:v>3750</c:v>
                </c:pt>
                <c:pt idx="56">
                  <c:v>2499.9999999999</c:v>
                </c:pt>
                <c:pt idx="57">
                  <c:v>1875.00000000019</c:v>
                </c:pt>
                <c:pt idx="58">
                  <c:v>1249.99999999981</c:v>
                </c:pt>
                <c:pt idx="59">
                  <c:v>-625</c:v>
                </c:pt>
                <c:pt idx="60">
                  <c:v>-1874.99999999981</c:v>
                </c:pt>
                <c:pt idx="61">
                  <c:v>-1875.00000000019</c:v>
                </c:pt>
                <c:pt idx="62">
                  <c:v>-4374.99999999981</c:v>
                </c:pt>
                <c:pt idx="63">
                  <c:v>-7500</c:v>
                </c:pt>
                <c:pt idx="64">
                  <c:v>-5625.00000000036</c:v>
                </c:pt>
                <c:pt idx="65">
                  <c:v>-11249.9999999996</c:v>
                </c:pt>
                <c:pt idx="66">
                  <c:v>-8750</c:v>
                </c:pt>
                <c:pt idx="67">
                  <c:v>-13750</c:v>
                </c:pt>
                <c:pt idx="68">
                  <c:v>-12500</c:v>
                </c:pt>
                <c:pt idx="69">
                  <c:v>-15625</c:v>
                </c:pt>
                <c:pt idx="70">
                  <c:v>-15000.0000000004</c:v>
                </c:pt>
                <c:pt idx="71">
                  <c:v>-15624.9999999996</c:v>
                </c:pt>
                <c:pt idx="72">
                  <c:v>-16875</c:v>
                </c:pt>
                <c:pt idx="73">
                  <c:v>-16874.9999999996</c:v>
                </c:pt>
                <c:pt idx="74">
                  <c:v>-16875.0000000004</c:v>
                </c:pt>
                <c:pt idx="75">
                  <c:v>-16250</c:v>
                </c:pt>
                <c:pt idx="76">
                  <c:v>-15625</c:v>
                </c:pt>
                <c:pt idx="77">
                  <c:v>-15000</c:v>
                </c:pt>
                <c:pt idx="78">
                  <c:v>-15625</c:v>
                </c:pt>
                <c:pt idx="79">
                  <c:v>-11874.9999999996</c:v>
                </c:pt>
                <c:pt idx="80">
                  <c:v>-13125.0000000004</c:v>
                </c:pt>
                <c:pt idx="81">
                  <c:v>-11874.9999999998</c:v>
                </c:pt>
                <c:pt idx="82">
                  <c:v>-9375</c:v>
                </c:pt>
                <c:pt idx="83">
                  <c:v>-9375.00000000017</c:v>
                </c:pt>
                <c:pt idx="84">
                  <c:v>-7499.99999999983</c:v>
                </c:pt>
                <c:pt idx="85">
                  <c:v>-6875</c:v>
                </c:pt>
                <c:pt idx="86">
                  <c:v>-5000</c:v>
                </c:pt>
                <c:pt idx="87">
                  <c:v>-3125.00000000009</c:v>
                </c:pt>
                <c:pt idx="88">
                  <c:v>-3749.99999999985</c:v>
                </c:pt>
                <c:pt idx="89">
                  <c:v>-1250.00000000009</c:v>
                </c:pt>
                <c:pt idx="90">
                  <c:v>1875.00000000003</c:v>
                </c:pt>
                <c:pt idx="91">
                  <c:v>0</c:v>
                </c:pt>
                <c:pt idx="92">
                  <c:v>3750.00000000009</c:v>
                </c:pt>
                <c:pt idx="93">
                  <c:v>3749.99999999985</c:v>
                </c:pt>
                <c:pt idx="94">
                  <c:v>5625.00000000009</c:v>
                </c:pt>
                <c:pt idx="95">
                  <c:v>5625</c:v>
                </c:pt>
                <c:pt idx="96">
                  <c:v>8125</c:v>
                </c:pt>
                <c:pt idx="97">
                  <c:v>7499.99999999983</c:v>
                </c:pt>
                <c:pt idx="98">
                  <c:v>10625.0000000002</c:v>
                </c:pt>
                <c:pt idx="99">
                  <c:v>9375</c:v>
                </c:pt>
                <c:pt idx="100">
                  <c:v>11874.9999999998</c:v>
                </c:pt>
                <c:pt idx="101">
                  <c:v>12500</c:v>
                </c:pt>
                <c:pt idx="102">
                  <c:v>12500.0000000004</c:v>
                </c:pt>
                <c:pt idx="103">
                  <c:v>14374.9999999996</c:v>
                </c:pt>
                <c:pt idx="104">
                  <c:v>14375</c:v>
                </c:pt>
                <c:pt idx="105">
                  <c:v>15000</c:v>
                </c:pt>
                <c:pt idx="106">
                  <c:v>15000</c:v>
                </c:pt>
                <c:pt idx="107">
                  <c:v>15625</c:v>
                </c:pt>
                <c:pt idx="108">
                  <c:v>15000</c:v>
                </c:pt>
                <c:pt idx="109">
                  <c:v>16250</c:v>
                </c:pt>
                <c:pt idx="110">
                  <c:v>13750</c:v>
                </c:pt>
                <c:pt idx="111">
                  <c:v>13750</c:v>
                </c:pt>
                <c:pt idx="112">
                  <c:v>14375</c:v>
                </c:pt>
                <c:pt idx="113">
                  <c:v>11250</c:v>
                </c:pt>
                <c:pt idx="114">
                  <c:v>11250</c:v>
                </c:pt>
                <c:pt idx="115">
                  <c:v>9999.99999999964</c:v>
                </c:pt>
                <c:pt idx="116">
                  <c:v>8750.00000000036</c:v>
                </c:pt>
                <c:pt idx="117">
                  <c:v>6875</c:v>
                </c:pt>
                <c:pt idx="118">
                  <c:v>5624.99999999981</c:v>
                </c:pt>
                <c:pt idx="119">
                  <c:v>5000.00000000019</c:v>
                </c:pt>
                <c:pt idx="120">
                  <c:v>1874.99999999981</c:v>
                </c:pt>
                <c:pt idx="121">
                  <c:v>2500.00000000019</c:v>
                </c:pt>
                <c:pt idx="122">
                  <c:v>1249.99999999981</c:v>
                </c:pt>
                <c:pt idx="123">
                  <c:v>-1250</c:v>
                </c:pt>
                <c:pt idx="124">
                  <c:v>1.89174897968769e-10</c:v>
                </c:pt>
                <c:pt idx="125">
                  <c:v>-1875.00000000009</c:v>
                </c:pt>
                <c:pt idx="126">
                  <c:v>-3125</c:v>
                </c:pt>
                <c:pt idx="127">
                  <c:v>-2500.0000000001</c:v>
                </c:pt>
                <c:pt idx="128">
                  <c:v>-2499.99999999985</c:v>
                </c:pt>
                <c:pt idx="129">
                  <c:v>-5000.00000000004</c:v>
                </c:pt>
                <c:pt idx="130">
                  <c:v>-3125</c:v>
                </c:pt>
                <c:pt idx="131">
                  <c:v>-5625</c:v>
                </c:pt>
                <c:pt idx="132">
                  <c:v>-4374.99999999999</c:v>
                </c:pt>
                <c:pt idx="133">
                  <c:v>-6250</c:v>
                </c:pt>
                <c:pt idx="134">
                  <c:v>-6250</c:v>
                </c:pt>
                <c:pt idx="135">
                  <c:v>-9375</c:v>
                </c:pt>
                <c:pt idx="136">
                  <c:v>-8124.99999999997</c:v>
                </c:pt>
                <c:pt idx="137">
                  <c:v>-11250</c:v>
                </c:pt>
                <c:pt idx="138">
                  <c:v>-12500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LW30_40!$AB$25:$AB$164</c:f>
              <c:numCache>
                <c:formatCode>General</c:formatCode>
                <c:ptCount val="140"/>
                <c:pt idx="0">
                  <c:v>0</c:v>
                </c:pt>
                <c:pt idx="1">
                  <c:v>290625</c:v>
                </c:pt>
                <c:pt idx="2">
                  <c:v>-4.54747350886464e-11</c:v>
                </c:pt>
                <c:pt idx="3">
                  <c:v>-3749.99999999986</c:v>
                </c:pt>
                <c:pt idx="4">
                  <c:v>624.999999999909</c:v>
                </c:pt>
                <c:pt idx="5">
                  <c:v>-2500</c:v>
                </c:pt>
                <c:pt idx="6">
                  <c:v>625</c:v>
                </c:pt>
                <c:pt idx="7">
                  <c:v>-1250.00000000023</c:v>
                </c:pt>
                <c:pt idx="8">
                  <c:v>625.000000000227</c:v>
                </c:pt>
                <c:pt idx="9">
                  <c:v>0</c:v>
                </c:pt>
                <c:pt idx="10">
                  <c:v>0</c:v>
                </c:pt>
                <c:pt idx="11">
                  <c:v>1250</c:v>
                </c:pt>
                <c:pt idx="12">
                  <c:v>625</c:v>
                </c:pt>
                <c:pt idx="13">
                  <c:v>1250.0000000005</c:v>
                </c:pt>
                <c:pt idx="14">
                  <c:v>624.9999999995</c:v>
                </c:pt>
                <c:pt idx="15">
                  <c:v>1250.00000000005</c:v>
                </c:pt>
                <c:pt idx="16">
                  <c:v>1249.99999999995</c:v>
                </c:pt>
                <c:pt idx="17">
                  <c:v>1875</c:v>
                </c:pt>
                <c:pt idx="18">
                  <c:v>625</c:v>
                </c:pt>
                <c:pt idx="19">
                  <c:v>1874.99999999995</c:v>
                </c:pt>
                <c:pt idx="20">
                  <c:v>625.000000000045</c:v>
                </c:pt>
                <c:pt idx="21">
                  <c:v>1875</c:v>
                </c:pt>
                <c:pt idx="22">
                  <c:v>1875</c:v>
                </c:pt>
                <c:pt idx="23">
                  <c:v>-625</c:v>
                </c:pt>
                <c:pt idx="24">
                  <c:v>2499.999999999</c:v>
                </c:pt>
                <c:pt idx="25">
                  <c:v>625.000000002001</c:v>
                </c:pt>
                <c:pt idx="26">
                  <c:v>624.999999999</c:v>
                </c:pt>
                <c:pt idx="27">
                  <c:v>624.999999999955</c:v>
                </c:pt>
                <c:pt idx="28">
                  <c:v>4.54747350886464e-11</c:v>
                </c:pt>
                <c:pt idx="29">
                  <c:v>1875</c:v>
                </c:pt>
                <c:pt idx="30">
                  <c:v>-1250</c:v>
                </c:pt>
                <c:pt idx="31">
                  <c:v>624.999999999955</c:v>
                </c:pt>
                <c:pt idx="32">
                  <c:v>-624.999999999955</c:v>
                </c:pt>
                <c:pt idx="33">
                  <c:v>625</c:v>
                </c:pt>
                <c:pt idx="34">
                  <c:v>-2500</c:v>
                </c:pt>
                <c:pt idx="35">
                  <c:v>625</c:v>
                </c:pt>
                <c:pt idx="36">
                  <c:v>-1250.00000000005</c:v>
                </c:pt>
                <c:pt idx="37">
                  <c:v>-1874.99999999995</c:v>
                </c:pt>
                <c:pt idx="38">
                  <c:v>-1875</c:v>
                </c:pt>
                <c:pt idx="39">
                  <c:v>-1875</c:v>
                </c:pt>
                <c:pt idx="40">
                  <c:v>625</c:v>
                </c:pt>
                <c:pt idx="41">
                  <c:v>8750</c:v>
                </c:pt>
                <c:pt idx="42">
                  <c:v>10625</c:v>
                </c:pt>
                <c:pt idx="43">
                  <c:v>6875</c:v>
                </c:pt>
                <c:pt idx="44">
                  <c:v>9374.99999999998</c:v>
                </c:pt>
                <c:pt idx="45">
                  <c:v>5625</c:v>
                </c:pt>
                <c:pt idx="46">
                  <c:v>5625</c:v>
                </c:pt>
                <c:pt idx="47">
                  <c:v>5625</c:v>
                </c:pt>
                <c:pt idx="48">
                  <c:v>2500</c:v>
                </c:pt>
                <c:pt idx="49">
                  <c:v>5000.00000000093</c:v>
                </c:pt>
                <c:pt idx="50">
                  <c:v>3124.99999999809</c:v>
                </c:pt>
                <c:pt idx="51">
                  <c:v>1875.00000000097</c:v>
                </c:pt>
                <c:pt idx="52">
                  <c:v>3125</c:v>
                </c:pt>
                <c:pt idx="53">
                  <c:v>1250</c:v>
                </c:pt>
                <c:pt idx="54">
                  <c:v>1874.99999999996</c:v>
                </c:pt>
                <c:pt idx="55">
                  <c:v>1250</c:v>
                </c:pt>
                <c:pt idx="56">
                  <c:v>0</c:v>
                </c:pt>
                <c:pt idx="57">
                  <c:v>1250.00000000009</c:v>
                </c:pt>
                <c:pt idx="58">
                  <c:v>-1875.00000000009</c:v>
                </c:pt>
                <c:pt idx="59">
                  <c:v>-624.999999999913</c:v>
                </c:pt>
                <c:pt idx="60">
                  <c:v>-1250.00000000019</c:v>
                </c:pt>
                <c:pt idx="61">
                  <c:v>-3749.99999999981</c:v>
                </c:pt>
                <c:pt idx="62">
                  <c:v>-2500</c:v>
                </c:pt>
                <c:pt idx="63">
                  <c:v>-4375.00000000018</c:v>
                </c:pt>
                <c:pt idx="64">
                  <c:v>-5624.99999999982</c:v>
                </c:pt>
                <c:pt idx="65">
                  <c:v>-4375</c:v>
                </c:pt>
                <c:pt idx="66">
                  <c:v>-7500.00000000018</c:v>
                </c:pt>
                <c:pt idx="67">
                  <c:v>-6249.99999999982</c:v>
                </c:pt>
                <c:pt idx="68">
                  <c:v>-8125</c:v>
                </c:pt>
                <c:pt idx="69">
                  <c:v>-8125</c:v>
                </c:pt>
                <c:pt idx="70">
                  <c:v>-8125</c:v>
                </c:pt>
                <c:pt idx="71">
                  <c:v>-9375</c:v>
                </c:pt>
                <c:pt idx="72">
                  <c:v>-8125</c:v>
                </c:pt>
                <c:pt idx="73">
                  <c:v>-9375</c:v>
                </c:pt>
                <c:pt idx="74">
                  <c:v>-8125</c:v>
                </c:pt>
                <c:pt idx="75">
                  <c:v>-9375</c:v>
                </c:pt>
                <c:pt idx="76">
                  <c:v>-7500</c:v>
                </c:pt>
                <c:pt idx="77">
                  <c:v>-8124.99999999982</c:v>
                </c:pt>
                <c:pt idx="78">
                  <c:v>-6875.00000000018</c:v>
                </c:pt>
                <c:pt idx="79">
                  <c:v>-6875</c:v>
                </c:pt>
                <c:pt idx="80">
                  <c:v>-5625</c:v>
                </c:pt>
                <c:pt idx="81">
                  <c:v>-4999.99999999981</c:v>
                </c:pt>
                <c:pt idx="82">
                  <c:v>-3750.00000000019</c:v>
                </c:pt>
                <c:pt idx="83">
                  <c:v>-3749.99999999981</c:v>
                </c:pt>
                <c:pt idx="84">
                  <c:v>-1875.00000000019</c:v>
                </c:pt>
                <c:pt idx="85">
                  <c:v>-624.999999999913</c:v>
                </c:pt>
                <c:pt idx="86">
                  <c:v>-625.000000000087</c:v>
                </c:pt>
                <c:pt idx="87">
                  <c:v>1875.00000000009</c:v>
                </c:pt>
                <c:pt idx="88">
                  <c:v>2500</c:v>
                </c:pt>
                <c:pt idx="89">
                  <c:v>2500</c:v>
                </c:pt>
                <c:pt idx="90">
                  <c:v>6874.99999999996</c:v>
                </c:pt>
                <c:pt idx="91">
                  <c:v>4375</c:v>
                </c:pt>
                <c:pt idx="92">
                  <c:v>5625</c:v>
                </c:pt>
                <c:pt idx="93">
                  <c:v>5000</c:v>
                </c:pt>
                <c:pt idx="94">
                  <c:v>5624.99999999998</c:v>
                </c:pt>
                <c:pt idx="95">
                  <c:v>4375.00000000002</c:v>
                </c:pt>
                <c:pt idx="96">
                  <c:v>3749.99999999999</c:v>
                </c:pt>
                <c:pt idx="97">
                  <c:v>4375</c:v>
                </c:pt>
                <c:pt idx="98">
                  <c:v>4999.99999999999</c:v>
                </c:pt>
                <c:pt idx="99">
                  <c:v>2500</c:v>
                </c:pt>
                <c:pt idx="100">
                  <c:v>3750</c:v>
                </c:pt>
                <c:pt idx="101">
                  <c:v>3125</c:v>
                </c:pt>
                <c:pt idx="102">
                  <c:v>3749.99999999999</c:v>
                </c:pt>
                <c:pt idx="103">
                  <c:v>1875</c:v>
                </c:pt>
                <c:pt idx="104">
                  <c:v>3125</c:v>
                </c:pt>
                <c:pt idx="105">
                  <c:v>2500</c:v>
                </c:pt>
                <c:pt idx="106">
                  <c:v>1874.99999999999</c:v>
                </c:pt>
                <c:pt idx="107">
                  <c:v>2500</c:v>
                </c:pt>
                <c:pt idx="108">
                  <c:v>625</c:v>
                </c:pt>
                <c:pt idx="109">
                  <c:v>3125</c:v>
                </c:pt>
                <c:pt idx="110">
                  <c:v>1250</c:v>
                </c:pt>
                <c:pt idx="111">
                  <c:v>0</c:v>
                </c:pt>
                <c:pt idx="112">
                  <c:v>3125</c:v>
                </c:pt>
                <c:pt idx="113">
                  <c:v>-625.000000000012</c:v>
                </c:pt>
                <c:pt idx="114">
                  <c:v>1875.00000000001</c:v>
                </c:pt>
                <c:pt idx="115">
                  <c:v>-1.18234311230481e-11</c:v>
                </c:pt>
                <c:pt idx="116">
                  <c:v>1250.00000000001</c:v>
                </c:pt>
                <c:pt idx="117">
                  <c:v>624.999999999988</c:v>
                </c:pt>
                <c:pt idx="118">
                  <c:v>-624.999999999994</c:v>
                </c:pt>
                <c:pt idx="119">
                  <c:v>1250</c:v>
                </c:pt>
                <c:pt idx="120">
                  <c:v>0</c:v>
                </c:pt>
                <c:pt idx="121">
                  <c:v>0</c:v>
                </c:pt>
                <c:pt idx="122">
                  <c:v>-625.000000000002</c:v>
                </c:pt>
                <c:pt idx="123">
                  <c:v>1250</c:v>
                </c:pt>
                <c:pt idx="124">
                  <c:v>-1875</c:v>
                </c:pt>
                <c:pt idx="125">
                  <c:v>624.999999999998</c:v>
                </c:pt>
                <c:pt idx="126">
                  <c:v>0</c:v>
                </c:pt>
                <c:pt idx="127">
                  <c:v>-624.999999999994</c:v>
                </c:pt>
                <c:pt idx="128">
                  <c:v>-625.000000000009</c:v>
                </c:pt>
                <c:pt idx="129">
                  <c:v>-624.999999999994</c:v>
                </c:pt>
                <c:pt idx="130">
                  <c:v>-624.999999999995</c:v>
                </c:pt>
                <c:pt idx="131">
                  <c:v>624.999999999995</c:v>
                </c:pt>
                <c:pt idx="132">
                  <c:v>-1875.00000000001</c:v>
                </c:pt>
                <c:pt idx="133">
                  <c:v>-624.999999999988</c:v>
                </c:pt>
                <c:pt idx="134">
                  <c:v>625</c:v>
                </c:pt>
                <c:pt idx="135">
                  <c:v>-1875</c:v>
                </c:pt>
                <c:pt idx="136">
                  <c:v>-1.13686837721616e-11</c:v>
                </c:pt>
                <c:pt idx="137">
                  <c:v>-624.999999999989</c:v>
                </c:pt>
                <c:pt idx="138">
                  <c:v>-625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LW30_40!$AC$25:$AC$164</c:f>
              <c:numCache>
                <c:formatCode>General</c:formatCode>
                <c:ptCount val="140"/>
                <c:pt idx="0">
                  <c:v>0</c:v>
                </c:pt>
                <c:pt idx="1">
                  <c:v>-184375</c:v>
                </c:pt>
                <c:pt idx="2">
                  <c:v>-4999.99999999998</c:v>
                </c:pt>
                <c:pt idx="3">
                  <c:v>-6250.00000000007</c:v>
                </c:pt>
                <c:pt idx="4">
                  <c:v>-3749.99999999996</c:v>
                </c:pt>
                <c:pt idx="5">
                  <c:v>-3125</c:v>
                </c:pt>
                <c:pt idx="6">
                  <c:v>-3124.99999999999</c:v>
                </c:pt>
                <c:pt idx="7">
                  <c:v>-1874.99999999998</c:v>
                </c:pt>
                <c:pt idx="8">
                  <c:v>-1250.00000000005</c:v>
                </c:pt>
                <c:pt idx="9">
                  <c:v>0</c:v>
                </c:pt>
                <c:pt idx="10">
                  <c:v>-1250</c:v>
                </c:pt>
                <c:pt idx="11">
                  <c:v>1875</c:v>
                </c:pt>
                <c:pt idx="12">
                  <c:v>624.999999999989</c:v>
                </c:pt>
                <c:pt idx="13">
                  <c:v>1250.00000000023</c:v>
                </c:pt>
                <c:pt idx="14">
                  <c:v>1874.99999999982</c:v>
                </c:pt>
                <c:pt idx="15">
                  <c:v>3125</c:v>
                </c:pt>
                <c:pt idx="16">
                  <c:v>1875.00000000003</c:v>
                </c:pt>
                <c:pt idx="17">
                  <c:v>3124.99999999995</c:v>
                </c:pt>
                <c:pt idx="18">
                  <c:v>3125</c:v>
                </c:pt>
                <c:pt idx="19">
                  <c:v>3125</c:v>
                </c:pt>
                <c:pt idx="20">
                  <c:v>3125.00000000005</c:v>
                </c:pt>
                <c:pt idx="21">
                  <c:v>3749.99999999995</c:v>
                </c:pt>
                <c:pt idx="22">
                  <c:v>2500</c:v>
                </c:pt>
                <c:pt idx="23">
                  <c:v>3750</c:v>
                </c:pt>
                <c:pt idx="24">
                  <c:v>3124.99999999918</c:v>
                </c:pt>
                <c:pt idx="25">
                  <c:v>3125.00000000164</c:v>
                </c:pt>
                <c:pt idx="26">
                  <c:v>2499.99999999918</c:v>
                </c:pt>
                <c:pt idx="27">
                  <c:v>2499.99999999995</c:v>
                </c:pt>
                <c:pt idx="28">
                  <c:v>2500.00000000005</c:v>
                </c:pt>
                <c:pt idx="29">
                  <c:v>1250</c:v>
                </c:pt>
                <c:pt idx="30">
                  <c:v>1874.99999999995</c:v>
                </c:pt>
                <c:pt idx="31">
                  <c:v>1250.00000000005</c:v>
                </c:pt>
                <c:pt idx="32">
                  <c:v>0</c:v>
                </c:pt>
                <c:pt idx="33">
                  <c:v>625.000000000022</c:v>
                </c:pt>
                <c:pt idx="34">
                  <c:v>-1250.00000000002</c:v>
                </c:pt>
                <c:pt idx="35">
                  <c:v>-625</c:v>
                </c:pt>
                <c:pt idx="36">
                  <c:v>-1874.99999999998</c:v>
                </c:pt>
                <c:pt idx="37">
                  <c:v>-2500.00000000002</c:v>
                </c:pt>
                <c:pt idx="38">
                  <c:v>-3749.99999999998</c:v>
                </c:pt>
                <c:pt idx="39">
                  <c:v>-3750.00000000001</c:v>
                </c:pt>
                <c:pt idx="40">
                  <c:v>-3749.99999999999</c:v>
                </c:pt>
                <c:pt idx="41">
                  <c:v>-1250</c:v>
                </c:pt>
                <c:pt idx="42">
                  <c:v>625</c:v>
                </c:pt>
                <c:pt idx="43">
                  <c:v>1250</c:v>
                </c:pt>
                <c:pt idx="44">
                  <c:v>-1250</c:v>
                </c:pt>
                <c:pt idx="45">
                  <c:v>1250</c:v>
                </c:pt>
                <c:pt idx="46">
                  <c:v>0</c:v>
                </c:pt>
                <c:pt idx="47">
                  <c:v>625</c:v>
                </c:pt>
                <c:pt idx="48">
                  <c:v>-625.000000000011</c:v>
                </c:pt>
                <c:pt idx="49">
                  <c:v>1249.99999999957</c:v>
                </c:pt>
                <c:pt idx="50">
                  <c:v>-1249.99999999911</c:v>
                </c:pt>
                <c:pt idx="51">
                  <c:v>1249.99999999956</c:v>
                </c:pt>
                <c:pt idx="52">
                  <c:v>0</c:v>
                </c:pt>
                <c:pt idx="53">
                  <c:v>-1.13686837721616e-11</c:v>
                </c:pt>
                <c:pt idx="54">
                  <c:v>-624.999999999989</c:v>
                </c:pt>
                <c:pt idx="55">
                  <c:v>1250</c:v>
                </c:pt>
                <c:pt idx="56">
                  <c:v>-1250</c:v>
                </c:pt>
                <c:pt idx="57">
                  <c:v>1249.99999999999</c:v>
                </c:pt>
                <c:pt idx="58">
                  <c:v>-624.999999999989</c:v>
                </c:pt>
                <c:pt idx="59">
                  <c:v>0</c:v>
                </c:pt>
                <c:pt idx="60">
                  <c:v>-5.91171556152403e-12</c:v>
                </c:pt>
                <c:pt idx="61">
                  <c:v>-624.999999999994</c:v>
                </c:pt>
                <c:pt idx="62">
                  <c:v>1249.99999999999</c:v>
                </c:pt>
                <c:pt idx="63">
                  <c:v>-1249.99999999999</c:v>
                </c:pt>
                <c:pt idx="64">
                  <c:v>624.999999999994</c:v>
                </c:pt>
                <c:pt idx="65">
                  <c:v>5.91171556152403e-12</c:v>
                </c:pt>
                <c:pt idx="66">
                  <c:v>-625.000000000006</c:v>
                </c:pt>
                <c:pt idx="67">
                  <c:v>-624.999999999994</c:v>
                </c:pt>
                <c:pt idx="68">
                  <c:v>1250</c:v>
                </c:pt>
                <c:pt idx="69">
                  <c:v>-1250</c:v>
                </c:pt>
                <c:pt idx="70">
                  <c:v>-2.95585778076202e-12</c:v>
                </c:pt>
                <c:pt idx="71">
                  <c:v>625</c:v>
                </c:pt>
                <c:pt idx="72">
                  <c:v>-1250</c:v>
                </c:pt>
                <c:pt idx="73">
                  <c:v>624.999999999997</c:v>
                </c:pt>
                <c:pt idx="74">
                  <c:v>-624.999999999997</c:v>
                </c:pt>
                <c:pt idx="75">
                  <c:v>0</c:v>
                </c:pt>
                <c:pt idx="76">
                  <c:v>0</c:v>
                </c:pt>
                <c:pt idx="77">
                  <c:v>-1250</c:v>
                </c:pt>
                <c:pt idx="78">
                  <c:v>1250</c:v>
                </c:pt>
                <c:pt idx="79">
                  <c:v>-1250</c:v>
                </c:pt>
                <c:pt idx="80">
                  <c:v>0</c:v>
                </c:pt>
                <c:pt idx="81">
                  <c:v>0</c:v>
                </c:pt>
                <c:pt idx="82">
                  <c:v>-625</c:v>
                </c:pt>
                <c:pt idx="83">
                  <c:v>1.47792889038101e-12</c:v>
                </c:pt>
                <c:pt idx="84">
                  <c:v>-1.47792889038101e-12</c:v>
                </c:pt>
                <c:pt idx="85">
                  <c:v>0</c:v>
                </c:pt>
                <c:pt idx="86">
                  <c:v>-1250</c:v>
                </c:pt>
                <c:pt idx="87">
                  <c:v>0</c:v>
                </c:pt>
                <c:pt idx="88">
                  <c:v>624.999999999997</c:v>
                </c:pt>
                <c:pt idx="89">
                  <c:v>-1250</c:v>
                </c:pt>
                <c:pt idx="90">
                  <c:v>625</c:v>
                </c:pt>
                <c:pt idx="91">
                  <c:v>-1250</c:v>
                </c:pt>
                <c:pt idx="92">
                  <c:v>624.999999999997</c:v>
                </c:pt>
                <c:pt idx="93">
                  <c:v>5.91171556152403e-12</c:v>
                </c:pt>
                <c:pt idx="94">
                  <c:v>-1250.00000000001</c:v>
                </c:pt>
                <c:pt idx="95">
                  <c:v>625.000000000006</c:v>
                </c:pt>
                <c:pt idx="96">
                  <c:v>-1250.00000000001</c:v>
                </c:pt>
                <c:pt idx="97">
                  <c:v>1250.00000000001</c:v>
                </c:pt>
                <c:pt idx="98">
                  <c:v>-1250</c:v>
                </c:pt>
                <c:pt idx="99">
                  <c:v>0</c:v>
                </c:pt>
                <c:pt idx="100">
                  <c:v>0</c:v>
                </c:pt>
                <c:pt idx="101">
                  <c:v>1.18234311230481e-11</c:v>
                </c:pt>
                <c:pt idx="102">
                  <c:v>-625.000000000012</c:v>
                </c:pt>
                <c:pt idx="103">
                  <c:v>-624.999999999988</c:v>
                </c:pt>
                <c:pt idx="104">
                  <c:v>1249.99999999999</c:v>
                </c:pt>
                <c:pt idx="105">
                  <c:v>-1250</c:v>
                </c:pt>
                <c:pt idx="106">
                  <c:v>625.000000000012</c:v>
                </c:pt>
                <c:pt idx="107">
                  <c:v>-1250.00000000001</c:v>
                </c:pt>
                <c:pt idx="108">
                  <c:v>1250.00000000001</c:v>
                </c:pt>
                <c:pt idx="109">
                  <c:v>-1250.00000000001</c:v>
                </c:pt>
                <c:pt idx="110">
                  <c:v>625</c:v>
                </c:pt>
                <c:pt idx="111">
                  <c:v>2.27373675443232e-11</c:v>
                </c:pt>
                <c:pt idx="112">
                  <c:v>-625.000000000023</c:v>
                </c:pt>
                <c:pt idx="113">
                  <c:v>0</c:v>
                </c:pt>
                <c:pt idx="114">
                  <c:v>625</c:v>
                </c:pt>
                <c:pt idx="115">
                  <c:v>-625</c:v>
                </c:pt>
                <c:pt idx="116">
                  <c:v>625.000000000023</c:v>
                </c:pt>
                <c:pt idx="117">
                  <c:v>-625.000000000023</c:v>
                </c:pt>
                <c:pt idx="118">
                  <c:v>625</c:v>
                </c:pt>
                <c:pt idx="119">
                  <c:v>-625</c:v>
                </c:pt>
                <c:pt idx="120">
                  <c:v>625.000000000023</c:v>
                </c:pt>
                <c:pt idx="121">
                  <c:v>-2.27373675443232e-11</c:v>
                </c:pt>
                <c:pt idx="122">
                  <c:v>625</c:v>
                </c:pt>
                <c:pt idx="123">
                  <c:v>-1250</c:v>
                </c:pt>
                <c:pt idx="124">
                  <c:v>1875</c:v>
                </c:pt>
                <c:pt idx="125">
                  <c:v>-1249.99999999998</c:v>
                </c:pt>
                <c:pt idx="126">
                  <c:v>624.999999999977</c:v>
                </c:pt>
                <c:pt idx="127">
                  <c:v>1250</c:v>
                </c:pt>
                <c:pt idx="128">
                  <c:v>-1250</c:v>
                </c:pt>
                <c:pt idx="129">
                  <c:v>1250</c:v>
                </c:pt>
                <c:pt idx="130">
                  <c:v>0</c:v>
                </c:pt>
                <c:pt idx="131">
                  <c:v>0</c:v>
                </c:pt>
                <c:pt idx="132">
                  <c:v>625</c:v>
                </c:pt>
                <c:pt idx="133">
                  <c:v>625</c:v>
                </c:pt>
                <c:pt idx="134">
                  <c:v>625</c:v>
                </c:pt>
                <c:pt idx="135">
                  <c:v>-624.999999999955</c:v>
                </c:pt>
                <c:pt idx="136">
                  <c:v>1249.99999999995</c:v>
                </c:pt>
                <c:pt idx="137">
                  <c:v>0</c:v>
                </c:pt>
                <c:pt idx="138">
                  <c:v>625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LW30_40!$AD$25:$AD$164</c:f>
              <c:numCache>
                <c:formatCode>General</c:formatCode>
                <c:ptCount val="140"/>
                <c:pt idx="0">
                  <c:v>0</c:v>
                </c:pt>
                <c:pt idx="1">
                  <c:v>-525000</c:v>
                </c:pt>
                <c:pt idx="2">
                  <c:v>9.09494701772928e-11</c:v>
                </c:pt>
                <c:pt idx="3">
                  <c:v>-2500.00000000027</c:v>
                </c:pt>
                <c:pt idx="4">
                  <c:v>1.81898940354586e-10</c:v>
                </c:pt>
                <c:pt idx="5">
                  <c:v>-1875</c:v>
                </c:pt>
                <c:pt idx="6">
                  <c:v>-1875</c:v>
                </c:pt>
                <c:pt idx="7">
                  <c:v>-1249.99999999964</c:v>
                </c:pt>
                <c:pt idx="8">
                  <c:v>-1875.00000000036</c:v>
                </c:pt>
                <c:pt idx="9">
                  <c:v>-1875</c:v>
                </c:pt>
                <c:pt idx="10">
                  <c:v>-2500</c:v>
                </c:pt>
                <c:pt idx="11">
                  <c:v>-1875</c:v>
                </c:pt>
                <c:pt idx="12">
                  <c:v>-1250</c:v>
                </c:pt>
                <c:pt idx="13">
                  <c:v>-3125.00000000082</c:v>
                </c:pt>
                <c:pt idx="14">
                  <c:v>-1874.99999999909</c:v>
                </c:pt>
                <c:pt idx="15">
                  <c:v>-2500.00000000009</c:v>
                </c:pt>
                <c:pt idx="16">
                  <c:v>-1250</c:v>
                </c:pt>
                <c:pt idx="17">
                  <c:v>-3125</c:v>
                </c:pt>
                <c:pt idx="18">
                  <c:v>-625</c:v>
                </c:pt>
                <c:pt idx="19">
                  <c:v>-3125</c:v>
                </c:pt>
                <c:pt idx="20">
                  <c:v>-1249.99999999991</c:v>
                </c:pt>
                <c:pt idx="21">
                  <c:v>-1250.00000000009</c:v>
                </c:pt>
                <c:pt idx="22">
                  <c:v>-1875</c:v>
                </c:pt>
                <c:pt idx="23">
                  <c:v>-1249.99999999995</c:v>
                </c:pt>
                <c:pt idx="24">
                  <c:v>9.09494701772928e-10</c:v>
                </c:pt>
                <c:pt idx="25">
                  <c:v>-2500.00000000187</c:v>
                </c:pt>
                <c:pt idx="26">
                  <c:v>1250.00000000096</c:v>
                </c:pt>
                <c:pt idx="27">
                  <c:v>-625.000000000047</c:v>
                </c:pt>
                <c:pt idx="28">
                  <c:v>-624.999999999953</c:v>
                </c:pt>
                <c:pt idx="29">
                  <c:v>1249.99999999997</c:v>
                </c:pt>
                <c:pt idx="30">
                  <c:v>625</c:v>
                </c:pt>
                <c:pt idx="31">
                  <c:v>0</c:v>
                </c:pt>
                <c:pt idx="32">
                  <c:v>3125</c:v>
                </c:pt>
                <c:pt idx="33">
                  <c:v>1249.99999999999</c:v>
                </c:pt>
                <c:pt idx="34">
                  <c:v>1875.00000000001</c:v>
                </c:pt>
                <c:pt idx="35">
                  <c:v>2500</c:v>
                </c:pt>
                <c:pt idx="36">
                  <c:v>3125</c:v>
                </c:pt>
                <c:pt idx="37">
                  <c:v>3749.99999999999</c:v>
                </c:pt>
                <c:pt idx="38">
                  <c:v>3749.99999999999</c:v>
                </c:pt>
                <c:pt idx="39">
                  <c:v>3750</c:v>
                </c:pt>
                <c:pt idx="40">
                  <c:v>4375</c:v>
                </c:pt>
                <c:pt idx="41">
                  <c:v>1875</c:v>
                </c:pt>
                <c:pt idx="42">
                  <c:v>0</c:v>
                </c:pt>
                <c:pt idx="43">
                  <c:v>1875</c:v>
                </c:pt>
                <c:pt idx="44">
                  <c:v>-625</c:v>
                </c:pt>
                <c:pt idx="45">
                  <c:v>1250</c:v>
                </c:pt>
                <c:pt idx="46">
                  <c:v>1250</c:v>
                </c:pt>
                <c:pt idx="47">
                  <c:v>0</c:v>
                </c:pt>
                <c:pt idx="48">
                  <c:v>0</c:v>
                </c:pt>
                <c:pt idx="49">
                  <c:v>1250.00000000018</c:v>
                </c:pt>
                <c:pt idx="50">
                  <c:v>-3.63797880709171e-10</c:v>
                </c:pt>
                <c:pt idx="51">
                  <c:v>625.000000000182</c:v>
                </c:pt>
                <c:pt idx="52">
                  <c:v>0</c:v>
                </c:pt>
                <c:pt idx="53">
                  <c:v>624.999999999994</c:v>
                </c:pt>
                <c:pt idx="54">
                  <c:v>1.18234311230481e-11</c:v>
                </c:pt>
                <c:pt idx="55">
                  <c:v>624.999999999988</c:v>
                </c:pt>
                <c:pt idx="56">
                  <c:v>-625</c:v>
                </c:pt>
                <c:pt idx="57">
                  <c:v>625.000000000012</c:v>
                </c:pt>
                <c:pt idx="58">
                  <c:v>-1.18234311230481e-11</c:v>
                </c:pt>
                <c:pt idx="59">
                  <c:v>1.18234311230481e-11</c:v>
                </c:pt>
                <c:pt idx="60">
                  <c:v>-2.27373675443232e-11</c:v>
                </c:pt>
                <c:pt idx="61">
                  <c:v>2.27373675443232e-11</c:v>
                </c:pt>
                <c:pt idx="62">
                  <c:v>0</c:v>
                </c:pt>
                <c:pt idx="63">
                  <c:v>0</c:v>
                </c:pt>
                <c:pt idx="64">
                  <c:v>-2.27373675443232e-11</c:v>
                </c:pt>
                <c:pt idx="65">
                  <c:v>-624.999999999977</c:v>
                </c:pt>
                <c:pt idx="66">
                  <c:v>625</c:v>
                </c:pt>
                <c:pt idx="67">
                  <c:v>-1250.00000000002</c:v>
                </c:pt>
                <c:pt idx="68">
                  <c:v>625.000000000023</c:v>
                </c:pt>
                <c:pt idx="69">
                  <c:v>-625</c:v>
                </c:pt>
                <c:pt idx="70">
                  <c:v>-2.27373675443232e-11</c:v>
                </c:pt>
                <c:pt idx="71">
                  <c:v>-624.999999999977</c:v>
                </c:pt>
                <c:pt idx="72">
                  <c:v>-625</c:v>
                </c:pt>
                <c:pt idx="73">
                  <c:v>625</c:v>
                </c:pt>
                <c:pt idx="74">
                  <c:v>-1250</c:v>
                </c:pt>
                <c:pt idx="75">
                  <c:v>0</c:v>
                </c:pt>
                <c:pt idx="76">
                  <c:v>-625</c:v>
                </c:pt>
                <c:pt idx="77">
                  <c:v>-625</c:v>
                </c:pt>
                <c:pt idx="78">
                  <c:v>624.999999999955</c:v>
                </c:pt>
                <c:pt idx="79">
                  <c:v>-1874.99999999995</c:v>
                </c:pt>
                <c:pt idx="80">
                  <c:v>625</c:v>
                </c:pt>
                <c:pt idx="81">
                  <c:v>-1250</c:v>
                </c:pt>
                <c:pt idx="82">
                  <c:v>-625</c:v>
                </c:pt>
                <c:pt idx="83">
                  <c:v>625</c:v>
                </c:pt>
                <c:pt idx="84">
                  <c:v>-1875</c:v>
                </c:pt>
                <c:pt idx="85">
                  <c:v>0</c:v>
                </c:pt>
                <c:pt idx="86">
                  <c:v>-625</c:v>
                </c:pt>
                <c:pt idx="87">
                  <c:v>-625</c:v>
                </c:pt>
                <c:pt idx="88">
                  <c:v>0</c:v>
                </c:pt>
                <c:pt idx="89">
                  <c:v>-1875</c:v>
                </c:pt>
                <c:pt idx="90">
                  <c:v>1250</c:v>
                </c:pt>
                <c:pt idx="91">
                  <c:v>-2500</c:v>
                </c:pt>
                <c:pt idx="92">
                  <c:v>625.000000000045</c:v>
                </c:pt>
                <c:pt idx="93">
                  <c:v>-1250.00000000005</c:v>
                </c:pt>
                <c:pt idx="94">
                  <c:v>0</c:v>
                </c:pt>
                <c:pt idx="95">
                  <c:v>-625</c:v>
                </c:pt>
                <c:pt idx="96">
                  <c:v>-1250</c:v>
                </c:pt>
                <c:pt idx="97">
                  <c:v>0</c:v>
                </c:pt>
                <c:pt idx="98">
                  <c:v>-624.999999999977</c:v>
                </c:pt>
                <c:pt idx="99">
                  <c:v>-625.000000000023</c:v>
                </c:pt>
                <c:pt idx="100">
                  <c:v>0</c:v>
                </c:pt>
                <c:pt idx="101">
                  <c:v>-1874.99999999998</c:v>
                </c:pt>
                <c:pt idx="102">
                  <c:v>1249.99999999998</c:v>
                </c:pt>
                <c:pt idx="103">
                  <c:v>-1875</c:v>
                </c:pt>
                <c:pt idx="104">
                  <c:v>625.000000000024</c:v>
                </c:pt>
                <c:pt idx="105">
                  <c:v>-1250.00000000002</c:v>
                </c:pt>
                <c:pt idx="106">
                  <c:v>-624.999999999976</c:v>
                </c:pt>
                <c:pt idx="107">
                  <c:v>624.999999999976</c:v>
                </c:pt>
                <c:pt idx="108">
                  <c:v>-624.999999999989</c:v>
                </c:pt>
                <c:pt idx="109">
                  <c:v>-625</c:v>
                </c:pt>
                <c:pt idx="110">
                  <c:v>0</c:v>
                </c:pt>
                <c:pt idx="111">
                  <c:v>-1250</c:v>
                </c:pt>
                <c:pt idx="112">
                  <c:v>1250</c:v>
                </c:pt>
                <c:pt idx="113">
                  <c:v>-625</c:v>
                </c:pt>
                <c:pt idx="114">
                  <c:v>-625</c:v>
                </c:pt>
                <c:pt idx="115">
                  <c:v>625</c:v>
                </c:pt>
                <c:pt idx="116">
                  <c:v>-625</c:v>
                </c:pt>
                <c:pt idx="117">
                  <c:v>0</c:v>
                </c:pt>
                <c:pt idx="118">
                  <c:v>0</c:v>
                </c:pt>
                <c:pt idx="119">
                  <c:v>624.999999999995</c:v>
                </c:pt>
                <c:pt idx="120">
                  <c:v>-624.999999999982</c:v>
                </c:pt>
                <c:pt idx="121">
                  <c:v>1249.99999999998</c:v>
                </c:pt>
                <c:pt idx="122">
                  <c:v>-1249.99999999998</c:v>
                </c:pt>
                <c:pt idx="123">
                  <c:v>1874.99999999998</c:v>
                </c:pt>
                <c:pt idx="124">
                  <c:v>-1249.99999999998</c:v>
                </c:pt>
                <c:pt idx="125">
                  <c:v>1874.99999999998</c:v>
                </c:pt>
                <c:pt idx="126">
                  <c:v>-624.999999999976</c:v>
                </c:pt>
                <c:pt idx="127">
                  <c:v>624.999999999976</c:v>
                </c:pt>
                <c:pt idx="128">
                  <c:v>1250</c:v>
                </c:pt>
                <c:pt idx="129">
                  <c:v>-624.999999999976</c:v>
                </c:pt>
                <c:pt idx="130">
                  <c:v>1874.99999999998</c:v>
                </c:pt>
                <c:pt idx="131">
                  <c:v>625.000000000023</c:v>
                </c:pt>
                <c:pt idx="132">
                  <c:v>-625.000000000023</c:v>
                </c:pt>
                <c:pt idx="133">
                  <c:v>2500</c:v>
                </c:pt>
                <c:pt idx="134">
                  <c:v>0</c:v>
                </c:pt>
                <c:pt idx="135">
                  <c:v>1250</c:v>
                </c:pt>
                <c:pt idx="136">
                  <c:v>1250</c:v>
                </c:pt>
                <c:pt idx="137">
                  <c:v>0</c:v>
                </c:pt>
                <c:pt idx="138">
                  <c:v>2500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2795812"/>
        <c:axId val="357148154"/>
      </c:lineChart>
      <c:catAx>
        <c:axId val="5227958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148154"/>
        <c:crosses val="autoZero"/>
        <c:auto val="1"/>
        <c:lblAlgn val="ctr"/>
        <c:lblOffset val="100"/>
        <c:noMultiLvlLbl val="0"/>
      </c:catAx>
      <c:valAx>
        <c:axId val="3571481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7958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a'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LW30_40!$AF$25:$AF$163</c:f>
              <c:numCache>
                <c:formatCode>General</c:formatCode>
                <c:ptCount val="139"/>
                <c:pt idx="0">
                  <c:v>0</c:v>
                </c:pt>
                <c:pt idx="1">
                  <c:v>261250</c:v>
                </c:pt>
                <c:pt idx="2">
                  <c:v>4374.99999999982</c:v>
                </c:pt>
                <c:pt idx="3">
                  <c:v>-1249.99999999977</c:v>
                </c:pt>
                <c:pt idx="4">
                  <c:v>2499.99999999993</c:v>
                </c:pt>
                <c:pt idx="5">
                  <c:v>-4.36557456851006e-11</c:v>
                </c:pt>
                <c:pt idx="6">
                  <c:v>3125.00000000009</c:v>
                </c:pt>
                <c:pt idx="7">
                  <c:v>-3125.00000000015</c:v>
                </c:pt>
                <c:pt idx="8">
                  <c:v>4375.00000000008</c:v>
                </c:pt>
                <c:pt idx="9">
                  <c:v>-625</c:v>
                </c:pt>
                <c:pt idx="10">
                  <c:v>-625</c:v>
                </c:pt>
                <c:pt idx="11">
                  <c:v>1875</c:v>
                </c:pt>
                <c:pt idx="12">
                  <c:v>8.36735125631094e-11</c:v>
                </c:pt>
                <c:pt idx="13">
                  <c:v>1249.99999999985</c:v>
                </c:pt>
                <c:pt idx="14">
                  <c:v>-1249.99999999993</c:v>
                </c:pt>
                <c:pt idx="15">
                  <c:v>1249.99999999997</c:v>
                </c:pt>
                <c:pt idx="16">
                  <c:v>625.000000000045</c:v>
                </c:pt>
                <c:pt idx="17">
                  <c:v>-4.72937244921923e-11</c:v>
                </c:pt>
                <c:pt idx="18">
                  <c:v>-624.999999999976</c:v>
                </c:pt>
                <c:pt idx="19">
                  <c:v>625</c:v>
                </c:pt>
                <c:pt idx="20">
                  <c:v>1249.99999999998</c:v>
                </c:pt>
                <c:pt idx="21">
                  <c:v>-3124.99999999995</c:v>
                </c:pt>
                <c:pt idx="22">
                  <c:v>3124.99999999995</c:v>
                </c:pt>
                <c:pt idx="23">
                  <c:v>-1250.00000000014</c:v>
                </c:pt>
                <c:pt idx="24">
                  <c:v>-1874.99999999951</c:v>
                </c:pt>
                <c:pt idx="25">
                  <c:v>1249.9999999995</c:v>
                </c:pt>
                <c:pt idx="26">
                  <c:v>-624.999999999825</c:v>
                </c:pt>
                <c:pt idx="27">
                  <c:v>-624.999999999993</c:v>
                </c:pt>
                <c:pt idx="28">
                  <c:v>-625.000000000022</c:v>
                </c:pt>
                <c:pt idx="29">
                  <c:v>-1249.99999999999</c:v>
                </c:pt>
                <c:pt idx="30">
                  <c:v>-625</c:v>
                </c:pt>
                <c:pt idx="31">
                  <c:v>0</c:v>
                </c:pt>
                <c:pt idx="32">
                  <c:v>-1875</c:v>
                </c:pt>
                <c:pt idx="33">
                  <c:v>-624.999999999956</c:v>
                </c:pt>
                <c:pt idx="34">
                  <c:v>-625.000000000091</c:v>
                </c:pt>
                <c:pt idx="35">
                  <c:v>-1249.99999999991</c:v>
                </c:pt>
                <c:pt idx="36">
                  <c:v>-1250.00000000009</c:v>
                </c:pt>
                <c:pt idx="37">
                  <c:v>-624.999999999905</c:v>
                </c:pt>
                <c:pt idx="38">
                  <c:v>-625.000000000047</c:v>
                </c:pt>
                <c:pt idx="39">
                  <c:v>-4375</c:v>
                </c:pt>
                <c:pt idx="40">
                  <c:v>-1874.99999999995</c:v>
                </c:pt>
                <c:pt idx="41">
                  <c:v>-1875.00000000009</c:v>
                </c:pt>
                <c:pt idx="42">
                  <c:v>1875.00000000009</c:v>
                </c:pt>
                <c:pt idx="43">
                  <c:v>3749.99999999996</c:v>
                </c:pt>
                <c:pt idx="44">
                  <c:v>-624.999999999971</c:v>
                </c:pt>
                <c:pt idx="45">
                  <c:v>3124.99999999997</c:v>
                </c:pt>
                <c:pt idx="46">
                  <c:v>-1250</c:v>
                </c:pt>
                <c:pt idx="47">
                  <c:v>3125</c:v>
                </c:pt>
                <c:pt idx="48">
                  <c:v>-1250.00000000112</c:v>
                </c:pt>
                <c:pt idx="49">
                  <c:v>1875.00000000341</c:v>
                </c:pt>
                <c:pt idx="50">
                  <c:v>-625.000000003434</c:v>
                </c:pt>
                <c:pt idx="51">
                  <c:v>1.14960130304098e-9</c:v>
                </c:pt>
                <c:pt idx="52">
                  <c:v>1250</c:v>
                </c:pt>
                <c:pt idx="53">
                  <c:v>625</c:v>
                </c:pt>
                <c:pt idx="54">
                  <c:v>-625</c:v>
                </c:pt>
                <c:pt idx="55">
                  <c:v>1250.0000000001</c:v>
                </c:pt>
                <c:pt idx="56">
                  <c:v>624.999999999709</c:v>
                </c:pt>
                <c:pt idx="57">
                  <c:v>625.000000000378</c:v>
                </c:pt>
                <c:pt idx="58">
                  <c:v>1874.99999999981</c:v>
                </c:pt>
                <c:pt idx="59">
                  <c:v>1249.99999999981</c:v>
                </c:pt>
                <c:pt idx="60">
                  <c:v>3.78349795937538e-10</c:v>
                </c:pt>
                <c:pt idx="61">
                  <c:v>2499.99999999962</c:v>
                </c:pt>
                <c:pt idx="62">
                  <c:v>3125.00000000019</c:v>
                </c:pt>
                <c:pt idx="63">
                  <c:v>-1874.99999999964</c:v>
                </c:pt>
                <c:pt idx="64">
                  <c:v>5624.99999999927</c:v>
                </c:pt>
                <c:pt idx="65">
                  <c:v>-2499.99999999964</c:v>
                </c:pt>
                <c:pt idx="66">
                  <c:v>5000</c:v>
                </c:pt>
                <c:pt idx="67">
                  <c:v>-1250</c:v>
                </c:pt>
                <c:pt idx="68">
                  <c:v>3125</c:v>
                </c:pt>
                <c:pt idx="69">
                  <c:v>-624.999999999636</c:v>
                </c:pt>
                <c:pt idx="70">
                  <c:v>624.999999999272</c:v>
                </c:pt>
                <c:pt idx="71">
                  <c:v>1250.00000000036</c:v>
                </c:pt>
                <c:pt idx="72">
                  <c:v>-3.63797880709171e-10</c:v>
                </c:pt>
                <c:pt idx="73">
                  <c:v>7.27595761418343e-10</c:v>
                </c:pt>
                <c:pt idx="74">
                  <c:v>-625.000000000364</c:v>
                </c:pt>
                <c:pt idx="75">
                  <c:v>-625</c:v>
                </c:pt>
                <c:pt idx="76">
                  <c:v>-625</c:v>
                </c:pt>
                <c:pt idx="77">
                  <c:v>625</c:v>
                </c:pt>
                <c:pt idx="78">
                  <c:v>-3750.00000000036</c:v>
                </c:pt>
                <c:pt idx="79">
                  <c:v>1250.00000000073</c:v>
                </c:pt>
                <c:pt idx="80">
                  <c:v>-1250.00000000054</c:v>
                </c:pt>
                <c:pt idx="81">
                  <c:v>-2499.99999999983</c:v>
                </c:pt>
                <c:pt idx="82">
                  <c:v>1.74622982740402e-10</c:v>
                </c:pt>
                <c:pt idx="83">
                  <c:v>-1875.00000000035</c:v>
                </c:pt>
                <c:pt idx="84">
                  <c:v>-624.999999999825</c:v>
                </c:pt>
                <c:pt idx="85">
                  <c:v>-1875</c:v>
                </c:pt>
                <c:pt idx="86">
                  <c:v>-1874.99999999991</c:v>
                </c:pt>
                <c:pt idx="87">
                  <c:v>624.999999999767</c:v>
                </c:pt>
                <c:pt idx="88">
                  <c:v>-2499.99999999977</c:v>
                </c:pt>
                <c:pt idx="89">
                  <c:v>-3125.00000000012</c:v>
                </c:pt>
                <c:pt idx="90">
                  <c:v>1875.00000000003</c:v>
                </c:pt>
                <c:pt idx="91">
                  <c:v>-3750.00000000009</c:v>
                </c:pt>
                <c:pt idx="92">
                  <c:v>2.3283064365387e-10</c:v>
                </c:pt>
                <c:pt idx="93">
                  <c:v>-1875.00000000023</c:v>
                </c:pt>
                <c:pt idx="94">
                  <c:v>8.73114913702011e-11</c:v>
                </c:pt>
                <c:pt idx="95">
                  <c:v>-2500</c:v>
                </c:pt>
                <c:pt idx="96">
                  <c:v>625.000000000175</c:v>
                </c:pt>
                <c:pt idx="97">
                  <c:v>-3125.00000000035</c:v>
                </c:pt>
                <c:pt idx="98">
                  <c:v>1250.00000000017</c:v>
                </c:pt>
                <c:pt idx="99">
                  <c:v>-2499.99999999983</c:v>
                </c:pt>
                <c:pt idx="100">
                  <c:v>-625.000000000175</c:v>
                </c:pt>
                <c:pt idx="101">
                  <c:v>-3.63797880709171e-10</c:v>
                </c:pt>
                <c:pt idx="102">
                  <c:v>-1874.99999999927</c:v>
                </c:pt>
                <c:pt idx="103">
                  <c:v>-3.63797880709171e-10</c:v>
                </c:pt>
                <c:pt idx="104">
                  <c:v>-625</c:v>
                </c:pt>
                <c:pt idx="105">
                  <c:v>0</c:v>
                </c:pt>
                <c:pt idx="106">
                  <c:v>-625</c:v>
                </c:pt>
                <c:pt idx="107">
                  <c:v>625</c:v>
                </c:pt>
                <c:pt idx="108">
                  <c:v>-1250</c:v>
                </c:pt>
                <c:pt idx="109">
                  <c:v>2500</c:v>
                </c:pt>
                <c:pt idx="110">
                  <c:v>0</c:v>
                </c:pt>
                <c:pt idx="111">
                  <c:v>-625</c:v>
                </c:pt>
                <c:pt idx="112">
                  <c:v>3125</c:v>
                </c:pt>
                <c:pt idx="113">
                  <c:v>0</c:v>
                </c:pt>
                <c:pt idx="114">
                  <c:v>1250.00000000036</c:v>
                </c:pt>
                <c:pt idx="115">
                  <c:v>1249.99999999927</c:v>
                </c:pt>
                <c:pt idx="116">
                  <c:v>1875.00000000036</c:v>
                </c:pt>
                <c:pt idx="117">
                  <c:v>1250.00000000019</c:v>
                </c:pt>
                <c:pt idx="118">
                  <c:v>624.999999999622</c:v>
                </c:pt>
                <c:pt idx="119">
                  <c:v>3125.00000000038</c:v>
                </c:pt>
                <c:pt idx="120">
                  <c:v>-625.000000000378</c:v>
                </c:pt>
                <c:pt idx="121">
                  <c:v>1250.00000000038</c:v>
                </c:pt>
                <c:pt idx="122">
                  <c:v>2499.99999999981</c:v>
                </c:pt>
                <c:pt idx="123">
                  <c:v>-1250.00000000019</c:v>
                </c:pt>
                <c:pt idx="124">
                  <c:v>1875.00000000028</c:v>
                </c:pt>
                <c:pt idx="125">
                  <c:v>1249.99999999991</c:v>
                </c:pt>
                <c:pt idx="126">
                  <c:v>-624.999999999898</c:v>
                </c:pt>
                <c:pt idx="127">
                  <c:v>-2.47382558882236e-10</c:v>
                </c:pt>
                <c:pt idx="128">
                  <c:v>2500.00000000019</c:v>
                </c:pt>
                <c:pt idx="129">
                  <c:v>-1875.00000000004</c:v>
                </c:pt>
                <c:pt idx="130">
                  <c:v>2500</c:v>
                </c:pt>
                <c:pt idx="131">
                  <c:v>-1250.00000000001</c:v>
                </c:pt>
                <c:pt idx="132">
                  <c:v>1875.00000000001</c:v>
                </c:pt>
                <c:pt idx="133">
                  <c:v>0</c:v>
                </c:pt>
                <c:pt idx="134">
                  <c:v>3125</c:v>
                </c:pt>
                <c:pt idx="135">
                  <c:v>-1250.00000000003</c:v>
                </c:pt>
                <c:pt idx="136">
                  <c:v>3125.00000000003</c:v>
                </c:pt>
                <c:pt idx="137">
                  <c:v>1250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LW30_40!$AG$25:$AG$163</c:f>
              <c:numCache>
                <c:formatCode>General</c:formatCode>
                <c:ptCount val="139"/>
                <c:pt idx="0">
                  <c:v>0</c:v>
                </c:pt>
                <c:pt idx="1">
                  <c:v>290625</c:v>
                </c:pt>
                <c:pt idx="2">
                  <c:v>3749.99999999982</c:v>
                </c:pt>
                <c:pt idx="3">
                  <c:v>-4374.99999999977</c:v>
                </c:pt>
                <c:pt idx="4">
                  <c:v>3124.99999999991</c:v>
                </c:pt>
                <c:pt idx="5">
                  <c:v>-3125</c:v>
                </c:pt>
                <c:pt idx="6">
                  <c:v>1875.00000000023</c:v>
                </c:pt>
                <c:pt idx="7">
                  <c:v>-1875.00000000045</c:v>
                </c:pt>
                <c:pt idx="8">
                  <c:v>625.000000000227</c:v>
                </c:pt>
                <c:pt idx="9">
                  <c:v>0</c:v>
                </c:pt>
                <c:pt idx="10">
                  <c:v>-1250</c:v>
                </c:pt>
                <c:pt idx="11">
                  <c:v>625</c:v>
                </c:pt>
                <c:pt idx="12">
                  <c:v>-625.0000000005</c:v>
                </c:pt>
                <c:pt idx="13">
                  <c:v>625.000000001</c:v>
                </c:pt>
                <c:pt idx="14">
                  <c:v>-625.000000000546</c:v>
                </c:pt>
                <c:pt idx="15">
                  <c:v>9.09494701772928e-11</c:v>
                </c:pt>
                <c:pt idx="16">
                  <c:v>-625.000000000045</c:v>
                </c:pt>
                <c:pt idx="17">
                  <c:v>1250</c:v>
                </c:pt>
                <c:pt idx="18">
                  <c:v>-1249.99999999995</c:v>
                </c:pt>
                <c:pt idx="19">
                  <c:v>1249.99999999991</c:v>
                </c:pt>
                <c:pt idx="20">
                  <c:v>-1249.99999999995</c:v>
                </c:pt>
                <c:pt idx="21">
                  <c:v>0</c:v>
                </c:pt>
                <c:pt idx="22">
                  <c:v>2500</c:v>
                </c:pt>
                <c:pt idx="23">
                  <c:v>-3124.999999999</c:v>
                </c:pt>
                <c:pt idx="24">
                  <c:v>1874.999999997</c:v>
                </c:pt>
                <c:pt idx="25">
                  <c:v>3.00133251585066e-9</c:v>
                </c:pt>
                <c:pt idx="26">
                  <c:v>-9.54969436861575e-10</c:v>
                </c:pt>
                <c:pt idx="27">
                  <c:v>624.999999999909</c:v>
                </c:pt>
                <c:pt idx="28">
                  <c:v>-1874.99999999995</c:v>
                </c:pt>
                <c:pt idx="29">
                  <c:v>3125</c:v>
                </c:pt>
                <c:pt idx="30">
                  <c:v>-1874.99999999995</c:v>
                </c:pt>
                <c:pt idx="31">
                  <c:v>1249.99999999991</c:v>
                </c:pt>
                <c:pt idx="32">
                  <c:v>-1249.99999999995</c:v>
                </c:pt>
                <c:pt idx="33">
                  <c:v>3125</c:v>
                </c:pt>
                <c:pt idx="34">
                  <c:v>-3125</c:v>
                </c:pt>
                <c:pt idx="35">
                  <c:v>1875.00000000005</c:v>
                </c:pt>
                <c:pt idx="36">
                  <c:v>624.999999999909</c:v>
                </c:pt>
                <c:pt idx="37">
                  <c:v>4.54747350886464e-11</c:v>
                </c:pt>
                <c:pt idx="38">
                  <c:v>0</c:v>
                </c:pt>
                <c:pt idx="39">
                  <c:v>-2500</c:v>
                </c:pt>
                <c:pt idx="40">
                  <c:v>-8125</c:v>
                </c:pt>
                <c:pt idx="41">
                  <c:v>-1874.99999999998</c:v>
                </c:pt>
                <c:pt idx="42">
                  <c:v>3749.99999999998</c:v>
                </c:pt>
                <c:pt idx="43">
                  <c:v>-2499.99999999998</c:v>
                </c:pt>
                <c:pt idx="44">
                  <c:v>3749.99999999998</c:v>
                </c:pt>
                <c:pt idx="45">
                  <c:v>0</c:v>
                </c:pt>
                <c:pt idx="46">
                  <c:v>0</c:v>
                </c:pt>
                <c:pt idx="47">
                  <c:v>3125</c:v>
                </c:pt>
                <c:pt idx="48">
                  <c:v>-2500.00000000093</c:v>
                </c:pt>
                <c:pt idx="49">
                  <c:v>1875.00000000284</c:v>
                </c:pt>
                <c:pt idx="50">
                  <c:v>1249.99999999712</c:v>
                </c:pt>
                <c:pt idx="51">
                  <c:v>-1249.99999999903</c:v>
                </c:pt>
                <c:pt idx="52">
                  <c:v>1875</c:v>
                </c:pt>
                <c:pt idx="53">
                  <c:v>-624.999999999956</c:v>
                </c:pt>
                <c:pt idx="54">
                  <c:v>624.999999999956</c:v>
                </c:pt>
                <c:pt idx="55">
                  <c:v>1250</c:v>
                </c:pt>
                <c:pt idx="56">
                  <c:v>-1250.00000000009</c:v>
                </c:pt>
                <c:pt idx="57">
                  <c:v>3125.00000000017</c:v>
                </c:pt>
                <c:pt idx="58">
                  <c:v>-1250.00000000017</c:v>
                </c:pt>
                <c:pt idx="59">
                  <c:v>625.000000000276</c:v>
                </c:pt>
                <c:pt idx="60">
                  <c:v>2499.99999999962</c:v>
                </c:pt>
                <c:pt idx="61">
                  <c:v>-1249.99999999981</c:v>
                </c:pt>
                <c:pt idx="62">
                  <c:v>1875.00000000018</c:v>
                </c:pt>
                <c:pt idx="63">
                  <c:v>1249.99999999964</c:v>
                </c:pt>
                <c:pt idx="64">
                  <c:v>-1249.99999999982</c:v>
                </c:pt>
                <c:pt idx="65">
                  <c:v>3125.00000000018</c:v>
                </c:pt>
                <c:pt idx="66">
                  <c:v>-1250.00000000036</c:v>
                </c:pt>
                <c:pt idx="67">
                  <c:v>1875.00000000018</c:v>
                </c:pt>
                <c:pt idx="68">
                  <c:v>0</c:v>
                </c:pt>
                <c:pt idx="69">
                  <c:v>0</c:v>
                </c:pt>
                <c:pt idx="70">
                  <c:v>1250</c:v>
                </c:pt>
                <c:pt idx="71">
                  <c:v>-1250</c:v>
                </c:pt>
                <c:pt idx="72">
                  <c:v>1250</c:v>
                </c:pt>
                <c:pt idx="73">
                  <c:v>-1250</c:v>
                </c:pt>
                <c:pt idx="74">
                  <c:v>1250</c:v>
                </c:pt>
                <c:pt idx="75">
                  <c:v>-1875</c:v>
                </c:pt>
                <c:pt idx="76">
                  <c:v>624.999999999818</c:v>
                </c:pt>
                <c:pt idx="77">
                  <c:v>-1249.99999999964</c:v>
                </c:pt>
                <c:pt idx="78">
                  <c:v>-1.81898940354586e-10</c:v>
                </c:pt>
                <c:pt idx="79">
                  <c:v>-1250</c:v>
                </c:pt>
                <c:pt idx="80">
                  <c:v>-625.000000000189</c:v>
                </c:pt>
                <c:pt idx="81">
                  <c:v>-1249.99999999962</c:v>
                </c:pt>
                <c:pt idx="82">
                  <c:v>-3.78349795937538e-10</c:v>
                </c:pt>
                <c:pt idx="83">
                  <c:v>-1874.99999999962</c:v>
                </c:pt>
                <c:pt idx="84">
                  <c:v>-1250.00000000028</c:v>
                </c:pt>
                <c:pt idx="85">
                  <c:v>1.74622982740402e-10</c:v>
                </c:pt>
                <c:pt idx="86">
                  <c:v>-2500.00000000017</c:v>
                </c:pt>
                <c:pt idx="87">
                  <c:v>-624.999999999913</c:v>
                </c:pt>
                <c:pt idx="88">
                  <c:v>0</c:v>
                </c:pt>
                <c:pt idx="89">
                  <c:v>-4374.99999999996</c:v>
                </c:pt>
                <c:pt idx="90">
                  <c:v>2499.99999999996</c:v>
                </c:pt>
                <c:pt idx="91">
                  <c:v>-1250</c:v>
                </c:pt>
                <c:pt idx="92">
                  <c:v>625</c:v>
                </c:pt>
                <c:pt idx="93">
                  <c:v>-624.999999999978</c:v>
                </c:pt>
                <c:pt idx="94">
                  <c:v>1249.99999999996</c:v>
                </c:pt>
                <c:pt idx="95">
                  <c:v>625.000000000029</c:v>
                </c:pt>
                <c:pt idx="96">
                  <c:v>-625.000000000007</c:v>
                </c:pt>
                <c:pt idx="97">
                  <c:v>-624.999999999985</c:v>
                </c:pt>
                <c:pt idx="98">
                  <c:v>2499.99999999999</c:v>
                </c:pt>
                <c:pt idx="99">
                  <c:v>-1250</c:v>
                </c:pt>
                <c:pt idx="100">
                  <c:v>625.000000000004</c:v>
                </c:pt>
                <c:pt idx="101">
                  <c:v>-624.999999999996</c:v>
                </c:pt>
                <c:pt idx="102">
                  <c:v>1874.99999999999</c:v>
                </c:pt>
                <c:pt idx="103">
                  <c:v>-1250</c:v>
                </c:pt>
                <c:pt idx="104">
                  <c:v>624.999999999999</c:v>
                </c:pt>
                <c:pt idx="105">
                  <c:v>625.000000000013</c:v>
                </c:pt>
                <c:pt idx="106">
                  <c:v>-625.000000000012</c:v>
                </c:pt>
                <c:pt idx="107">
                  <c:v>1875</c:v>
                </c:pt>
                <c:pt idx="108">
                  <c:v>-2500</c:v>
                </c:pt>
                <c:pt idx="109">
                  <c:v>1875</c:v>
                </c:pt>
                <c:pt idx="110">
                  <c:v>1250</c:v>
                </c:pt>
                <c:pt idx="111">
                  <c:v>-3125</c:v>
                </c:pt>
                <c:pt idx="112">
                  <c:v>3750.00000000001</c:v>
                </c:pt>
                <c:pt idx="113">
                  <c:v>-2500.00000000002</c:v>
                </c:pt>
                <c:pt idx="114">
                  <c:v>1875.00000000002</c:v>
                </c:pt>
                <c:pt idx="115">
                  <c:v>-1250.00000000002</c:v>
                </c:pt>
                <c:pt idx="116">
                  <c:v>625.000000000024</c:v>
                </c:pt>
                <c:pt idx="117">
                  <c:v>1249.99999999998</c:v>
                </c:pt>
                <c:pt idx="118">
                  <c:v>-1874.99999999999</c:v>
                </c:pt>
                <c:pt idx="119">
                  <c:v>1250</c:v>
                </c:pt>
                <c:pt idx="120">
                  <c:v>0</c:v>
                </c:pt>
                <c:pt idx="121">
                  <c:v>625.000000000002</c:v>
                </c:pt>
                <c:pt idx="122">
                  <c:v>-1875</c:v>
                </c:pt>
                <c:pt idx="123">
                  <c:v>3124.99999999999</c:v>
                </c:pt>
                <c:pt idx="124">
                  <c:v>-2499.99999999999</c:v>
                </c:pt>
                <c:pt idx="125">
                  <c:v>624.999999999998</c:v>
                </c:pt>
                <c:pt idx="126">
                  <c:v>624.999999999994</c:v>
                </c:pt>
                <c:pt idx="127">
                  <c:v>1.54614099301398e-11</c:v>
                </c:pt>
                <c:pt idx="128">
                  <c:v>-1.54614099301398e-11</c:v>
                </c:pt>
                <c:pt idx="129">
                  <c:v>9.09494701772928e-13</c:v>
                </c:pt>
                <c:pt idx="130">
                  <c:v>-1249.99999999999</c:v>
                </c:pt>
                <c:pt idx="131">
                  <c:v>2500</c:v>
                </c:pt>
                <c:pt idx="132">
                  <c:v>-1250.00000000002</c:v>
                </c:pt>
                <c:pt idx="133">
                  <c:v>-1249.99999999999</c:v>
                </c:pt>
                <c:pt idx="134">
                  <c:v>2500</c:v>
                </c:pt>
                <c:pt idx="135">
                  <c:v>-1874.99999999999</c:v>
                </c:pt>
                <c:pt idx="136">
                  <c:v>624.999999999977</c:v>
                </c:pt>
                <c:pt idx="137">
                  <c:v>1.13686837721616e-11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LW30_40!$AH$25:$AH$163</c:f>
              <c:numCache>
                <c:formatCode>General</c:formatCode>
                <c:ptCount val="139"/>
                <c:pt idx="0">
                  <c:v>0</c:v>
                </c:pt>
                <c:pt idx="1">
                  <c:v>-179375</c:v>
                </c:pt>
                <c:pt idx="2">
                  <c:v>1250.00000000009</c:v>
                </c:pt>
                <c:pt idx="3">
                  <c:v>-2500.00000000011</c:v>
                </c:pt>
                <c:pt idx="4">
                  <c:v>-624.999999999956</c:v>
                </c:pt>
                <c:pt idx="5">
                  <c:v>-1.09139364212751e-11</c:v>
                </c:pt>
                <c:pt idx="6">
                  <c:v>-1250.00000000001</c:v>
                </c:pt>
                <c:pt idx="7">
                  <c:v>-624.999999999935</c:v>
                </c:pt>
                <c:pt idx="8">
                  <c:v>-1250.00000000005</c:v>
                </c:pt>
                <c:pt idx="9">
                  <c:v>1250</c:v>
                </c:pt>
                <c:pt idx="10">
                  <c:v>-3125</c:v>
                </c:pt>
                <c:pt idx="11">
                  <c:v>1250.00000000001</c:v>
                </c:pt>
                <c:pt idx="12">
                  <c:v>-625.000000000236</c:v>
                </c:pt>
                <c:pt idx="13">
                  <c:v>-624.999999999593</c:v>
                </c:pt>
                <c:pt idx="14">
                  <c:v>-1250.00000000018</c:v>
                </c:pt>
                <c:pt idx="15">
                  <c:v>1249.99999999997</c:v>
                </c:pt>
                <c:pt idx="16">
                  <c:v>-1249.99999999993</c:v>
                </c:pt>
                <c:pt idx="17">
                  <c:v>-4.72937244921923e-11</c:v>
                </c:pt>
                <c:pt idx="18">
                  <c:v>0</c:v>
                </c:pt>
                <c:pt idx="19">
                  <c:v>-4.54747350886464e-11</c:v>
                </c:pt>
                <c:pt idx="20">
                  <c:v>-624.999999999909</c:v>
                </c:pt>
                <c:pt idx="21">
                  <c:v>1249.99999999995</c:v>
                </c:pt>
                <c:pt idx="22">
                  <c:v>-1250</c:v>
                </c:pt>
                <c:pt idx="23">
                  <c:v>625.000000000819</c:v>
                </c:pt>
                <c:pt idx="24">
                  <c:v>-2.45563569478691e-9</c:v>
                </c:pt>
                <c:pt idx="25">
                  <c:v>625.000000002456</c:v>
                </c:pt>
                <c:pt idx="26">
                  <c:v>-7.73070496506989e-10</c:v>
                </c:pt>
                <c:pt idx="27">
                  <c:v>-9.09494701772928e-11</c:v>
                </c:pt>
                <c:pt idx="28">
                  <c:v>1250.00000000005</c:v>
                </c:pt>
                <c:pt idx="29">
                  <c:v>-624.999999999953</c:v>
                </c:pt>
                <c:pt idx="30">
                  <c:v>624.999999999905</c:v>
                </c:pt>
                <c:pt idx="31">
                  <c:v>1250.00000000005</c:v>
                </c:pt>
                <c:pt idx="32">
                  <c:v>-625.000000000022</c:v>
                </c:pt>
                <c:pt idx="33">
                  <c:v>1875.00000000004</c:v>
                </c:pt>
                <c:pt idx="34">
                  <c:v>-625.000000000022</c:v>
                </c:pt>
                <c:pt idx="35">
                  <c:v>1249.99999999998</c:v>
                </c:pt>
                <c:pt idx="36">
                  <c:v>625.000000000045</c:v>
                </c:pt>
                <c:pt idx="37">
                  <c:v>1249.99999999995</c:v>
                </c:pt>
                <c:pt idx="38">
                  <c:v>3.54702933691442e-11</c:v>
                </c:pt>
                <c:pt idx="39">
                  <c:v>-2.36468622460961e-11</c:v>
                </c:pt>
                <c:pt idx="40">
                  <c:v>-2499.99999999999</c:v>
                </c:pt>
                <c:pt idx="41">
                  <c:v>-1875</c:v>
                </c:pt>
                <c:pt idx="42">
                  <c:v>-625</c:v>
                </c:pt>
                <c:pt idx="43">
                  <c:v>2500</c:v>
                </c:pt>
                <c:pt idx="44">
                  <c:v>-2500</c:v>
                </c:pt>
                <c:pt idx="45">
                  <c:v>1250</c:v>
                </c:pt>
                <c:pt idx="46">
                  <c:v>-625</c:v>
                </c:pt>
                <c:pt idx="47">
                  <c:v>1250.00000000001</c:v>
                </c:pt>
                <c:pt idx="48">
                  <c:v>-1874.99999999958</c:v>
                </c:pt>
                <c:pt idx="49">
                  <c:v>2499.99999999868</c:v>
                </c:pt>
                <c:pt idx="50">
                  <c:v>-2499.99999999867</c:v>
                </c:pt>
                <c:pt idx="51">
                  <c:v>1249.99999999956</c:v>
                </c:pt>
                <c:pt idx="52">
                  <c:v>1.13686837721616e-11</c:v>
                </c:pt>
                <c:pt idx="53">
                  <c:v>624.999999999977</c:v>
                </c:pt>
                <c:pt idx="54">
                  <c:v>-1874.99999999999</c:v>
                </c:pt>
                <c:pt idx="55">
                  <c:v>2500</c:v>
                </c:pt>
                <c:pt idx="56">
                  <c:v>-2499.99999999999</c:v>
                </c:pt>
                <c:pt idx="57">
                  <c:v>1874.99999999998</c:v>
                </c:pt>
                <c:pt idx="58">
                  <c:v>-624.999999999989</c:v>
                </c:pt>
                <c:pt idx="59">
                  <c:v>5.91171556152403e-12</c:v>
                </c:pt>
                <c:pt idx="60">
                  <c:v>624.999999999988</c:v>
                </c:pt>
                <c:pt idx="61">
                  <c:v>-1874.99999999999</c:v>
                </c:pt>
                <c:pt idx="62">
                  <c:v>2499.99999999999</c:v>
                </c:pt>
                <c:pt idx="63">
                  <c:v>-1874.99999999999</c:v>
                </c:pt>
                <c:pt idx="64">
                  <c:v>624.999999999988</c:v>
                </c:pt>
                <c:pt idx="65">
                  <c:v>625.000000000012</c:v>
                </c:pt>
                <c:pt idx="66">
                  <c:v>-1.18234311230481e-11</c:v>
                </c:pt>
                <c:pt idx="67">
                  <c:v>-1874.99999999999</c:v>
                </c:pt>
                <c:pt idx="68">
                  <c:v>2499.99999999999</c:v>
                </c:pt>
                <c:pt idx="69">
                  <c:v>-1249.99999999999</c:v>
                </c:pt>
                <c:pt idx="70">
                  <c:v>-625.000000000003</c:v>
                </c:pt>
                <c:pt idx="71">
                  <c:v>1875</c:v>
                </c:pt>
                <c:pt idx="72">
                  <c:v>-1874.99999999999</c:v>
                </c:pt>
                <c:pt idx="73">
                  <c:v>1249.99999999999</c:v>
                </c:pt>
                <c:pt idx="74">
                  <c:v>-624.999999999997</c:v>
                </c:pt>
                <c:pt idx="75">
                  <c:v>0</c:v>
                </c:pt>
                <c:pt idx="76">
                  <c:v>1250</c:v>
                </c:pt>
                <c:pt idx="77">
                  <c:v>-2500</c:v>
                </c:pt>
                <c:pt idx="78">
                  <c:v>2500</c:v>
                </c:pt>
                <c:pt idx="79">
                  <c:v>-1250</c:v>
                </c:pt>
                <c:pt idx="80">
                  <c:v>0</c:v>
                </c:pt>
                <c:pt idx="81">
                  <c:v>625</c:v>
                </c:pt>
                <c:pt idx="82">
                  <c:v>-625.000000000001</c:v>
                </c:pt>
                <c:pt idx="83">
                  <c:v>2.95585778076202e-12</c:v>
                </c:pt>
                <c:pt idx="84">
                  <c:v>-1.47792889038101e-12</c:v>
                </c:pt>
                <c:pt idx="85">
                  <c:v>1250</c:v>
                </c:pt>
                <c:pt idx="86">
                  <c:v>-1250</c:v>
                </c:pt>
                <c:pt idx="87">
                  <c:v>-624.999999999997</c:v>
                </c:pt>
                <c:pt idx="88">
                  <c:v>1874.99999999999</c:v>
                </c:pt>
                <c:pt idx="89">
                  <c:v>-1875</c:v>
                </c:pt>
                <c:pt idx="90">
                  <c:v>1875</c:v>
                </c:pt>
                <c:pt idx="91">
                  <c:v>-1875</c:v>
                </c:pt>
                <c:pt idx="92">
                  <c:v>624.999999999991</c:v>
                </c:pt>
                <c:pt idx="93">
                  <c:v>1250.00000000001</c:v>
                </c:pt>
                <c:pt idx="94">
                  <c:v>-1875.00000000001</c:v>
                </c:pt>
                <c:pt idx="95">
                  <c:v>1875.00000000001</c:v>
                </c:pt>
                <c:pt idx="96">
                  <c:v>-2500.00000000001</c:v>
                </c:pt>
                <c:pt idx="97">
                  <c:v>2500.00000000001</c:v>
                </c:pt>
                <c:pt idx="98">
                  <c:v>-1250</c:v>
                </c:pt>
                <c:pt idx="99">
                  <c:v>0</c:v>
                </c:pt>
                <c:pt idx="100">
                  <c:v>-1.18234311230481e-11</c:v>
                </c:pt>
                <c:pt idx="101">
                  <c:v>625.000000000024</c:v>
                </c:pt>
                <c:pt idx="102">
                  <c:v>-2.36468622460961e-11</c:v>
                </c:pt>
                <c:pt idx="103">
                  <c:v>-1874.99999999998</c:v>
                </c:pt>
                <c:pt idx="104">
                  <c:v>2499.99999999999</c:v>
                </c:pt>
                <c:pt idx="105">
                  <c:v>-1875.00000000001</c:v>
                </c:pt>
                <c:pt idx="106">
                  <c:v>1875.00000000002</c:v>
                </c:pt>
                <c:pt idx="107">
                  <c:v>-2500.00000000002</c:v>
                </c:pt>
                <c:pt idx="108">
                  <c:v>2500.00000000002</c:v>
                </c:pt>
                <c:pt idx="109">
                  <c:v>-1875.00000000001</c:v>
                </c:pt>
                <c:pt idx="110">
                  <c:v>624.999999999977</c:v>
                </c:pt>
                <c:pt idx="111">
                  <c:v>625.000000000045</c:v>
                </c:pt>
                <c:pt idx="112">
                  <c:v>-625.000000000023</c:v>
                </c:pt>
                <c:pt idx="113">
                  <c:v>-625</c:v>
                </c:pt>
                <c:pt idx="114">
                  <c:v>1250</c:v>
                </c:pt>
                <c:pt idx="115">
                  <c:v>-1250.00000000002</c:v>
                </c:pt>
                <c:pt idx="116">
                  <c:v>1250.00000000005</c:v>
                </c:pt>
                <c:pt idx="117">
                  <c:v>-1250.00000000002</c:v>
                </c:pt>
                <c:pt idx="118">
                  <c:v>1250</c:v>
                </c:pt>
                <c:pt idx="119">
                  <c:v>-1250.00000000002</c:v>
                </c:pt>
                <c:pt idx="120">
                  <c:v>625.000000000045</c:v>
                </c:pt>
                <c:pt idx="121">
                  <c:v>-625.000000000023</c:v>
                </c:pt>
                <c:pt idx="122">
                  <c:v>1875</c:v>
                </c:pt>
                <c:pt idx="123">
                  <c:v>-3125</c:v>
                </c:pt>
                <c:pt idx="124">
                  <c:v>3124.99999999998</c:v>
                </c:pt>
                <c:pt idx="125">
                  <c:v>-1874.99999999995</c:v>
                </c:pt>
                <c:pt idx="126">
                  <c:v>-625.000000000023</c:v>
                </c:pt>
                <c:pt idx="127">
                  <c:v>2500</c:v>
                </c:pt>
                <c:pt idx="128">
                  <c:v>-2500</c:v>
                </c:pt>
                <c:pt idx="129">
                  <c:v>1250</c:v>
                </c:pt>
                <c:pt idx="130">
                  <c:v>0</c:v>
                </c:pt>
                <c:pt idx="131">
                  <c:v>-625</c:v>
                </c:pt>
                <c:pt idx="132">
                  <c:v>0</c:v>
                </c:pt>
                <c:pt idx="133">
                  <c:v>0</c:v>
                </c:pt>
                <c:pt idx="134">
                  <c:v>1249.99999999995</c:v>
                </c:pt>
                <c:pt idx="135">
                  <c:v>-1874.99999999991</c:v>
                </c:pt>
                <c:pt idx="136">
                  <c:v>1249.99999999995</c:v>
                </c:pt>
                <c:pt idx="137">
                  <c:v>-625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LW30_40!$AI$25:$AI$163</c:f>
              <c:numCache>
                <c:formatCode>General</c:formatCode>
                <c:ptCount val="139"/>
                <c:pt idx="0">
                  <c:v>0</c:v>
                </c:pt>
                <c:pt idx="1">
                  <c:v>-525000</c:v>
                </c:pt>
                <c:pt idx="2">
                  <c:v>2500.00000000036</c:v>
                </c:pt>
                <c:pt idx="3">
                  <c:v>-2500.00000000045</c:v>
                </c:pt>
                <c:pt idx="4">
                  <c:v>1875.00000000018</c:v>
                </c:pt>
                <c:pt idx="5">
                  <c:v>0</c:v>
                </c:pt>
                <c:pt idx="6">
                  <c:v>-625.000000000364</c:v>
                </c:pt>
                <c:pt idx="7">
                  <c:v>625.000000000728</c:v>
                </c:pt>
                <c:pt idx="8">
                  <c:v>-3.63797880709171e-10</c:v>
                </c:pt>
                <c:pt idx="9">
                  <c:v>625</c:v>
                </c:pt>
                <c:pt idx="10">
                  <c:v>-625</c:v>
                </c:pt>
                <c:pt idx="11">
                  <c:v>-625</c:v>
                </c:pt>
                <c:pt idx="12">
                  <c:v>1875.00000000082</c:v>
                </c:pt>
                <c:pt idx="13">
                  <c:v>-1250.00000000173</c:v>
                </c:pt>
                <c:pt idx="14">
                  <c:v>625.000000001</c:v>
                </c:pt>
                <c:pt idx="15">
                  <c:v>-1250.00000000009</c:v>
                </c:pt>
                <c:pt idx="16">
                  <c:v>1875</c:v>
                </c:pt>
                <c:pt idx="17">
                  <c:v>-2500</c:v>
                </c:pt>
                <c:pt idx="18">
                  <c:v>2500</c:v>
                </c:pt>
                <c:pt idx="19">
                  <c:v>-1875.00000000009</c:v>
                </c:pt>
                <c:pt idx="20">
                  <c:v>1.81898940354586e-10</c:v>
                </c:pt>
                <c:pt idx="21">
                  <c:v>624.999999999909</c:v>
                </c:pt>
                <c:pt idx="22">
                  <c:v>-625.000000000047</c:v>
                </c:pt>
                <c:pt idx="23">
                  <c:v>-1250.00000000086</c:v>
                </c:pt>
                <c:pt idx="24">
                  <c:v>2500.00000000278</c:v>
                </c:pt>
                <c:pt idx="25">
                  <c:v>-3750.00000000282</c:v>
                </c:pt>
                <c:pt idx="26">
                  <c:v>1875.000000001</c:v>
                </c:pt>
                <c:pt idx="27">
                  <c:v>-9.45874489843845e-11</c:v>
                </c:pt>
                <c:pt idx="28">
                  <c:v>-1874.99999999993</c:v>
                </c:pt>
                <c:pt idx="29">
                  <c:v>624.999999999975</c:v>
                </c:pt>
                <c:pt idx="30">
                  <c:v>625</c:v>
                </c:pt>
                <c:pt idx="31">
                  <c:v>-3125</c:v>
                </c:pt>
                <c:pt idx="32">
                  <c:v>1875.00000000001</c:v>
                </c:pt>
                <c:pt idx="33">
                  <c:v>-625.000000000022</c:v>
                </c:pt>
                <c:pt idx="34">
                  <c:v>-624.999999999985</c:v>
                </c:pt>
                <c:pt idx="35">
                  <c:v>-625.000000000004</c:v>
                </c:pt>
                <c:pt idx="36">
                  <c:v>-624.999999999993</c:v>
                </c:pt>
                <c:pt idx="37">
                  <c:v>0</c:v>
                </c:pt>
                <c:pt idx="38">
                  <c:v>-4.54747350886464e-12</c:v>
                </c:pt>
                <c:pt idx="39">
                  <c:v>-624.999999999997</c:v>
                </c:pt>
                <c:pt idx="40">
                  <c:v>2500</c:v>
                </c:pt>
                <c:pt idx="41">
                  <c:v>1875</c:v>
                </c:pt>
                <c:pt idx="42">
                  <c:v>-1875</c:v>
                </c:pt>
                <c:pt idx="43">
                  <c:v>2500</c:v>
                </c:pt>
                <c:pt idx="44">
                  <c:v>-1875</c:v>
                </c:pt>
                <c:pt idx="45">
                  <c:v>0</c:v>
                </c:pt>
                <c:pt idx="46">
                  <c:v>1250</c:v>
                </c:pt>
                <c:pt idx="47">
                  <c:v>0</c:v>
                </c:pt>
                <c:pt idx="48">
                  <c:v>-1250.00000000018</c:v>
                </c:pt>
                <c:pt idx="49">
                  <c:v>1250.00000000054</c:v>
                </c:pt>
                <c:pt idx="50">
                  <c:v>-625.000000000546</c:v>
                </c:pt>
                <c:pt idx="51">
                  <c:v>625.000000000182</c:v>
                </c:pt>
                <c:pt idx="52">
                  <c:v>-624.999999999994</c:v>
                </c:pt>
                <c:pt idx="53">
                  <c:v>624.999999999982</c:v>
                </c:pt>
                <c:pt idx="54">
                  <c:v>-624.999999999976</c:v>
                </c:pt>
                <c:pt idx="55">
                  <c:v>1249.99999999999</c:v>
                </c:pt>
                <c:pt idx="56">
                  <c:v>-1250.00000000001</c:v>
                </c:pt>
                <c:pt idx="57">
                  <c:v>625.000000000024</c:v>
                </c:pt>
                <c:pt idx="58">
                  <c:v>-2.36468622460961e-11</c:v>
                </c:pt>
                <c:pt idx="59">
                  <c:v>3.45607986673713e-11</c:v>
                </c:pt>
                <c:pt idx="60">
                  <c:v>-4.54747350886464e-11</c:v>
                </c:pt>
                <c:pt idx="61">
                  <c:v>2.27373675443232e-11</c:v>
                </c:pt>
                <c:pt idx="62">
                  <c:v>0</c:v>
                </c:pt>
                <c:pt idx="63">
                  <c:v>2.27373675443232e-11</c:v>
                </c:pt>
                <c:pt idx="64">
                  <c:v>624.999999999955</c:v>
                </c:pt>
                <c:pt idx="65">
                  <c:v>-1249.99999999998</c:v>
                </c:pt>
                <c:pt idx="66">
                  <c:v>1875.00000000002</c:v>
                </c:pt>
                <c:pt idx="67">
                  <c:v>-1875.00000000005</c:v>
                </c:pt>
                <c:pt idx="68">
                  <c:v>1250.00000000002</c:v>
                </c:pt>
                <c:pt idx="69">
                  <c:v>-624.999999999977</c:v>
                </c:pt>
                <c:pt idx="70">
                  <c:v>624.999999999955</c:v>
                </c:pt>
                <c:pt idx="71">
                  <c:v>2.27373675443232e-11</c:v>
                </c:pt>
                <c:pt idx="72">
                  <c:v>-1250</c:v>
                </c:pt>
                <c:pt idx="73">
                  <c:v>1875</c:v>
                </c:pt>
                <c:pt idx="74">
                  <c:v>-1250</c:v>
                </c:pt>
                <c:pt idx="75">
                  <c:v>625</c:v>
                </c:pt>
                <c:pt idx="76">
                  <c:v>0</c:v>
                </c:pt>
                <c:pt idx="77">
                  <c:v>-1249.99999999995</c:v>
                </c:pt>
                <c:pt idx="78">
                  <c:v>2499.99999999991</c:v>
                </c:pt>
                <c:pt idx="79">
                  <c:v>-2499.99999999995</c:v>
                </c:pt>
                <c:pt idx="80">
                  <c:v>1875</c:v>
                </c:pt>
                <c:pt idx="81">
                  <c:v>-625</c:v>
                </c:pt>
                <c:pt idx="82">
                  <c:v>-1250</c:v>
                </c:pt>
                <c:pt idx="83">
                  <c:v>2500</c:v>
                </c:pt>
                <c:pt idx="84">
                  <c:v>-1875</c:v>
                </c:pt>
                <c:pt idx="85">
                  <c:v>625</c:v>
                </c:pt>
                <c:pt idx="86">
                  <c:v>0</c:v>
                </c:pt>
                <c:pt idx="87">
                  <c:v>-625</c:v>
                </c:pt>
                <c:pt idx="88">
                  <c:v>1875</c:v>
                </c:pt>
                <c:pt idx="89">
                  <c:v>-3125</c:v>
                </c:pt>
                <c:pt idx="90">
                  <c:v>3750</c:v>
                </c:pt>
                <c:pt idx="91">
                  <c:v>-3125.00000000005</c:v>
                </c:pt>
                <c:pt idx="92">
                  <c:v>1875.00000000009</c:v>
                </c:pt>
                <c:pt idx="93">
                  <c:v>-1250.00000000005</c:v>
                </c:pt>
                <c:pt idx="94">
                  <c:v>625</c:v>
                </c:pt>
                <c:pt idx="95">
                  <c:v>625</c:v>
                </c:pt>
                <c:pt idx="96">
                  <c:v>-1250</c:v>
                </c:pt>
                <c:pt idx="97">
                  <c:v>624.999999999977</c:v>
                </c:pt>
                <c:pt idx="98">
                  <c:v>4.54747350886464e-11</c:v>
                </c:pt>
                <c:pt idx="99">
                  <c:v>-625.000000000023</c:v>
                </c:pt>
                <c:pt idx="100">
                  <c:v>1874.99999999998</c:v>
                </c:pt>
                <c:pt idx="101">
                  <c:v>-3124.99999999995</c:v>
                </c:pt>
                <c:pt idx="102">
                  <c:v>3124.99999999998</c:v>
                </c:pt>
                <c:pt idx="103">
                  <c:v>-2500.00000000002</c:v>
                </c:pt>
                <c:pt idx="104">
                  <c:v>1875.00000000005</c:v>
                </c:pt>
                <c:pt idx="105">
                  <c:v>-625.000000000047</c:v>
                </c:pt>
                <c:pt idx="106">
                  <c:v>-1249.99999999995</c:v>
                </c:pt>
                <c:pt idx="107">
                  <c:v>1249.99999999997</c:v>
                </c:pt>
                <c:pt idx="108">
                  <c:v>1.09139364212751e-11</c:v>
                </c:pt>
                <c:pt idx="109">
                  <c:v>-625</c:v>
                </c:pt>
                <c:pt idx="110">
                  <c:v>1250</c:v>
                </c:pt>
                <c:pt idx="111">
                  <c:v>-2500</c:v>
                </c:pt>
                <c:pt idx="112">
                  <c:v>1875</c:v>
                </c:pt>
                <c:pt idx="113">
                  <c:v>0</c:v>
                </c:pt>
                <c:pt idx="114">
                  <c:v>-1250</c:v>
                </c:pt>
                <c:pt idx="115">
                  <c:v>1250</c:v>
                </c:pt>
                <c:pt idx="116">
                  <c:v>-625</c:v>
                </c:pt>
                <c:pt idx="117">
                  <c:v>0</c:v>
                </c:pt>
                <c:pt idx="118">
                  <c:v>-624.999999999995</c:v>
                </c:pt>
                <c:pt idx="119">
                  <c:v>1249.99999999998</c:v>
                </c:pt>
                <c:pt idx="120">
                  <c:v>-1874.99999999996</c:v>
                </c:pt>
                <c:pt idx="121">
                  <c:v>2499.99999999995</c:v>
                </c:pt>
                <c:pt idx="122">
                  <c:v>-3124.99999999995</c:v>
                </c:pt>
                <c:pt idx="123">
                  <c:v>3124.99999999995</c:v>
                </c:pt>
                <c:pt idx="124">
                  <c:v>-3124.99999999995</c:v>
                </c:pt>
                <c:pt idx="125">
                  <c:v>2499.99999999995</c:v>
                </c:pt>
                <c:pt idx="126">
                  <c:v>-1249.99999999995</c:v>
                </c:pt>
                <c:pt idx="127">
                  <c:v>-625.000000000024</c:v>
                </c:pt>
                <c:pt idx="128">
                  <c:v>1874.99999999998</c:v>
                </c:pt>
                <c:pt idx="129">
                  <c:v>-2499.99999999995</c:v>
                </c:pt>
                <c:pt idx="130">
                  <c:v>1249.99999999995</c:v>
                </c:pt>
                <c:pt idx="131">
                  <c:v>1250.00000000005</c:v>
                </c:pt>
                <c:pt idx="132">
                  <c:v>-3125.00000000002</c:v>
                </c:pt>
                <c:pt idx="133">
                  <c:v>2500</c:v>
                </c:pt>
                <c:pt idx="134">
                  <c:v>-1250</c:v>
                </c:pt>
                <c:pt idx="135">
                  <c:v>0</c:v>
                </c:pt>
                <c:pt idx="136">
                  <c:v>1250</c:v>
                </c:pt>
                <c:pt idx="137">
                  <c:v>-2500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5304641"/>
        <c:axId val="720577427"/>
      </c:lineChart>
      <c:catAx>
        <c:axId val="6253046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577427"/>
        <c:crosses val="autoZero"/>
        <c:auto val="1"/>
        <c:lblAlgn val="ctr"/>
        <c:lblOffset val="100"/>
        <c:noMultiLvlLbl val="0"/>
      </c:catAx>
      <c:valAx>
        <c:axId val="7205774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3046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a''</a:t>
            </a:r>
            <a:endParaRPr lang="en-US" altLang="zh-CN"/>
          </a:p>
        </c:rich>
      </c:tx>
      <c:layout>
        <c:manualLayout>
          <c:xMode val="edge"/>
          <c:yMode val="edge"/>
          <c:x val="0.439643155840535"/>
          <c:y val="0.02563488260661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LW30_40!$AK$25:$AK$162</c:f>
              <c:numCache>
                <c:formatCode>General</c:formatCode>
                <c:ptCount val="138"/>
                <c:pt idx="0">
                  <c:v>0</c:v>
                </c:pt>
                <c:pt idx="1">
                  <c:v>256875</c:v>
                </c:pt>
                <c:pt idx="2">
                  <c:v>5624.99999999959</c:v>
                </c:pt>
                <c:pt idx="3">
                  <c:v>-3749.9999999997</c:v>
                </c:pt>
                <c:pt idx="4">
                  <c:v>2499.99999999997</c:v>
                </c:pt>
                <c:pt idx="5">
                  <c:v>-3125.00000000013</c:v>
                </c:pt>
                <c:pt idx="6">
                  <c:v>6250.00000000024</c:v>
                </c:pt>
                <c:pt idx="7">
                  <c:v>-7500.00000000023</c:v>
                </c:pt>
                <c:pt idx="8">
                  <c:v>5000.00000000008</c:v>
                </c:pt>
                <c:pt idx="9">
                  <c:v>0</c:v>
                </c:pt>
                <c:pt idx="10">
                  <c:v>-2500</c:v>
                </c:pt>
                <c:pt idx="11">
                  <c:v>1874.99999999992</c:v>
                </c:pt>
                <c:pt idx="12">
                  <c:v>-1249.99999999977</c:v>
                </c:pt>
                <c:pt idx="13">
                  <c:v>2499.99999999978</c:v>
                </c:pt>
                <c:pt idx="14">
                  <c:v>-2499.99999999989</c:v>
                </c:pt>
                <c:pt idx="15">
                  <c:v>624.999999999922</c:v>
                </c:pt>
                <c:pt idx="16">
                  <c:v>625.000000000093</c:v>
                </c:pt>
                <c:pt idx="17">
                  <c:v>624.999999999929</c:v>
                </c:pt>
                <c:pt idx="18">
                  <c:v>-1249.99999999998</c:v>
                </c:pt>
                <c:pt idx="19">
                  <c:v>-624.999999999976</c:v>
                </c:pt>
                <c:pt idx="20">
                  <c:v>4374.99999999993</c:v>
                </c:pt>
                <c:pt idx="21">
                  <c:v>-6249.99999999991</c:v>
                </c:pt>
                <c:pt idx="22">
                  <c:v>4375.00000000009</c:v>
                </c:pt>
                <c:pt idx="23">
                  <c:v>624.999999999374</c:v>
                </c:pt>
                <c:pt idx="24">
                  <c:v>-3124.99999999901</c:v>
                </c:pt>
                <c:pt idx="25">
                  <c:v>1874.99999999932</c:v>
                </c:pt>
                <c:pt idx="26">
                  <c:v>1.67347025126219e-10</c:v>
                </c:pt>
                <c:pt idx="27">
                  <c:v>2.91038304567337e-11</c:v>
                </c:pt>
                <c:pt idx="28">
                  <c:v>624.999999999964</c:v>
                </c:pt>
                <c:pt idx="29">
                  <c:v>-624.999999999985</c:v>
                </c:pt>
                <c:pt idx="30">
                  <c:v>-625</c:v>
                </c:pt>
                <c:pt idx="31">
                  <c:v>1875</c:v>
                </c:pt>
                <c:pt idx="32">
                  <c:v>-1250.00000000004</c:v>
                </c:pt>
                <c:pt idx="33">
                  <c:v>1.34605215862393e-10</c:v>
                </c:pt>
                <c:pt idx="34">
                  <c:v>624.999999999814</c:v>
                </c:pt>
                <c:pt idx="35">
                  <c:v>1.89174897968769e-10</c:v>
                </c:pt>
                <c:pt idx="36">
                  <c:v>-625.000000000189</c:v>
                </c:pt>
                <c:pt idx="37">
                  <c:v>1.41881173476577e-10</c:v>
                </c:pt>
                <c:pt idx="38">
                  <c:v>3749.99999999995</c:v>
                </c:pt>
                <c:pt idx="39">
                  <c:v>-2500.00000000005</c:v>
                </c:pt>
                <c:pt idx="40">
                  <c:v>1.41881173476577e-10</c:v>
                </c:pt>
                <c:pt idx="41">
                  <c:v>-3750.00000000019</c:v>
                </c:pt>
                <c:pt idx="42">
                  <c:v>-1874.99999999987</c:v>
                </c:pt>
                <c:pt idx="43">
                  <c:v>4374.99999999993</c:v>
                </c:pt>
                <c:pt idx="44">
                  <c:v>-3749.99999999994</c:v>
                </c:pt>
                <c:pt idx="45">
                  <c:v>4374.99999999997</c:v>
                </c:pt>
                <c:pt idx="46">
                  <c:v>-4375</c:v>
                </c:pt>
                <c:pt idx="47">
                  <c:v>4375.00000000112</c:v>
                </c:pt>
                <c:pt idx="48">
                  <c:v>-3125.00000000453</c:v>
                </c:pt>
                <c:pt idx="49">
                  <c:v>2500.00000000684</c:v>
                </c:pt>
                <c:pt idx="50">
                  <c:v>-625.000000004584</c:v>
                </c:pt>
                <c:pt idx="51">
                  <c:v>-1249.99999999885</c:v>
                </c:pt>
                <c:pt idx="52">
                  <c:v>625</c:v>
                </c:pt>
                <c:pt idx="53">
                  <c:v>1250</c:v>
                </c:pt>
                <c:pt idx="54">
                  <c:v>-1875.0000000001</c:v>
                </c:pt>
                <c:pt idx="55">
                  <c:v>625.000000000393</c:v>
                </c:pt>
                <c:pt idx="56">
                  <c:v>-6.69388100504875e-10</c:v>
                </c:pt>
                <c:pt idx="57">
                  <c:v>-1249.99999999943</c:v>
                </c:pt>
                <c:pt idx="58">
                  <c:v>625</c:v>
                </c:pt>
                <c:pt idx="59">
                  <c:v>1249.99999999943</c:v>
                </c:pt>
                <c:pt idx="60">
                  <c:v>-2499.99999999924</c:v>
                </c:pt>
                <c:pt idx="61">
                  <c:v>-625.000000000568</c:v>
                </c:pt>
                <c:pt idx="62">
                  <c:v>4999.99999999983</c:v>
                </c:pt>
                <c:pt idx="63">
                  <c:v>-7499.99999999891</c:v>
                </c:pt>
                <c:pt idx="64">
                  <c:v>8124.99999999891</c:v>
                </c:pt>
                <c:pt idx="65">
                  <c:v>-7499.99999999964</c:v>
                </c:pt>
                <c:pt idx="66">
                  <c:v>6250</c:v>
                </c:pt>
                <c:pt idx="67">
                  <c:v>-4375</c:v>
                </c:pt>
                <c:pt idx="68">
                  <c:v>3749.99999999964</c:v>
                </c:pt>
                <c:pt idx="69">
                  <c:v>-1249.99999999891</c:v>
                </c:pt>
                <c:pt idx="70">
                  <c:v>-625.000000001091</c:v>
                </c:pt>
                <c:pt idx="71">
                  <c:v>1250.00000000073</c:v>
                </c:pt>
                <c:pt idx="72">
                  <c:v>-1.09139364212751e-9</c:v>
                </c:pt>
                <c:pt idx="73">
                  <c:v>625.000000001091</c:v>
                </c:pt>
                <c:pt idx="74">
                  <c:v>-3.63797880709171e-10</c:v>
                </c:pt>
                <c:pt idx="75">
                  <c:v>0</c:v>
                </c:pt>
                <c:pt idx="76">
                  <c:v>-1250</c:v>
                </c:pt>
                <c:pt idx="77">
                  <c:v>4375.00000000036</c:v>
                </c:pt>
                <c:pt idx="78">
                  <c:v>-5000.00000000109</c:v>
                </c:pt>
                <c:pt idx="79">
                  <c:v>2500.00000000127</c:v>
                </c:pt>
                <c:pt idx="80">
                  <c:v>1249.99999999929</c:v>
                </c:pt>
                <c:pt idx="81">
                  <c:v>-2500</c:v>
                </c:pt>
                <c:pt idx="82">
                  <c:v>1875.00000000052</c:v>
                </c:pt>
                <c:pt idx="83">
                  <c:v>-1250.00000000052</c:v>
                </c:pt>
                <c:pt idx="84">
                  <c:v>1250.00000000017</c:v>
                </c:pt>
                <c:pt idx="85">
                  <c:v>-8.73114913702011e-11</c:v>
                </c:pt>
                <c:pt idx="86">
                  <c:v>-2499.99999999968</c:v>
                </c:pt>
                <c:pt idx="87">
                  <c:v>3124.99999999953</c:v>
                </c:pt>
                <c:pt idx="88">
                  <c:v>625.000000000349</c:v>
                </c:pt>
                <c:pt idx="89">
                  <c:v>-5000.00000000015</c:v>
                </c:pt>
                <c:pt idx="90">
                  <c:v>5625.00000000012</c:v>
                </c:pt>
                <c:pt idx="91">
                  <c:v>-3750.00000000032</c:v>
                </c:pt>
                <c:pt idx="92">
                  <c:v>1875.00000000047</c:v>
                </c:pt>
                <c:pt idx="93">
                  <c:v>-1875.00000000032</c:v>
                </c:pt>
                <c:pt idx="94">
                  <c:v>2500.00000000009</c:v>
                </c:pt>
                <c:pt idx="95">
                  <c:v>-3125.00000000017</c:v>
                </c:pt>
                <c:pt idx="96">
                  <c:v>3750.00000000052</c:v>
                </c:pt>
                <c:pt idx="97">
                  <c:v>-4375.00000000052</c:v>
                </c:pt>
                <c:pt idx="98">
                  <c:v>3750</c:v>
                </c:pt>
                <c:pt idx="99">
                  <c:v>-1874.99999999965</c:v>
                </c:pt>
                <c:pt idx="100">
                  <c:v>-624.999999999811</c:v>
                </c:pt>
                <c:pt idx="101">
                  <c:v>1874.99999999891</c:v>
                </c:pt>
                <c:pt idx="102">
                  <c:v>-1874.99999999891</c:v>
                </c:pt>
                <c:pt idx="103">
                  <c:v>624.999999999636</c:v>
                </c:pt>
                <c:pt idx="104">
                  <c:v>-625</c:v>
                </c:pt>
                <c:pt idx="105">
                  <c:v>625</c:v>
                </c:pt>
                <c:pt idx="106">
                  <c:v>-1250</c:v>
                </c:pt>
                <c:pt idx="107">
                  <c:v>1875</c:v>
                </c:pt>
                <c:pt idx="108">
                  <c:v>-3750</c:v>
                </c:pt>
                <c:pt idx="109">
                  <c:v>2500</c:v>
                </c:pt>
                <c:pt idx="110">
                  <c:v>625</c:v>
                </c:pt>
                <c:pt idx="111">
                  <c:v>-3750</c:v>
                </c:pt>
                <c:pt idx="112">
                  <c:v>3125</c:v>
                </c:pt>
                <c:pt idx="113">
                  <c:v>-1250.00000000036</c:v>
                </c:pt>
                <c:pt idx="114">
                  <c:v>1.09139364212751e-9</c:v>
                </c:pt>
                <c:pt idx="115">
                  <c:v>-625.000000001091</c:v>
                </c:pt>
                <c:pt idx="116">
                  <c:v>625.000000000175</c:v>
                </c:pt>
                <c:pt idx="117">
                  <c:v>625.000000000568</c:v>
                </c:pt>
                <c:pt idx="118">
                  <c:v>-2500.00000000076</c:v>
                </c:pt>
                <c:pt idx="119">
                  <c:v>3750.00000000076</c:v>
                </c:pt>
                <c:pt idx="120">
                  <c:v>-1875.00000000076</c:v>
                </c:pt>
                <c:pt idx="121">
                  <c:v>-1249.99999999943</c:v>
                </c:pt>
                <c:pt idx="122">
                  <c:v>3750</c:v>
                </c:pt>
                <c:pt idx="123">
                  <c:v>-3125.00000000047</c:v>
                </c:pt>
                <c:pt idx="124">
                  <c:v>625.000000000364</c:v>
                </c:pt>
                <c:pt idx="125">
                  <c:v>1874.99999999981</c:v>
                </c:pt>
                <c:pt idx="126">
                  <c:v>-624.999999999651</c:v>
                </c:pt>
                <c:pt idx="127">
                  <c:v>-2500.00000000044</c:v>
                </c:pt>
                <c:pt idx="128">
                  <c:v>4375.00000000023</c:v>
                </c:pt>
                <c:pt idx="129">
                  <c:v>-4375.00000000004</c:v>
                </c:pt>
                <c:pt idx="130">
                  <c:v>3750.00000000001</c:v>
                </c:pt>
                <c:pt idx="131">
                  <c:v>-3125.00000000003</c:v>
                </c:pt>
                <c:pt idx="132">
                  <c:v>1875.00000000001</c:v>
                </c:pt>
                <c:pt idx="133">
                  <c:v>-3125</c:v>
                </c:pt>
                <c:pt idx="134">
                  <c:v>4375.00000000003</c:v>
                </c:pt>
                <c:pt idx="135">
                  <c:v>-4375.00000000006</c:v>
                </c:pt>
                <c:pt idx="136">
                  <c:v>1875.00000000003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LW30_40!$AL$25:$AL$162</c:f>
              <c:numCache>
                <c:formatCode>General</c:formatCode>
                <c:ptCount val="138"/>
                <c:pt idx="0">
                  <c:v>0</c:v>
                </c:pt>
                <c:pt idx="1">
                  <c:v>286875</c:v>
                </c:pt>
                <c:pt idx="2">
                  <c:v>8124.99999999959</c:v>
                </c:pt>
                <c:pt idx="3">
                  <c:v>-7499.99999999968</c:v>
                </c:pt>
                <c:pt idx="4">
                  <c:v>6249.99999999991</c:v>
                </c:pt>
                <c:pt idx="5">
                  <c:v>-5000.00000000023</c:v>
                </c:pt>
                <c:pt idx="6">
                  <c:v>3750.00000000068</c:v>
                </c:pt>
                <c:pt idx="7">
                  <c:v>-2500.00000000068</c:v>
                </c:pt>
                <c:pt idx="8">
                  <c:v>625.000000000227</c:v>
                </c:pt>
                <c:pt idx="9">
                  <c:v>1250</c:v>
                </c:pt>
                <c:pt idx="10">
                  <c:v>-1875</c:v>
                </c:pt>
                <c:pt idx="11">
                  <c:v>1250.0000000005</c:v>
                </c:pt>
                <c:pt idx="12">
                  <c:v>-1250.0000000015</c:v>
                </c:pt>
                <c:pt idx="13">
                  <c:v>1250.00000000155</c:v>
                </c:pt>
                <c:pt idx="14">
                  <c:v>-625.000000000637</c:v>
                </c:pt>
                <c:pt idx="15">
                  <c:v>625.000000000136</c:v>
                </c:pt>
                <c:pt idx="16">
                  <c:v>-1875.00000000005</c:v>
                </c:pt>
                <c:pt idx="17">
                  <c:v>2499.99999999995</c:v>
                </c:pt>
                <c:pt idx="18">
                  <c:v>-2499.99999999986</c:v>
                </c:pt>
                <c:pt idx="19">
                  <c:v>2499.99999999986</c:v>
                </c:pt>
                <c:pt idx="20">
                  <c:v>-1249.99999999995</c:v>
                </c:pt>
                <c:pt idx="21">
                  <c:v>-2500</c:v>
                </c:pt>
                <c:pt idx="22">
                  <c:v>5624.999999999</c:v>
                </c:pt>
                <c:pt idx="23">
                  <c:v>-4999.999999996</c:v>
                </c:pt>
                <c:pt idx="24">
                  <c:v>1874.999999994</c:v>
                </c:pt>
                <c:pt idx="25">
                  <c:v>3.95630195271224e-9</c:v>
                </c:pt>
                <c:pt idx="26">
                  <c:v>-625.000000000864</c:v>
                </c:pt>
                <c:pt idx="27">
                  <c:v>2499.99999999986</c:v>
                </c:pt>
                <c:pt idx="28">
                  <c:v>-4999.99999999995</c:v>
                </c:pt>
                <c:pt idx="29">
                  <c:v>4999.99999999995</c:v>
                </c:pt>
                <c:pt idx="30">
                  <c:v>-3124.99999999986</c:v>
                </c:pt>
                <c:pt idx="31">
                  <c:v>2499.99999999986</c:v>
                </c:pt>
                <c:pt idx="32">
                  <c:v>-4374.99999999995</c:v>
                </c:pt>
                <c:pt idx="33">
                  <c:v>6250</c:v>
                </c:pt>
                <c:pt idx="34">
                  <c:v>-5000.00000000005</c:v>
                </c:pt>
                <c:pt idx="35">
                  <c:v>1250.00000000014</c:v>
                </c:pt>
                <c:pt idx="36">
                  <c:v>624.999999999864</c:v>
                </c:pt>
                <c:pt idx="37">
                  <c:v>4.54747350886464e-11</c:v>
                </c:pt>
                <c:pt idx="38">
                  <c:v>2500</c:v>
                </c:pt>
                <c:pt idx="39">
                  <c:v>5625</c:v>
                </c:pt>
                <c:pt idx="40">
                  <c:v>-6250.00000000002</c:v>
                </c:pt>
                <c:pt idx="41">
                  <c:v>-5624.99999999996</c:v>
                </c:pt>
                <c:pt idx="42">
                  <c:v>6249.99999999996</c:v>
                </c:pt>
                <c:pt idx="43">
                  <c:v>-6249.99999999996</c:v>
                </c:pt>
                <c:pt idx="44">
                  <c:v>3749.99999999998</c:v>
                </c:pt>
                <c:pt idx="45">
                  <c:v>0</c:v>
                </c:pt>
                <c:pt idx="46">
                  <c:v>-3125</c:v>
                </c:pt>
                <c:pt idx="47">
                  <c:v>5625.00000000093</c:v>
                </c:pt>
                <c:pt idx="48">
                  <c:v>-4375.00000000377</c:v>
                </c:pt>
                <c:pt idx="49">
                  <c:v>625.000000005719</c:v>
                </c:pt>
                <c:pt idx="50">
                  <c:v>2499.99999999614</c:v>
                </c:pt>
                <c:pt idx="51">
                  <c:v>-3124.99999999903</c:v>
                </c:pt>
                <c:pt idx="52">
                  <c:v>2499.99999999996</c:v>
                </c:pt>
                <c:pt idx="53">
                  <c:v>-1249.99999999991</c:v>
                </c:pt>
                <c:pt idx="54">
                  <c:v>-625.000000000044</c:v>
                </c:pt>
                <c:pt idx="55">
                  <c:v>2500.00000000009</c:v>
                </c:pt>
                <c:pt idx="56">
                  <c:v>-4375.00000000026</c:v>
                </c:pt>
                <c:pt idx="57">
                  <c:v>4375.00000000035</c:v>
                </c:pt>
                <c:pt idx="58">
                  <c:v>-1875.00000000045</c:v>
                </c:pt>
                <c:pt idx="59">
                  <c:v>-1874.99999999935</c:v>
                </c:pt>
                <c:pt idx="60">
                  <c:v>3749.99999999943</c:v>
                </c:pt>
                <c:pt idx="61">
                  <c:v>-3124.99999999999</c:v>
                </c:pt>
                <c:pt idx="62">
                  <c:v>625.000000000546</c:v>
                </c:pt>
                <c:pt idx="63">
                  <c:v>2499.99999999945</c:v>
                </c:pt>
                <c:pt idx="64">
                  <c:v>-4375</c:v>
                </c:pt>
                <c:pt idx="65">
                  <c:v>4375.00000000055</c:v>
                </c:pt>
                <c:pt idx="66">
                  <c:v>-3125.00000000055</c:v>
                </c:pt>
                <c:pt idx="67">
                  <c:v>1875.00000000018</c:v>
                </c:pt>
                <c:pt idx="68">
                  <c:v>0</c:v>
                </c:pt>
                <c:pt idx="69">
                  <c:v>-1250</c:v>
                </c:pt>
                <c:pt idx="70">
                  <c:v>2500</c:v>
                </c:pt>
                <c:pt idx="71">
                  <c:v>-2500</c:v>
                </c:pt>
                <c:pt idx="72">
                  <c:v>2500</c:v>
                </c:pt>
                <c:pt idx="73">
                  <c:v>-2500</c:v>
                </c:pt>
                <c:pt idx="74">
                  <c:v>3125</c:v>
                </c:pt>
                <c:pt idx="75">
                  <c:v>-2499.99999999982</c:v>
                </c:pt>
                <c:pt idx="76">
                  <c:v>1874.99999999945</c:v>
                </c:pt>
                <c:pt idx="77">
                  <c:v>-1249.99999999945</c:v>
                </c:pt>
                <c:pt idx="78">
                  <c:v>1249.99999999982</c:v>
                </c:pt>
                <c:pt idx="79">
                  <c:v>-624.999999999811</c:v>
                </c:pt>
                <c:pt idx="80">
                  <c:v>624.999999999432</c:v>
                </c:pt>
                <c:pt idx="81">
                  <c:v>-1249.99999999924</c:v>
                </c:pt>
                <c:pt idx="82">
                  <c:v>1874.99999999924</c:v>
                </c:pt>
                <c:pt idx="83">
                  <c:v>-624.999999999345</c:v>
                </c:pt>
                <c:pt idx="84">
                  <c:v>-1250.00000000045</c:v>
                </c:pt>
                <c:pt idx="85">
                  <c:v>2500.00000000035</c:v>
                </c:pt>
                <c:pt idx="86">
                  <c:v>-1875.00000000026</c:v>
                </c:pt>
                <c:pt idx="87">
                  <c:v>-624.999999999913</c:v>
                </c:pt>
                <c:pt idx="88">
                  <c:v>4374.99999999996</c:v>
                </c:pt>
                <c:pt idx="89">
                  <c:v>-6874.99999999991</c:v>
                </c:pt>
                <c:pt idx="90">
                  <c:v>3749.99999999996</c:v>
                </c:pt>
                <c:pt idx="91">
                  <c:v>-1875</c:v>
                </c:pt>
                <c:pt idx="92">
                  <c:v>1249.99999999998</c:v>
                </c:pt>
                <c:pt idx="93">
                  <c:v>-1874.99999999993</c:v>
                </c:pt>
                <c:pt idx="94">
                  <c:v>624.999999999927</c:v>
                </c:pt>
                <c:pt idx="95">
                  <c:v>1250.00000000004</c:v>
                </c:pt>
                <c:pt idx="96">
                  <c:v>-2.18278728425503e-11</c:v>
                </c:pt>
                <c:pt idx="97">
                  <c:v>-3124.99999999997</c:v>
                </c:pt>
                <c:pt idx="98">
                  <c:v>3749.99999999999</c:v>
                </c:pt>
                <c:pt idx="99">
                  <c:v>-1875</c:v>
                </c:pt>
                <c:pt idx="100">
                  <c:v>1250</c:v>
                </c:pt>
                <c:pt idx="101">
                  <c:v>-2499.99999999999</c:v>
                </c:pt>
                <c:pt idx="102">
                  <c:v>3124.99999999999</c:v>
                </c:pt>
                <c:pt idx="103">
                  <c:v>-1875</c:v>
                </c:pt>
                <c:pt idx="104">
                  <c:v>-1.36424205265939e-11</c:v>
                </c:pt>
                <c:pt idx="105">
                  <c:v>1250.00000000002</c:v>
                </c:pt>
                <c:pt idx="106">
                  <c:v>-2500.00000000001</c:v>
                </c:pt>
                <c:pt idx="107">
                  <c:v>4375</c:v>
                </c:pt>
                <c:pt idx="108">
                  <c:v>-4375</c:v>
                </c:pt>
                <c:pt idx="109">
                  <c:v>625</c:v>
                </c:pt>
                <c:pt idx="110">
                  <c:v>4375</c:v>
                </c:pt>
                <c:pt idx="111">
                  <c:v>-6875.00000000001</c:v>
                </c:pt>
                <c:pt idx="112">
                  <c:v>6250.00000000004</c:v>
                </c:pt>
                <c:pt idx="113">
                  <c:v>-4375.00000000005</c:v>
                </c:pt>
                <c:pt idx="114">
                  <c:v>3125.00000000005</c:v>
                </c:pt>
                <c:pt idx="115">
                  <c:v>-1875.00000000005</c:v>
                </c:pt>
                <c:pt idx="116">
                  <c:v>-624.999999999958</c:v>
                </c:pt>
                <c:pt idx="117">
                  <c:v>3124.99999999998</c:v>
                </c:pt>
                <c:pt idx="118">
                  <c:v>-3124.99999999999</c:v>
                </c:pt>
                <c:pt idx="119">
                  <c:v>1250</c:v>
                </c:pt>
                <c:pt idx="120">
                  <c:v>-625.000000000002</c:v>
                </c:pt>
                <c:pt idx="121">
                  <c:v>2500</c:v>
                </c:pt>
                <c:pt idx="122">
                  <c:v>-4999.99999999999</c:v>
                </c:pt>
                <c:pt idx="123">
                  <c:v>5624.99999999999</c:v>
                </c:pt>
                <c:pt idx="124">
                  <c:v>-3124.99999999999</c:v>
                </c:pt>
                <c:pt idx="125">
                  <c:v>4.54747350886464e-12</c:v>
                </c:pt>
                <c:pt idx="126">
                  <c:v>624.999999999978</c:v>
                </c:pt>
                <c:pt idx="127">
                  <c:v>3.09228198602796e-11</c:v>
                </c:pt>
                <c:pt idx="128">
                  <c:v>-1.63709046319127e-11</c:v>
                </c:pt>
                <c:pt idx="129">
                  <c:v>1249.99999999999</c:v>
                </c:pt>
                <c:pt idx="130">
                  <c:v>-3749.99999999999</c:v>
                </c:pt>
                <c:pt idx="131">
                  <c:v>3750.00000000002</c:v>
                </c:pt>
                <c:pt idx="132">
                  <c:v>-3.00133251585066e-11</c:v>
                </c:pt>
                <c:pt idx="133">
                  <c:v>-3749.99999999999</c:v>
                </c:pt>
                <c:pt idx="134">
                  <c:v>4374.99999999999</c:v>
                </c:pt>
                <c:pt idx="135">
                  <c:v>-2499.99999999997</c:v>
                </c:pt>
                <c:pt idx="136">
                  <c:v>624.999999999966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LW30_40!$AM$25:$AM$162</c:f>
              <c:numCache>
                <c:formatCode>General</c:formatCode>
                <c:ptCount val="138"/>
                <c:pt idx="0">
                  <c:v>0</c:v>
                </c:pt>
                <c:pt idx="1">
                  <c:v>-180625</c:v>
                </c:pt>
                <c:pt idx="2">
                  <c:v>3750.0000000002</c:v>
                </c:pt>
                <c:pt idx="3">
                  <c:v>-1875.00000000015</c:v>
                </c:pt>
                <c:pt idx="4">
                  <c:v>-624.999999999945</c:v>
                </c:pt>
                <c:pt idx="5">
                  <c:v>1250</c:v>
                </c:pt>
                <c:pt idx="6">
                  <c:v>-625.000000000073</c:v>
                </c:pt>
                <c:pt idx="7">
                  <c:v>625.000000000113</c:v>
                </c:pt>
                <c:pt idx="8">
                  <c:v>-2500.00000000004</c:v>
                </c:pt>
                <c:pt idx="9">
                  <c:v>4375</c:v>
                </c:pt>
                <c:pt idx="10">
                  <c:v>-4375.00000000001</c:v>
                </c:pt>
                <c:pt idx="11">
                  <c:v>1875.00000000025</c:v>
                </c:pt>
                <c:pt idx="12">
                  <c:v>-6.43922248855233e-10</c:v>
                </c:pt>
                <c:pt idx="13">
                  <c:v>625.000000000589</c:v>
                </c:pt>
                <c:pt idx="14">
                  <c:v>-2500.00000000016</c:v>
                </c:pt>
                <c:pt idx="15">
                  <c:v>2499.9999999999</c:v>
                </c:pt>
                <c:pt idx="16">
                  <c:v>-1249.99999999988</c:v>
                </c:pt>
                <c:pt idx="17">
                  <c:v>-4.72937244921923e-11</c:v>
                </c:pt>
                <c:pt idx="18">
                  <c:v>4.54747350886464e-11</c:v>
                </c:pt>
                <c:pt idx="19">
                  <c:v>624.999999999864</c:v>
                </c:pt>
                <c:pt idx="20">
                  <c:v>-1874.99999999986</c:v>
                </c:pt>
                <c:pt idx="21">
                  <c:v>2499.99999999995</c:v>
                </c:pt>
                <c:pt idx="22">
                  <c:v>-1875.00000000082</c:v>
                </c:pt>
                <c:pt idx="23">
                  <c:v>625.000000003274</c:v>
                </c:pt>
                <c:pt idx="24">
                  <c:v>-625.000000004911</c:v>
                </c:pt>
                <c:pt idx="25">
                  <c:v>625.000000003229</c:v>
                </c:pt>
                <c:pt idx="26">
                  <c:v>-6.82121026329696e-10</c:v>
                </c:pt>
                <c:pt idx="27">
                  <c:v>-1250.00000000014</c:v>
                </c:pt>
                <c:pt idx="28">
                  <c:v>1875</c:v>
                </c:pt>
                <c:pt idx="29">
                  <c:v>-1249.99999999986</c:v>
                </c:pt>
                <c:pt idx="30">
                  <c:v>-625.000000000142</c:v>
                </c:pt>
                <c:pt idx="31">
                  <c:v>1875.00000000007</c:v>
                </c:pt>
                <c:pt idx="32">
                  <c:v>-2500.00000000007</c:v>
                </c:pt>
                <c:pt idx="33">
                  <c:v>2500.00000000007</c:v>
                </c:pt>
                <c:pt idx="34">
                  <c:v>-1875</c:v>
                </c:pt>
                <c:pt idx="35">
                  <c:v>624.999999999933</c:v>
                </c:pt>
                <c:pt idx="36">
                  <c:v>-624.999999999907</c:v>
                </c:pt>
                <c:pt idx="37">
                  <c:v>1249.99999999992</c:v>
                </c:pt>
                <c:pt idx="38">
                  <c:v>5.91171556152403e-11</c:v>
                </c:pt>
                <c:pt idx="39">
                  <c:v>2499.99999999996</c:v>
                </c:pt>
                <c:pt idx="40">
                  <c:v>-624.999999999988</c:v>
                </c:pt>
                <c:pt idx="41">
                  <c:v>-1250</c:v>
                </c:pt>
                <c:pt idx="42">
                  <c:v>-3125</c:v>
                </c:pt>
                <c:pt idx="43">
                  <c:v>5000</c:v>
                </c:pt>
                <c:pt idx="44">
                  <c:v>-3750</c:v>
                </c:pt>
                <c:pt idx="45">
                  <c:v>1875</c:v>
                </c:pt>
                <c:pt idx="46">
                  <c:v>-1875.00000000001</c:v>
                </c:pt>
                <c:pt idx="47">
                  <c:v>3124.99999999959</c:v>
                </c:pt>
                <c:pt idx="48">
                  <c:v>-4374.99999999826</c:v>
                </c:pt>
                <c:pt idx="49">
                  <c:v>4999.99999999735</c:v>
                </c:pt>
                <c:pt idx="50">
                  <c:v>-3749.99999999823</c:v>
                </c:pt>
                <c:pt idx="51">
                  <c:v>1249.99999999955</c:v>
                </c:pt>
                <c:pt idx="52">
                  <c:v>-624.999999999966</c:v>
                </c:pt>
                <c:pt idx="53">
                  <c:v>2499.99999999997</c:v>
                </c:pt>
                <c:pt idx="54">
                  <c:v>-4374.99999999999</c:v>
                </c:pt>
                <c:pt idx="55">
                  <c:v>4999.99999999999</c:v>
                </c:pt>
                <c:pt idx="56">
                  <c:v>-4374.99999999997</c:v>
                </c:pt>
                <c:pt idx="57">
                  <c:v>2499.99999999997</c:v>
                </c:pt>
                <c:pt idx="58">
                  <c:v>-624.999999999995</c:v>
                </c:pt>
                <c:pt idx="59">
                  <c:v>-624.999999999982</c:v>
                </c:pt>
                <c:pt idx="60">
                  <c:v>2499.99999999998</c:v>
                </c:pt>
                <c:pt idx="61">
                  <c:v>-4374.99999999998</c:v>
                </c:pt>
                <c:pt idx="62">
                  <c:v>4374.99999999998</c:v>
                </c:pt>
                <c:pt idx="63">
                  <c:v>-2499.99999999998</c:v>
                </c:pt>
                <c:pt idx="64">
                  <c:v>-2.36468622460961e-11</c:v>
                </c:pt>
                <c:pt idx="65">
                  <c:v>625.000000000024</c:v>
                </c:pt>
                <c:pt idx="66">
                  <c:v>1874.99999999998</c:v>
                </c:pt>
                <c:pt idx="67">
                  <c:v>-4374.99999999999</c:v>
                </c:pt>
                <c:pt idx="68">
                  <c:v>3749.99999999999</c:v>
                </c:pt>
                <c:pt idx="69">
                  <c:v>-624.999999999991</c:v>
                </c:pt>
                <c:pt idx="70">
                  <c:v>-2500</c:v>
                </c:pt>
                <c:pt idx="71">
                  <c:v>3749.99999999999</c:v>
                </c:pt>
                <c:pt idx="72">
                  <c:v>-3124.99999999999</c:v>
                </c:pt>
                <c:pt idx="73">
                  <c:v>1874.99999999999</c:v>
                </c:pt>
                <c:pt idx="74">
                  <c:v>-624.999999999997</c:v>
                </c:pt>
                <c:pt idx="75">
                  <c:v>-1250</c:v>
                </c:pt>
                <c:pt idx="76">
                  <c:v>3750</c:v>
                </c:pt>
                <c:pt idx="77">
                  <c:v>-5000</c:v>
                </c:pt>
                <c:pt idx="78">
                  <c:v>3750</c:v>
                </c:pt>
                <c:pt idx="79">
                  <c:v>-1250</c:v>
                </c:pt>
                <c:pt idx="80">
                  <c:v>-625</c:v>
                </c:pt>
                <c:pt idx="81">
                  <c:v>1250</c:v>
                </c:pt>
                <c:pt idx="82">
                  <c:v>-625.000000000004</c:v>
                </c:pt>
                <c:pt idx="83">
                  <c:v>4.43378667114303e-12</c:v>
                </c:pt>
                <c:pt idx="84">
                  <c:v>-1250</c:v>
                </c:pt>
                <c:pt idx="85">
                  <c:v>2500</c:v>
                </c:pt>
                <c:pt idx="86">
                  <c:v>-625.000000000002</c:v>
                </c:pt>
                <c:pt idx="87">
                  <c:v>-2499.99999999999</c:v>
                </c:pt>
                <c:pt idx="88">
                  <c:v>3749.99999999999</c:v>
                </c:pt>
                <c:pt idx="89">
                  <c:v>-3750</c:v>
                </c:pt>
                <c:pt idx="90">
                  <c:v>3750</c:v>
                </c:pt>
                <c:pt idx="91">
                  <c:v>-2499.99999999999</c:v>
                </c:pt>
                <c:pt idx="92">
                  <c:v>-625.00000000002</c:v>
                </c:pt>
                <c:pt idx="93">
                  <c:v>3125.00000000002</c:v>
                </c:pt>
                <c:pt idx="94">
                  <c:v>-3750.00000000002</c:v>
                </c:pt>
                <c:pt idx="95">
                  <c:v>4375.00000000002</c:v>
                </c:pt>
                <c:pt idx="96">
                  <c:v>-5000.00000000002</c:v>
                </c:pt>
                <c:pt idx="97">
                  <c:v>3750.00000000001</c:v>
                </c:pt>
                <c:pt idx="98">
                  <c:v>-1250</c:v>
                </c:pt>
                <c:pt idx="99">
                  <c:v>1.18234311230481e-11</c:v>
                </c:pt>
                <c:pt idx="100">
                  <c:v>-625.000000000035</c:v>
                </c:pt>
                <c:pt idx="101">
                  <c:v>625.000000000047</c:v>
                </c:pt>
                <c:pt idx="102">
                  <c:v>1874.99999999995</c:v>
                </c:pt>
                <c:pt idx="103">
                  <c:v>-4374.99999999996</c:v>
                </c:pt>
                <c:pt idx="104">
                  <c:v>4375</c:v>
                </c:pt>
                <c:pt idx="105">
                  <c:v>-3750.00000000004</c:v>
                </c:pt>
                <c:pt idx="106">
                  <c:v>4375.00000000005</c:v>
                </c:pt>
                <c:pt idx="107">
                  <c:v>-5000.00000000005</c:v>
                </c:pt>
                <c:pt idx="108">
                  <c:v>4375.00000000004</c:v>
                </c:pt>
                <c:pt idx="109">
                  <c:v>-2499.99999999999</c:v>
                </c:pt>
                <c:pt idx="110">
                  <c:v>-6.82121026329696e-11</c:v>
                </c:pt>
                <c:pt idx="111">
                  <c:v>1250.00000000007</c:v>
                </c:pt>
                <c:pt idx="112">
                  <c:v>-2.27373675443232e-11</c:v>
                </c:pt>
                <c:pt idx="113">
                  <c:v>-1875</c:v>
                </c:pt>
                <c:pt idx="114">
                  <c:v>2500.00000000002</c:v>
                </c:pt>
                <c:pt idx="115">
                  <c:v>-2500.00000000007</c:v>
                </c:pt>
                <c:pt idx="116">
                  <c:v>2500.00000000007</c:v>
                </c:pt>
                <c:pt idx="117">
                  <c:v>-2500.00000000002</c:v>
                </c:pt>
                <c:pt idx="118">
                  <c:v>2500.00000000002</c:v>
                </c:pt>
                <c:pt idx="119">
                  <c:v>-1875.00000000007</c:v>
                </c:pt>
                <c:pt idx="120">
                  <c:v>1250.00000000007</c:v>
                </c:pt>
                <c:pt idx="121">
                  <c:v>-2500.00000000002</c:v>
                </c:pt>
                <c:pt idx="122">
                  <c:v>5000</c:v>
                </c:pt>
                <c:pt idx="123">
                  <c:v>-6249.99999999998</c:v>
                </c:pt>
                <c:pt idx="124">
                  <c:v>4999.99999999993</c:v>
                </c:pt>
                <c:pt idx="125">
                  <c:v>-1249.99999999993</c:v>
                </c:pt>
                <c:pt idx="126">
                  <c:v>-3125.00000000002</c:v>
                </c:pt>
                <c:pt idx="127">
                  <c:v>5000</c:v>
                </c:pt>
                <c:pt idx="128">
                  <c:v>-3750</c:v>
                </c:pt>
                <c:pt idx="129">
                  <c:v>1250</c:v>
                </c:pt>
                <c:pt idx="130">
                  <c:v>625</c:v>
                </c:pt>
                <c:pt idx="131">
                  <c:v>-625</c:v>
                </c:pt>
                <c:pt idx="132">
                  <c:v>0</c:v>
                </c:pt>
                <c:pt idx="133">
                  <c:v>-1249.99999999995</c:v>
                </c:pt>
                <c:pt idx="134">
                  <c:v>3124.99999999986</c:v>
                </c:pt>
                <c:pt idx="135">
                  <c:v>-3124.99999999986</c:v>
                </c:pt>
                <c:pt idx="136">
                  <c:v>1874.99999999995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LW30_40!$AN$25:$AN$162</c:f>
              <c:numCache>
                <c:formatCode>General</c:formatCode>
                <c:ptCount val="138"/>
                <c:pt idx="0">
                  <c:v>0</c:v>
                </c:pt>
                <c:pt idx="1">
                  <c:v>-527500</c:v>
                </c:pt>
                <c:pt idx="2">
                  <c:v>5000.00000000082</c:v>
                </c:pt>
                <c:pt idx="3">
                  <c:v>-4375.00000000064</c:v>
                </c:pt>
                <c:pt idx="4">
                  <c:v>1875.00000000018</c:v>
                </c:pt>
                <c:pt idx="5">
                  <c:v>625.000000000364</c:v>
                </c:pt>
                <c:pt idx="6">
                  <c:v>-1250.00000000109</c:v>
                </c:pt>
                <c:pt idx="7">
                  <c:v>625.000000001091</c:v>
                </c:pt>
                <c:pt idx="8">
                  <c:v>-625.000000000364</c:v>
                </c:pt>
                <c:pt idx="9">
                  <c:v>1250</c:v>
                </c:pt>
                <c:pt idx="10">
                  <c:v>0</c:v>
                </c:pt>
                <c:pt idx="11">
                  <c:v>-2500.00000000082</c:v>
                </c:pt>
                <c:pt idx="12">
                  <c:v>3125.00000000255</c:v>
                </c:pt>
                <c:pt idx="13">
                  <c:v>-1875.00000000273</c:v>
                </c:pt>
                <c:pt idx="14">
                  <c:v>1875.00000000109</c:v>
                </c:pt>
                <c:pt idx="15">
                  <c:v>-3125.00000000009</c:v>
                </c:pt>
                <c:pt idx="16">
                  <c:v>4375</c:v>
                </c:pt>
                <c:pt idx="17">
                  <c:v>-5000</c:v>
                </c:pt>
                <c:pt idx="18">
                  <c:v>4375.00000000009</c:v>
                </c:pt>
                <c:pt idx="19">
                  <c:v>-1875.00000000027</c:v>
                </c:pt>
                <c:pt idx="20">
                  <c:v>-624.999999999727</c:v>
                </c:pt>
                <c:pt idx="21">
                  <c:v>1249.99999999996</c:v>
                </c:pt>
                <c:pt idx="22">
                  <c:v>625.000000000815</c:v>
                </c:pt>
                <c:pt idx="23">
                  <c:v>-3750.00000000364</c:v>
                </c:pt>
                <c:pt idx="24">
                  <c:v>6250.0000000056</c:v>
                </c:pt>
                <c:pt idx="25">
                  <c:v>-5625.00000000383</c:v>
                </c:pt>
                <c:pt idx="26">
                  <c:v>1875.0000000011</c:v>
                </c:pt>
                <c:pt idx="27">
                  <c:v>1874.99999999983</c:v>
                </c:pt>
                <c:pt idx="28">
                  <c:v>-2499.9999999999</c:v>
                </c:pt>
                <c:pt idx="29">
                  <c:v>-2.5465851649642e-11</c:v>
                </c:pt>
                <c:pt idx="30">
                  <c:v>3750</c:v>
                </c:pt>
                <c:pt idx="31">
                  <c:v>-5000.00000000001</c:v>
                </c:pt>
                <c:pt idx="32">
                  <c:v>2500.00000000003</c:v>
                </c:pt>
                <c:pt idx="33">
                  <c:v>-3.63797880709171e-11</c:v>
                </c:pt>
                <c:pt idx="34">
                  <c:v>1.81898940354586e-11</c:v>
                </c:pt>
                <c:pt idx="35">
                  <c:v>-1.09139364212751e-11</c:v>
                </c:pt>
                <c:pt idx="36">
                  <c:v>-624.999999999993</c:v>
                </c:pt>
                <c:pt idx="37">
                  <c:v>4.54747350886464e-12</c:v>
                </c:pt>
                <c:pt idx="38">
                  <c:v>624.999999999993</c:v>
                </c:pt>
                <c:pt idx="39">
                  <c:v>-3125</c:v>
                </c:pt>
                <c:pt idx="40">
                  <c:v>625</c:v>
                </c:pt>
                <c:pt idx="41">
                  <c:v>3750</c:v>
                </c:pt>
                <c:pt idx="42">
                  <c:v>-4375</c:v>
                </c:pt>
                <c:pt idx="43">
                  <c:v>4375</c:v>
                </c:pt>
                <c:pt idx="44">
                  <c:v>-1875</c:v>
                </c:pt>
                <c:pt idx="45">
                  <c:v>-1250</c:v>
                </c:pt>
                <c:pt idx="46">
                  <c:v>1250</c:v>
                </c:pt>
                <c:pt idx="47">
                  <c:v>1250.00000000018</c:v>
                </c:pt>
                <c:pt idx="48">
                  <c:v>-2500.00000000072</c:v>
                </c:pt>
                <c:pt idx="49">
                  <c:v>1875.00000000109</c:v>
                </c:pt>
                <c:pt idx="50">
                  <c:v>-1250.00000000073</c:v>
                </c:pt>
                <c:pt idx="51">
                  <c:v>1250.00000000018</c:v>
                </c:pt>
                <c:pt idx="52">
                  <c:v>-1249.99999999998</c:v>
                </c:pt>
                <c:pt idx="53">
                  <c:v>1249.99999999996</c:v>
                </c:pt>
                <c:pt idx="54">
                  <c:v>-1874.99999999996</c:v>
                </c:pt>
                <c:pt idx="55">
                  <c:v>2500</c:v>
                </c:pt>
                <c:pt idx="56">
                  <c:v>-1875.00000000004</c:v>
                </c:pt>
                <c:pt idx="57">
                  <c:v>625.000000000047</c:v>
                </c:pt>
                <c:pt idx="58">
                  <c:v>-5.82076609134674e-11</c:v>
                </c:pt>
                <c:pt idx="59">
                  <c:v>8.00355337560177e-11</c:v>
                </c:pt>
                <c:pt idx="60">
                  <c:v>-6.82121026329696e-11</c:v>
                </c:pt>
                <c:pt idx="61">
                  <c:v>2.27373675443232e-11</c:v>
                </c:pt>
                <c:pt idx="62">
                  <c:v>-2.27373675443232e-11</c:v>
                </c:pt>
                <c:pt idx="63">
                  <c:v>-624.999999999932</c:v>
                </c:pt>
                <c:pt idx="64">
                  <c:v>1874.99999999993</c:v>
                </c:pt>
                <c:pt idx="65">
                  <c:v>-3125</c:v>
                </c:pt>
                <c:pt idx="66">
                  <c:v>3750.00000000007</c:v>
                </c:pt>
                <c:pt idx="67">
                  <c:v>-3125.00000000007</c:v>
                </c:pt>
                <c:pt idx="68">
                  <c:v>1875</c:v>
                </c:pt>
                <c:pt idx="69">
                  <c:v>-1249.99999999993</c:v>
                </c:pt>
                <c:pt idx="70">
                  <c:v>624.999999999932</c:v>
                </c:pt>
                <c:pt idx="71">
                  <c:v>1250.00000000002</c:v>
                </c:pt>
                <c:pt idx="72">
                  <c:v>-3125</c:v>
                </c:pt>
                <c:pt idx="73">
                  <c:v>3125</c:v>
                </c:pt>
                <c:pt idx="74">
                  <c:v>-1875</c:v>
                </c:pt>
                <c:pt idx="75">
                  <c:v>625</c:v>
                </c:pt>
                <c:pt idx="76">
                  <c:v>1249.99999999995</c:v>
                </c:pt>
                <c:pt idx="77">
                  <c:v>-3749.99999999986</c:v>
                </c:pt>
                <c:pt idx="78">
                  <c:v>4999.99999999986</c:v>
                </c:pt>
                <c:pt idx="79">
                  <c:v>-4374.99999999995</c:v>
                </c:pt>
                <c:pt idx="80">
                  <c:v>2500</c:v>
                </c:pt>
                <c:pt idx="81">
                  <c:v>625</c:v>
                </c:pt>
                <c:pt idx="82">
                  <c:v>-3750</c:v>
                </c:pt>
                <c:pt idx="83">
                  <c:v>4375</c:v>
                </c:pt>
                <c:pt idx="84">
                  <c:v>-2500</c:v>
                </c:pt>
                <c:pt idx="85">
                  <c:v>625</c:v>
                </c:pt>
                <c:pt idx="86">
                  <c:v>625</c:v>
                </c:pt>
                <c:pt idx="87">
                  <c:v>-2500</c:v>
                </c:pt>
                <c:pt idx="88">
                  <c:v>5000</c:v>
                </c:pt>
                <c:pt idx="89">
                  <c:v>-6875</c:v>
                </c:pt>
                <c:pt idx="90">
                  <c:v>6875.00000000005</c:v>
                </c:pt>
                <c:pt idx="91">
                  <c:v>-5000.00000000014</c:v>
                </c:pt>
                <c:pt idx="92">
                  <c:v>3125.00000000014</c:v>
                </c:pt>
                <c:pt idx="93">
                  <c:v>-1875.00000000005</c:v>
                </c:pt>
                <c:pt idx="94">
                  <c:v>0</c:v>
                </c:pt>
                <c:pt idx="95">
                  <c:v>1875</c:v>
                </c:pt>
                <c:pt idx="96">
                  <c:v>-1874.99999999998</c:v>
                </c:pt>
                <c:pt idx="97">
                  <c:v>624.999999999932</c:v>
                </c:pt>
                <c:pt idx="98">
                  <c:v>625.000000000068</c:v>
                </c:pt>
                <c:pt idx="99">
                  <c:v>-2500</c:v>
                </c:pt>
                <c:pt idx="100">
                  <c:v>4999.99999999993</c:v>
                </c:pt>
                <c:pt idx="101">
                  <c:v>-6249.99999999993</c:v>
                </c:pt>
                <c:pt idx="102">
                  <c:v>5625</c:v>
                </c:pt>
                <c:pt idx="103">
                  <c:v>-4375.00000000007</c:v>
                </c:pt>
                <c:pt idx="104">
                  <c:v>2500.00000000009</c:v>
                </c:pt>
                <c:pt idx="105">
                  <c:v>624.999999999905</c:v>
                </c:pt>
                <c:pt idx="106">
                  <c:v>-2499.99999999992</c:v>
                </c:pt>
                <c:pt idx="107">
                  <c:v>1249.99999999995</c:v>
                </c:pt>
                <c:pt idx="108">
                  <c:v>625.000000000011</c:v>
                </c:pt>
                <c:pt idx="109">
                  <c:v>-1875</c:v>
                </c:pt>
                <c:pt idx="110">
                  <c:v>3750</c:v>
                </c:pt>
                <c:pt idx="111">
                  <c:v>-4375</c:v>
                </c:pt>
                <c:pt idx="112">
                  <c:v>1875</c:v>
                </c:pt>
                <c:pt idx="113">
                  <c:v>1250</c:v>
                </c:pt>
                <c:pt idx="114">
                  <c:v>-2500</c:v>
                </c:pt>
                <c:pt idx="115">
                  <c:v>1875</c:v>
                </c:pt>
                <c:pt idx="116">
                  <c:v>-625</c:v>
                </c:pt>
                <c:pt idx="117">
                  <c:v>624.999999999995</c:v>
                </c:pt>
                <c:pt idx="118">
                  <c:v>-1874.99999999997</c:v>
                </c:pt>
                <c:pt idx="119">
                  <c:v>3124.99999999993</c:v>
                </c:pt>
                <c:pt idx="120">
                  <c:v>-4374.99999999991</c:v>
                </c:pt>
                <c:pt idx="121">
                  <c:v>5624.99999999991</c:v>
                </c:pt>
                <c:pt idx="122">
                  <c:v>-6249.99999999991</c:v>
                </c:pt>
                <c:pt idx="123">
                  <c:v>6249.99999999991</c:v>
                </c:pt>
                <c:pt idx="124">
                  <c:v>-5624.99999999991</c:v>
                </c:pt>
                <c:pt idx="125">
                  <c:v>3749.99999999991</c:v>
                </c:pt>
                <c:pt idx="126">
                  <c:v>-624.999999999929</c:v>
                </c:pt>
                <c:pt idx="127">
                  <c:v>-2500</c:v>
                </c:pt>
                <c:pt idx="128">
                  <c:v>4374.99999999993</c:v>
                </c:pt>
                <c:pt idx="129">
                  <c:v>-3749.99999999991</c:v>
                </c:pt>
                <c:pt idx="130">
                  <c:v>-9.18589648790658e-11</c:v>
                </c:pt>
                <c:pt idx="131">
                  <c:v>4375.00000000007</c:v>
                </c:pt>
                <c:pt idx="132">
                  <c:v>-5625.00000000002</c:v>
                </c:pt>
                <c:pt idx="133">
                  <c:v>3750</c:v>
                </c:pt>
                <c:pt idx="134">
                  <c:v>-1250</c:v>
                </c:pt>
                <c:pt idx="135">
                  <c:v>-1250</c:v>
                </c:pt>
                <c:pt idx="136">
                  <c:v>3750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7387137"/>
        <c:axId val="395827290"/>
      </c:lineChart>
      <c:catAx>
        <c:axId val="4473871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827290"/>
        <c:crosses val="autoZero"/>
        <c:auto val="1"/>
        <c:lblAlgn val="ctr"/>
        <c:lblOffset val="100"/>
        <c:noMultiLvlLbl val="0"/>
      </c:catAx>
      <c:valAx>
        <c:axId val="3958272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3871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LW30_40!$J$25:$J$164</c:f>
              <c:numCache>
                <c:formatCode>General</c:formatCode>
                <c:ptCount val="140"/>
                <c:pt idx="0">
                  <c:v>-26931</c:v>
                </c:pt>
                <c:pt idx="1">
                  <c:v>-26513</c:v>
                </c:pt>
                <c:pt idx="2">
                  <c:v>-26108</c:v>
                </c:pt>
                <c:pt idx="3">
                  <c:v>-25729</c:v>
                </c:pt>
                <c:pt idx="4">
                  <c:v>-25382</c:v>
                </c:pt>
                <c:pt idx="5">
                  <c:v>-25075</c:v>
                </c:pt>
                <c:pt idx="6">
                  <c:v>-24812</c:v>
                </c:pt>
                <c:pt idx="7">
                  <c:v>-24597</c:v>
                </c:pt>
                <c:pt idx="8">
                  <c:v>-24429</c:v>
                </c:pt>
                <c:pt idx="9">
                  <c:v>-24312</c:v>
                </c:pt>
                <c:pt idx="10">
                  <c:v>-24243</c:v>
                </c:pt>
                <c:pt idx="11">
                  <c:v>-24220</c:v>
                </c:pt>
                <c:pt idx="12">
                  <c:v>-24242</c:v>
                </c:pt>
                <c:pt idx="13">
                  <c:v>-24305</c:v>
                </c:pt>
                <c:pt idx="14">
                  <c:v>-24405</c:v>
                </c:pt>
                <c:pt idx="15">
                  <c:v>-24536</c:v>
                </c:pt>
                <c:pt idx="16">
                  <c:v>-24694</c:v>
                </c:pt>
                <c:pt idx="17">
                  <c:v>-24873</c:v>
                </c:pt>
                <c:pt idx="18">
                  <c:v>-25066</c:v>
                </c:pt>
                <c:pt idx="19">
                  <c:v>-25266</c:v>
                </c:pt>
                <c:pt idx="20">
                  <c:v>-25467</c:v>
                </c:pt>
                <c:pt idx="21">
                  <c:v>-25662</c:v>
                </c:pt>
                <c:pt idx="22">
                  <c:v>-25842</c:v>
                </c:pt>
                <c:pt idx="23">
                  <c:v>-26003</c:v>
                </c:pt>
                <c:pt idx="24">
                  <c:v>-26136</c:v>
                </c:pt>
                <c:pt idx="25">
                  <c:v>-26234</c:v>
                </c:pt>
                <c:pt idx="26">
                  <c:v>-26293</c:v>
                </c:pt>
                <c:pt idx="27">
                  <c:v>-26307</c:v>
                </c:pt>
                <c:pt idx="28">
                  <c:v>-26271</c:v>
                </c:pt>
                <c:pt idx="29">
                  <c:v>-26181</c:v>
                </c:pt>
                <c:pt idx="30">
                  <c:v>-26034</c:v>
                </c:pt>
                <c:pt idx="31">
                  <c:v>-25829</c:v>
                </c:pt>
                <c:pt idx="32">
                  <c:v>-25566</c:v>
                </c:pt>
                <c:pt idx="33">
                  <c:v>-25245</c:v>
                </c:pt>
                <c:pt idx="34">
                  <c:v>-24869</c:v>
                </c:pt>
                <c:pt idx="35">
                  <c:v>-24442</c:v>
                </c:pt>
                <c:pt idx="36">
                  <c:v>-23969</c:v>
                </c:pt>
                <c:pt idx="37">
                  <c:v>-23457</c:v>
                </c:pt>
                <c:pt idx="38">
                  <c:v>-22915</c:v>
                </c:pt>
                <c:pt idx="39">
                  <c:v>-22353</c:v>
                </c:pt>
                <c:pt idx="40">
                  <c:v>-21782</c:v>
                </c:pt>
                <c:pt idx="41">
                  <c:v>-21220</c:v>
                </c:pt>
                <c:pt idx="42">
                  <c:v>-20688</c:v>
                </c:pt>
                <c:pt idx="43">
                  <c:v>-20210</c:v>
                </c:pt>
                <c:pt idx="44">
                  <c:v>-19807</c:v>
                </c:pt>
                <c:pt idx="45">
                  <c:v>-19494</c:v>
                </c:pt>
                <c:pt idx="46">
                  <c:v>-19287</c:v>
                </c:pt>
                <c:pt idx="47">
                  <c:v>-19197</c:v>
                </c:pt>
                <c:pt idx="48">
                  <c:v>-19237</c:v>
                </c:pt>
                <c:pt idx="49">
                  <c:v>-19415</c:v>
                </c:pt>
                <c:pt idx="50">
                  <c:v>-19741</c:v>
                </c:pt>
                <c:pt idx="51">
                  <c:v>-20222</c:v>
                </c:pt>
                <c:pt idx="52">
                  <c:v>-20866</c:v>
                </c:pt>
                <c:pt idx="53">
                  <c:v>-21681</c:v>
                </c:pt>
                <c:pt idx="54">
                  <c:v>-22673</c:v>
                </c:pt>
                <c:pt idx="55">
                  <c:v>-23847</c:v>
                </c:pt>
                <c:pt idx="56">
                  <c:v>-25209</c:v>
                </c:pt>
                <c:pt idx="57">
                  <c:v>-26763</c:v>
                </c:pt>
                <c:pt idx="58">
                  <c:v>-28512</c:v>
                </c:pt>
                <c:pt idx="59">
                  <c:v>-30458</c:v>
                </c:pt>
                <c:pt idx="60">
                  <c:v>-32600</c:v>
                </c:pt>
                <c:pt idx="61">
                  <c:v>-34935</c:v>
                </c:pt>
                <c:pt idx="62">
                  <c:v>-37460</c:v>
                </c:pt>
                <c:pt idx="63">
                  <c:v>-40168</c:v>
                </c:pt>
                <c:pt idx="64">
                  <c:v>-43047</c:v>
                </c:pt>
                <c:pt idx="65">
                  <c:v>-46088</c:v>
                </c:pt>
                <c:pt idx="66">
                  <c:v>-49273</c:v>
                </c:pt>
                <c:pt idx="67">
                  <c:v>-52588</c:v>
                </c:pt>
                <c:pt idx="68">
                  <c:v>-56011</c:v>
                </c:pt>
                <c:pt idx="69">
                  <c:v>-59522</c:v>
                </c:pt>
                <c:pt idx="70">
                  <c:v>-63096</c:v>
                </c:pt>
                <c:pt idx="71">
                  <c:v>-66709</c:v>
                </c:pt>
                <c:pt idx="72">
                  <c:v>-70336</c:v>
                </c:pt>
                <c:pt idx="73">
                  <c:v>-73950</c:v>
                </c:pt>
                <c:pt idx="74">
                  <c:v>-77524</c:v>
                </c:pt>
                <c:pt idx="75">
                  <c:v>-81031</c:v>
                </c:pt>
                <c:pt idx="76">
                  <c:v>-84445</c:v>
                </c:pt>
                <c:pt idx="77">
                  <c:v>-87741</c:v>
                </c:pt>
                <c:pt idx="78">
                  <c:v>-90895</c:v>
                </c:pt>
                <c:pt idx="79">
                  <c:v>-93882</c:v>
                </c:pt>
                <c:pt idx="80">
                  <c:v>-96683</c:v>
                </c:pt>
                <c:pt idx="81">
                  <c:v>-99277</c:v>
                </c:pt>
                <c:pt idx="82">
                  <c:v>-101645</c:v>
                </c:pt>
                <c:pt idx="83">
                  <c:v>-103772</c:v>
                </c:pt>
                <c:pt idx="84">
                  <c:v>-105643</c:v>
                </c:pt>
                <c:pt idx="85">
                  <c:v>-107246</c:v>
                </c:pt>
                <c:pt idx="86">
                  <c:v>-108570</c:v>
                </c:pt>
                <c:pt idx="87">
                  <c:v>-109607</c:v>
                </c:pt>
                <c:pt idx="88">
                  <c:v>-110352</c:v>
                </c:pt>
                <c:pt idx="89">
                  <c:v>-110799</c:v>
                </c:pt>
                <c:pt idx="90">
                  <c:v>-110946</c:v>
                </c:pt>
                <c:pt idx="91">
                  <c:v>-110796</c:v>
                </c:pt>
                <c:pt idx="92">
                  <c:v>-110349</c:v>
                </c:pt>
                <c:pt idx="93">
                  <c:v>-109611</c:v>
                </c:pt>
                <c:pt idx="94">
                  <c:v>-108588</c:v>
                </c:pt>
                <c:pt idx="95">
                  <c:v>-107289</c:v>
                </c:pt>
                <c:pt idx="96">
                  <c:v>-105723</c:v>
                </c:pt>
                <c:pt idx="97">
                  <c:v>-103903</c:v>
                </c:pt>
                <c:pt idx="98">
                  <c:v>-101841</c:v>
                </c:pt>
                <c:pt idx="99">
                  <c:v>-99554</c:v>
                </c:pt>
                <c:pt idx="100">
                  <c:v>-97057</c:v>
                </c:pt>
                <c:pt idx="101">
                  <c:v>-94369</c:v>
                </c:pt>
                <c:pt idx="102">
                  <c:v>-91510</c:v>
                </c:pt>
                <c:pt idx="103">
                  <c:v>-88500</c:v>
                </c:pt>
                <c:pt idx="104">
                  <c:v>-85362</c:v>
                </c:pt>
                <c:pt idx="105">
                  <c:v>-82119</c:v>
                </c:pt>
                <c:pt idx="106">
                  <c:v>-78795</c:v>
                </c:pt>
                <c:pt idx="107">
                  <c:v>-75414</c:v>
                </c:pt>
                <c:pt idx="108">
                  <c:v>-72001</c:v>
                </c:pt>
                <c:pt idx="109">
                  <c:v>-68580</c:v>
                </c:pt>
                <c:pt idx="110">
                  <c:v>-65177</c:v>
                </c:pt>
                <c:pt idx="111">
                  <c:v>-61814</c:v>
                </c:pt>
                <c:pt idx="112">
                  <c:v>-58513</c:v>
                </c:pt>
                <c:pt idx="113">
                  <c:v>-55297</c:v>
                </c:pt>
                <c:pt idx="114">
                  <c:v>-52184</c:v>
                </c:pt>
                <c:pt idx="115">
                  <c:v>-49192</c:v>
                </c:pt>
                <c:pt idx="116">
                  <c:v>-46337</c:v>
                </c:pt>
                <c:pt idx="117">
                  <c:v>-43633</c:v>
                </c:pt>
                <c:pt idx="118">
                  <c:v>-41091</c:v>
                </c:pt>
                <c:pt idx="119">
                  <c:v>-38720</c:v>
                </c:pt>
                <c:pt idx="120">
                  <c:v>-36528</c:v>
                </c:pt>
                <c:pt idx="121">
                  <c:v>-34518</c:v>
                </c:pt>
                <c:pt idx="122">
                  <c:v>-32694</c:v>
                </c:pt>
                <c:pt idx="123">
                  <c:v>-31058</c:v>
                </c:pt>
                <c:pt idx="124">
                  <c:v>-29608</c:v>
                </c:pt>
                <c:pt idx="125">
                  <c:v>-28344</c:v>
                </c:pt>
                <c:pt idx="126">
                  <c:v>-27263</c:v>
                </c:pt>
                <c:pt idx="127">
                  <c:v>-26360</c:v>
                </c:pt>
                <c:pt idx="128">
                  <c:v>-25631</c:v>
                </c:pt>
                <c:pt idx="129">
                  <c:v>-25072</c:v>
                </c:pt>
                <c:pt idx="130">
                  <c:v>-24675</c:v>
                </c:pt>
                <c:pt idx="131">
                  <c:v>-24435</c:v>
                </c:pt>
                <c:pt idx="132">
                  <c:v>-24343</c:v>
                </c:pt>
                <c:pt idx="133">
                  <c:v>-24392</c:v>
                </c:pt>
                <c:pt idx="134">
                  <c:v>-24572</c:v>
                </c:pt>
                <c:pt idx="135">
                  <c:v>-24873</c:v>
                </c:pt>
                <c:pt idx="136">
                  <c:v>-25280</c:v>
                </c:pt>
                <c:pt idx="137">
                  <c:v>-25780</c:v>
                </c:pt>
                <c:pt idx="138">
                  <c:v>-26355</c:v>
                </c:pt>
                <c:pt idx="139">
                  <c:v>-26985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LW30_40!$K$25:$K$164</c:f>
              <c:numCache>
                <c:formatCode>General</c:formatCode>
                <c:ptCount val="140"/>
                <c:pt idx="0">
                  <c:v>-4451</c:v>
                </c:pt>
                <c:pt idx="1">
                  <c:v>-3982</c:v>
                </c:pt>
                <c:pt idx="2">
                  <c:v>-3509</c:v>
                </c:pt>
                <c:pt idx="3">
                  <c:v>-3032</c:v>
                </c:pt>
                <c:pt idx="4">
                  <c:v>-2545</c:v>
                </c:pt>
                <c:pt idx="5">
                  <c:v>-2049</c:v>
                </c:pt>
                <c:pt idx="6">
                  <c:v>-1540</c:v>
                </c:pt>
                <c:pt idx="7">
                  <c:v>-1019</c:v>
                </c:pt>
                <c:pt idx="8">
                  <c:v>-484</c:v>
                </c:pt>
                <c:pt idx="9">
                  <c:v>64</c:v>
                </c:pt>
                <c:pt idx="10">
                  <c:v>625</c:v>
                </c:pt>
                <c:pt idx="11">
                  <c:v>1199</c:v>
                </c:pt>
                <c:pt idx="12">
                  <c:v>1784</c:v>
                </c:pt>
                <c:pt idx="13">
                  <c:v>2379</c:v>
                </c:pt>
                <c:pt idx="14">
                  <c:v>2982</c:v>
                </c:pt>
                <c:pt idx="15">
                  <c:v>3592</c:v>
                </c:pt>
                <c:pt idx="16">
                  <c:v>4207</c:v>
                </c:pt>
                <c:pt idx="17">
                  <c:v>4825</c:v>
                </c:pt>
                <c:pt idx="18">
                  <c:v>5443</c:v>
                </c:pt>
                <c:pt idx="19">
                  <c:v>6060</c:v>
                </c:pt>
                <c:pt idx="20">
                  <c:v>6673</c:v>
                </c:pt>
                <c:pt idx="21">
                  <c:v>7281</c:v>
                </c:pt>
                <c:pt idx="22">
                  <c:v>7881</c:v>
                </c:pt>
                <c:pt idx="23">
                  <c:v>8470</c:v>
                </c:pt>
                <c:pt idx="24">
                  <c:v>9049</c:v>
                </c:pt>
                <c:pt idx="25">
                  <c:v>9614</c:v>
                </c:pt>
                <c:pt idx="26">
                  <c:v>10164</c:v>
                </c:pt>
                <c:pt idx="27">
                  <c:v>10698</c:v>
                </c:pt>
                <c:pt idx="28">
                  <c:v>11215</c:v>
                </c:pt>
                <c:pt idx="29">
                  <c:v>11715</c:v>
                </c:pt>
                <c:pt idx="30">
                  <c:v>12195</c:v>
                </c:pt>
                <c:pt idx="31">
                  <c:v>12657</c:v>
                </c:pt>
                <c:pt idx="32">
                  <c:v>13100</c:v>
                </c:pt>
                <c:pt idx="33">
                  <c:v>13525</c:v>
                </c:pt>
                <c:pt idx="34">
                  <c:v>13931</c:v>
                </c:pt>
                <c:pt idx="35">
                  <c:v>14322</c:v>
                </c:pt>
                <c:pt idx="36">
                  <c:v>14697</c:v>
                </c:pt>
                <c:pt idx="37">
                  <c:v>15058</c:v>
                </c:pt>
                <c:pt idx="38">
                  <c:v>15408</c:v>
                </c:pt>
                <c:pt idx="39">
                  <c:v>15750</c:v>
                </c:pt>
                <c:pt idx="40">
                  <c:v>16087</c:v>
                </c:pt>
                <c:pt idx="41">
                  <c:v>16418</c:v>
                </c:pt>
                <c:pt idx="42">
                  <c:v>16729</c:v>
                </c:pt>
                <c:pt idx="43">
                  <c:v>17003</c:v>
                </c:pt>
                <c:pt idx="44">
                  <c:v>17229</c:v>
                </c:pt>
                <c:pt idx="45">
                  <c:v>17392</c:v>
                </c:pt>
                <c:pt idx="46">
                  <c:v>17483</c:v>
                </c:pt>
                <c:pt idx="47">
                  <c:v>17493</c:v>
                </c:pt>
                <c:pt idx="48">
                  <c:v>17413</c:v>
                </c:pt>
                <c:pt idx="49">
                  <c:v>17239</c:v>
                </c:pt>
                <c:pt idx="50">
                  <c:v>16963</c:v>
                </c:pt>
                <c:pt idx="51">
                  <c:v>16580</c:v>
                </c:pt>
                <c:pt idx="52">
                  <c:v>16087</c:v>
                </c:pt>
                <c:pt idx="53">
                  <c:v>15479</c:v>
                </c:pt>
                <c:pt idx="54">
                  <c:v>14754</c:v>
                </c:pt>
                <c:pt idx="55">
                  <c:v>13909</c:v>
                </c:pt>
                <c:pt idx="56">
                  <c:v>12942</c:v>
                </c:pt>
                <c:pt idx="57">
                  <c:v>11853</c:v>
                </c:pt>
                <c:pt idx="58">
                  <c:v>10640</c:v>
                </c:pt>
                <c:pt idx="59">
                  <c:v>9306</c:v>
                </c:pt>
                <c:pt idx="60">
                  <c:v>7852</c:v>
                </c:pt>
                <c:pt idx="61">
                  <c:v>6280</c:v>
                </c:pt>
                <c:pt idx="62">
                  <c:v>4596</c:v>
                </c:pt>
                <c:pt idx="63">
                  <c:v>2804</c:v>
                </c:pt>
                <c:pt idx="64">
                  <c:v>911</c:v>
                </c:pt>
                <c:pt idx="65">
                  <c:v>-1074</c:v>
                </c:pt>
                <c:pt idx="66">
                  <c:v>-3144</c:v>
                </c:pt>
                <c:pt idx="67">
                  <c:v>-5287</c:v>
                </c:pt>
                <c:pt idx="68">
                  <c:v>-7493</c:v>
                </c:pt>
                <c:pt idx="69">
                  <c:v>-9749</c:v>
                </c:pt>
                <c:pt idx="70">
                  <c:v>-12042</c:v>
                </c:pt>
                <c:pt idx="71">
                  <c:v>-14359</c:v>
                </c:pt>
                <c:pt idx="72">
                  <c:v>-16685</c:v>
                </c:pt>
                <c:pt idx="73">
                  <c:v>-19007</c:v>
                </c:pt>
                <c:pt idx="74">
                  <c:v>-21310</c:v>
                </c:pt>
                <c:pt idx="75">
                  <c:v>-23581</c:v>
                </c:pt>
                <c:pt idx="76">
                  <c:v>-25805</c:v>
                </c:pt>
                <c:pt idx="77">
                  <c:v>-27970</c:v>
                </c:pt>
                <c:pt idx="78">
                  <c:v>-30063</c:v>
                </c:pt>
                <c:pt idx="79">
                  <c:v>-32073</c:v>
                </c:pt>
                <c:pt idx="80">
                  <c:v>-33989</c:v>
                </c:pt>
                <c:pt idx="81">
                  <c:v>-35802</c:v>
                </c:pt>
                <c:pt idx="82">
                  <c:v>-37504</c:v>
                </c:pt>
                <c:pt idx="83">
                  <c:v>-39089</c:v>
                </c:pt>
                <c:pt idx="84">
                  <c:v>-40551</c:v>
                </c:pt>
                <c:pt idx="85">
                  <c:v>-41887</c:v>
                </c:pt>
                <c:pt idx="86">
                  <c:v>-43096</c:v>
                </c:pt>
                <c:pt idx="87">
                  <c:v>-44177</c:v>
                </c:pt>
                <c:pt idx="88">
                  <c:v>-45133</c:v>
                </c:pt>
                <c:pt idx="89">
                  <c:v>-45968</c:v>
                </c:pt>
                <c:pt idx="90">
                  <c:v>-46686</c:v>
                </c:pt>
                <c:pt idx="91">
                  <c:v>-47298</c:v>
                </c:pt>
                <c:pt idx="92">
                  <c:v>-47811</c:v>
                </c:pt>
                <c:pt idx="93">
                  <c:v>-48234</c:v>
                </c:pt>
                <c:pt idx="94">
                  <c:v>-48575</c:v>
                </c:pt>
                <c:pt idx="95">
                  <c:v>-48843</c:v>
                </c:pt>
                <c:pt idx="96">
                  <c:v>-49045</c:v>
                </c:pt>
                <c:pt idx="97">
                  <c:v>-49187</c:v>
                </c:pt>
                <c:pt idx="98">
                  <c:v>-49276</c:v>
                </c:pt>
                <c:pt idx="99">
                  <c:v>-49320</c:v>
                </c:pt>
                <c:pt idx="100">
                  <c:v>-49323</c:v>
                </c:pt>
                <c:pt idx="101">
                  <c:v>-49291</c:v>
                </c:pt>
                <c:pt idx="102">
                  <c:v>-49229</c:v>
                </c:pt>
                <c:pt idx="103">
                  <c:v>-49143</c:v>
                </c:pt>
                <c:pt idx="104">
                  <c:v>-49036</c:v>
                </c:pt>
                <c:pt idx="105">
                  <c:v>-48913</c:v>
                </c:pt>
                <c:pt idx="106">
                  <c:v>-48778</c:v>
                </c:pt>
                <c:pt idx="107">
                  <c:v>-48634</c:v>
                </c:pt>
                <c:pt idx="108">
                  <c:v>-48485</c:v>
                </c:pt>
                <c:pt idx="109">
                  <c:v>-48332</c:v>
                </c:pt>
                <c:pt idx="110">
                  <c:v>-48180</c:v>
                </c:pt>
                <c:pt idx="111">
                  <c:v>-48031</c:v>
                </c:pt>
                <c:pt idx="112">
                  <c:v>-47885</c:v>
                </c:pt>
                <c:pt idx="113">
                  <c:v>-47747</c:v>
                </c:pt>
                <c:pt idx="114">
                  <c:v>-47616</c:v>
                </c:pt>
                <c:pt idx="115">
                  <c:v>-47495</c:v>
                </c:pt>
                <c:pt idx="116">
                  <c:v>-47384</c:v>
                </c:pt>
                <c:pt idx="117">
                  <c:v>-47285</c:v>
                </c:pt>
                <c:pt idx="118">
                  <c:v>-47199</c:v>
                </c:pt>
                <c:pt idx="119">
                  <c:v>-47125</c:v>
                </c:pt>
                <c:pt idx="120">
                  <c:v>-47065</c:v>
                </c:pt>
                <c:pt idx="121">
                  <c:v>-47019</c:v>
                </c:pt>
                <c:pt idx="122">
                  <c:v>-46987</c:v>
                </c:pt>
                <c:pt idx="123">
                  <c:v>-46968</c:v>
                </c:pt>
                <c:pt idx="124">
                  <c:v>-46964</c:v>
                </c:pt>
                <c:pt idx="125">
                  <c:v>-46972</c:v>
                </c:pt>
                <c:pt idx="126">
                  <c:v>-46993</c:v>
                </c:pt>
                <c:pt idx="127">
                  <c:v>-47027</c:v>
                </c:pt>
                <c:pt idx="128">
                  <c:v>-47073</c:v>
                </c:pt>
                <c:pt idx="129">
                  <c:v>-47130</c:v>
                </c:pt>
                <c:pt idx="130">
                  <c:v>-47197</c:v>
                </c:pt>
                <c:pt idx="131">
                  <c:v>-47273</c:v>
                </c:pt>
                <c:pt idx="132">
                  <c:v>-47359</c:v>
                </c:pt>
                <c:pt idx="133">
                  <c:v>-47452</c:v>
                </c:pt>
                <c:pt idx="134">
                  <c:v>-47551</c:v>
                </c:pt>
                <c:pt idx="135">
                  <c:v>-47657</c:v>
                </c:pt>
                <c:pt idx="136">
                  <c:v>-47767</c:v>
                </c:pt>
                <c:pt idx="137">
                  <c:v>-47881</c:v>
                </c:pt>
                <c:pt idx="138">
                  <c:v>-47998</c:v>
                </c:pt>
                <c:pt idx="139">
                  <c:v>-48117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LW30_40!$L$25:$L$164</c:f>
              <c:numCache>
                <c:formatCode>General</c:formatCode>
                <c:ptCount val="140"/>
                <c:pt idx="0">
                  <c:v>-31263</c:v>
                </c:pt>
                <c:pt idx="1">
                  <c:v>-31546</c:v>
                </c:pt>
                <c:pt idx="2">
                  <c:v>-31817</c:v>
                </c:pt>
                <c:pt idx="3">
                  <c:v>-32068</c:v>
                </c:pt>
                <c:pt idx="4">
                  <c:v>-32289</c:v>
                </c:pt>
                <c:pt idx="5">
                  <c:v>-32474</c:v>
                </c:pt>
                <c:pt idx="6">
                  <c:v>-32618</c:v>
                </c:pt>
                <c:pt idx="7">
                  <c:v>-32716</c:v>
                </c:pt>
                <c:pt idx="8">
                  <c:v>-32765</c:v>
                </c:pt>
                <c:pt idx="9">
                  <c:v>-32763</c:v>
                </c:pt>
                <c:pt idx="10">
                  <c:v>-32710</c:v>
                </c:pt>
                <c:pt idx="11">
                  <c:v>-32604</c:v>
                </c:pt>
                <c:pt idx="12">
                  <c:v>-32448</c:v>
                </c:pt>
                <c:pt idx="13">
                  <c:v>-32243</c:v>
                </c:pt>
                <c:pt idx="14">
                  <c:v>-31991</c:v>
                </c:pt>
                <c:pt idx="15">
                  <c:v>-31695</c:v>
                </c:pt>
                <c:pt idx="16">
                  <c:v>-31360</c:v>
                </c:pt>
                <c:pt idx="17">
                  <c:v>-30989</c:v>
                </c:pt>
                <c:pt idx="18">
                  <c:v>-30587</c:v>
                </c:pt>
                <c:pt idx="19">
                  <c:v>-30159</c:v>
                </c:pt>
                <c:pt idx="20">
                  <c:v>-29710</c:v>
                </c:pt>
                <c:pt idx="21">
                  <c:v>-29245</c:v>
                </c:pt>
                <c:pt idx="22">
                  <c:v>-28770</c:v>
                </c:pt>
                <c:pt idx="23">
                  <c:v>-28289</c:v>
                </c:pt>
                <c:pt idx="24">
                  <c:v>-27808</c:v>
                </c:pt>
                <c:pt idx="25">
                  <c:v>-27332</c:v>
                </c:pt>
                <c:pt idx="26">
                  <c:v>-26866</c:v>
                </c:pt>
                <c:pt idx="27">
                  <c:v>-26414</c:v>
                </c:pt>
                <c:pt idx="28">
                  <c:v>-25980</c:v>
                </c:pt>
                <c:pt idx="29">
                  <c:v>-25568</c:v>
                </c:pt>
                <c:pt idx="30">
                  <c:v>-25180</c:v>
                </c:pt>
                <c:pt idx="31">
                  <c:v>-24819</c:v>
                </c:pt>
                <c:pt idx="32">
                  <c:v>-24487</c:v>
                </c:pt>
                <c:pt idx="33">
                  <c:v>-24184</c:v>
                </c:pt>
                <c:pt idx="34">
                  <c:v>-23911</c:v>
                </c:pt>
                <c:pt idx="35">
                  <c:v>-23666</c:v>
                </c:pt>
                <c:pt idx="36">
                  <c:v>-23448</c:v>
                </c:pt>
                <c:pt idx="37">
                  <c:v>-23254</c:v>
                </c:pt>
                <c:pt idx="38">
                  <c:v>-23080</c:v>
                </c:pt>
                <c:pt idx="39">
                  <c:v>-22920</c:v>
                </c:pt>
                <c:pt idx="40">
                  <c:v>-22768</c:v>
                </c:pt>
                <c:pt idx="41">
                  <c:v>-22618</c:v>
                </c:pt>
                <c:pt idx="42">
                  <c:v>-22468</c:v>
                </c:pt>
                <c:pt idx="43">
                  <c:v>-22319</c:v>
                </c:pt>
                <c:pt idx="44">
                  <c:v>-22173</c:v>
                </c:pt>
                <c:pt idx="45">
                  <c:v>-22028</c:v>
                </c:pt>
                <c:pt idx="46">
                  <c:v>-21886</c:v>
                </c:pt>
                <c:pt idx="47">
                  <c:v>-21747</c:v>
                </c:pt>
                <c:pt idx="48">
                  <c:v>-21612</c:v>
                </c:pt>
                <c:pt idx="49">
                  <c:v>-21480</c:v>
                </c:pt>
                <c:pt idx="50">
                  <c:v>-21353</c:v>
                </c:pt>
                <c:pt idx="51">
                  <c:v>-21229</c:v>
                </c:pt>
                <c:pt idx="52">
                  <c:v>-21110</c:v>
                </c:pt>
                <c:pt idx="53">
                  <c:v>-20996</c:v>
                </c:pt>
                <c:pt idx="54">
                  <c:v>-20887</c:v>
                </c:pt>
                <c:pt idx="55">
                  <c:v>-20782</c:v>
                </c:pt>
                <c:pt idx="56">
                  <c:v>-20683</c:v>
                </c:pt>
                <c:pt idx="57">
                  <c:v>-20588</c:v>
                </c:pt>
                <c:pt idx="58">
                  <c:v>-20499</c:v>
                </c:pt>
                <c:pt idx="59">
                  <c:v>-20415</c:v>
                </c:pt>
                <c:pt idx="60">
                  <c:v>-20336</c:v>
                </c:pt>
                <c:pt idx="61">
                  <c:v>-20262</c:v>
                </c:pt>
                <c:pt idx="62">
                  <c:v>-20192</c:v>
                </c:pt>
                <c:pt idx="63">
                  <c:v>-20128</c:v>
                </c:pt>
                <c:pt idx="64">
                  <c:v>-20068</c:v>
                </c:pt>
                <c:pt idx="65">
                  <c:v>-20013</c:v>
                </c:pt>
                <c:pt idx="66">
                  <c:v>-19963</c:v>
                </c:pt>
                <c:pt idx="67">
                  <c:v>-19917</c:v>
                </c:pt>
                <c:pt idx="68">
                  <c:v>-19874</c:v>
                </c:pt>
                <c:pt idx="69">
                  <c:v>-19836</c:v>
                </c:pt>
                <c:pt idx="70">
                  <c:v>-19801</c:v>
                </c:pt>
                <c:pt idx="71">
                  <c:v>-19769</c:v>
                </c:pt>
                <c:pt idx="72">
                  <c:v>-19741</c:v>
                </c:pt>
                <c:pt idx="73">
                  <c:v>-19715</c:v>
                </c:pt>
                <c:pt idx="74">
                  <c:v>-19692</c:v>
                </c:pt>
                <c:pt idx="75">
                  <c:v>-19671</c:v>
                </c:pt>
                <c:pt idx="76">
                  <c:v>-19652</c:v>
                </c:pt>
                <c:pt idx="77">
                  <c:v>-19635</c:v>
                </c:pt>
                <c:pt idx="78">
                  <c:v>-19618</c:v>
                </c:pt>
                <c:pt idx="79">
                  <c:v>-19603</c:v>
                </c:pt>
                <c:pt idx="80">
                  <c:v>-19588</c:v>
                </c:pt>
                <c:pt idx="81">
                  <c:v>-19573</c:v>
                </c:pt>
                <c:pt idx="82">
                  <c:v>-19558</c:v>
                </c:pt>
                <c:pt idx="83">
                  <c:v>-19542</c:v>
                </c:pt>
                <c:pt idx="84">
                  <c:v>-19525</c:v>
                </c:pt>
                <c:pt idx="85">
                  <c:v>-19507</c:v>
                </c:pt>
                <c:pt idx="86">
                  <c:v>-19488</c:v>
                </c:pt>
                <c:pt idx="87">
                  <c:v>-19466</c:v>
                </c:pt>
                <c:pt idx="88">
                  <c:v>-19441</c:v>
                </c:pt>
                <c:pt idx="89">
                  <c:v>-19414</c:v>
                </c:pt>
                <c:pt idx="90">
                  <c:v>-19383</c:v>
                </c:pt>
                <c:pt idx="91">
                  <c:v>-19349</c:v>
                </c:pt>
                <c:pt idx="92">
                  <c:v>-19310</c:v>
                </c:pt>
                <c:pt idx="93">
                  <c:v>-19267</c:v>
                </c:pt>
                <c:pt idx="94">
                  <c:v>-19220</c:v>
                </c:pt>
                <c:pt idx="95">
                  <c:v>-19167</c:v>
                </c:pt>
                <c:pt idx="96">
                  <c:v>-19109</c:v>
                </c:pt>
                <c:pt idx="97">
                  <c:v>-19044</c:v>
                </c:pt>
                <c:pt idx="98">
                  <c:v>-18974</c:v>
                </c:pt>
                <c:pt idx="99">
                  <c:v>-18897</c:v>
                </c:pt>
                <c:pt idx="100">
                  <c:v>-18813</c:v>
                </c:pt>
                <c:pt idx="101">
                  <c:v>-18722</c:v>
                </c:pt>
                <c:pt idx="102">
                  <c:v>-18624</c:v>
                </c:pt>
                <c:pt idx="103">
                  <c:v>-18518</c:v>
                </c:pt>
                <c:pt idx="104">
                  <c:v>-18403</c:v>
                </c:pt>
                <c:pt idx="105">
                  <c:v>-18281</c:v>
                </c:pt>
                <c:pt idx="106">
                  <c:v>-18150</c:v>
                </c:pt>
                <c:pt idx="107">
                  <c:v>-18011</c:v>
                </c:pt>
                <c:pt idx="108">
                  <c:v>-17862</c:v>
                </c:pt>
                <c:pt idx="109">
                  <c:v>-17705</c:v>
                </c:pt>
                <c:pt idx="110">
                  <c:v>-17538</c:v>
                </c:pt>
                <c:pt idx="111">
                  <c:v>-17362</c:v>
                </c:pt>
                <c:pt idx="112">
                  <c:v>-17177</c:v>
                </c:pt>
                <c:pt idx="113">
                  <c:v>-16982</c:v>
                </c:pt>
                <c:pt idx="114">
                  <c:v>-16777</c:v>
                </c:pt>
                <c:pt idx="115">
                  <c:v>-16563</c:v>
                </c:pt>
                <c:pt idx="116">
                  <c:v>-16339</c:v>
                </c:pt>
                <c:pt idx="117">
                  <c:v>-16106</c:v>
                </c:pt>
                <c:pt idx="118">
                  <c:v>-15863</c:v>
                </c:pt>
                <c:pt idx="119">
                  <c:v>-15611</c:v>
                </c:pt>
                <c:pt idx="120">
                  <c:v>-15349</c:v>
                </c:pt>
                <c:pt idx="121">
                  <c:v>-15078</c:v>
                </c:pt>
                <c:pt idx="122">
                  <c:v>-14798</c:v>
                </c:pt>
                <c:pt idx="123">
                  <c:v>-14510</c:v>
                </c:pt>
                <c:pt idx="124">
                  <c:v>-14212</c:v>
                </c:pt>
                <c:pt idx="125">
                  <c:v>-13907</c:v>
                </c:pt>
                <c:pt idx="126">
                  <c:v>-13593</c:v>
                </c:pt>
                <c:pt idx="127">
                  <c:v>-13271</c:v>
                </c:pt>
                <c:pt idx="128">
                  <c:v>-12943</c:v>
                </c:pt>
                <c:pt idx="129">
                  <c:v>-12607</c:v>
                </c:pt>
                <c:pt idx="130">
                  <c:v>-12265</c:v>
                </c:pt>
                <c:pt idx="131">
                  <c:v>-11917</c:v>
                </c:pt>
                <c:pt idx="132">
                  <c:v>-11563</c:v>
                </c:pt>
                <c:pt idx="133">
                  <c:v>-11204</c:v>
                </c:pt>
                <c:pt idx="134">
                  <c:v>-10841</c:v>
                </c:pt>
                <c:pt idx="135">
                  <c:v>-10475</c:v>
                </c:pt>
                <c:pt idx="136">
                  <c:v>-10105</c:v>
                </c:pt>
                <c:pt idx="137">
                  <c:v>-9733</c:v>
                </c:pt>
                <c:pt idx="138">
                  <c:v>-9359</c:v>
                </c:pt>
                <c:pt idx="139">
                  <c:v>-8984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LW30_40!$M$25:$M$164</c:f>
              <c:numCache>
                <c:formatCode>General</c:formatCode>
                <c:ptCount val="140"/>
                <c:pt idx="0">
                  <c:v>-12651</c:v>
                </c:pt>
                <c:pt idx="1">
                  <c:v>-13508</c:v>
                </c:pt>
                <c:pt idx="2">
                  <c:v>-14382</c:v>
                </c:pt>
                <c:pt idx="3">
                  <c:v>-15273</c:v>
                </c:pt>
                <c:pt idx="4">
                  <c:v>-16177</c:v>
                </c:pt>
                <c:pt idx="5">
                  <c:v>-17094</c:v>
                </c:pt>
                <c:pt idx="6">
                  <c:v>-18021</c:v>
                </c:pt>
                <c:pt idx="7">
                  <c:v>-18955</c:v>
                </c:pt>
                <c:pt idx="8">
                  <c:v>-19894</c:v>
                </c:pt>
                <c:pt idx="9">
                  <c:v>-20835</c:v>
                </c:pt>
                <c:pt idx="10">
                  <c:v>-21775</c:v>
                </c:pt>
                <c:pt idx="11">
                  <c:v>-22710</c:v>
                </c:pt>
                <c:pt idx="12">
                  <c:v>-23637</c:v>
                </c:pt>
                <c:pt idx="13">
                  <c:v>-24554</c:v>
                </c:pt>
                <c:pt idx="14">
                  <c:v>-25456</c:v>
                </c:pt>
                <c:pt idx="15">
                  <c:v>-26340</c:v>
                </c:pt>
                <c:pt idx="16">
                  <c:v>-27202</c:v>
                </c:pt>
                <c:pt idx="17">
                  <c:v>-28040</c:v>
                </c:pt>
                <c:pt idx="18">
                  <c:v>-28849</c:v>
                </c:pt>
                <c:pt idx="19">
                  <c:v>-29628</c:v>
                </c:pt>
                <c:pt idx="20">
                  <c:v>-30372</c:v>
                </c:pt>
                <c:pt idx="21">
                  <c:v>-31079</c:v>
                </c:pt>
                <c:pt idx="22">
                  <c:v>-31747</c:v>
                </c:pt>
                <c:pt idx="23">
                  <c:v>-32373</c:v>
                </c:pt>
                <c:pt idx="24">
                  <c:v>-32955</c:v>
                </c:pt>
                <c:pt idx="25">
                  <c:v>-33493</c:v>
                </c:pt>
                <c:pt idx="26">
                  <c:v>-33983</c:v>
                </c:pt>
                <c:pt idx="27">
                  <c:v>-34427</c:v>
                </c:pt>
                <c:pt idx="28">
                  <c:v>-34824</c:v>
                </c:pt>
                <c:pt idx="29">
                  <c:v>-35173</c:v>
                </c:pt>
                <c:pt idx="30">
                  <c:v>-35476</c:v>
                </c:pt>
                <c:pt idx="31">
                  <c:v>-35734</c:v>
                </c:pt>
                <c:pt idx="32">
                  <c:v>-35947</c:v>
                </c:pt>
                <c:pt idx="33">
                  <c:v>-36120</c:v>
                </c:pt>
                <c:pt idx="34">
                  <c:v>-36255</c:v>
                </c:pt>
                <c:pt idx="35">
                  <c:v>-36355</c:v>
                </c:pt>
                <c:pt idx="36">
                  <c:v>-36424</c:v>
                </c:pt>
                <c:pt idx="37">
                  <c:v>-36467</c:v>
                </c:pt>
                <c:pt idx="38">
                  <c:v>-36490</c:v>
                </c:pt>
                <c:pt idx="39">
                  <c:v>-36499</c:v>
                </c:pt>
                <c:pt idx="40">
                  <c:v>-36500</c:v>
                </c:pt>
                <c:pt idx="41">
                  <c:v>-36500</c:v>
                </c:pt>
                <c:pt idx="42">
                  <c:v>-36502</c:v>
                </c:pt>
                <c:pt idx="43">
                  <c:v>-36506</c:v>
                </c:pt>
                <c:pt idx="44">
                  <c:v>-36515</c:v>
                </c:pt>
                <c:pt idx="45">
                  <c:v>-36528</c:v>
                </c:pt>
                <c:pt idx="46">
                  <c:v>-36547</c:v>
                </c:pt>
                <c:pt idx="47">
                  <c:v>-36574</c:v>
                </c:pt>
                <c:pt idx="48">
                  <c:v>-36609</c:v>
                </c:pt>
                <c:pt idx="49">
                  <c:v>-36652</c:v>
                </c:pt>
                <c:pt idx="50">
                  <c:v>-36705</c:v>
                </c:pt>
                <c:pt idx="51">
                  <c:v>-36768</c:v>
                </c:pt>
                <c:pt idx="52">
                  <c:v>-36842</c:v>
                </c:pt>
                <c:pt idx="53">
                  <c:v>-36927</c:v>
                </c:pt>
                <c:pt idx="54">
                  <c:v>-37024</c:v>
                </c:pt>
                <c:pt idx="55">
                  <c:v>-37133</c:v>
                </c:pt>
                <c:pt idx="56">
                  <c:v>-37255</c:v>
                </c:pt>
                <c:pt idx="57">
                  <c:v>-37389</c:v>
                </c:pt>
                <c:pt idx="58">
                  <c:v>-37536</c:v>
                </c:pt>
                <c:pt idx="59">
                  <c:v>-37696</c:v>
                </c:pt>
                <c:pt idx="60">
                  <c:v>-37869</c:v>
                </c:pt>
                <c:pt idx="61">
                  <c:v>-38055</c:v>
                </c:pt>
                <c:pt idx="62">
                  <c:v>-38254</c:v>
                </c:pt>
                <c:pt idx="63">
                  <c:v>-38466</c:v>
                </c:pt>
                <c:pt idx="64">
                  <c:v>-38691</c:v>
                </c:pt>
                <c:pt idx="65">
                  <c:v>-38929</c:v>
                </c:pt>
                <c:pt idx="66">
                  <c:v>-39179</c:v>
                </c:pt>
                <c:pt idx="67">
                  <c:v>-39442</c:v>
                </c:pt>
                <c:pt idx="68">
                  <c:v>-39716</c:v>
                </c:pt>
                <c:pt idx="69">
                  <c:v>-40002</c:v>
                </c:pt>
                <c:pt idx="70">
                  <c:v>-40299</c:v>
                </c:pt>
                <c:pt idx="71">
                  <c:v>-40607</c:v>
                </c:pt>
                <c:pt idx="72">
                  <c:v>-40925</c:v>
                </c:pt>
                <c:pt idx="73">
                  <c:v>-41252</c:v>
                </c:pt>
                <c:pt idx="74">
                  <c:v>-41589</c:v>
                </c:pt>
                <c:pt idx="75">
                  <c:v>-41934</c:v>
                </c:pt>
                <c:pt idx="76">
                  <c:v>-42287</c:v>
                </c:pt>
                <c:pt idx="77">
                  <c:v>-42647</c:v>
                </c:pt>
                <c:pt idx="78">
                  <c:v>-43013</c:v>
                </c:pt>
                <c:pt idx="79">
                  <c:v>-43386</c:v>
                </c:pt>
                <c:pt idx="80">
                  <c:v>-43763</c:v>
                </c:pt>
                <c:pt idx="81">
                  <c:v>-44145</c:v>
                </c:pt>
                <c:pt idx="82">
                  <c:v>-44530</c:v>
                </c:pt>
                <c:pt idx="83">
                  <c:v>-44917</c:v>
                </c:pt>
                <c:pt idx="84">
                  <c:v>-45307</c:v>
                </c:pt>
                <c:pt idx="85">
                  <c:v>-45697</c:v>
                </c:pt>
                <c:pt idx="86">
                  <c:v>-46087</c:v>
                </c:pt>
                <c:pt idx="87">
                  <c:v>-46476</c:v>
                </c:pt>
                <c:pt idx="88">
                  <c:v>-46863</c:v>
                </c:pt>
                <c:pt idx="89">
                  <c:v>-47248</c:v>
                </c:pt>
                <c:pt idx="90">
                  <c:v>-47628</c:v>
                </c:pt>
                <c:pt idx="91">
                  <c:v>-48005</c:v>
                </c:pt>
                <c:pt idx="92">
                  <c:v>-48375</c:v>
                </c:pt>
                <c:pt idx="93">
                  <c:v>-48739</c:v>
                </c:pt>
                <c:pt idx="94">
                  <c:v>-49095</c:v>
                </c:pt>
                <c:pt idx="95">
                  <c:v>-49443</c:v>
                </c:pt>
                <c:pt idx="96">
                  <c:v>-49782</c:v>
                </c:pt>
                <c:pt idx="97">
                  <c:v>-50110</c:v>
                </c:pt>
                <c:pt idx="98">
                  <c:v>-50427</c:v>
                </c:pt>
                <c:pt idx="99">
                  <c:v>-50732</c:v>
                </c:pt>
                <c:pt idx="100">
                  <c:v>-51024</c:v>
                </c:pt>
                <c:pt idx="101">
                  <c:v>-51303</c:v>
                </c:pt>
                <c:pt idx="102">
                  <c:v>-51566</c:v>
                </c:pt>
                <c:pt idx="103">
                  <c:v>-51815</c:v>
                </c:pt>
                <c:pt idx="104">
                  <c:v>-52047</c:v>
                </c:pt>
                <c:pt idx="105">
                  <c:v>-52263</c:v>
                </c:pt>
                <c:pt idx="106">
                  <c:v>-52461</c:v>
                </c:pt>
                <c:pt idx="107">
                  <c:v>-52640</c:v>
                </c:pt>
                <c:pt idx="108">
                  <c:v>-52801</c:v>
                </c:pt>
                <c:pt idx="109">
                  <c:v>-52943</c:v>
                </c:pt>
                <c:pt idx="110">
                  <c:v>-53065</c:v>
                </c:pt>
                <c:pt idx="111">
                  <c:v>-53167</c:v>
                </c:pt>
                <c:pt idx="112">
                  <c:v>-53247</c:v>
                </c:pt>
                <c:pt idx="113">
                  <c:v>-53307</c:v>
                </c:pt>
                <c:pt idx="114">
                  <c:v>-53346</c:v>
                </c:pt>
                <c:pt idx="115">
                  <c:v>-53363</c:v>
                </c:pt>
                <c:pt idx="116">
                  <c:v>-53359</c:v>
                </c:pt>
                <c:pt idx="117">
                  <c:v>-53333</c:v>
                </c:pt>
                <c:pt idx="118">
                  <c:v>-53285</c:v>
                </c:pt>
                <c:pt idx="119">
                  <c:v>-53215</c:v>
                </c:pt>
                <c:pt idx="120">
                  <c:v>-53124</c:v>
                </c:pt>
                <c:pt idx="121">
                  <c:v>-53011</c:v>
                </c:pt>
                <c:pt idx="122">
                  <c:v>-52878</c:v>
                </c:pt>
                <c:pt idx="123">
                  <c:v>-52723</c:v>
                </c:pt>
                <c:pt idx="124">
                  <c:v>-52549</c:v>
                </c:pt>
                <c:pt idx="125">
                  <c:v>-52354</c:v>
                </c:pt>
                <c:pt idx="126">
                  <c:v>-52141</c:v>
                </c:pt>
                <c:pt idx="127">
                  <c:v>-51909</c:v>
                </c:pt>
                <c:pt idx="128">
                  <c:v>-51659</c:v>
                </c:pt>
                <c:pt idx="129">
                  <c:v>-51393</c:v>
                </c:pt>
                <c:pt idx="130">
                  <c:v>-51110</c:v>
                </c:pt>
                <c:pt idx="131">
                  <c:v>-50813</c:v>
                </c:pt>
                <c:pt idx="132">
                  <c:v>-50503</c:v>
                </c:pt>
                <c:pt idx="133">
                  <c:v>-50179</c:v>
                </c:pt>
                <c:pt idx="134">
                  <c:v>-49845</c:v>
                </c:pt>
                <c:pt idx="135">
                  <c:v>-49501</c:v>
                </c:pt>
                <c:pt idx="136">
                  <c:v>-49149</c:v>
                </c:pt>
                <c:pt idx="137">
                  <c:v>-48791</c:v>
                </c:pt>
                <c:pt idx="138">
                  <c:v>-48427</c:v>
                </c:pt>
                <c:pt idx="139">
                  <c:v>-48061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7272875"/>
        <c:axId val="221181152"/>
      </c:lineChart>
      <c:catAx>
        <c:axId val="3872728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181152"/>
        <c:crosses val="autoZero"/>
        <c:auto val="1"/>
        <c:lblAlgn val="ctr"/>
        <c:lblOffset val="100"/>
        <c:noMultiLvlLbl val="0"/>
      </c:catAx>
      <c:valAx>
        <c:axId val="2211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72728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RStart30!$AA$113:$AA$179</c:f>
              <c:numCache>
                <c:formatCode>General</c:formatCode>
                <c:ptCount val="67"/>
                <c:pt idx="4">
                  <c:v>0.26225816738418</c:v>
                </c:pt>
                <c:pt idx="5">
                  <c:v>0.27131949482248</c:v>
                </c:pt>
                <c:pt idx="6">
                  <c:v>0.26865439851709</c:v>
                </c:pt>
                <c:pt idx="7">
                  <c:v>0.255481208207639</c:v>
                </c:pt>
                <c:pt idx="8">
                  <c:v>0.23301825363374</c:v>
                </c:pt>
                <c:pt idx="9">
                  <c:v>0.20248386453499</c:v>
                </c:pt>
                <c:pt idx="10">
                  <c:v>0.165096370650781</c:v>
                </c:pt>
                <c:pt idx="11">
                  <c:v>0.122074101721299</c:v>
                </c:pt>
                <c:pt idx="12">
                  <c:v>0.0746353874853973</c:v>
                </c:pt>
                <c:pt idx="13">
                  <c:v>0.0239985576832034</c:v>
                </c:pt>
                <c:pt idx="14">
                  <c:v>-0.0286180579459021</c:v>
                </c:pt>
                <c:pt idx="15">
                  <c:v>-0.0819961296620981</c:v>
                </c:pt>
                <c:pt idx="16">
                  <c:v>-0.134917327726303</c:v>
                </c:pt>
                <c:pt idx="17">
                  <c:v>-0.186163322398098</c:v>
                </c:pt>
                <c:pt idx="18">
                  <c:v>-0.234515783938697</c:v>
                </c:pt>
                <c:pt idx="19">
                  <c:v>-0.278756382607906</c:v>
                </c:pt>
                <c:pt idx="20">
                  <c:v>-0.317666788666493</c:v>
                </c:pt>
                <c:pt idx="21">
                  <c:v>-0.350028672374805</c:v>
                </c:pt>
                <c:pt idx="22">
                  <c:v>-0.374623703992903</c:v>
                </c:pt>
                <c:pt idx="23">
                  <c:v>-0.390233553781499</c:v>
                </c:pt>
                <c:pt idx="24">
                  <c:v>-0.395660197496795</c:v>
                </c:pt>
                <c:pt idx="25">
                  <c:v>-0.3902335537814</c:v>
                </c:pt>
                <c:pt idx="26">
                  <c:v>-0.374623703993102</c:v>
                </c:pt>
                <c:pt idx="27">
                  <c:v>-0.350028672374805</c:v>
                </c:pt>
                <c:pt idx="28">
                  <c:v>-0.317666788666394</c:v>
                </c:pt>
                <c:pt idx="29">
                  <c:v>-0.278756382607906</c:v>
                </c:pt>
                <c:pt idx="30">
                  <c:v>-0.234515783938495</c:v>
                </c:pt>
                <c:pt idx="31">
                  <c:v>-0.186163322398706</c:v>
                </c:pt>
                <c:pt idx="32">
                  <c:v>-0.134917327725795</c:v>
                </c:pt>
                <c:pt idx="33">
                  <c:v>-0.0819961296622012</c:v>
                </c:pt>
                <c:pt idx="34">
                  <c:v>-0.0286180579458026</c:v>
                </c:pt>
                <c:pt idx="35">
                  <c:v>0.0239985576828019</c:v>
                </c:pt>
                <c:pt idx="36">
                  <c:v>0.0746353874859995</c:v>
                </c:pt>
                <c:pt idx="37">
                  <c:v>0.122074101720901</c:v>
                </c:pt>
                <c:pt idx="38">
                  <c:v>0.165096370650559</c:v>
                </c:pt>
                <c:pt idx="39">
                  <c:v>0.202483864535479</c:v>
                </c:pt>
                <c:pt idx="40">
                  <c:v>0.233018253633511</c:v>
                </c:pt>
                <c:pt idx="41">
                  <c:v>0.2554812082075</c:v>
                </c:pt>
                <c:pt idx="42">
                  <c:v>0.26865439851773</c:v>
                </c:pt>
                <c:pt idx="43">
                  <c:v>0.27131949482142</c:v>
                </c:pt>
                <c:pt idx="44">
                  <c:v>0.26225816738534</c:v>
                </c:pt>
                <c:pt idx="45">
                  <c:v>0.240252086461953</c:v>
                </c:pt>
                <c:pt idx="46">
                  <c:v>0.204082922317815</c:v>
                </c:pt>
                <c:pt idx="47">
                  <c:v>0.152532345211581</c:v>
                </c:pt>
                <c:pt idx="48">
                  <c:v>0.08438202540288</c:v>
                </c:pt>
                <c:pt idx="49">
                  <c:v>-0.452737767811248</c:v>
                </c:pt>
                <c:pt idx="50">
                  <c:v>0.467818405618779</c:v>
                </c:pt>
                <c:pt idx="51">
                  <c:v>0</c:v>
                </c:pt>
                <c:pt idx="52">
                  <c:v>0.467818405619293</c:v>
                </c:pt>
                <c:pt idx="53">
                  <c:v>-0.452737767811278</c:v>
                </c:pt>
                <c:pt idx="54">
                  <c:v>0.084382025402246</c:v>
                </c:pt>
                <c:pt idx="55">
                  <c:v>0.152532345211251</c:v>
                </c:pt>
                <c:pt idx="56">
                  <c:v>0.204082922318177</c:v>
                </c:pt>
                <c:pt idx="57">
                  <c:v>0.240252086462611</c:v>
                </c:pt>
                <c:pt idx="58">
                  <c:v>0.26225816738418</c:v>
                </c:pt>
                <c:pt idx="59">
                  <c:v>0.27131949482248</c:v>
                </c:pt>
                <c:pt idx="60">
                  <c:v>0.26865439851709</c:v>
                </c:pt>
                <c:pt idx="61">
                  <c:v>0.255481208207639</c:v>
                </c:pt>
                <c:pt idx="62">
                  <c:v>0.23301825363374</c:v>
                </c:pt>
                <c:pt idx="63">
                  <c:v>0.20248386453499</c:v>
                </c:pt>
                <c:pt idx="64">
                  <c:v>0.165096370650781</c:v>
                </c:pt>
                <c:pt idx="65">
                  <c:v>0.122074101721299</c:v>
                </c:pt>
                <c:pt idx="66">
                  <c:v>-2.4767158766745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RStart30!$AB$113:$AB$179</c:f>
              <c:numCache>
                <c:formatCode>General</c:formatCode>
                <c:ptCount val="67"/>
                <c:pt idx="4">
                  <c:v>0.13801958130334</c:v>
                </c:pt>
                <c:pt idx="5">
                  <c:v>0.14528664515789</c:v>
                </c:pt>
                <c:pt idx="6">
                  <c:v>0.14692869886866</c:v>
                </c:pt>
                <c:pt idx="7">
                  <c:v>0.143461042746285</c:v>
                </c:pt>
                <c:pt idx="8">
                  <c:v>0.135398977101511</c:v>
                </c:pt>
                <c:pt idx="9">
                  <c:v>0.123257802244982</c:v>
                </c:pt>
                <c:pt idx="10">
                  <c:v>0.107552818487422</c:v>
                </c:pt>
                <c:pt idx="11">
                  <c:v>0.0887993261395099</c:v>
                </c:pt>
                <c:pt idx="12">
                  <c:v>0.0675126255119203</c:v>
                </c:pt>
                <c:pt idx="13">
                  <c:v>0.0442080169153485</c:v>
                </c:pt>
                <c:pt idx="14">
                  <c:v>0.0194008006605415</c:v>
                </c:pt>
                <c:pt idx="15">
                  <c:v>-0.00639372294192952</c:v>
                </c:pt>
                <c:pt idx="16">
                  <c:v>-0.0326602535812519</c:v>
                </c:pt>
                <c:pt idx="17">
                  <c:v>-0.0588834909468687</c:v>
                </c:pt>
                <c:pt idx="18">
                  <c:v>-0.0845481347278003</c:v>
                </c:pt>
                <c:pt idx="19">
                  <c:v>-0.109138884613902</c:v>
                </c:pt>
                <c:pt idx="20">
                  <c:v>-0.132140440293799</c:v>
                </c:pt>
                <c:pt idx="21">
                  <c:v>-0.153037501457497</c:v>
                </c:pt>
                <c:pt idx="22">
                  <c:v>-0.171314767793604</c:v>
                </c:pt>
                <c:pt idx="23">
                  <c:v>-0.186456938992098</c:v>
                </c:pt>
                <c:pt idx="24">
                  <c:v>-0.197830098748398</c:v>
                </c:pt>
                <c:pt idx="25">
                  <c:v>-0.203776614789405</c:v>
                </c:pt>
                <c:pt idx="26">
                  <c:v>-0.203308936199296</c:v>
                </c:pt>
                <c:pt idx="27">
                  <c:v>-0.196991170917304</c:v>
                </c:pt>
                <c:pt idx="28">
                  <c:v>-0.185526348372697</c:v>
                </c:pt>
                <c:pt idx="29">
                  <c:v>-0.169617497994199</c:v>
                </c:pt>
                <c:pt idx="30">
                  <c:v>-0.149967649210502</c:v>
                </c:pt>
                <c:pt idx="31">
                  <c:v>-0.127279831451599</c:v>
                </c:pt>
                <c:pt idx="32">
                  <c:v>-0.102257074145001</c:v>
                </c:pt>
                <c:pt idx="33">
                  <c:v>-0.0756024067198986</c:v>
                </c:pt>
                <c:pt idx="34">
                  <c:v>-0.0480188586065999</c:v>
                </c:pt>
                <c:pt idx="35">
                  <c:v>-0.0202094592323014</c:v>
                </c:pt>
                <c:pt idx="36">
                  <c:v>0.00712276197389983</c:v>
                </c:pt>
                <c:pt idx="37">
                  <c:v>0.0332747755814005</c:v>
                </c:pt>
                <c:pt idx="38">
                  <c:v>0.0575435521635619</c:v>
                </c:pt>
                <c:pt idx="39">
                  <c:v>0.0792260622896492</c:v>
                </c:pt>
                <c:pt idx="40">
                  <c:v>0.0976192765324591</c:v>
                </c:pt>
                <c:pt idx="41">
                  <c:v>0.112020165461299</c:v>
                </c:pt>
                <c:pt idx="42">
                  <c:v>0.121725699648653</c:v>
                </c:pt>
                <c:pt idx="43">
                  <c:v>0.126032849664297</c:v>
                </c:pt>
                <c:pt idx="44">
                  <c:v>0.124238586081232</c:v>
                </c:pt>
                <c:pt idx="45">
                  <c:v>0.115639879468111</c:v>
                </c:pt>
                <c:pt idx="46">
                  <c:v>0.0995337003978083</c:v>
                </c:pt>
                <c:pt idx="47">
                  <c:v>0.0752170194414798</c:v>
                </c:pt>
                <c:pt idx="48">
                  <c:v>0.0419868071693621</c:v>
                </c:pt>
                <c:pt idx="49">
                  <c:v>-9.55291587284967</c:v>
                </c:pt>
                <c:pt idx="50">
                  <c:v>9.56046355029516</c:v>
                </c:pt>
                <c:pt idx="51">
                  <c:v>0</c:v>
                </c:pt>
                <c:pt idx="52">
                  <c:v>-4.54632257233827</c:v>
                </c:pt>
                <c:pt idx="53">
                  <c:v>4.55385553270057</c:v>
                </c:pt>
                <c:pt idx="54">
                  <c:v>0.0423952182332599</c:v>
                </c:pt>
                <c:pt idx="55">
                  <c:v>0.0773153257699395</c:v>
                </c:pt>
                <c:pt idx="56">
                  <c:v>0.104549221920061</c:v>
                </c:pt>
                <c:pt idx="57">
                  <c:v>0.12461220699428</c:v>
                </c:pt>
                <c:pt idx="58">
                  <c:v>0.13801958130334</c:v>
                </c:pt>
                <c:pt idx="59">
                  <c:v>0.14528664515789</c:v>
                </c:pt>
                <c:pt idx="60">
                  <c:v>0.14692869886866</c:v>
                </c:pt>
                <c:pt idx="61">
                  <c:v>0.143461042746285</c:v>
                </c:pt>
                <c:pt idx="62">
                  <c:v>0.135398977101511</c:v>
                </c:pt>
                <c:pt idx="63">
                  <c:v>0.123257802244983</c:v>
                </c:pt>
                <c:pt idx="64">
                  <c:v>0.107552818487421</c:v>
                </c:pt>
                <c:pt idx="65">
                  <c:v>0.0887993261395101</c:v>
                </c:pt>
                <c:pt idx="66">
                  <c:v>-1.38510982532944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RStart30!$AC$113:$AC$179</c:f>
              <c:numCache>
                <c:formatCode>General</c:formatCode>
                <c:ptCount val="67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-9.76996261670138e-15</c:v>
                </c:pt>
                <c:pt idx="12">
                  <c:v>9.76996261670138e-15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-9.76996261670138e-15</c:v>
                </c:pt>
                <c:pt idx="38">
                  <c:v>9.76996261670138e-15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-9.76996261670138e-15</c:v>
                </c:pt>
                <c:pt idx="46">
                  <c:v>9.76996261670138e-15</c:v>
                </c:pt>
                <c:pt idx="47">
                  <c:v>0</c:v>
                </c:pt>
                <c:pt idx="48">
                  <c:v>0</c:v>
                </c:pt>
                <c:pt idx="49">
                  <c:v>2.93098878501041e-14</c:v>
                </c:pt>
                <c:pt idx="50">
                  <c:v>-2.93098878501041e-14</c:v>
                </c:pt>
                <c:pt idx="51">
                  <c:v>0</c:v>
                </c:pt>
                <c:pt idx="52">
                  <c:v>-4.54632257233826</c:v>
                </c:pt>
                <c:pt idx="53">
                  <c:v>4.54632257233826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-9.76996261670138e-15</c:v>
                </c:pt>
                <c:pt idx="66">
                  <c:v>9.76996261670138e-15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RStart30!$AD$113:$AD$179</c:f>
              <c:numCache>
                <c:formatCode>General</c:formatCode>
                <c:ptCount val="67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-9.99200722162641e-16</c:v>
                </c:pt>
                <c:pt idx="28">
                  <c:v>9.99200722162641e-16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-9.99200722162641e-16</c:v>
                </c:pt>
                <c:pt idx="35">
                  <c:v>9.99200722162641e-16</c:v>
                </c:pt>
                <c:pt idx="36">
                  <c:v>0</c:v>
                </c:pt>
                <c:pt idx="37">
                  <c:v>0</c:v>
                </c:pt>
                <c:pt idx="38">
                  <c:v>-9.99200722162641e-16</c:v>
                </c:pt>
                <c:pt idx="39">
                  <c:v>9.99200722162641e-16</c:v>
                </c:pt>
                <c:pt idx="40">
                  <c:v>0</c:v>
                </c:pt>
                <c:pt idx="41">
                  <c:v>-9.99200722162641e-16</c:v>
                </c:pt>
                <c:pt idx="42">
                  <c:v>9.99200722162641e-16</c:v>
                </c:pt>
                <c:pt idx="43">
                  <c:v>-9.99200722162641e-16</c:v>
                </c:pt>
                <c:pt idx="44">
                  <c:v>9.99200722162641e-16</c:v>
                </c:pt>
                <c:pt idx="45">
                  <c:v>-9.99200722162641e-16</c:v>
                </c:pt>
                <c:pt idx="46">
                  <c:v>9.99200722162641e-16</c:v>
                </c:pt>
                <c:pt idx="47">
                  <c:v>-9.99200722162641e-16</c:v>
                </c:pt>
                <c:pt idx="48">
                  <c:v>9.99200722162641e-16</c:v>
                </c:pt>
                <c:pt idx="49">
                  <c:v>-0.467818405619286</c:v>
                </c:pt>
                <c:pt idx="50">
                  <c:v>0.467818405619286</c:v>
                </c:pt>
                <c:pt idx="51">
                  <c:v>0</c:v>
                </c:pt>
                <c:pt idx="52">
                  <c:v>0.467818405619293</c:v>
                </c:pt>
                <c:pt idx="53">
                  <c:v>-0.467818405619293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9753721"/>
        <c:axId val="163175686"/>
      </c:lineChart>
      <c:catAx>
        <c:axId val="1297537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175686"/>
        <c:crosses val="autoZero"/>
        <c:auto val="1"/>
        <c:lblAlgn val="ctr"/>
        <c:lblOffset val="100"/>
        <c:noMultiLvlLbl val="0"/>
      </c:catAx>
      <c:valAx>
        <c:axId val="1631756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7537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LW30_40!$O$25:$O$164</c:f>
              <c:numCache>
                <c:formatCode>General</c:formatCode>
                <c:ptCount val="140"/>
                <c:pt idx="0">
                  <c:v>0</c:v>
                </c:pt>
                <c:pt idx="1">
                  <c:v>10450</c:v>
                </c:pt>
                <c:pt idx="2">
                  <c:v>10125</c:v>
                </c:pt>
                <c:pt idx="3">
                  <c:v>9475</c:v>
                </c:pt>
                <c:pt idx="4">
                  <c:v>8675</c:v>
                </c:pt>
                <c:pt idx="5">
                  <c:v>7675</c:v>
                </c:pt>
                <c:pt idx="6">
                  <c:v>6575</c:v>
                </c:pt>
                <c:pt idx="7">
                  <c:v>5375</c:v>
                </c:pt>
                <c:pt idx="8">
                  <c:v>4200</c:v>
                </c:pt>
                <c:pt idx="9">
                  <c:v>2925</c:v>
                </c:pt>
                <c:pt idx="10">
                  <c:v>1725</c:v>
                </c:pt>
                <c:pt idx="11">
                  <c:v>575</c:v>
                </c:pt>
                <c:pt idx="12">
                  <c:v>-550</c:v>
                </c:pt>
                <c:pt idx="13">
                  <c:v>-1575</c:v>
                </c:pt>
                <c:pt idx="14">
                  <c:v>-2500</c:v>
                </c:pt>
                <c:pt idx="15">
                  <c:v>-3275</c:v>
                </c:pt>
                <c:pt idx="16">
                  <c:v>-3950</c:v>
                </c:pt>
                <c:pt idx="17">
                  <c:v>-4475</c:v>
                </c:pt>
                <c:pt idx="18">
                  <c:v>-4825</c:v>
                </c:pt>
                <c:pt idx="19">
                  <c:v>-5000</c:v>
                </c:pt>
                <c:pt idx="20">
                  <c:v>-5025</c:v>
                </c:pt>
                <c:pt idx="21">
                  <c:v>-4875</c:v>
                </c:pt>
                <c:pt idx="22">
                  <c:v>-4500</c:v>
                </c:pt>
                <c:pt idx="23">
                  <c:v>-4025</c:v>
                </c:pt>
                <c:pt idx="24">
                  <c:v>-3325</c:v>
                </c:pt>
                <c:pt idx="25">
                  <c:v>-2450</c:v>
                </c:pt>
                <c:pt idx="26">
                  <c:v>-1475</c:v>
                </c:pt>
                <c:pt idx="27">
                  <c:v>-350</c:v>
                </c:pt>
                <c:pt idx="28">
                  <c:v>899.999999999999</c:v>
                </c:pt>
                <c:pt idx="29">
                  <c:v>2250</c:v>
                </c:pt>
                <c:pt idx="30">
                  <c:v>3675</c:v>
                </c:pt>
                <c:pt idx="31">
                  <c:v>5125</c:v>
                </c:pt>
                <c:pt idx="32">
                  <c:v>6574.99999999999</c:v>
                </c:pt>
                <c:pt idx="33">
                  <c:v>8024.99999999999</c:v>
                </c:pt>
                <c:pt idx="34">
                  <c:v>9399.99999999999</c:v>
                </c:pt>
                <c:pt idx="35">
                  <c:v>10675</c:v>
                </c:pt>
                <c:pt idx="36">
                  <c:v>11825</c:v>
                </c:pt>
                <c:pt idx="37">
                  <c:v>12800</c:v>
                </c:pt>
                <c:pt idx="38">
                  <c:v>13550</c:v>
                </c:pt>
                <c:pt idx="39">
                  <c:v>14050</c:v>
                </c:pt>
                <c:pt idx="40">
                  <c:v>14275</c:v>
                </c:pt>
                <c:pt idx="41">
                  <c:v>14050</c:v>
                </c:pt>
                <c:pt idx="42">
                  <c:v>13300</c:v>
                </c:pt>
                <c:pt idx="43">
                  <c:v>11950</c:v>
                </c:pt>
                <c:pt idx="44">
                  <c:v>10075</c:v>
                </c:pt>
                <c:pt idx="45">
                  <c:v>7824.99999999999</c:v>
                </c:pt>
                <c:pt idx="46">
                  <c:v>5175</c:v>
                </c:pt>
                <c:pt idx="47">
                  <c:v>2250</c:v>
                </c:pt>
                <c:pt idx="48">
                  <c:v>-999.999999999999</c:v>
                </c:pt>
                <c:pt idx="49">
                  <c:v>-4450</c:v>
                </c:pt>
                <c:pt idx="50">
                  <c:v>-8150.00000000004</c:v>
                </c:pt>
                <c:pt idx="51">
                  <c:v>-12025</c:v>
                </c:pt>
                <c:pt idx="52">
                  <c:v>-16100</c:v>
                </c:pt>
                <c:pt idx="53">
                  <c:v>-20375</c:v>
                </c:pt>
                <c:pt idx="54">
                  <c:v>-24800</c:v>
                </c:pt>
                <c:pt idx="55">
                  <c:v>-29350</c:v>
                </c:pt>
                <c:pt idx="56">
                  <c:v>-34050</c:v>
                </c:pt>
                <c:pt idx="57">
                  <c:v>-38850</c:v>
                </c:pt>
                <c:pt idx="58">
                  <c:v>-43725</c:v>
                </c:pt>
                <c:pt idx="59">
                  <c:v>-48650</c:v>
                </c:pt>
                <c:pt idx="60">
                  <c:v>-53549.9999999999</c:v>
                </c:pt>
                <c:pt idx="61">
                  <c:v>-58374.9999999999</c:v>
                </c:pt>
                <c:pt idx="62">
                  <c:v>-63124.9999999999</c:v>
                </c:pt>
                <c:pt idx="63">
                  <c:v>-67699.9999999999</c:v>
                </c:pt>
                <c:pt idx="64">
                  <c:v>-71974.9999999999</c:v>
                </c:pt>
                <c:pt idx="65">
                  <c:v>-76024.9999999999</c:v>
                </c:pt>
                <c:pt idx="66">
                  <c:v>-79624.9999999999</c:v>
                </c:pt>
                <c:pt idx="67">
                  <c:v>-82874.9999999999</c:v>
                </c:pt>
                <c:pt idx="68">
                  <c:v>-85574.9999999999</c:v>
                </c:pt>
                <c:pt idx="69">
                  <c:v>-87774.9999999999</c:v>
                </c:pt>
                <c:pt idx="70">
                  <c:v>-89349.9999999999</c:v>
                </c:pt>
                <c:pt idx="71">
                  <c:v>-90324.9999999999</c:v>
                </c:pt>
                <c:pt idx="72">
                  <c:v>-90674.9999999999</c:v>
                </c:pt>
                <c:pt idx="73">
                  <c:v>-90349.9999999999</c:v>
                </c:pt>
                <c:pt idx="74">
                  <c:v>-89349.9999999999</c:v>
                </c:pt>
                <c:pt idx="75">
                  <c:v>-87674.9999999999</c:v>
                </c:pt>
                <c:pt idx="76">
                  <c:v>-85349.9999999999</c:v>
                </c:pt>
                <c:pt idx="77">
                  <c:v>-82399.9999999999</c:v>
                </c:pt>
                <c:pt idx="78">
                  <c:v>-78849.9999999999</c:v>
                </c:pt>
                <c:pt idx="79">
                  <c:v>-74674.9999999999</c:v>
                </c:pt>
                <c:pt idx="80">
                  <c:v>-70024.9999999999</c:v>
                </c:pt>
                <c:pt idx="81">
                  <c:v>-64849.9999999999</c:v>
                </c:pt>
                <c:pt idx="82">
                  <c:v>-59199.9999999999</c:v>
                </c:pt>
                <c:pt idx="83">
                  <c:v>-53175</c:v>
                </c:pt>
                <c:pt idx="84">
                  <c:v>-46775</c:v>
                </c:pt>
                <c:pt idx="85">
                  <c:v>-40075</c:v>
                </c:pt>
                <c:pt idx="86">
                  <c:v>-33100</c:v>
                </c:pt>
                <c:pt idx="87">
                  <c:v>-25925</c:v>
                </c:pt>
                <c:pt idx="88">
                  <c:v>-18625</c:v>
                </c:pt>
                <c:pt idx="89">
                  <c:v>-11175</c:v>
                </c:pt>
                <c:pt idx="90">
                  <c:v>-3675</c:v>
                </c:pt>
                <c:pt idx="91">
                  <c:v>3750</c:v>
                </c:pt>
                <c:pt idx="92">
                  <c:v>11175</c:v>
                </c:pt>
                <c:pt idx="93">
                  <c:v>18450</c:v>
                </c:pt>
                <c:pt idx="94">
                  <c:v>25575</c:v>
                </c:pt>
                <c:pt idx="95">
                  <c:v>32475</c:v>
                </c:pt>
                <c:pt idx="96">
                  <c:v>39150</c:v>
                </c:pt>
                <c:pt idx="97">
                  <c:v>45500</c:v>
                </c:pt>
                <c:pt idx="98">
                  <c:v>51550</c:v>
                </c:pt>
                <c:pt idx="99">
                  <c:v>57174.9999999999</c:v>
                </c:pt>
                <c:pt idx="100">
                  <c:v>62424.9999999999</c:v>
                </c:pt>
                <c:pt idx="101">
                  <c:v>67199.9999999999</c:v>
                </c:pt>
                <c:pt idx="102">
                  <c:v>71474.9999999999</c:v>
                </c:pt>
                <c:pt idx="103">
                  <c:v>75249.9999999999</c:v>
                </c:pt>
                <c:pt idx="104">
                  <c:v>78449.9999999999</c:v>
                </c:pt>
                <c:pt idx="105">
                  <c:v>81074.9999999999</c:v>
                </c:pt>
                <c:pt idx="106">
                  <c:v>83099.9999999999</c:v>
                </c:pt>
                <c:pt idx="107">
                  <c:v>84524.9999999999</c:v>
                </c:pt>
                <c:pt idx="108">
                  <c:v>85324.9999999999</c:v>
                </c:pt>
                <c:pt idx="109">
                  <c:v>85524.9999999999</c:v>
                </c:pt>
                <c:pt idx="110">
                  <c:v>85074.9999999999</c:v>
                </c:pt>
                <c:pt idx="111">
                  <c:v>84074.9999999999</c:v>
                </c:pt>
                <c:pt idx="112">
                  <c:v>82524.9999999999</c:v>
                </c:pt>
                <c:pt idx="113">
                  <c:v>80399.9999999999</c:v>
                </c:pt>
                <c:pt idx="114">
                  <c:v>77824.9999999999</c:v>
                </c:pt>
                <c:pt idx="115">
                  <c:v>74799.9999999999</c:v>
                </c:pt>
                <c:pt idx="116">
                  <c:v>71374.9999999999</c:v>
                </c:pt>
                <c:pt idx="117">
                  <c:v>67599.9999999999</c:v>
                </c:pt>
                <c:pt idx="118">
                  <c:v>63549.9999999999</c:v>
                </c:pt>
                <c:pt idx="119">
                  <c:v>59274.9999999999</c:v>
                </c:pt>
                <c:pt idx="120">
                  <c:v>54799.9999999999</c:v>
                </c:pt>
                <c:pt idx="121">
                  <c:v>50250</c:v>
                </c:pt>
                <c:pt idx="122">
                  <c:v>45600</c:v>
                </c:pt>
                <c:pt idx="123">
                  <c:v>40900</c:v>
                </c:pt>
                <c:pt idx="124">
                  <c:v>36250</c:v>
                </c:pt>
                <c:pt idx="125">
                  <c:v>31600</c:v>
                </c:pt>
                <c:pt idx="126">
                  <c:v>27025</c:v>
                </c:pt>
                <c:pt idx="127">
                  <c:v>22575</c:v>
                </c:pt>
                <c:pt idx="128">
                  <c:v>18225</c:v>
                </c:pt>
                <c:pt idx="129">
                  <c:v>13975</c:v>
                </c:pt>
                <c:pt idx="130">
                  <c:v>9924.99999999999</c:v>
                </c:pt>
                <c:pt idx="131">
                  <c:v>5999.99999999999</c:v>
                </c:pt>
                <c:pt idx="132">
                  <c:v>2300</c:v>
                </c:pt>
                <c:pt idx="133">
                  <c:v>-1225</c:v>
                </c:pt>
                <c:pt idx="134">
                  <c:v>-4500</c:v>
                </c:pt>
                <c:pt idx="135">
                  <c:v>-7524.99999999999</c:v>
                </c:pt>
                <c:pt idx="136">
                  <c:v>-10175</c:v>
                </c:pt>
                <c:pt idx="137">
                  <c:v>-12500</c:v>
                </c:pt>
                <c:pt idx="138">
                  <c:v>-14375</c:v>
                </c:pt>
                <c:pt idx="139">
                  <c:v>-15750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LW30_40!$P$25:$P$164</c:f>
              <c:numCache>
                <c:formatCode>General</c:formatCode>
                <c:ptCount val="140"/>
                <c:pt idx="0">
                  <c:v>0</c:v>
                </c:pt>
                <c:pt idx="1">
                  <c:v>11725</c:v>
                </c:pt>
                <c:pt idx="2">
                  <c:v>11825</c:v>
                </c:pt>
                <c:pt idx="3">
                  <c:v>11925</c:v>
                </c:pt>
                <c:pt idx="4">
                  <c:v>12175</c:v>
                </c:pt>
                <c:pt idx="5">
                  <c:v>12400</c:v>
                </c:pt>
                <c:pt idx="6">
                  <c:v>12725</c:v>
                </c:pt>
                <c:pt idx="7">
                  <c:v>13025</c:v>
                </c:pt>
                <c:pt idx="8">
                  <c:v>13375</c:v>
                </c:pt>
                <c:pt idx="9">
                  <c:v>13700</c:v>
                </c:pt>
                <c:pt idx="10">
                  <c:v>14025</c:v>
                </c:pt>
                <c:pt idx="11">
                  <c:v>14350</c:v>
                </c:pt>
                <c:pt idx="12">
                  <c:v>14625</c:v>
                </c:pt>
                <c:pt idx="13">
                  <c:v>14875</c:v>
                </c:pt>
                <c:pt idx="14">
                  <c:v>15075</c:v>
                </c:pt>
                <c:pt idx="15">
                  <c:v>15250</c:v>
                </c:pt>
                <c:pt idx="16">
                  <c:v>15375</c:v>
                </c:pt>
                <c:pt idx="17">
                  <c:v>15450</c:v>
                </c:pt>
                <c:pt idx="18">
                  <c:v>15450</c:v>
                </c:pt>
                <c:pt idx="19">
                  <c:v>15425</c:v>
                </c:pt>
                <c:pt idx="20">
                  <c:v>15325</c:v>
                </c:pt>
                <c:pt idx="21">
                  <c:v>15200</c:v>
                </c:pt>
                <c:pt idx="22">
                  <c:v>15000</c:v>
                </c:pt>
                <c:pt idx="23">
                  <c:v>14725</c:v>
                </c:pt>
                <c:pt idx="24">
                  <c:v>14475</c:v>
                </c:pt>
                <c:pt idx="25">
                  <c:v>14125</c:v>
                </c:pt>
                <c:pt idx="26">
                  <c:v>13750</c:v>
                </c:pt>
                <c:pt idx="27">
                  <c:v>13350</c:v>
                </c:pt>
                <c:pt idx="28">
                  <c:v>12925</c:v>
                </c:pt>
                <c:pt idx="29">
                  <c:v>12500</c:v>
                </c:pt>
                <c:pt idx="30">
                  <c:v>12000</c:v>
                </c:pt>
                <c:pt idx="31">
                  <c:v>11550</c:v>
                </c:pt>
                <c:pt idx="32">
                  <c:v>11075</c:v>
                </c:pt>
                <c:pt idx="33">
                  <c:v>10625</c:v>
                </c:pt>
                <c:pt idx="34">
                  <c:v>10150</c:v>
                </c:pt>
                <c:pt idx="35">
                  <c:v>9774.99999999999</c:v>
                </c:pt>
                <c:pt idx="36">
                  <c:v>9374.99999999999</c:v>
                </c:pt>
                <c:pt idx="37">
                  <c:v>9024.99999999999</c:v>
                </c:pt>
                <c:pt idx="38">
                  <c:v>8749.99999999999</c:v>
                </c:pt>
                <c:pt idx="39">
                  <c:v>8549.99999999999</c:v>
                </c:pt>
                <c:pt idx="40">
                  <c:v>8424.99999999999</c:v>
                </c:pt>
                <c:pt idx="41">
                  <c:v>8274.99999999999</c:v>
                </c:pt>
                <c:pt idx="42">
                  <c:v>7774.99999999999</c:v>
                </c:pt>
                <c:pt idx="43">
                  <c:v>6849.99999999999</c:v>
                </c:pt>
                <c:pt idx="44">
                  <c:v>5649.99999999999</c:v>
                </c:pt>
                <c:pt idx="45">
                  <c:v>4075</c:v>
                </c:pt>
                <c:pt idx="46">
                  <c:v>2275</c:v>
                </c:pt>
                <c:pt idx="47">
                  <c:v>250</c:v>
                </c:pt>
                <c:pt idx="48">
                  <c:v>-2000</c:v>
                </c:pt>
                <c:pt idx="49">
                  <c:v>-4350</c:v>
                </c:pt>
                <c:pt idx="50">
                  <c:v>-6900.00000000003</c:v>
                </c:pt>
                <c:pt idx="51">
                  <c:v>-9574.99999999999</c:v>
                </c:pt>
                <c:pt idx="52">
                  <c:v>-12325</c:v>
                </c:pt>
                <c:pt idx="53">
                  <c:v>-15200</c:v>
                </c:pt>
                <c:pt idx="54">
                  <c:v>-18125</c:v>
                </c:pt>
                <c:pt idx="55">
                  <c:v>-21125</c:v>
                </c:pt>
                <c:pt idx="56">
                  <c:v>-24175</c:v>
                </c:pt>
                <c:pt idx="57">
                  <c:v>-27225</c:v>
                </c:pt>
                <c:pt idx="58">
                  <c:v>-30325</c:v>
                </c:pt>
                <c:pt idx="59">
                  <c:v>-33350</c:v>
                </c:pt>
                <c:pt idx="60">
                  <c:v>-36350</c:v>
                </c:pt>
                <c:pt idx="61">
                  <c:v>-39300</c:v>
                </c:pt>
                <c:pt idx="62">
                  <c:v>-42100</c:v>
                </c:pt>
                <c:pt idx="63">
                  <c:v>-44800</c:v>
                </c:pt>
                <c:pt idx="64">
                  <c:v>-47325</c:v>
                </c:pt>
                <c:pt idx="65">
                  <c:v>-49625</c:v>
                </c:pt>
                <c:pt idx="66">
                  <c:v>-51750</c:v>
                </c:pt>
                <c:pt idx="67">
                  <c:v>-53574.9999999999</c:v>
                </c:pt>
                <c:pt idx="68">
                  <c:v>-55149.9999999999</c:v>
                </c:pt>
                <c:pt idx="69">
                  <c:v>-56399.9999999999</c:v>
                </c:pt>
                <c:pt idx="70">
                  <c:v>-57324.9999999999</c:v>
                </c:pt>
                <c:pt idx="71">
                  <c:v>-57924.9999999999</c:v>
                </c:pt>
                <c:pt idx="72">
                  <c:v>-58149.9999999999</c:v>
                </c:pt>
                <c:pt idx="73">
                  <c:v>-58049.9999999999</c:v>
                </c:pt>
                <c:pt idx="74">
                  <c:v>-57574.9999999999</c:v>
                </c:pt>
                <c:pt idx="75">
                  <c:v>-56774.9999999999</c:v>
                </c:pt>
                <c:pt idx="76">
                  <c:v>-55599.9999999999</c:v>
                </c:pt>
                <c:pt idx="77">
                  <c:v>-54124.9999999999</c:v>
                </c:pt>
                <c:pt idx="78">
                  <c:v>-52325</c:v>
                </c:pt>
                <c:pt idx="79">
                  <c:v>-50250</c:v>
                </c:pt>
                <c:pt idx="80">
                  <c:v>-47900</c:v>
                </c:pt>
                <c:pt idx="81">
                  <c:v>-45325</c:v>
                </c:pt>
                <c:pt idx="82">
                  <c:v>-42550</c:v>
                </c:pt>
                <c:pt idx="83">
                  <c:v>-39625</c:v>
                </c:pt>
                <c:pt idx="84">
                  <c:v>-36550</c:v>
                </c:pt>
                <c:pt idx="85">
                  <c:v>-33400</c:v>
                </c:pt>
                <c:pt idx="86">
                  <c:v>-30225</c:v>
                </c:pt>
                <c:pt idx="87">
                  <c:v>-27025</c:v>
                </c:pt>
                <c:pt idx="88">
                  <c:v>-23900</c:v>
                </c:pt>
                <c:pt idx="89">
                  <c:v>-20875</c:v>
                </c:pt>
                <c:pt idx="90">
                  <c:v>-17950</c:v>
                </c:pt>
                <c:pt idx="91">
                  <c:v>-15300</c:v>
                </c:pt>
                <c:pt idx="92">
                  <c:v>-12825</c:v>
                </c:pt>
                <c:pt idx="93">
                  <c:v>-10575</c:v>
                </c:pt>
                <c:pt idx="94">
                  <c:v>-8524.99999999999</c:v>
                </c:pt>
                <c:pt idx="95">
                  <c:v>-6699.99999999999</c:v>
                </c:pt>
                <c:pt idx="96">
                  <c:v>-5050</c:v>
                </c:pt>
                <c:pt idx="97">
                  <c:v>-3550</c:v>
                </c:pt>
                <c:pt idx="98">
                  <c:v>-2225</c:v>
                </c:pt>
                <c:pt idx="99">
                  <c:v>-1100</c:v>
                </c:pt>
                <c:pt idx="100">
                  <c:v>-74.9999999999999</c:v>
                </c:pt>
                <c:pt idx="101">
                  <c:v>799.999999999999</c:v>
                </c:pt>
                <c:pt idx="102">
                  <c:v>1550</c:v>
                </c:pt>
                <c:pt idx="103">
                  <c:v>2150</c:v>
                </c:pt>
                <c:pt idx="104">
                  <c:v>2675</c:v>
                </c:pt>
                <c:pt idx="105">
                  <c:v>3075</c:v>
                </c:pt>
                <c:pt idx="106">
                  <c:v>3375</c:v>
                </c:pt>
                <c:pt idx="107">
                  <c:v>3600</c:v>
                </c:pt>
                <c:pt idx="108">
                  <c:v>3725</c:v>
                </c:pt>
                <c:pt idx="109">
                  <c:v>3825</c:v>
                </c:pt>
                <c:pt idx="110">
                  <c:v>3800</c:v>
                </c:pt>
                <c:pt idx="111">
                  <c:v>3725</c:v>
                </c:pt>
                <c:pt idx="112">
                  <c:v>3650</c:v>
                </c:pt>
                <c:pt idx="113">
                  <c:v>3450</c:v>
                </c:pt>
                <c:pt idx="114">
                  <c:v>3275</c:v>
                </c:pt>
                <c:pt idx="115">
                  <c:v>3025</c:v>
                </c:pt>
                <c:pt idx="116">
                  <c:v>2775</c:v>
                </c:pt>
                <c:pt idx="117">
                  <c:v>2475</c:v>
                </c:pt>
                <c:pt idx="118">
                  <c:v>2150</c:v>
                </c:pt>
                <c:pt idx="119">
                  <c:v>1850</c:v>
                </c:pt>
                <c:pt idx="120">
                  <c:v>1500</c:v>
                </c:pt>
                <c:pt idx="121">
                  <c:v>1150</c:v>
                </c:pt>
                <c:pt idx="122">
                  <c:v>799.999999999999</c:v>
                </c:pt>
                <c:pt idx="123">
                  <c:v>475</c:v>
                </c:pt>
                <c:pt idx="124">
                  <c:v>99.9999999999999</c:v>
                </c:pt>
                <c:pt idx="125">
                  <c:v>-200</c:v>
                </c:pt>
                <c:pt idx="126">
                  <c:v>-525</c:v>
                </c:pt>
                <c:pt idx="127">
                  <c:v>-849.999999999999</c:v>
                </c:pt>
                <c:pt idx="128">
                  <c:v>-1150</c:v>
                </c:pt>
                <c:pt idx="129">
                  <c:v>-1425</c:v>
                </c:pt>
                <c:pt idx="130">
                  <c:v>-1675</c:v>
                </c:pt>
                <c:pt idx="131">
                  <c:v>-1900</c:v>
                </c:pt>
                <c:pt idx="132">
                  <c:v>-2150</c:v>
                </c:pt>
                <c:pt idx="133">
                  <c:v>-2325</c:v>
                </c:pt>
                <c:pt idx="134">
                  <c:v>-2475</c:v>
                </c:pt>
                <c:pt idx="135">
                  <c:v>-2650</c:v>
                </c:pt>
                <c:pt idx="136">
                  <c:v>-2750</c:v>
                </c:pt>
                <c:pt idx="137">
                  <c:v>-2850</c:v>
                </c:pt>
                <c:pt idx="138">
                  <c:v>-2925</c:v>
                </c:pt>
                <c:pt idx="139">
                  <c:v>-2975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LW30_40!$Q$25:$Q$164</c:f>
              <c:numCache>
                <c:formatCode>General</c:formatCode>
                <c:ptCount val="140"/>
                <c:pt idx="0">
                  <c:v>0</c:v>
                </c:pt>
                <c:pt idx="1">
                  <c:v>-7075</c:v>
                </c:pt>
                <c:pt idx="2">
                  <c:v>-6775</c:v>
                </c:pt>
                <c:pt idx="3">
                  <c:v>-6275</c:v>
                </c:pt>
                <c:pt idx="4">
                  <c:v>-5525</c:v>
                </c:pt>
                <c:pt idx="5">
                  <c:v>-4625</c:v>
                </c:pt>
                <c:pt idx="6">
                  <c:v>-3600</c:v>
                </c:pt>
                <c:pt idx="7">
                  <c:v>-2450</c:v>
                </c:pt>
                <c:pt idx="8">
                  <c:v>-1225</c:v>
                </c:pt>
                <c:pt idx="9">
                  <c:v>50</c:v>
                </c:pt>
                <c:pt idx="10">
                  <c:v>1325</c:v>
                </c:pt>
                <c:pt idx="11">
                  <c:v>2650</c:v>
                </c:pt>
                <c:pt idx="12">
                  <c:v>3900</c:v>
                </c:pt>
                <c:pt idx="13">
                  <c:v>5125</c:v>
                </c:pt>
                <c:pt idx="14">
                  <c:v>6299.99999999999</c:v>
                </c:pt>
                <c:pt idx="15">
                  <c:v>7399.99999999999</c:v>
                </c:pt>
                <c:pt idx="16">
                  <c:v>8374.99999999999</c:v>
                </c:pt>
                <c:pt idx="17">
                  <c:v>9274.99999999999</c:v>
                </c:pt>
                <c:pt idx="18">
                  <c:v>10050</c:v>
                </c:pt>
                <c:pt idx="19">
                  <c:v>10700</c:v>
                </c:pt>
                <c:pt idx="20">
                  <c:v>11225</c:v>
                </c:pt>
                <c:pt idx="21">
                  <c:v>11625</c:v>
                </c:pt>
                <c:pt idx="22">
                  <c:v>11875</c:v>
                </c:pt>
                <c:pt idx="23">
                  <c:v>12025</c:v>
                </c:pt>
                <c:pt idx="24">
                  <c:v>12025</c:v>
                </c:pt>
                <c:pt idx="25">
                  <c:v>11900</c:v>
                </c:pt>
                <c:pt idx="26">
                  <c:v>11650</c:v>
                </c:pt>
                <c:pt idx="27">
                  <c:v>11300</c:v>
                </c:pt>
                <c:pt idx="28">
                  <c:v>10850</c:v>
                </c:pt>
                <c:pt idx="29">
                  <c:v>10300</c:v>
                </c:pt>
                <c:pt idx="30">
                  <c:v>9699.99999999999</c:v>
                </c:pt>
                <c:pt idx="31">
                  <c:v>9024.99999999999</c:v>
                </c:pt>
                <c:pt idx="32">
                  <c:v>8299.99999999999</c:v>
                </c:pt>
                <c:pt idx="33">
                  <c:v>7574.99999999999</c:v>
                </c:pt>
                <c:pt idx="34">
                  <c:v>6824.99999999999</c:v>
                </c:pt>
                <c:pt idx="35">
                  <c:v>6124.99999999999</c:v>
                </c:pt>
                <c:pt idx="36">
                  <c:v>5450</c:v>
                </c:pt>
                <c:pt idx="37">
                  <c:v>4850</c:v>
                </c:pt>
                <c:pt idx="38">
                  <c:v>4350</c:v>
                </c:pt>
                <c:pt idx="39">
                  <c:v>4000</c:v>
                </c:pt>
                <c:pt idx="40">
                  <c:v>3800</c:v>
                </c:pt>
                <c:pt idx="41">
                  <c:v>3750</c:v>
                </c:pt>
                <c:pt idx="42">
                  <c:v>3750</c:v>
                </c:pt>
                <c:pt idx="43">
                  <c:v>3725</c:v>
                </c:pt>
                <c:pt idx="44">
                  <c:v>3650</c:v>
                </c:pt>
                <c:pt idx="45">
                  <c:v>3625</c:v>
                </c:pt>
                <c:pt idx="46">
                  <c:v>3550</c:v>
                </c:pt>
                <c:pt idx="47">
                  <c:v>3475</c:v>
                </c:pt>
                <c:pt idx="48">
                  <c:v>3375</c:v>
                </c:pt>
                <c:pt idx="49">
                  <c:v>3300</c:v>
                </c:pt>
                <c:pt idx="50">
                  <c:v>3175.00000000002</c:v>
                </c:pt>
                <c:pt idx="51">
                  <c:v>3100</c:v>
                </c:pt>
                <c:pt idx="52">
                  <c:v>2975</c:v>
                </c:pt>
                <c:pt idx="53">
                  <c:v>2850</c:v>
                </c:pt>
                <c:pt idx="54">
                  <c:v>2725</c:v>
                </c:pt>
                <c:pt idx="55">
                  <c:v>2625</c:v>
                </c:pt>
                <c:pt idx="56">
                  <c:v>2475</c:v>
                </c:pt>
                <c:pt idx="57">
                  <c:v>2375</c:v>
                </c:pt>
                <c:pt idx="58">
                  <c:v>2225</c:v>
                </c:pt>
                <c:pt idx="59">
                  <c:v>2100</c:v>
                </c:pt>
                <c:pt idx="60">
                  <c:v>1975</c:v>
                </c:pt>
                <c:pt idx="61">
                  <c:v>1850</c:v>
                </c:pt>
                <c:pt idx="62">
                  <c:v>1750</c:v>
                </c:pt>
                <c:pt idx="63">
                  <c:v>1600</c:v>
                </c:pt>
                <c:pt idx="64">
                  <c:v>1500</c:v>
                </c:pt>
                <c:pt idx="65">
                  <c:v>1375</c:v>
                </c:pt>
                <c:pt idx="66">
                  <c:v>1250</c:v>
                </c:pt>
                <c:pt idx="67">
                  <c:v>1150</c:v>
                </c:pt>
                <c:pt idx="68">
                  <c:v>1075</c:v>
                </c:pt>
                <c:pt idx="69">
                  <c:v>949.999999999999</c:v>
                </c:pt>
                <c:pt idx="70">
                  <c:v>874.999999999999</c:v>
                </c:pt>
                <c:pt idx="71">
                  <c:v>799.999999999999</c:v>
                </c:pt>
                <c:pt idx="72">
                  <c:v>699.999999999999</c:v>
                </c:pt>
                <c:pt idx="73">
                  <c:v>649.999999999999</c:v>
                </c:pt>
                <c:pt idx="74">
                  <c:v>575</c:v>
                </c:pt>
                <c:pt idx="75">
                  <c:v>525</c:v>
                </c:pt>
                <c:pt idx="76">
                  <c:v>475</c:v>
                </c:pt>
                <c:pt idx="77">
                  <c:v>425</c:v>
                </c:pt>
                <c:pt idx="78">
                  <c:v>425</c:v>
                </c:pt>
                <c:pt idx="79">
                  <c:v>375</c:v>
                </c:pt>
                <c:pt idx="80">
                  <c:v>375</c:v>
                </c:pt>
                <c:pt idx="81">
                  <c:v>375</c:v>
                </c:pt>
                <c:pt idx="82">
                  <c:v>375</c:v>
                </c:pt>
                <c:pt idx="83">
                  <c:v>400</c:v>
                </c:pt>
                <c:pt idx="84">
                  <c:v>425</c:v>
                </c:pt>
                <c:pt idx="85">
                  <c:v>450</c:v>
                </c:pt>
                <c:pt idx="86">
                  <c:v>475</c:v>
                </c:pt>
                <c:pt idx="87">
                  <c:v>550</c:v>
                </c:pt>
                <c:pt idx="88">
                  <c:v>624.999999999999</c:v>
                </c:pt>
                <c:pt idx="89">
                  <c:v>674.999999999999</c:v>
                </c:pt>
                <c:pt idx="90">
                  <c:v>774.999999999999</c:v>
                </c:pt>
                <c:pt idx="91">
                  <c:v>849.999999999999</c:v>
                </c:pt>
                <c:pt idx="92">
                  <c:v>974.999999999999</c:v>
                </c:pt>
                <c:pt idx="93">
                  <c:v>1075</c:v>
                </c:pt>
                <c:pt idx="94">
                  <c:v>1175</c:v>
                </c:pt>
                <c:pt idx="95">
                  <c:v>1325</c:v>
                </c:pt>
                <c:pt idx="96">
                  <c:v>1450</c:v>
                </c:pt>
                <c:pt idx="97">
                  <c:v>1625</c:v>
                </c:pt>
                <c:pt idx="98">
                  <c:v>1750</c:v>
                </c:pt>
                <c:pt idx="99">
                  <c:v>1925</c:v>
                </c:pt>
                <c:pt idx="100">
                  <c:v>2100</c:v>
                </c:pt>
                <c:pt idx="101">
                  <c:v>2275</c:v>
                </c:pt>
                <c:pt idx="102">
                  <c:v>2450</c:v>
                </c:pt>
                <c:pt idx="103">
                  <c:v>2650</c:v>
                </c:pt>
                <c:pt idx="104">
                  <c:v>2875</c:v>
                </c:pt>
                <c:pt idx="105">
                  <c:v>3050</c:v>
                </c:pt>
                <c:pt idx="106">
                  <c:v>3275</c:v>
                </c:pt>
                <c:pt idx="107">
                  <c:v>3475</c:v>
                </c:pt>
                <c:pt idx="108">
                  <c:v>3725</c:v>
                </c:pt>
                <c:pt idx="109">
                  <c:v>3925</c:v>
                </c:pt>
                <c:pt idx="110">
                  <c:v>4175</c:v>
                </c:pt>
                <c:pt idx="111">
                  <c:v>4400</c:v>
                </c:pt>
                <c:pt idx="112">
                  <c:v>4625</c:v>
                </c:pt>
                <c:pt idx="113">
                  <c:v>4875</c:v>
                </c:pt>
                <c:pt idx="114">
                  <c:v>5125</c:v>
                </c:pt>
                <c:pt idx="115">
                  <c:v>5350</c:v>
                </c:pt>
                <c:pt idx="116">
                  <c:v>5600</c:v>
                </c:pt>
                <c:pt idx="117">
                  <c:v>5824.99999999999</c:v>
                </c:pt>
                <c:pt idx="118">
                  <c:v>6074.99999999999</c:v>
                </c:pt>
                <c:pt idx="119">
                  <c:v>6299.99999999999</c:v>
                </c:pt>
                <c:pt idx="120">
                  <c:v>6549.99999999999</c:v>
                </c:pt>
                <c:pt idx="121">
                  <c:v>6774.99999999999</c:v>
                </c:pt>
                <c:pt idx="122">
                  <c:v>6999.99999999999</c:v>
                </c:pt>
                <c:pt idx="123">
                  <c:v>7199.99999999999</c:v>
                </c:pt>
                <c:pt idx="124">
                  <c:v>7449.99999999999</c:v>
                </c:pt>
                <c:pt idx="125">
                  <c:v>7624.99999999999</c:v>
                </c:pt>
                <c:pt idx="126">
                  <c:v>7849.99999999999</c:v>
                </c:pt>
                <c:pt idx="127">
                  <c:v>8049.99999999999</c:v>
                </c:pt>
                <c:pt idx="128">
                  <c:v>8199.99999999999</c:v>
                </c:pt>
                <c:pt idx="129">
                  <c:v>8399.99999999999</c:v>
                </c:pt>
                <c:pt idx="130">
                  <c:v>8549.99999999999</c:v>
                </c:pt>
                <c:pt idx="131">
                  <c:v>8699.99999999999</c:v>
                </c:pt>
                <c:pt idx="132">
                  <c:v>8849.99999999999</c:v>
                </c:pt>
                <c:pt idx="133">
                  <c:v>8974.99999999999</c:v>
                </c:pt>
                <c:pt idx="134">
                  <c:v>9074.99999999999</c:v>
                </c:pt>
                <c:pt idx="135">
                  <c:v>9149.99999999999</c:v>
                </c:pt>
                <c:pt idx="136">
                  <c:v>9249.99999999999</c:v>
                </c:pt>
                <c:pt idx="137">
                  <c:v>9299.99999999999</c:v>
                </c:pt>
                <c:pt idx="138">
                  <c:v>9349.99999999999</c:v>
                </c:pt>
                <c:pt idx="139">
                  <c:v>9374.99999999999</c:v>
                </c:pt>
              </c:numCache>
            </c:numRef>
          </c:val>
          <c:smooth val="0"/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LW30_40!$R$25:$R$164</c:f>
              <c:numCache>
                <c:formatCode>General</c:formatCode>
                <c:ptCount val="140"/>
                <c:pt idx="0">
                  <c:v>0</c:v>
                </c:pt>
                <c:pt idx="1">
                  <c:v>-21425</c:v>
                </c:pt>
                <c:pt idx="2">
                  <c:v>-21850</c:v>
                </c:pt>
                <c:pt idx="3">
                  <c:v>-22275</c:v>
                </c:pt>
                <c:pt idx="4">
                  <c:v>-22600</c:v>
                </c:pt>
                <c:pt idx="5">
                  <c:v>-22925</c:v>
                </c:pt>
                <c:pt idx="6">
                  <c:v>-23175</c:v>
                </c:pt>
                <c:pt idx="7">
                  <c:v>-23350</c:v>
                </c:pt>
                <c:pt idx="8">
                  <c:v>-23475</c:v>
                </c:pt>
                <c:pt idx="9">
                  <c:v>-23525</c:v>
                </c:pt>
                <c:pt idx="10">
                  <c:v>-23500</c:v>
                </c:pt>
                <c:pt idx="11">
                  <c:v>-23375</c:v>
                </c:pt>
                <c:pt idx="12">
                  <c:v>-23175</c:v>
                </c:pt>
                <c:pt idx="13">
                  <c:v>-22925</c:v>
                </c:pt>
                <c:pt idx="14">
                  <c:v>-22550</c:v>
                </c:pt>
                <c:pt idx="15">
                  <c:v>-22100</c:v>
                </c:pt>
                <c:pt idx="16">
                  <c:v>-21550</c:v>
                </c:pt>
                <c:pt idx="17">
                  <c:v>-20950</c:v>
                </c:pt>
                <c:pt idx="18">
                  <c:v>-20225</c:v>
                </c:pt>
                <c:pt idx="19">
                  <c:v>-19475</c:v>
                </c:pt>
                <c:pt idx="20">
                  <c:v>-18600</c:v>
                </c:pt>
                <c:pt idx="21">
                  <c:v>-17675</c:v>
                </c:pt>
                <c:pt idx="22">
                  <c:v>-16700</c:v>
                </c:pt>
                <c:pt idx="23">
                  <c:v>-15650</c:v>
                </c:pt>
                <c:pt idx="24">
                  <c:v>-14550</c:v>
                </c:pt>
                <c:pt idx="25">
                  <c:v>-13450</c:v>
                </c:pt>
                <c:pt idx="26">
                  <c:v>-12250</c:v>
                </c:pt>
                <c:pt idx="27">
                  <c:v>-11100</c:v>
                </c:pt>
                <c:pt idx="28">
                  <c:v>-9924.99999999999</c:v>
                </c:pt>
                <c:pt idx="29">
                  <c:v>-8724.99999999999</c:v>
                </c:pt>
                <c:pt idx="30">
                  <c:v>-7574.99999999999</c:v>
                </c:pt>
                <c:pt idx="31">
                  <c:v>-6449.99999999999</c:v>
                </c:pt>
                <c:pt idx="32">
                  <c:v>-5325</c:v>
                </c:pt>
                <c:pt idx="33">
                  <c:v>-4325</c:v>
                </c:pt>
                <c:pt idx="34">
                  <c:v>-3375</c:v>
                </c:pt>
                <c:pt idx="35">
                  <c:v>-2500</c:v>
                </c:pt>
                <c:pt idx="36">
                  <c:v>-1725</c:v>
                </c:pt>
                <c:pt idx="37">
                  <c:v>-1075</c:v>
                </c:pt>
                <c:pt idx="38">
                  <c:v>-575</c:v>
                </c:pt>
                <c:pt idx="39">
                  <c:v>-225</c:v>
                </c:pt>
                <c:pt idx="40">
                  <c:v>-25</c:v>
                </c:pt>
                <c:pt idx="41">
                  <c:v>0</c:v>
                </c:pt>
                <c:pt idx="42">
                  <c:v>-50</c:v>
                </c:pt>
                <c:pt idx="43">
                  <c:v>-99.9999999999999</c:v>
                </c:pt>
                <c:pt idx="44">
                  <c:v>-225</c:v>
                </c:pt>
                <c:pt idx="45">
                  <c:v>-325</c:v>
                </c:pt>
                <c:pt idx="46">
                  <c:v>-475</c:v>
                </c:pt>
                <c:pt idx="47">
                  <c:v>-674.999999999999</c:v>
                </c:pt>
                <c:pt idx="48">
                  <c:v>-874.999999999999</c:v>
                </c:pt>
                <c:pt idx="49">
                  <c:v>-1075</c:v>
                </c:pt>
                <c:pt idx="50">
                  <c:v>-1325.00000000001</c:v>
                </c:pt>
                <c:pt idx="51">
                  <c:v>-1575</c:v>
                </c:pt>
                <c:pt idx="52">
                  <c:v>-1850</c:v>
                </c:pt>
                <c:pt idx="53">
                  <c:v>-2125</c:v>
                </c:pt>
                <c:pt idx="54">
                  <c:v>-2425</c:v>
                </c:pt>
                <c:pt idx="55">
                  <c:v>-2725</c:v>
                </c:pt>
                <c:pt idx="56">
                  <c:v>-3050</c:v>
                </c:pt>
                <c:pt idx="57">
                  <c:v>-3350</c:v>
                </c:pt>
                <c:pt idx="58">
                  <c:v>-3675</c:v>
                </c:pt>
                <c:pt idx="59">
                  <c:v>-4000</c:v>
                </c:pt>
                <c:pt idx="60">
                  <c:v>-4325</c:v>
                </c:pt>
                <c:pt idx="61">
                  <c:v>-4650</c:v>
                </c:pt>
                <c:pt idx="62">
                  <c:v>-4975</c:v>
                </c:pt>
                <c:pt idx="63">
                  <c:v>-5300</c:v>
                </c:pt>
                <c:pt idx="64">
                  <c:v>-5625</c:v>
                </c:pt>
                <c:pt idx="65">
                  <c:v>-5949.99999999999</c:v>
                </c:pt>
                <c:pt idx="66">
                  <c:v>-6249.99999999999</c:v>
                </c:pt>
                <c:pt idx="67">
                  <c:v>-6574.99999999999</c:v>
                </c:pt>
                <c:pt idx="68">
                  <c:v>-6849.99999999999</c:v>
                </c:pt>
                <c:pt idx="69">
                  <c:v>-7149.99999999999</c:v>
                </c:pt>
                <c:pt idx="70">
                  <c:v>-7424.99999999999</c:v>
                </c:pt>
                <c:pt idx="71">
                  <c:v>-7699.99999999999</c:v>
                </c:pt>
                <c:pt idx="72">
                  <c:v>-7949.99999999999</c:v>
                </c:pt>
                <c:pt idx="73">
                  <c:v>-8174.99999999999</c:v>
                </c:pt>
                <c:pt idx="74">
                  <c:v>-8424.99999999999</c:v>
                </c:pt>
                <c:pt idx="75">
                  <c:v>-8624.99999999999</c:v>
                </c:pt>
                <c:pt idx="76">
                  <c:v>-8824.99999999999</c:v>
                </c:pt>
                <c:pt idx="77">
                  <c:v>-8999.99999999999</c:v>
                </c:pt>
                <c:pt idx="78">
                  <c:v>-9149.99999999999</c:v>
                </c:pt>
                <c:pt idx="79">
                  <c:v>-9324.99999999999</c:v>
                </c:pt>
                <c:pt idx="80">
                  <c:v>-9424.99999999999</c:v>
                </c:pt>
                <c:pt idx="81">
                  <c:v>-9549.99999999999</c:v>
                </c:pt>
                <c:pt idx="82">
                  <c:v>-9624.99999999999</c:v>
                </c:pt>
                <c:pt idx="83">
                  <c:v>-9674.99999999999</c:v>
                </c:pt>
                <c:pt idx="84">
                  <c:v>-9749.99999999999</c:v>
                </c:pt>
                <c:pt idx="85">
                  <c:v>-9749.99999999999</c:v>
                </c:pt>
                <c:pt idx="86">
                  <c:v>-9749.99999999999</c:v>
                </c:pt>
                <c:pt idx="87">
                  <c:v>-9724.99999999999</c:v>
                </c:pt>
                <c:pt idx="88">
                  <c:v>-9674.99999999999</c:v>
                </c:pt>
                <c:pt idx="89">
                  <c:v>-9624.99999999999</c:v>
                </c:pt>
                <c:pt idx="90">
                  <c:v>-9499.99999999999</c:v>
                </c:pt>
                <c:pt idx="91">
                  <c:v>-9424.99999999999</c:v>
                </c:pt>
                <c:pt idx="92">
                  <c:v>-9249.99999999999</c:v>
                </c:pt>
                <c:pt idx="93">
                  <c:v>-9099.99999999999</c:v>
                </c:pt>
                <c:pt idx="94">
                  <c:v>-8899.99999999999</c:v>
                </c:pt>
                <c:pt idx="95">
                  <c:v>-8699.99999999999</c:v>
                </c:pt>
                <c:pt idx="96">
                  <c:v>-8474.99999999999</c:v>
                </c:pt>
                <c:pt idx="97">
                  <c:v>-8199.99999999999</c:v>
                </c:pt>
                <c:pt idx="98">
                  <c:v>-7924.99999999999</c:v>
                </c:pt>
                <c:pt idx="99">
                  <c:v>-7624.99999999999</c:v>
                </c:pt>
                <c:pt idx="100">
                  <c:v>-7299.99999999999</c:v>
                </c:pt>
                <c:pt idx="101">
                  <c:v>-6974.99999999999</c:v>
                </c:pt>
                <c:pt idx="102">
                  <c:v>-6574.99999999999</c:v>
                </c:pt>
                <c:pt idx="103">
                  <c:v>-6224.99999999999</c:v>
                </c:pt>
                <c:pt idx="104">
                  <c:v>-5799.99999999999</c:v>
                </c:pt>
                <c:pt idx="105">
                  <c:v>-5400</c:v>
                </c:pt>
                <c:pt idx="106">
                  <c:v>-4950</c:v>
                </c:pt>
                <c:pt idx="107">
                  <c:v>-4475</c:v>
                </c:pt>
                <c:pt idx="108">
                  <c:v>-4025</c:v>
                </c:pt>
                <c:pt idx="109">
                  <c:v>-3550</c:v>
                </c:pt>
                <c:pt idx="110">
                  <c:v>-3050</c:v>
                </c:pt>
                <c:pt idx="111">
                  <c:v>-2550</c:v>
                </c:pt>
                <c:pt idx="112">
                  <c:v>-2000</c:v>
                </c:pt>
                <c:pt idx="113">
                  <c:v>-1500</c:v>
                </c:pt>
                <c:pt idx="114">
                  <c:v>-974.999999999999</c:v>
                </c:pt>
                <c:pt idx="115">
                  <c:v>-425</c:v>
                </c:pt>
                <c:pt idx="116">
                  <c:v>99.9999999999999</c:v>
                </c:pt>
                <c:pt idx="117">
                  <c:v>649.999999999999</c:v>
                </c:pt>
                <c:pt idx="118">
                  <c:v>1200</c:v>
                </c:pt>
                <c:pt idx="119">
                  <c:v>1750</c:v>
                </c:pt>
                <c:pt idx="120">
                  <c:v>2275</c:v>
                </c:pt>
                <c:pt idx="121">
                  <c:v>2825</c:v>
                </c:pt>
                <c:pt idx="122">
                  <c:v>3325</c:v>
                </c:pt>
                <c:pt idx="123">
                  <c:v>3875</c:v>
                </c:pt>
                <c:pt idx="124">
                  <c:v>4350</c:v>
                </c:pt>
                <c:pt idx="125">
                  <c:v>4875</c:v>
                </c:pt>
                <c:pt idx="126">
                  <c:v>5325</c:v>
                </c:pt>
                <c:pt idx="127">
                  <c:v>5799.99999999999</c:v>
                </c:pt>
                <c:pt idx="128">
                  <c:v>6249.99999999999</c:v>
                </c:pt>
                <c:pt idx="129">
                  <c:v>6649.99999999999</c:v>
                </c:pt>
                <c:pt idx="130">
                  <c:v>7074.99999999999</c:v>
                </c:pt>
                <c:pt idx="131">
                  <c:v>7424.99999999999</c:v>
                </c:pt>
                <c:pt idx="132">
                  <c:v>7749.99999999999</c:v>
                </c:pt>
                <c:pt idx="133">
                  <c:v>8099.99999999999</c:v>
                </c:pt>
                <c:pt idx="134">
                  <c:v>8349.99999999999</c:v>
                </c:pt>
                <c:pt idx="135">
                  <c:v>8599.99999999999</c:v>
                </c:pt>
                <c:pt idx="136">
                  <c:v>8799.99999999999</c:v>
                </c:pt>
                <c:pt idx="137">
                  <c:v>8949.99999999999</c:v>
                </c:pt>
                <c:pt idx="138">
                  <c:v>9099.99999999999</c:v>
                </c:pt>
                <c:pt idx="139">
                  <c:v>9149.99999999999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6628986"/>
        <c:axId val="958908238"/>
      </c:lineChart>
      <c:catAx>
        <c:axId val="7666289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908238"/>
        <c:crosses val="autoZero"/>
        <c:auto val="1"/>
        <c:lblAlgn val="ctr"/>
        <c:lblOffset val="100"/>
        <c:noMultiLvlLbl val="0"/>
      </c:catAx>
      <c:valAx>
        <c:axId val="958908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6289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RW30_40!$V$25:$V$165</c:f>
              <c:numCache>
                <c:formatCode>General</c:formatCode>
                <c:ptCount val="141"/>
                <c:pt idx="0">
                  <c:v>0</c:v>
                </c:pt>
                <c:pt idx="1">
                  <c:v>-535625</c:v>
                </c:pt>
                <c:pt idx="2">
                  <c:v>-10625</c:v>
                </c:pt>
                <c:pt idx="3">
                  <c:v>-10625.0000000001</c:v>
                </c:pt>
                <c:pt idx="4">
                  <c:v>-8124.99999999982</c:v>
                </c:pt>
                <c:pt idx="5">
                  <c:v>-8125</c:v>
                </c:pt>
                <c:pt idx="6">
                  <c:v>-6250</c:v>
                </c:pt>
                <c:pt idx="7">
                  <c:v>-4375</c:v>
                </c:pt>
                <c:pt idx="8">
                  <c:v>-3125.00000000036</c:v>
                </c:pt>
                <c:pt idx="9">
                  <c:v>-1250</c:v>
                </c:pt>
                <c:pt idx="10">
                  <c:v>625</c:v>
                </c:pt>
                <c:pt idx="11">
                  <c:v>3125</c:v>
                </c:pt>
                <c:pt idx="12">
                  <c:v>5000</c:v>
                </c:pt>
                <c:pt idx="13">
                  <c:v>6250</c:v>
                </c:pt>
                <c:pt idx="14">
                  <c:v>9375.00000000082</c:v>
                </c:pt>
                <c:pt idx="15">
                  <c:v>11249.9999999999</c:v>
                </c:pt>
                <c:pt idx="16">
                  <c:v>13750</c:v>
                </c:pt>
                <c:pt idx="17">
                  <c:v>15000</c:v>
                </c:pt>
                <c:pt idx="18">
                  <c:v>18125</c:v>
                </c:pt>
                <c:pt idx="19">
                  <c:v>18750</c:v>
                </c:pt>
                <c:pt idx="20">
                  <c:v>21875</c:v>
                </c:pt>
                <c:pt idx="21">
                  <c:v>23124.9999999999</c:v>
                </c:pt>
                <c:pt idx="22">
                  <c:v>24375</c:v>
                </c:pt>
                <c:pt idx="23">
                  <c:v>26250</c:v>
                </c:pt>
                <c:pt idx="24">
                  <c:v>27500</c:v>
                </c:pt>
                <c:pt idx="25">
                  <c:v>27499.999999999</c:v>
                </c:pt>
                <c:pt idx="26">
                  <c:v>30000.0000000009</c:v>
                </c:pt>
                <c:pt idx="27">
                  <c:v>28750</c:v>
                </c:pt>
                <c:pt idx="28">
                  <c:v>29375</c:v>
                </c:pt>
                <c:pt idx="29">
                  <c:v>30000</c:v>
                </c:pt>
                <c:pt idx="30">
                  <c:v>28750</c:v>
                </c:pt>
                <c:pt idx="31">
                  <c:v>28125</c:v>
                </c:pt>
                <c:pt idx="32">
                  <c:v>28125</c:v>
                </c:pt>
                <c:pt idx="33">
                  <c:v>25000</c:v>
                </c:pt>
                <c:pt idx="34">
                  <c:v>23750</c:v>
                </c:pt>
                <c:pt idx="35">
                  <c:v>21875</c:v>
                </c:pt>
                <c:pt idx="36">
                  <c:v>19375</c:v>
                </c:pt>
                <c:pt idx="37">
                  <c:v>16250</c:v>
                </c:pt>
                <c:pt idx="38">
                  <c:v>12500</c:v>
                </c:pt>
                <c:pt idx="39">
                  <c:v>8749.99999999999</c:v>
                </c:pt>
                <c:pt idx="40">
                  <c:v>5000</c:v>
                </c:pt>
                <c:pt idx="41">
                  <c:v>624.999999999999</c:v>
                </c:pt>
                <c:pt idx="42">
                  <c:v>-1250</c:v>
                </c:pt>
                <c:pt idx="43">
                  <c:v>-1250</c:v>
                </c:pt>
                <c:pt idx="44">
                  <c:v>-3125</c:v>
                </c:pt>
                <c:pt idx="45">
                  <c:v>-2500</c:v>
                </c:pt>
                <c:pt idx="46">
                  <c:v>-3750</c:v>
                </c:pt>
                <c:pt idx="47">
                  <c:v>-5000</c:v>
                </c:pt>
                <c:pt idx="48">
                  <c:v>-4999.99999999999</c:v>
                </c:pt>
                <c:pt idx="49">
                  <c:v>-5000</c:v>
                </c:pt>
                <c:pt idx="50">
                  <c:v>-6250.00000000018</c:v>
                </c:pt>
                <c:pt idx="51">
                  <c:v>-6249.99999999981</c:v>
                </c:pt>
                <c:pt idx="52">
                  <c:v>-6874.99999999999</c:v>
                </c:pt>
                <c:pt idx="53">
                  <c:v>-6874.99999999999</c:v>
                </c:pt>
                <c:pt idx="54">
                  <c:v>-7499.99999999999</c:v>
                </c:pt>
                <c:pt idx="55">
                  <c:v>-7500</c:v>
                </c:pt>
                <c:pt idx="56">
                  <c:v>-8124.99999999999</c:v>
                </c:pt>
                <c:pt idx="57">
                  <c:v>-7499.99999999999</c:v>
                </c:pt>
                <c:pt idx="58">
                  <c:v>-8125</c:v>
                </c:pt>
                <c:pt idx="59">
                  <c:v>-8124.99999999999</c:v>
                </c:pt>
                <c:pt idx="60">
                  <c:v>-8125</c:v>
                </c:pt>
                <c:pt idx="61">
                  <c:v>-8124.99999999998</c:v>
                </c:pt>
                <c:pt idx="62">
                  <c:v>-8125</c:v>
                </c:pt>
                <c:pt idx="63">
                  <c:v>-8125</c:v>
                </c:pt>
                <c:pt idx="64">
                  <c:v>-8125</c:v>
                </c:pt>
                <c:pt idx="65">
                  <c:v>-8124.99999999998</c:v>
                </c:pt>
                <c:pt idx="66">
                  <c:v>-7500</c:v>
                </c:pt>
                <c:pt idx="67">
                  <c:v>-8125</c:v>
                </c:pt>
                <c:pt idx="68">
                  <c:v>-6874.99999999998</c:v>
                </c:pt>
                <c:pt idx="69">
                  <c:v>-7500</c:v>
                </c:pt>
                <c:pt idx="70">
                  <c:v>-6875</c:v>
                </c:pt>
                <c:pt idx="71">
                  <c:v>-6874.99999999998</c:v>
                </c:pt>
                <c:pt idx="72">
                  <c:v>-6250</c:v>
                </c:pt>
                <c:pt idx="73">
                  <c:v>-5625</c:v>
                </c:pt>
                <c:pt idx="74">
                  <c:v>-6250</c:v>
                </c:pt>
                <c:pt idx="75">
                  <c:v>-5000</c:v>
                </c:pt>
                <c:pt idx="76">
                  <c:v>-5000</c:v>
                </c:pt>
                <c:pt idx="77">
                  <c:v>-4375</c:v>
                </c:pt>
                <c:pt idx="78">
                  <c:v>-3750</c:v>
                </c:pt>
                <c:pt idx="79">
                  <c:v>-4374.99999999995</c:v>
                </c:pt>
                <c:pt idx="80">
                  <c:v>-2500</c:v>
                </c:pt>
                <c:pt idx="81">
                  <c:v>-3125</c:v>
                </c:pt>
                <c:pt idx="82">
                  <c:v>-1875</c:v>
                </c:pt>
                <c:pt idx="83">
                  <c:v>-1250</c:v>
                </c:pt>
                <c:pt idx="84">
                  <c:v>-1875</c:v>
                </c:pt>
                <c:pt idx="85">
                  <c:v>0</c:v>
                </c:pt>
                <c:pt idx="86">
                  <c:v>0</c:v>
                </c:pt>
                <c:pt idx="87">
                  <c:v>625</c:v>
                </c:pt>
                <c:pt idx="88">
                  <c:v>1250</c:v>
                </c:pt>
                <c:pt idx="89">
                  <c:v>1250</c:v>
                </c:pt>
                <c:pt idx="90">
                  <c:v>3125</c:v>
                </c:pt>
                <c:pt idx="91">
                  <c:v>1875</c:v>
                </c:pt>
                <c:pt idx="92">
                  <c:v>4375</c:v>
                </c:pt>
                <c:pt idx="93">
                  <c:v>3749.99999999995</c:v>
                </c:pt>
                <c:pt idx="94">
                  <c:v>5000</c:v>
                </c:pt>
                <c:pt idx="95">
                  <c:v>5000</c:v>
                </c:pt>
                <c:pt idx="96">
                  <c:v>5625</c:v>
                </c:pt>
                <c:pt idx="97">
                  <c:v>6875</c:v>
                </c:pt>
                <c:pt idx="98">
                  <c:v>6875</c:v>
                </c:pt>
                <c:pt idx="99">
                  <c:v>7499.99999999998</c:v>
                </c:pt>
                <c:pt idx="100">
                  <c:v>8125</c:v>
                </c:pt>
                <c:pt idx="101">
                  <c:v>8125</c:v>
                </c:pt>
                <c:pt idx="102">
                  <c:v>9999.99999999998</c:v>
                </c:pt>
                <c:pt idx="103">
                  <c:v>8750</c:v>
                </c:pt>
                <c:pt idx="104">
                  <c:v>10625</c:v>
                </c:pt>
                <c:pt idx="105">
                  <c:v>9999.99999999998</c:v>
                </c:pt>
                <c:pt idx="106">
                  <c:v>11250</c:v>
                </c:pt>
                <c:pt idx="107">
                  <c:v>11875</c:v>
                </c:pt>
                <c:pt idx="108">
                  <c:v>11250</c:v>
                </c:pt>
                <c:pt idx="109">
                  <c:v>11875</c:v>
                </c:pt>
                <c:pt idx="110">
                  <c:v>12500</c:v>
                </c:pt>
                <c:pt idx="111">
                  <c:v>12500</c:v>
                </c:pt>
                <c:pt idx="112">
                  <c:v>13750</c:v>
                </c:pt>
                <c:pt idx="113">
                  <c:v>12500</c:v>
                </c:pt>
                <c:pt idx="114">
                  <c:v>13125</c:v>
                </c:pt>
                <c:pt idx="115">
                  <c:v>13750</c:v>
                </c:pt>
                <c:pt idx="116">
                  <c:v>13125</c:v>
                </c:pt>
                <c:pt idx="117">
                  <c:v>13750</c:v>
                </c:pt>
                <c:pt idx="118">
                  <c:v>13750</c:v>
                </c:pt>
                <c:pt idx="119">
                  <c:v>13750</c:v>
                </c:pt>
                <c:pt idx="120">
                  <c:v>13125</c:v>
                </c:pt>
                <c:pt idx="121">
                  <c:v>13750</c:v>
                </c:pt>
                <c:pt idx="122">
                  <c:v>12500</c:v>
                </c:pt>
                <c:pt idx="123">
                  <c:v>13750</c:v>
                </c:pt>
                <c:pt idx="124">
                  <c:v>11875</c:v>
                </c:pt>
                <c:pt idx="125">
                  <c:v>13125</c:v>
                </c:pt>
                <c:pt idx="126">
                  <c:v>11250</c:v>
                </c:pt>
                <c:pt idx="127">
                  <c:v>11875</c:v>
                </c:pt>
                <c:pt idx="128">
                  <c:v>11250</c:v>
                </c:pt>
                <c:pt idx="129">
                  <c:v>10000</c:v>
                </c:pt>
                <c:pt idx="130">
                  <c:v>10625</c:v>
                </c:pt>
                <c:pt idx="131">
                  <c:v>8750</c:v>
                </c:pt>
                <c:pt idx="132">
                  <c:v>8124.99999999998</c:v>
                </c:pt>
                <c:pt idx="133">
                  <c:v>8750</c:v>
                </c:pt>
                <c:pt idx="134">
                  <c:v>6250</c:v>
                </c:pt>
                <c:pt idx="135">
                  <c:v>6250</c:v>
                </c:pt>
                <c:pt idx="136">
                  <c:v>5000</c:v>
                </c:pt>
                <c:pt idx="137">
                  <c:v>3750</c:v>
                </c:pt>
                <c:pt idx="138">
                  <c:v>3750</c:v>
                </c:pt>
                <c:pt idx="139">
                  <c:v>1250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RW30_40!$W$25:$W$165</c:f>
              <c:numCache>
                <c:formatCode>General</c:formatCode>
                <c:ptCount val="141"/>
                <c:pt idx="0">
                  <c:v>0</c:v>
                </c:pt>
                <c:pt idx="1">
                  <c:v>-176875</c:v>
                </c:pt>
                <c:pt idx="2">
                  <c:v>7500</c:v>
                </c:pt>
                <c:pt idx="3">
                  <c:v>12500</c:v>
                </c:pt>
                <c:pt idx="4">
                  <c:v>18750</c:v>
                </c:pt>
                <c:pt idx="5">
                  <c:v>22500</c:v>
                </c:pt>
                <c:pt idx="6">
                  <c:v>25625</c:v>
                </c:pt>
                <c:pt idx="7">
                  <c:v>28750</c:v>
                </c:pt>
                <c:pt idx="8">
                  <c:v>30625</c:v>
                </c:pt>
                <c:pt idx="9">
                  <c:v>31875</c:v>
                </c:pt>
                <c:pt idx="10">
                  <c:v>31875</c:v>
                </c:pt>
                <c:pt idx="11">
                  <c:v>33125</c:v>
                </c:pt>
                <c:pt idx="12">
                  <c:v>31250</c:v>
                </c:pt>
                <c:pt idx="13">
                  <c:v>30625</c:v>
                </c:pt>
                <c:pt idx="14">
                  <c:v>29374.9999999998</c:v>
                </c:pt>
                <c:pt idx="15">
                  <c:v>27500</c:v>
                </c:pt>
                <c:pt idx="16">
                  <c:v>24375</c:v>
                </c:pt>
                <c:pt idx="17">
                  <c:v>22500</c:v>
                </c:pt>
                <c:pt idx="18">
                  <c:v>19375</c:v>
                </c:pt>
                <c:pt idx="19">
                  <c:v>16250</c:v>
                </c:pt>
                <c:pt idx="20">
                  <c:v>13125</c:v>
                </c:pt>
                <c:pt idx="21">
                  <c:v>9999.99999999995</c:v>
                </c:pt>
                <c:pt idx="22">
                  <c:v>6250</c:v>
                </c:pt>
                <c:pt idx="23">
                  <c:v>3750</c:v>
                </c:pt>
                <c:pt idx="24">
                  <c:v>0</c:v>
                </c:pt>
                <c:pt idx="25">
                  <c:v>-3124.99999999918</c:v>
                </c:pt>
                <c:pt idx="26">
                  <c:v>-6250.00000000082</c:v>
                </c:pt>
                <c:pt idx="27">
                  <c:v>-8750</c:v>
                </c:pt>
                <c:pt idx="28">
                  <c:v>-11250</c:v>
                </c:pt>
                <c:pt idx="29">
                  <c:v>-13750</c:v>
                </c:pt>
                <c:pt idx="30">
                  <c:v>-15000</c:v>
                </c:pt>
                <c:pt idx="31">
                  <c:v>-16875</c:v>
                </c:pt>
                <c:pt idx="32">
                  <c:v>-18125</c:v>
                </c:pt>
                <c:pt idx="33">
                  <c:v>-18125</c:v>
                </c:pt>
                <c:pt idx="34">
                  <c:v>-18750</c:v>
                </c:pt>
                <c:pt idx="35">
                  <c:v>-17500</c:v>
                </c:pt>
                <c:pt idx="36">
                  <c:v>-16875</c:v>
                </c:pt>
                <c:pt idx="37">
                  <c:v>-15000</c:v>
                </c:pt>
                <c:pt idx="38">
                  <c:v>-12500</c:v>
                </c:pt>
                <c:pt idx="39">
                  <c:v>-8750</c:v>
                </c:pt>
                <c:pt idx="40">
                  <c:v>-4999.99999999999</c:v>
                </c:pt>
                <c:pt idx="41">
                  <c:v>-1250</c:v>
                </c:pt>
                <c:pt idx="42">
                  <c:v>0</c:v>
                </c:pt>
                <c:pt idx="43">
                  <c:v>-625</c:v>
                </c:pt>
                <c:pt idx="44">
                  <c:v>-1875</c:v>
                </c:pt>
                <c:pt idx="45">
                  <c:v>-625</c:v>
                </c:pt>
                <c:pt idx="46">
                  <c:v>-1875</c:v>
                </c:pt>
                <c:pt idx="47">
                  <c:v>-1875</c:v>
                </c:pt>
                <c:pt idx="48">
                  <c:v>-2500</c:v>
                </c:pt>
                <c:pt idx="49">
                  <c:v>-1874.99999999999</c:v>
                </c:pt>
                <c:pt idx="50">
                  <c:v>-3124.99999999956</c:v>
                </c:pt>
                <c:pt idx="51">
                  <c:v>-1875.00000000044</c:v>
                </c:pt>
                <c:pt idx="52">
                  <c:v>-3125</c:v>
                </c:pt>
                <c:pt idx="53">
                  <c:v>-3125</c:v>
                </c:pt>
                <c:pt idx="54">
                  <c:v>-3124.99999999999</c:v>
                </c:pt>
                <c:pt idx="55">
                  <c:v>-2500</c:v>
                </c:pt>
                <c:pt idx="56">
                  <c:v>-3750</c:v>
                </c:pt>
                <c:pt idx="57">
                  <c:v>-2500</c:v>
                </c:pt>
                <c:pt idx="58">
                  <c:v>-3749.99999999999</c:v>
                </c:pt>
                <c:pt idx="59">
                  <c:v>-3125</c:v>
                </c:pt>
                <c:pt idx="60">
                  <c:v>-3125</c:v>
                </c:pt>
                <c:pt idx="61">
                  <c:v>-3124.99999999999</c:v>
                </c:pt>
                <c:pt idx="62">
                  <c:v>-2500</c:v>
                </c:pt>
                <c:pt idx="63">
                  <c:v>-3749.99999999999</c:v>
                </c:pt>
                <c:pt idx="64">
                  <c:v>-2500</c:v>
                </c:pt>
                <c:pt idx="65">
                  <c:v>-3124.99999999999</c:v>
                </c:pt>
                <c:pt idx="66">
                  <c:v>-3125</c:v>
                </c:pt>
                <c:pt idx="67">
                  <c:v>-2499.99999999999</c:v>
                </c:pt>
                <c:pt idx="68">
                  <c:v>-1875</c:v>
                </c:pt>
                <c:pt idx="69">
                  <c:v>-3125</c:v>
                </c:pt>
                <c:pt idx="70">
                  <c:v>-1875</c:v>
                </c:pt>
                <c:pt idx="71">
                  <c:v>-1875</c:v>
                </c:pt>
                <c:pt idx="72">
                  <c:v>-2500</c:v>
                </c:pt>
                <c:pt idx="73">
                  <c:v>-1250</c:v>
                </c:pt>
                <c:pt idx="74">
                  <c:v>-1875</c:v>
                </c:pt>
                <c:pt idx="75">
                  <c:v>-1250</c:v>
                </c:pt>
                <c:pt idx="76">
                  <c:v>-1250</c:v>
                </c:pt>
                <c:pt idx="77">
                  <c:v>-1250</c:v>
                </c:pt>
                <c:pt idx="78">
                  <c:v>0</c:v>
                </c:pt>
                <c:pt idx="79">
                  <c:v>-1250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625</c:v>
                </c:pt>
                <c:pt idx="84">
                  <c:v>624.999999999999</c:v>
                </c:pt>
                <c:pt idx="85">
                  <c:v>625</c:v>
                </c:pt>
                <c:pt idx="86">
                  <c:v>625</c:v>
                </c:pt>
                <c:pt idx="87">
                  <c:v>1875</c:v>
                </c:pt>
                <c:pt idx="88">
                  <c:v>1875</c:v>
                </c:pt>
                <c:pt idx="89">
                  <c:v>1250</c:v>
                </c:pt>
                <c:pt idx="90">
                  <c:v>2500</c:v>
                </c:pt>
                <c:pt idx="91">
                  <c:v>1875</c:v>
                </c:pt>
                <c:pt idx="92">
                  <c:v>3125</c:v>
                </c:pt>
                <c:pt idx="93">
                  <c:v>2500</c:v>
                </c:pt>
                <c:pt idx="94">
                  <c:v>2499.99999999999</c:v>
                </c:pt>
                <c:pt idx="95">
                  <c:v>3750</c:v>
                </c:pt>
                <c:pt idx="96">
                  <c:v>3124.99999999999</c:v>
                </c:pt>
                <c:pt idx="97">
                  <c:v>4375</c:v>
                </c:pt>
                <c:pt idx="98">
                  <c:v>3124.99999999999</c:v>
                </c:pt>
                <c:pt idx="99">
                  <c:v>4374.99999999999</c:v>
                </c:pt>
                <c:pt idx="100">
                  <c:v>4375</c:v>
                </c:pt>
                <c:pt idx="101">
                  <c:v>4375</c:v>
                </c:pt>
                <c:pt idx="102">
                  <c:v>4374.99999999999</c:v>
                </c:pt>
                <c:pt idx="103">
                  <c:v>5000</c:v>
                </c:pt>
                <c:pt idx="104">
                  <c:v>5624.99999999999</c:v>
                </c:pt>
                <c:pt idx="105">
                  <c:v>4375</c:v>
                </c:pt>
                <c:pt idx="106">
                  <c:v>5625</c:v>
                </c:pt>
                <c:pt idx="107">
                  <c:v>4999.99999999999</c:v>
                </c:pt>
                <c:pt idx="108">
                  <c:v>6250</c:v>
                </c:pt>
                <c:pt idx="109">
                  <c:v>4999.99999999999</c:v>
                </c:pt>
                <c:pt idx="110">
                  <c:v>6250</c:v>
                </c:pt>
                <c:pt idx="111">
                  <c:v>5625</c:v>
                </c:pt>
                <c:pt idx="112">
                  <c:v>5624.99999999998</c:v>
                </c:pt>
                <c:pt idx="113">
                  <c:v>6250</c:v>
                </c:pt>
                <c:pt idx="114">
                  <c:v>6250</c:v>
                </c:pt>
                <c:pt idx="115">
                  <c:v>5625</c:v>
                </c:pt>
                <c:pt idx="116">
                  <c:v>6250</c:v>
                </c:pt>
                <c:pt idx="117">
                  <c:v>5624.99999999998</c:v>
                </c:pt>
                <c:pt idx="118">
                  <c:v>6250</c:v>
                </c:pt>
                <c:pt idx="119">
                  <c:v>5625</c:v>
                </c:pt>
                <c:pt idx="120">
                  <c:v>6250</c:v>
                </c:pt>
                <c:pt idx="121">
                  <c:v>5624.99999999998</c:v>
                </c:pt>
                <c:pt idx="122">
                  <c:v>5625</c:v>
                </c:pt>
                <c:pt idx="123">
                  <c:v>5000</c:v>
                </c:pt>
                <c:pt idx="124">
                  <c:v>6250</c:v>
                </c:pt>
                <c:pt idx="125">
                  <c:v>4375</c:v>
                </c:pt>
                <c:pt idx="126">
                  <c:v>5624.99999999998</c:v>
                </c:pt>
                <c:pt idx="127">
                  <c:v>5000</c:v>
                </c:pt>
                <c:pt idx="128">
                  <c:v>3750</c:v>
                </c:pt>
                <c:pt idx="129">
                  <c:v>5000</c:v>
                </c:pt>
                <c:pt idx="130">
                  <c:v>3750</c:v>
                </c:pt>
                <c:pt idx="131">
                  <c:v>3750</c:v>
                </c:pt>
                <c:pt idx="132">
                  <c:v>3750</c:v>
                </c:pt>
                <c:pt idx="133">
                  <c:v>3125</c:v>
                </c:pt>
                <c:pt idx="134">
                  <c:v>2500</c:v>
                </c:pt>
                <c:pt idx="135">
                  <c:v>1875</c:v>
                </c:pt>
                <c:pt idx="136">
                  <c:v>2499.99999999995</c:v>
                </c:pt>
                <c:pt idx="137">
                  <c:v>1250</c:v>
                </c:pt>
                <c:pt idx="138">
                  <c:v>1250</c:v>
                </c:pt>
                <c:pt idx="139">
                  <c:v>625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RW30_40!$X$25:$X$165</c:f>
              <c:numCache>
                <c:formatCode>General</c:formatCode>
                <c:ptCount val="141"/>
                <c:pt idx="0">
                  <c:v>0</c:v>
                </c:pt>
                <c:pt idx="1">
                  <c:v>293125</c:v>
                </c:pt>
                <c:pt idx="2">
                  <c:v>2500</c:v>
                </c:pt>
                <c:pt idx="3">
                  <c:v>2500.00000000005</c:v>
                </c:pt>
                <c:pt idx="4">
                  <c:v>6249.99999999991</c:v>
                </c:pt>
                <c:pt idx="5">
                  <c:v>5625</c:v>
                </c:pt>
                <c:pt idx="6">
                  <c:v>8125</c:v>
                </c:pt>
                <c:pt idx="7">
                  <c:v>7500</c:v>
                </c:pt>
                <c:pt idx="8">
                  <c:v>8750.00000000023</c:v>
                </c:pt>
                <c:pt idx="9">
                  <c:v>8125</c:v>
                </c:pt>
                <c:pt idx="10">
                  <c:v>8125</c:v>
                </c:pt>
                <c:pt idx="11">
                  <c:v>8125</c:v>
                </c:pt>
                <c:pt idx="12">
                  <c:v>6875</c:v>
                </c:pt>
                <c:pt idx="13">
                  <c:v>6250</c:v>
                </c:pt>
                <c:pt idx="14">
                  <c:v>4999.9999999995</c:v>
                </c:pt>
                <c:pt idx="15">
                  <c:v>4375</c:v>
                </c:pt>
                <c:pt idx="16">
                  <c:v>3124.99999999995</c:v>
                </c:pt>
                <c:pt idx="17">
                  <c:v>1875</c:v>
                </c:pt>
                <c:pt idx="18">
                  <c:v>0</c:v>
                </c:pt>
                <c:pt idx="19">
                  <c:v>-625</c:v>
                </c:pt>
                <c:pt idx="20">
                  <c:v>-2499.99999999995</c:v>
                </c:pt>
                <c:pt idx="21">
                  <c:v>-3125</c:v>
                </c:pt>
                <c:pt idx="22">
                  <c:v>-5000</c:v>
                </c:pt>
                <c:pt idx="23">
                  <c:v>-6875</c:v>
                </c:pt>
                <c:pt idx="24">
                  <c:v>-6250</c:v>
                </c:pt>
                <c:pt idx="25">
                  <c:v>-8749.999999999</c:v>
                </c:pt>
                <c:pt idx="26">
                  <c:v>-9375.000000001</c:v>
                </c:pt>
                <c:pt idx="27">
                  <c:v>-10000</c:v>
                </c:pt>
                <c:pt idx="28">
                  <c:v>-10625</c:v>
                </c:pt>
                <c:pt idx="29">
                  <c:v>-10625</c:v>
                </c:pt>
                <c:pt idx="30">
                  <c:v>-12500</c:v>
                </c:pt>
                <c:pt idx="31">
                  <c:v>-11250</c:v>
                </c:pt>
                <c:pt idx="32">
                  <c:v>-11875</c:v>
                </c:pt>
                <c:pt idx="33">
                  <c:v>-11250</c:v>
                </c:pt>
                <c:pt idx="34">
                  <c:v>-11875</c:v>
                </c:pt>
                <c:pt idx="35">
                  <c:v>-9375</c:v>
                </c:pt>
                <c:pt idx="36">
                  <c:v>-10000</c:v>
                </c:pt>
                <c:pt idx="37">
                  <c:v>-8749.99999999995</c:v>
                </c:pt>
                <c:pt idx="38">
                  <c:v>-6875</c:v>
                </c:pt>
                <c:pt idx="39">
                  <c:v>-5000</c:v>
                </c:pt>
                <c:pt idx="40">
                  <c:v>-3125</c:v>
                </c:pt>
                <c:pt idx="41">
                  <c:v>-3750</c:v>
                </c:pt>
                <c:pt idx="42">
                  <c:v>-12500</c:v>
                </c:pt>
                <c:pt idx="43">
                  <c:v>-23125</c:v>
                </c:pt>
                <c:pt idx="44">
                  <c:v>-30000</c:v>
                </c:pt>
                <c:pt idx="45">
                  <c:v>-39375</c:v>
                </c:pt>
                <c:pt idx="46">
                  <c:v>-45000</c:v>
                </c:pt>
                <c:pt idx="47">
                  <c:v>-50625</c:v>
                </c:pt>
                <c:pt idx="48">
                  <c:v>-56250</c:v>
                </c:pt>
                <c:pt idx="49">
                  <c:v>-58750</c:v>
                </c:pt>
                <c:pt idx="50">
                  <c:v>-63750.0000000009</c:v>
                </c:pt>
                <c:pt idx="51">
                  <c:v>-66874.999999999</c:v>
                </c:pt>
                <c:pt idx="52">
                  <c:v>-68750</c:v>
                </c:pt>
                <c:pt idx="53">
                  <c:v>-71875</c:v>
                </c:pt>
                <c:pt idx="54">
                  <c:v>-73125</c:v>
                </c:pt>
                <c:pt idx="55">
                  <c:v>-74999.9999999999</c:v>
                </c:pt>
                <c:pt idx="56">
                  <c:v>-76249.9999999999</c:v>
                </c:pt>
                <c:pt idx="57">
                  <c:v>-76249.9999999999</c:v>
                </c:pt>
                <c:pt idx="58">
                  <c:v>-77500</c:v>
                </c:pt>
                <c:pt idx="59">
                  <c:v>-75624.9999999999</c:v>
                </c:pt>
                <c:pt idx="60">
                  <c:v>-75000</c:v>
                </c:pt>
                <c:pt idx="61">
                  <c:v>-73749.9999999998</c:v>
                </c:pt>
                <c:pt idx="62">
                  <c:v>-70000</c:v>
                </c:pt>
                <c:pt idx="63">
                  <c:v>-67500</c:v>
                </c:pt>
                <c:pt idx="64">
                  <c:v>-63124.9999999998</c:v>
                </c:pt>
                <c:pt idx="65">
                  <c:v>-57500</c:v>
                </c:pt>
                <c:pt idx="66">
                  <c:v>-53125</c:v>
                </c:pt>
                <c:pt idx="67">
                  <c:v>-45624.9999999998</c:v>
                </c:pt>
                <c:pt idx="68">
                  <c:v>-39375</c:v>
                </c:pt>
                <c:pt idx="69">
                  <c:v>-31250</c:v>
                </c:pt>
                <c:pt idx="70">
                  <c:v>-23125</c:v>
                </c:pt>
                <c:pt idx="71">
                  <c:v>-15000</c:v>
                </c:pt>
                <c:pt idx="72">
                  <c:v>-5625</c:v>
                </c:pt>
                <c:pt idx="73">
                  <c:v>2500</c:v>
                </c:pt>
                <c:pt idx="74">
                  <c:v>11875</c:v>
                </c:pt>
                <c:pt idx="75">
                  <c:v>20000</c:v>
                </c:pt>
                <c:pt idx="76">
                  <c:v>29375</c:v>
                </c:pt>
                <c:pt idx="77">
                  <c:v>36875</c:v>
                </c:pt>
                <c:pt idx="78">
                  <c:v>44999.9999999998</c:v>
                </c:pt>
                <c:pt idx="79">
                  <c:v>51875</c:v>
                </c:pt>
                <c:pt idx="80">
                  <c:v>58750</c:v>
                </c:pt>
                <c:pt idx="81">
                  <c:v>64375</c:v>
                </c:pt>
                <c:pt idx="82">
                  <c:v>69374.9999999998</c:v>
                </c:pt>
                <c:pt idx="83">
                  <c:v>73125</c:v>
                </c:pt>
                <c:pt idx="84">
                  <c:v>76874.9999999998</c:v>
                </c:pt>
                <c:pt idx="85">
                  <c:v>78750</c:v>
                </c:pt>
                <c:pt idx="86">
                  <c:v>79374.9999999999</c:v>
                </c:pt>
                <c:pt idx="87">
                  <c:v>80000</c:v>
                </c:pt>
                <c:pt idx="88">
                  <c:v>78124.9999999999</c:v>
                </c:pt>
                <c:pt idx="89">
                  <c:v>75624.9999999999</c:v>
                </c:pt>
                <c:pt idx="90">
                  <c:v>73124.9999999999</c:v>
                </c:pt>
                <c:pt idx="91">
                  <c:v>66250</c:v>
                </c:pt>
                <c:pt idx="92">
                  <c:v>61875</c:v>
                </c:pt>
                <c:pt idx="93">
                  <c:v>56250</c:v>
                </c:pt>
                <c:pt idx="94">
                  <c:v>51250</c:v>
                </c:pt>
                <c:pt idx="95">
                  <c:v>45625</c:v>
                </c:pt>
                <c:pt idx="96">
                  <c:v>41250</c:v>
                </c:pt>
                <c:pt idx="97">
                  <c:v>37500</c:v>
                </c:pt>
                <c:pt idx="98">
                  <c:v>33125</c:v>
                </c:pt>
                <c:pt idx="99">
                  <c:v>28125</c:v>
                </c:pt>
                <c:pt idx="100">
                  <c:v>25625</c:v>
                </c:pt>
                <c:pt idx="101">
                  <c:v>21875</c:v>
                </c:pt>
                <c:pt idx="102">
                  <c:v>18750</c:v>
                </c:pt>
                <c:pt idx="103">
                  <c:v>15000</c:v>
                </c:pt>
                <c:pt idx="104">
                  <c:v>13125</c:v>
                </c:pt>
                <c:pt idx="105">
                  <c:v>9999.99999999999</c:v>
                </c:pt>
                <c:pt idx="106">
                  <c:v>7499.99999999999</c:v>
                </c:pt>
                <c:pt idx="107">
                  <c:v>5625</c:v>
                </c:pt>
                <c:pt idx="108">
                  <c:v>3125</c:v>
                </c:pt>
                <c:pt idx="109">
                  <c:v>2500</c:v>
                </c:pt>
                <c:pt idx="110">
                  <c:v>-625</c:v>
                </c:pt>
                <c:pt idx="111">
                  <c:v>-1875</c:v>
                </c:pt>
                <c:pt idx="112">
                  <c:v>-1875</c:v>
                </c:pt>
                <c:pt idx="113">
                  <c:v>-5000</c:v>
                </c:pt>
                <c:pt idx="114">
                  <c:v>-4374.99999999999</c:v>
                </c:pt>
                <c:pt idx="115">
                  <c:v>-6250</c:v>
                </c:pt>
                <c:pt idx="116">
                  <c:v>-6249.99999999999</c:v>
                </c:pt>
                <c:pt idx="117">
                  <c:v>-7500</c:v>
                </c:pt>
                <c:pt idx="118">
                  <c:v>-8124.99999999999</c:v>
                </c:pt>
                <c:pt idx="119">
                  <c:v>-7499.99999999999</c:v>
                </c:pt>
                <c:pt idx="120">
                  <c:v>-8749.99999999999</c:v>
                </c:pt>
                <c:pt idx="121">
                  <c:v>-8749.99999999999</c:v>
                </c:pt>
                <c:pt idx="122">
                  <c:v>-8749.99999999999</c:v>
                </c:pt>
                <c:pt idx="123">
                  <c:v>-8124.99999999999</c:v>
                </c:pt>
                <c:pt idx="124">
                  <c:v>-9374.99999999999</c:v>
                </c:pt>
                <c:pt idx="125">
                  <c:v>-7499.99999999999</c:v>
                </c:pt>
                <c:pt idx="126">
                  <c:v>-8124.99999999999</c:v>
                </c:pt>
                <c:pt idx="127">
                  <c:v>-8124.99999999999</c:v>
                </c:pt>
                <c:pt idx="128">
                  <c:v>-7500</c:v>
                </c:pt>
                <c:pt idx="129">
                  <c:v>-6874.99999999999</c:v>
                </c:pt>
                <c:pt idx="130">
                  <c:v>-6249.99999999999</c:v>
                </c:pt>
                <c:pt idx="131">
                  <c:v>-5625</c:v>
                </c:pt>
                <c:pt idx="132">
                  <c:v>-6249.99999999999</c:v>
                </c:pt>
                <c:pt idx="133">
                  <c:v>-4374.99999999999</c:v>
                </c:pt>
                <c:pt idx="134">
                  <c:v>-3750</c:v>
                </c:pt>
                <c:pt idx="135">
                  <c:v>-4375</c:v>
                </c:pt>
                <c:pt idx="136">
                  <c:v>-2500</c:v>
                </c:pt>
                <c:pt idx="137">
                  <c:v>-2499.99999999999</c:v>
                </c:pt>
                <c:pt idx="138">
                  <c:v>-1875</c:v>
                </c:pt>
                <c:pt idx="139">
                  <c:v>-1250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RW30_40!$Y$25:$Y$165</c:f>
              <c:numCache>
                <c:formatCode>General</c:formatCode>
                <c:ptCount val="141"/>
                <c:pt idx="0">
                  <c:v>0</c:v>
                </c:pt>
                <c:pt idx="1">
                  <c:v>261250</c:v>
                </c:pt>
                <c:pt idx="2">
                  <c:v>-8125</c:v>
                </c:pt>
                <c:pt idx="3">
                  <c:v>-16250</c:v>
                </c:pt>
                <c:pt idx="4">
                  <c:v>-20000.0000000001</c:v>
                </c:pt>
                <c:pt idx="5">
                  <c:v>-25000</c:v>
                </c:pt>
                <c:pt idx="6">
                  <c:v>-27500</c:v>
                </c:pt>
                <c:pt idx="7">
                  <c:v>-30000</c:v>
                </c:pt>
                <c:pt idx="8">
                  <c:v>-29374.9999999999</c:v>
                </c:pt>
                <c:pt idx="9">
                  <c:v>-31875</c:v>
                </c:pt>
                <c:pt idx="10">
                  <c:v>-30000</c:v>
                </c:pt>
                <c:pt idx="11">
                  <c:v>-28750</c:v>
                </c:pt>
                <c:pt idx="12">
                  <c:v>-28125</c:v>
                </c:pt>
                <c:pt idx="13">
                  <c:v>-25625</c:v>
                </c:pt>
                <c:pt idx="14">
                  <c:v>-23124.9999999999</c:v>
                </c:pt>
                <c:pt idx="15">
                  <c:v>-19375</c:v>
                </c:pt>
                <c:pt idx="16">
                  <c:v>-16875</c:v>
                </c:pt>
                <c:pt idx="17">
                  <c:v>-13125</c:v>
                </c:pt>
                <c:pt idx="18">
                  <c:v>-8749.99999999998</c:v>
                </c:pt>
                <c:pt idx="19">
                  <c:v>-4375</c:v>
                </c:pt>
                <c:pt idx="20">
                  <c:v>-625</c:v>
                </c:pt>
                <c:pt idx="21">
                  <c:v>3750</c:v>
                </c:pt>
                <c:pt idx="22">
                  <c:v>9374.99999999998</c:v>
                </c:pt>
                <c:pt idx="23">
                  <c:v>11875</c:v>
                </c:pt>
                <c:pt idx="24">
                  <c:v>17500</c:v>
                </c:pt>
                <c:pt idx="25">
                  <c:v>21874.9999999998</c:v>
                </c:pt>
                <c:pt idx="26">
                  <c:v>24375.0000000001</c:v>
                </c:pt>
                <c:pt idx="27">
                  <c:v>28125</c:v>
                </c:pt>
                <c:pt idx="28">
                  <c:v>31250</c:v>
                </c:pt>
                <c:pt idx="29">
                  <c:v>33750</c:v>
                </c:pt>
                <c:pt idx="30">
                  <c:v>35625</c:v>
                </c:pt>
                <c:pt idx="31">
                  <c:v>36250</c:v>
                </c:pt>
                <c:pt idx="32">
                  <c:v>36250</c:v>
                </c:pt>
                <c:pt idx="33">
                  <c:v>36250</c:v>
                </c:pt>
                <c:pt idx="34">
                  <c:v>34375</c:v>
                </c:pt>
                <c:pt idx="35">
                  <c:v>31875</c:v>
                </c:pt>
                <c:pt idx="36">
                  <c:v>28750</c:v>
                </c:pt>
                <c:pt idx="37">
                  <c:v>24375</c:v>
                </c:pt>
                <c:pt idx="38">
                  <c:v>18750</c:v>
                </c:pt>
                <c:pt idx="39">
                  <c:v>12500</c:v>
                </c:pt>
                <c:pt idx="40">
                  <c:v>5625</c:v>
                </c:pt>
                <c:pt idx="41">
                  <c:v>-5625</c:v>
                </c:pt>
                <c:pt idx="42">
                  <c:v>-18750</c:v>
                </c:pt>
                <c:pt idx="43">
                  <c:v>-33750</c:v>
                </c:pt>
                <c:pt idx="44">
                  <c:v>-46875</c:v>
                </c:pt>
                <c:pt idx="45">
                  <c:v>-56250</c:v>
                </c:pt>
                <c:pt idx="46">
                  <c:v>-66249.9999999999</c:v>
                </c:pt>
                <c:pt idx="47">
                  <c:v>-73124.9999999999</c:v>
                </c:pt>
                <c:pt idx="48">
                  <c:v>-81249.9999999999</c:v>
                </c:pt>
                <c:pt idx="49">
                  <c:v>-86249.9999999999</c:v>
                </c:pt>
                <c:pt idx="50">
                  <c:v>-92500.000000001</c:v>
                </c:pt>
                <c:pt idx="51">
                  <c:v>-96874.9999999988</c:v>
                </c:pt>
                <c:pt idx="52">
                  <c:v>-101875</c:v>
                </c:pt>
                <c:pt idx="53">
                  <c:v>-106875</c:v>
                </c:pt>
                <c:pt idx="54">
                  <c:v>-110625</c:v>
                </c:pt>
                <c:pt idx="55">
                  <c:v>-113750</c:v>
                </c:pt>
                <c:pt idx="56">
                  <c:v>-117500</c:v>
                </c:pt>
                <c:pt idx="57">
                  <c:v>-120000</c:v>
                </c:pt>
                <c:pt idx="58">
                  <c:v>-121875</c:v>
                </c:pt>
                <c:pt idx="59">
                  <c:v>-123125</c:v>
                </c:pt>
                <c:pt idx="60">
                  <c:v>-122500</c:v>
                </c:pt>
                <c:pt idx="61">
                  <c:v>-120625</c:v>
                </c:pt>
                <c:pt idx="62">
                  <c:v>-118750</c:v>
                </c:pt>
                <c:pt idx="63">
                  <c:v>-114375</c:v>
                </c:pt>
                <c:pt idx="64">
                  <c:v>-106875</c:v>
                </c:pt>
                <c:pt idx="65">
                  <c:v>-101250</c:v>
                </c:pt>
                <c:pt idx="66">
                  <c:v>-90000</c:v>
                </c:pt>
                <c:pt idx="67">
                  <c:v>-81250</c:v>
                </c:pt>
                <c:pt idx="68">
                  <c:v>-67500</c:v>
                </c:pt>
                <c:pt idx="69">
                  <c:v>-55000</c:v>
                </c:pt>
                <c:pt idx="70">
                  <c:v>-39375</c:v>
                </c:pt>
                <c:pt idx="71">
                  <c:v>-24374.9999999996</c:v>
                </c:pt>
                <c:pt idx="72">
                  <c:v>-8750</c:v>
                </c:pt>
                <c:pt idx="73">
                  <c:v>8125</c:v>
                </c:pt>
                <c:pt idx="74">
                  <c:v>24999.9999999996</c:v>
                </c:pt>
                <c:pt idx="75">
                  <c:v>41875</c:v>
                </c:pt>
                <c:pt idx="76">
                  <c:v>58125</c:v>
                </c:pt>
                <c:pt idx="77">
                  <c:v>73750</c:v>
                </c:pt>
                <c:pt idx="78">
                  <c:v>88750</c:v>
                </c:pt>
                <c:pt idx="79">
                  <c:v>104375</c:v>
                </c:pt>
                <c:pt idx="80">
                  <c:v>116250</c:v>
                </c:pt>
                <c:pt idx="81">
                  <c:v>129375</c:v>
                </c:pt>
                <c:pt idx="82">
                  <c:v>141250</c:v>
                </c:pt>
                <c:pt idx="83">
                  <c:v>150625</c:v>
                </c:pt>
                <c:pt idx="84">
                  <c:v>160000</c:v>
                </c:pt>
                <c:pt idx="85">
                  <c:v>167500</c:v>
                </c:pt>
                <c:pt idx="86">
                  <c:v>174375</c:v>
                </c:pt>
                <c:pt idx="87">
                  <c:v>179375</c:v>
                </c:pt>
                <c:pt idx="88">
                  <c:v>182500</c:v>
                </c:pt>
                <c:pt idx="89">
                  <c:v>186250</c:v>
                </c:pt>
                <c:pt idx="90">
                  <c:v>187500</c:v>
                </c:pt>
                <c:pt idx="91">
                  <c:v>185625</c:v>
                </c:pt>
                <c:pt idx="92">
                  <c:v>185625</c:v>
                </c:pt>
                <c:pt idx="93">
                  <c:v>181875</c:v>
                </c:pt>
                <c:pt idx="94">
                  <c:v>178125</c:v>
                </c:pt>
                <c:pt idx="95">
                  <c:v>172500</c:v>
                </c:pt>
                <c:pt idx="96">
                  <c:v>166875</c:v>
                </c:pt>
                <c:pt idx="97">
                  <c:v>158750</c:v>
                </c:pt>
                <c:pt idx="98">
                  <c:v>151250</c:v>
                </c:pt>
                <c:pt idx="99">
                  <c:v>140625</c:v>
                </c:pt>
                <c:pt idx="100">
                  <c:v>131250</c:v>
                </c:pt>
                <c:pt idx="101">
                  <c:v>119375</c:v>
                </c:pt>
                <c:pt idx="102">
                  <c:v>106875</c:v>
                </c:pt>
                <c:pt idx="103">
                  <c:v>94374.9999999996</c:v>
                </c:pt>
                <c:pt idx="104">
                  <c:v>80000</c:v>
                </c:pt>
                <c:pt idx="105">
                  <c:v>65625</c:v>
                </c:pt>
                <c:pt idx="106">
                  <c:v>50625</c:v>
                </c:pt>
                <c:pt idx="107">
                  <c:v>35625</c:v>
                </c:pt>
                <c:pt idx="108">
                  <c:v>20000</c:v>
                </c:pt>
                <c:pt idx="109">
                  <c:v>5000</c:v>
                </c:pt>
                <c:pt idx="110">
                  <c:v>-11250</c:v>
                </c:pt>
                <c:pt idx="111">
                  <c:v>-25000</c:v>
                </c:pt>
                <c:pt idx="112">
                  <c:v>-38750</c:v>
                </c:pt>
                <c:pt idx="113">
                  <c:v>-53125</c:v>
                </c:pt>
                <c:pt idx="114">
                  <c:v>-64375</c:v>
                </c:pt>
                <c:pt idx="115">
                  <c:v>-75625</c:v>
                </c:pt>
                <c:pt idx="116">
                  <c:v>-85624.9999999996</c:v>
                </c:pt>
                <c:pt idx="117">
                  <c:v>-94375</c:v>
                </c:pt>
                <c:pt idx="118">
                  <c:v>-101250</c:v>
                </c:pt>
                <c:pt idx="119">
                  <c:v>-106875</c:v>
                </c:pt>
                <c:pt idx="120">
                  <c:v>-111875</c:v>
                </c:pt>
                <c:pt idx="121">
                  <c:v>-113750</c:v>
                </c:pt>
                <c:pt idx="122">
                  <c:v>-116250</c:v>
                </c:pt>
                <c:pt idx="123">
                  <c:v>-117500</c:v>
                </c:pt>
                <c:pt idx="124">
                  <c:v>-116250</c:v>
                </c:pt>
                <c:pt idx="125">
                  <c:v>-116250</c:v>
                </c:pt>
                <c:pt idx="126">
                  <c:v>-114375</c:v>
                </c:pt>
                <c:pt idx="127">
                  <c:v>-111250</c:v>
                </c:pt>
                <c:pt idx="128">
                  <c:v>-108750</c:v>
                </c:pt>
                <c:pt idx="129">
                  <c:v>-106250</c:v>
                </c:pt>
                <c:pt idx="130">
                  <c:v>-101250</c:v>
                </c:pt>
                <c:pt idx="131">
                  <c:v>-98124.9999999999</c:v>
                </c:pt>
                <c:pt idx="132">
                  <c:v>-92499.9999999999</c:v>
                </c:pt>
                <c:pt idx="133">
                  <c:v>-88124.9999999999</c:v>
                </c:pt>
                <c:pt idx="134">
                  <c:v>-81874.9999999999</c:v>
                </c:pt>
                <c:pt idx="135">
                  <c:v>-75624.9999999999</c:v>
                </c:pt>
                <c:pt idx="136">
                  <c:v>-66249.9999999999</c:v>
                </c:pt>
                <c:pt idx="137">
                  <c:v>-58125</c:v>
                </c:pt>
                <c:pt idx="138">
                  <c:v>-46875</c:v>
                </c:pt>
                <c:pt idx="139">
                  <c:v>-34375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5829032"/>
        <c:axId val="581279377"/>
      </c:lineChart>
      <c:catAx>
        <c:axId val="76582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279377"/>
        <c:crosses val="autoZero"/>
        <c:auto val="1"/>
        <c:lblAlgn val="ctr"/>
        <c:lblOffset val="100"/>
        <c:noMultiLvlLbl val="0"/>
      </c:catAx>
      <c:valAx>
        <c:axId val="5812793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82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RW30_40!$AA$25:$AA$164</c:f>
              <c:numCache>
                <c:formatCode>General</c:formatCode>
                <c:ptCount val="140"/>
                <c:pt idx="0">
                  <c:v>0</c:v>
                </c:pt>
                <c:pt idx="1">
                  <c:v>-525000</c:v>
                </c:pt>
                <c:pt idx="2">
                  <c:v>9.09494701772928e-11</c:v>
                </c:pt>
                <c:pt idx="3">
                  <c:v>-2500.00000000027</c:v>
                </c:pt>
                <c:pt idx="4">
                  <c:v>1.81898940354586e-10</c:v>
                </c:pt>
                <c:pt idx="5">
                  <c:v>-1875</c:v>
                </c:pt>
                <c:pt idx="6">
                  <c:v>-1875</c:v>
                </c:pt>
                <c:pt idx="7">
                  <c:v>-1249.99999999964</c:v>
                </c:pt>
                <c:pt idx="8">
                  <c:v>-1875.00000000036</c:v>
                </c:pt>
                <c:pt idx="9">
                  <c:v>-1875</c:v>
                </c:pt>
                <c:pt idx="10">
                  <c:v>-2500</c:v>
                </c:pt>
                <c:pt idx="11">
                  <c:v>-1875</c:v>
                </c:pt>
                <c:pt idx="12">
                  <c:v>-1250</c:v>
                </c:pt>
                <c:pt idx="13">
                  <c:v>-3125.00000000082</c:v>
                </c:pt>
                <c:pt idx="14">
                  <c:v>-1874.99999999909</c:v>
                </c:pt>
                <c:pt idx="15">
                  <c:v>-2500.00000000009</c:v>
                </c:pt>
                <c:pt idx="16">
                  <c:v>-1250</c:v>
                </c:pt>
                <c:pt idx="17">
                  <c:v>-3125</c:v>
                </c:pt>
                <c:pt idx="18">
                  <c:v>-625</c:v>
                </c:pt>
                <c:pt idx="19">
                  <c:v>-3125</c:v>
                </c:pt>
                <c:pt idx="20">
                  <c:v>-1249.99999999991</c:v>
                </c:pt>
                <c:pt idx="21">
                  <c:v>-1250.00000000009</c:v>
                </c:pt>
                <c:pt idx="22">
                  <c:v>-1875</c:v>
                </c:pt>
                <c:pt idx="23">
                  <c:v>-1249.99999999995</c:v>
                </c:pt>
                <c:pt idx="24">
                  <c:v>9.09494701772928e-10</c:v>
                </c:pt>
                <c:pt idx="25">
                  <c:v>-2500.00000000187</c:v>
                </c:pt>
                <c:pt idx="26">
                  <c:v>1250.00000000096</c:v>
                </c:pt>
                <c:pt idx="27">
                  <c:v>-625.000000000047</c:v>
                </c:pt>
                <c:pt idx="28">
                  <c:v>-624.999999999953</c:v>
                </c:pt>
                <c:pt idx="29">
                  <c:v>1249.99999999997</c:v>
                </c:pt>
                <c:pt idx="30">
                  <c:v>625</c:v>
                </c:pt>
                <c:pt idx="31">
                  <c:v>0</c:v>
                </c:pt>
                <c:pt idx="32">
                  <c:v>3125</c:v>
                </c:pt>
                <c:pt idx="33">
                  <c:v>1249.99999999999</c:v>
                </c:pt>
                <c:pt idx="34">
                  <c:v>1875.00000000001</c:v>
                </c:pt>
                <c:pt idx="35">
                  <c:v>2500</c:v>
                </c:pt>
                <c:pt idx="36">
                  <c:v>3125</c:v>
                </c:pt>
                <c:pt idx="37">
                  <c:v>3749.99999999999</c:v>
                </c:pt>
                <c:pt idx="38">
                  <c:v>3749.99999999999</c:v>
                </c:pt>
                <c:pt idx="39">
                  <c:v>3750</c:v>
                </c:pt>
                <c:pt idx="40">
                  <c:v>4375</c:v>
                </c:pt>
                <c:pt idx="41">
                  <c:v>1875</c:v>
                </c:pt>
                <c:pt idx="42">
                  <c:v>0</c:v>
                </c:pt>
                <c:pt idx="43">
                  <c:v>1875</c:v>
                </c:pt>
                <c:pt idx="44">
                  <c:v>-625</c:v>
                </c:pt>
                <c:pt idx="45">
                  <c:v>1250</c:v>
                </c:pt>
                <c:pt idx="46">
                  <c:v>1250</c:v>
                </c:pt>
                <c:pt idx="47">
                  <c:v>0</c:v>
                </c:pt>
                <c:pt idx="48">
                  <c:v>0</c:v>
                </c:pt>
                <c:pt idx="49">
                  <c:v>1250.00000000018</c:v>
                </c:pt>
                <c:pt idx="50">
                  <c:v>-3.63797880709171e-10</c:v>
                </c:pt>
                <c:pt idx="51">
                  <c:v>625.000000000182</c:v>
                </c:pt>
                <c:pt idx="52">
                  <c:v>0</c:v>
                </c:pt>
                <c:pt idx="53">
                  <c:v>624.999999999994</c:v>
                </c:pt>
                <c:pt idx="54">
                  <c:v>1.18234311230481e-11</c:v>
                </c:pt>
                <c:pt idx="55">
                  <c:v>624.999999999988</c:v>
                </c:pt>
                <c:pt idx="56">
                  <c:v>-625</c:v>
                </c:pt>
                <c:pt idx="57">
                  <c:v>625.000000000012</c:v>
                </c:pt>
                <c:pt idx="58">
                  <c:v>-1.18234311230481e-11</c:v>
                </c:pt>
                <c:pt idx="59">
                  <c:v>1.18234311230481e-11</c:v>
                </c:pt>
                <c:pt idx="60">
                  <c:v>-2.27373675443232e-11</c:v>
                </c:pt>
                <c:pt idx="61">
                  <c:v>2.27373675443232e-11</c:v>
                </c:pt>
                <c:pt idx="62">
                  <c:v>0</c:v>
                </c:pt>
                <c:pt idx="63">
                  <c:v>0</c:v>
                </c:pt>
                <c:pt idx="64">
                  <c:v>-2.27373675443232e-11</c:v>
                </c:pt>
                <c:pt idx="65">
                  <c:v>-624.999999999977</c:v>
                </c:pt>
                <c:pt idx="66">
                  <c:v>625</c:v>
                </c:pt>
                <c:pt idx="67">
                  <c:v>-1250.00000000002</c:v>
                </c:pt>
                <c:pt idx="68">
                  <c:v>625.000000000023</c:v>
                </c:pt>
                <c:pt idx="69">
                  <c:v>-625</c:v>
                </c:pt>
                <c:pt idx="70">
                  <c:v>-2.27373675443232e-11</c:v>
                </c:pt>
                <c:pt idx="71">
                  <c:v>-624.999999999977</c:v>
                </c:pt>
                <c:pt idx="72">
                  <c:v>-625</c:v>
                </c:pt>
                <c:pt idx="73">
                  <c:v>625</c:v>
                </c:pt>
                <c:pt idx="74">
                  <c:v>-1250</c:v>
                </c:pt>
                <c:pt idx="75">
                  <c:v>0</c:v>
                </c:pt>
                <c:pt idx="76">
                  <c:v>-625</c:v>
                </c:pt>
                <c:pt idx="77">
                  <c:v>-625</c:v>
                </c:pt>
                <c:pt idx="78">
                  <c:v>624.999999999955</c:v>
                </c:pt>
                <c:pt idx="79">
                  <c:v>-1874.99999999995</c:v>
                </c:pt>
                <c:pt idx="80">
                  <c:v>625</c:v>
                </c:pt>
                <c:pt idx="81">
                  <c:v>-1250</c:v>
                </c:pt>
                <c:pt idx="82">
                  <c:v>-625</c:v>
                </c:pt>
                <c:pt idx="83">
                  <c:v>625</c:v>
                </c:pt>
                <c:pt idx="84">
                  <c:v>-1875</c:v>
                </c:pt>
                <c:pt idx="85">
                  <c:v>0</c:v>
                </c:pt>
                <c:pt idx="86">
                  <c:v>-625</c:v>
                </c:pt>
                <c:pt idx="87">
                  <c:v>-625</c:v>
                </c:pt>
                <c:pt idx="88">
                  <c:v>0</c:v>
                </c:pt>
                <c:pt idx="89">
                  <c:v>-1875</c:v>
                </c:pt>
                <c:pt idx="90">
                  <c:v>1250</c:v>
                </c:pt>
                <c:pt idx="91">
                  <c:v>-2500</c:v>
                </c:pt>
                <c:pt idx="92">
                  <c:v>625.000000000045</c:v>
                </c:pt>
                <c:pt idx="93">
                  <c:v>-1250.00000000005</c:v>
                </c:pt>
                <c:pt idx="94">
                  <c:v>0</c:v>
                </c:pt>
                <c:pt idx="95">
                  <c:v>-625</c:v>
                </c:pt>
                <c:pt idx="96">
                  <c:v>-1250</c:v>
                </c:pt>
                <c:pt idx="97">
                  <c:v>0</c:v>
                </c:pt>
                <c:pt idx="98">
                  <c:v>-624.999999999977</c:v>
                </c:pt>
                <c:pt idx="99">
                  <c:v>-625.000000000023</c:v>
                </c:pt>
                <c:pt idx="100">
                  <c:v>0</c:v>
                </c:pt>
                <c:pt idx="101">
                  <c:v>-1874.99999999998</c:v>
                </c:pt>
                <c:pt idx="102">
                  <c:v>1249.99999999998</c:v>
                </c:pt>
                <c:pt idx="103">
                  <c:v>-1875</c:v>
                </c:pt>
                <c:pt idx="104">
                  <c:v>625.000000000024</c:v>
                </c:pt>
                <c:pt idx="105">
                  <c:v>-1250.00000000002</c:v>
                </c:pt>
                <c:pt idx="106">
                  <c:v>-624.999999999976</c:v>
                </c:pt>
                <c:pt idx="107">
                  <c:v>624.999999999976</c:v>
                </c:pt>
                <c:pt idx="108">
                  <c:v>-624.999999999989</c:v>
                </c:pt>
                <c:pt idx="109">
                  <c:v>-625</c:v>
                </c:pt>
                <c:pt idx="110">
                  <c:v>0</c:v>
                </c:pt>
                <c:pt idx="111">
                  <c:v>-1250</c:v>
                </c:pt>
                <c:pt idx="112">
                  <c:v>1250</c:v>
                </c:pt>
                <c:pt idx="113">
                  <c:v>-625</c:v>
                </c:pt>
                <c:pt idx="114">
                  <c:v>-625</c:v>
                </c:pt>
                <c:pt idx="115">
                  <c:v>625</c:v>
                </c:pt>
                <c:pt idx="116">
                  <c:v>-625</c:v>
                </c:pt>
                <c:pt idx="117">
                  <c:v>0</c:v>
                </c:pt>
                <c:pt idx="118">
                  <c:v>0</c:v>
                </c:pt>
                <c:pt idx="119">
                  <c:v>624.999999999995</c:v>
                </c:pt>
                <c:pt idx="120">
                  <c:v>-624.999999999982</c:v>
                </c:pt>
                <c:pt idx="121">
                  <c:v>1249.99999999998</c:v>
                </c:pt>
                <c:pt idx="122">
                  <c:v>-1249.99999999998</c:v>
                </c:pt>
                <c:pt idx="123">
                  <c:v>1874.99999999998</c:v>
                </c:pt>
                <c:pt idx="124">
                  <c:v>-1249.99999999998</c:v>
                </c:pt>
                <c:pt idx="125">
                  <c:v>1874.99999999998</c:v>
                </c:pt>
                <c:pt idx="126">
                  <c:v>-624.999999999976</c:v>
                </c:pt>
                <c:pt idx="127">
                  <c:v>624.999999999976</c:v>
                </c:pt>
                <c:pt idx="128">
                  <c:v>1250</c:v>
                </c:pt>
                <c:pt idx="129">
                  <c:v>-624.999999999976</c:v>
                </c:pt>
                <c:pt idx="130">
                  <c:v>1874.99999999998</c:v>
                </c:pt>
                <c:pt idx="131">
                  <c:v>625.000000000023</c:v>
                </c:pt>
                <c:pt idx="132">
                  <c:v>-625.000000000023</c:v>
                </c:pt>
                <c:pt idx="133">
                  <c:v>2500</c:v>
                </c:pt>
                <c:pt idx="134">
                  <c:v>0</c:v>
                </c:pt>
                <c:pt idx="135">
                  <c:v>1250</c:v>
                </c:pt>
                <c:pt idx="136">
                  <c:v>1250</c:v>
                </c:pt>
                <c:pt idx="137">
                  <c:v>0</c:v>
                </c:pt>
                <c:pt idx="138">
                  <c:v>2500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RW30_40!$AB$25:$AB$164</c:f>
              <c:numCache>
                <c:formatCode>General</c:formatCode>
                <c:ptCount val="140"/>
                <c:pt idx="0">
                  <c:v>0</c:v>
                </c:pt>
                <c:pt idx="1">
                  <c:v>-184375</c:v>
                </c:pt>
                <c:pt idx="2">
                  <c:v>-4999.99999999998</c:v>
                </c:pt>
                <c:pt idx="3">
                  <c:v>-6250.00000000007</c:v>
                </c:pt>
                <c:pt idx="4">
                  <c:v>-3749.99999999996</c:v>
                </c:pt>
                <c:pt idx="5">
                  <c:v>-3125</c:v>
                </c:pt>
                <c:pt idx="6">
                  <c:v>-3124.99999999999</c:v>
                </c:pt>
                <c:pt idx="7">
                  <c:v>-1874.99999999998</c:v>
                </c:pt>
                <c:pt idx="8">
                  <c:v>-1250.00000000005</c:v>
                </c:pt>
                <c:pt idx="9">
                  <c:v>0</c:v>
                </c:pt>
                <c:pt idx="10">
                  <c:v>-1250</c:v>
                </c:pt>
                <c:pt idx="11">
                  <c:v>1875</c:v>
                </c:pt>
                <c:pt idx="12">
                  <c:v>624.999999999989</c:v>
                </c:pt>
                <c:pt idx="13">
                  <c:v>1250.00000000023</c:v>
                </c:pt>
                <c:pt idx="14">
                  <c:v>1874.99999999982</c:v>
                </c:pt>
                <c:pt idx="15">
                  <c:v>3125</c:v>
                </c:pt>
                <c:pt idx="16">
                  <c:v>1875.00000000003</c:v>
                </c:pt>
                <c:pt idx="17">
                  <c:v>3124.99999999995</c:v>
                </c:pt>
                <c:pt idx="18">
                  <c:v>3125</c:v>
                </c:pt>
                <c:pt idx="19">
                  <c:v>3125</c:v>
                </c:pt>
                <c:pt idx="20">
                  <c:v>3125.00000000005</c:v>
                </c:pt>
                <c:pt idx="21">
                  <c:v>3749.99999999995</c:v>
                </c:pt>
                <c:pt idx="22">
                  <c:v>2500</c:v>
                </c:pt>
                <c:pt idx="23">
                  <c:v>3750</c:v>
                </c:pt>
                <c:pt idx="24">
                  <c:v>3124.99999999918</c:v>
                </c:pt>
                <c:pt idx="25">
                  <c:v>3125.00000000164</c:v>
                </c:pt>
                <c:pt idx="26">
                  <c:v>2499.99999999918</c:v>
                </c:pt>
                <c:pt idx="27">
                  <c:v>2499.99999999995</c:v>
                </c:pt>
                <c:pt idx="28">
                  <c:v>2500.00000000005</c:v>
                </c:pt>
                <c:pt idx="29">
                  <c:v>1250</c:v>
                </c:pt>
                <c:pt idx="30">
                  <c:v>1874.99999999995</c:v>
                </c:pt>
                <c:pt idx="31">
                  <c:v>1250.00000000005</c:v>
                </c:pt>
                <c:pt idx="32">
                  <c:v>0</c:v>
                </c:pt>
                <c:pt idx="33">
                  <c:v>625.000000000022</c:v>
                </c:pt>
                <c:pt idx="34">
                  <c:v>-1250.00000000002</c:v>
                </c:pt>
                <c:pt idx="35">
                  <c:v>-625</c:v>
                </c:pt>
                <c:pt idx="36">
                  <c:v>-1874.99999999998</c:v>
                </c:pt>
                <c:pt idx="37">
                  <c:v>-2500.00000000002</c:v>
                </c:pt>
                <c:pt idx="38">
                  <c:v>-3749.99999999998</c:v>
                </c:pt>
                <c:pt idx="39">
                  <c:v>-3750.00000000001</c:v>
                </c:pt>
                <c:pt idx="40">
                  <c:v>-3749.99999999999</c:v>
                </c:pt>
                <c:pt idx="41">
                  <c:v>-1250</c:v>
                </c:pt>
                <c:pt idx="42">
                  <c:v>625</c:v>
                </c:pt>
                <c:pt idx="43">
                  <c:v>1250</c:v>
                </c:pt>
                <c:pt idx="44">
                  <c:v>-1250</c:v>
                </c:pt>
                <c:pt idx="45">
                  <c:v>1250</c:v>
                </c:pt>
                <c:pt idx="46">
                  <c:v>0</c:v>
                </c:pt>
                <c:pt idx="47">
                  <c:v>625</c:v>
                </c:pt>
                <c:pt idx="48">
                  <c:v>-625.000000000011</c:v>
                </c:pt>
                <c:pt idx="49">
                  <c:v>1249.99999999957</c:v>
                </c:pt>
                <c:pt idx="50">
                  <c:v>-1249.99999999911</c:v>
                </c:pt>
                <c:pt idx="51">
                  <c:v>1249.99999999956</c:v>
                </c:pt>
                <c:pt idx="52">
                  <c:v>0</c:v>
                </c:pt>
                <c:pt idx="53">
                  <c:v>-1.13686837721616e-11</c:v>
                </c:pt>
                <c:pt idx="54">
                  <c:v>-624.999999999989</c:v>
                </c:pt>
                <c:pt idx="55">
                  <c:v>1250</c:v>
                </c:pt>
                <c:pt idx="56">
                  <c:v>-1250</c:v>
                </c:pt>
                <c:pt idx="57">
                  <c:v>1249.99999999999</c:v>
                </c:pt>
                <c:pt idx="58">
                  <c:v>-624.999999999989</c:v>
                </c:pt>
                <c:pt idx="59">
                  <c:v>0</c:v>
                </c:pt>
                <c:pt idx="60">
                  <c:v>-5.91171556152403e-12</c:v>
                </c:pt>
                <c:pt idx="61">
                  <c:v>-624.999999999994</c:v>
                </c:pt>
                <c:pt idx="62">
                  <c:v>1249.99999999999</c:v>
                </c:pt>
                <c:pt idx="63">
                  <c:v>-1249.99999999999</c:v>
                </c:pt>
                <c:pt idx="64">
                  <c:v>624.999999999994</c:v>
                </c:pt>
                <c:pt idx="65">
                  <c:v>5.91171556152403e-12</c:v>
                </c:pt>
                <c:pt idx="66">
                  <c:v>-625.000000000006</c:v>
                </c:pt>
                <c:pt idx="67">
                  <c:v>-624.999999999994</c:v>
                </c:pt>
                <c:pt idx="68">
                  <c:v>1250</c:v>
                </c:pt>
                <c:pt idx="69">
                  <c:v>-1250</c:v>
                </c:pt>
                <c:pt idx="70">
                  <c:v>-2.95585778076202e-12</c:v>
                </c:pt>
                <c:pt idx="71">
                  <c:v>625</c:v>
                </c:pt>
                <c:pt idx="72">
                  <c:v>-1250</c:v>
                </c:pt>
                <c:pt idx="73">
                  <c:v>624.999999999997</c:v>
                </c:pt>
                <c:pt idx="74">
                  <c:v>-624.999999999997</c:v>
                </c:pt>
                <c:pt idx="75">
                  <c:v>0</c:v>
                </c:pt>
                <c:pt idx="76">
                  <c:v>0</c:v>
                </c:pt>
                <c:pt idx="77">
                  <c:v>-1250</c:v>
                </c:pt>
                <c:pt idx="78">
                  <c:v>1250</c:v>
                </c:pt>
                <c:pt idx="79">
                  <c:v>-1250</c:v>
                </c:pt>
                <c:pt idx="80">
                  <c:v>0</c:v>
                </c:pt>
                <c:pt idx="81">
                  <c:v>0</c:v>
                </c:pt>
                <c:pt idx="82">
                  <c:v>-625</c:v>
                </c:pt>
                <c:pt idx="83">
                  <c:v>1.47792889038101e-12</c:v>
                </c:pt>
                <c:pt idx="84">
                  <c:v>-1.47792889038101e-12</c:v>
                </c:pt>
                <c:pt idx="85">
                  <c:v>0</c:v>
                </c:pt>
                <c:pt idx="86">
                  <c:v>-1250</c:v>
                </c:pt>
                <c:pt idx="87">
                  <c:v>0</c:v>
                </c:pt>
                <c:pt idx="88">
                  <c:v>624.999999999997</c:v>
                </c:pt>
                <c:pt idx="89">
                  <c:v>-1250</c:v>
                </c:pt>
                <c:pt idx="90">
                  <c:v>625</c:v>
                </c:pt>
                <c:pt idx="91">
                  <c:v>-1250</c:v>
                </c:pt>
                <c:pt idx="92">
                  <c:v>624.999999999997</c:v>
                </c:pt>
                <c:pt idx="93">
                  <c:v>5.91171556152403e-12</c:v>
                </c:pt>
                <c:pt idx="94">
                  <c:v>-1250.00000000001</c:v>
                </c:pt>
                <c:pt idx="95">
                  <c:v>625.000000000006</c:v>
                </c:pt>
                <c:pt idx="96">
                  <c:v>-1250.00000000001</c:v>
                </c:pt>
                <c:pt idx="97">
                  <c:v>1250.00000000001</c:v>
                </c:pt>
                <c:pt idx="98">
                  <c:v>-1250</c:v>
                </c:pt>
                <c:pt idx="99">
                  <c:v>0</c:v>
                </c:pt>
                <c:pt idx="100">
                  <c:v>0</c:v>
                </c:pt>
                <c:pt idx="101">
                  <c:v>1.18234311230481e-11</c:v>
                </c:pt>
                <c:pt idx="102">
                  <c:v>-625.000000000012</c:v>
                </c:pt>
                <c:pt idx="103">
                  <c:v>-624.999999999988</c:v>
                </c:pt>
                <c:pt idx="104">
                  <c:v>1249.99999999999</c:v>
                </c:pt>
                <c:pt idx="105">
                  <c:v>-1250</c:v>
                </c:pt>
                <c:pt idx="106">
                  <c:v>625.000000000012</c:v>
                </c:pt>
                <c:pt idx="107">
                  <c:v>-1250.00000000001</c:v>
                </c:pt>
                <c:pt idx="108">
                  <c:v>1250.00000000001</c:v>
                </c:pt>
                <c:pt idx="109">
                  <c:v>-1250.00000000001</c:v>
                </c:pt>
                <c:pt idx="110">
                  <c:v>625</c:v>
                </c:pt>
                <c:pt idx="111">
                  <c:v>2.27373675443232e-11</c:v>
                </c:pt>
                <c:pt idx="112">
                  <c:v>-625.000000000023</c:v>
                </c:pt>
                <c:pt idx="113">
                  <c:v>0</c:v>
                </c:pt>
                <c:pt idx="114">
                  <c:v>625</c:v>
                </c:pt>
                <c:pt idx="115">
                  <c:v>-625</c:v>
                </c:pt>
                <c:pt idx="116">
                  <c:v>625.000000000023</c:v>
                </c:pt>
                <c:pt idx="117">
                  <c:v>-625.000000000023</c:v>
                </c:pt>
                <c:pt idx="118">
                  <c:v>625</c:v>
                </c:pt>
                <c:pt idx="119">
                  <c:v>-625</c:v>
                </c:pt>
                <c:pt idx="120">
                  <c:v>625.000000000023</c:v>
                </c:pt>
                <c:pt idx="121">
                  <c:v>-2.27373675443232e-11</c:v>
                </c:pt>
                <c:pt idx="122">
                  <c:v>625</c:v>
                </c:pt>
                <c:pt idx="123">
                  <c:v>-1250</c:v>
                </c:pt>
                <c:pt idx="124">
                  <c:v>1875</c:v>
                </c:pt>
                <c:pt idx="125">
                  <c:v>-1249.99999999998</c:v>
                </c:pt>
                <c:pt idx="126">
                  <c:v>624.999999999977</c:v>
                </c:pt>
                <c:pt idx="127">
                  <c:v>1250</c:v>
                </c:pt>
                <c:pt idx="128">
                  <c:v>-1250</c:v>
                </c:pt>
                <c:pt idx="129">
                  <c:v>1250</c:v>
                </c:pt>
                <c:pt idx="130">
                  <c:v>0</c:v>
                </c:pt>
                <c:pt idx="131">
                  <c:v>0</c:v>
                </c:pt>
                <c:pt idx="132">
                  <c:v>625</c:v>
                </c:pt>
                <c:pt idx="133">
                  <c:v>625</c:v>
                </c:pt>
                <c:pt idx="134">
                  <c:v>625</c:v>
                </c:pt>
                <c:pt idx="135">
                  <c:v>-624.999999999955</c:v>
                </c:pt>
                <c:pt idx="136">
                  <c:v>1249.99999999995</c:v>
                </c:pt>
                <c:pt idx="137">
                  <c:v>0</c:v>
                </c:pt>
                <c:pt idx="138">
                  <c:v>625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RW30_40!$AC$25:$AC$164</c:f>
              <c:numCache>
                <c:formatCode>General</c:formatCode>
                <c:ptCount val="140"/>
                <c:pt idx="0">
                  <c:v>0</c:v>
                </c:pt>
                <c:pt idx="1">
                  <c:v>290625</c:v>
                </c:pt>
                <c:pt idx="2">
                  <c:v>-4.54747350886464e-11</c:v>
                </c:pt>
                <c:pt idx="3">
                  <c:v>-3749.99999999986</c:v>
                </c:pt>
                <c:pt idx="4">
                  <c:v>624.999999999909</c:v>
                </c:pt>
                <c:pt idx="5">
                  <c:v>-2500</c:v>
                </c:pt>
                <c:pt idx="6">
                  <c:v>625</c:v>
                </c:pt>
                <c:pt idx="7">
                  <c:v>-1250.00000000023</c:v>
                </c:pt>
                <c:pt idx="8">
                  <c:v>625.000000000227</c:v>
                </c:pt>
                <c:pt idx="9">
                  <c:v>0</c:v>
                </c:pt>
                <c:pt idx="10">
                  <c:v>0</c:v>
                </c:pt>
                <c:pt idx="11">
                  <c:v>1250</c:v>
                </c:pt>
                <c:pt idx="12">
                  <c:v>625</c:v>
                </c:pt>
                <c:pt idx="13">
                  <c:v>1250.0000000005</c:v>
                </c:pt>
                <c:pt idx="14">
                  <c:v>624.9999999995</c:v>
                </c:pt>
                <c:pt idx="15">
                  <c:v>1250.00000000005</c:v>
                </c:pt>
                <c:pt idx="16">
                  <c:v>1249.99999999995</c:v>
                </c:pt>
                <c:pt idx="17">
                  <c:v>1875</c:v>
                </c:pt>
                <c:pt idx="18">
                  <c:v>625</c:v>
                </c:pt>
                <c:pt idx="19">
                  <c:v>1874.99999999995</c:v>
                </c:pt>
                <c:pt idx="20">
                  <c:v>625.000000000045</c:v>
                </c:pt>
                <c:pt idx="21">
                  <c:v>1875</c:v>
                </c:pt>
                <c:pt idx="22">
                  <c:v>1875</c:v>
                </c:pt>
                <c:pt idx="23">
                  <c:v>-625</c:v>
                </c:pt>
                <c:pt idx="24">
                  <c:v>2499.999999999</c:v>
                </c:pt>
                <c:pt idx="25">
                  <c:v>625.000000002001</c:v>
                </c:pt>
                <c:pt idx="26">
                  <c:v>624.999999999</c:v>
                </c:pt>
                <c:pt idx="27">
                  <c:v>624.999999999955</c:v>
                </c:pt>
                <c:pt idx="28">
                  <c:v>4.54747350886464e-11</c:v>
                </c:pt>
                <c:pt idx="29">
                  <c:v>1875</c:v>
                </c:pt>
                <c:pt idx="30">
                  <c:v>-1250</c:v>
                </c:pt>
                <c:pt idx="31">
                  <c:v>624.999999999955</c:v>
                </c:pt>
                <c:pt idx="32">
                  <c:v>-624.999999999955</c:v>
                </c:pt>
                <c:pt idx="33">
                  <c:v>625</c:v>
                </c:pt>
                <c:pt idx="34">
                  <c:v>-2500</c:v>
                </c:pt>
                <c:pt idx="35">
                  <c:v>625</c:v>
                </c:pt>
                <c:pt idx="36">
                  <c:v>-1250.00000000005</c:v>
                </c:pt>
                <c:pt idx="37">
                  <c:v>-1874.99999999995</c:v>
                </c:pt>
                <c:pt idx="38">
                  <c:v>-1875</c:v>
                </c:pt>
                <c:pt idx="39">
                  <c:v>-1875</c:v>
                </c:pt>
                <c:pt idx="40">
                  <c:v>625</c:v>
                </c:pt>
                <c:pt idx="41">
                  <c:v>8750</c:v>
                </c:pt>
                <c:pt idx="42">
                  <c:v>10625</c:v>
                </c:pt>
                <c:pt idx="43">
                  <c:v>6875</c:v>
                </c:pt>
                <c:pt idx="44">
                  <c:v>9374.99999999998</c:v>
                </c:pt>
                <c:pt idx="45">
                  <c:v>5625</c:v>
                </c:pt>
                <c:pt idx="46">
                  <c:v>5625</c:v>
                </c:pt>
                <c:pt idx="47">
                  <c:v>5625</c:v>
                </c:pt>
                <c:pt idx="48">
                  <c:v>2500</c:v>
                </c:pt>
                <c:pt idx="49">
                  <c:v>5000.00000000093</c:v>
                </c:pt>
                <c:pt idx="50">
                  <c:v>3124.99999999809</c:v>
                </c:pt>
                <c:pt idx="51">
                  <c:v>1875.00000000097</c:v>
                </c:pt>
                <c:pt idx="52">
                  <c:v>3125</c:v>
                </c:pt>
                <c:pt idx="53">
                  <c:v>1250</c:v>
                </c:pt>
                <c:pt idx="54">
                  <c:v>1874.99999999996</c:v>
                </c:pt>
                <c:pt idx="55">
                  <c:v>1250</c:v>
                </c:pt>
                <c:pt idx="56">
                  <c:v>0</c:v>
                </c:pt>
                <c:pt idx="57">
                  <c:v>1250.00000000009</c:v>
                </c:pt>
                <c:pt idx="58">
                  <c:v>-1875.00000000009</c:v>
                </c:pt>
                <c:pt idx="59">
                  <c:v>-624.999999999913</c:v>
                </c:pt>
                <c:pt idx="60">
                  <c:v>-1250.00000000019</c:v>
                </c:pt>
                <c:pt idx="61">
                  <c:v>-3749.99999999981</c:v>
                </c:pt>
                <c:pt idx="62">
                  <c:v>-2500</c:v>
                </c:pt>
                <c:pt idx="63">
                  <c:v>-4375.00000000018</c:v>
                </c:pt>
                <c:pt idx="64">
                  <c:v>-5624.99999999982</c:v>
                </c:pt>
                <c:pt idx="65">
                  <c:v>-4375</c:v>
                </c:pt>
                <c:pt idx="66">
                  <c:v>-7500.00000000018</c:v>
                </c:pt>
                <c:pt idx="67">
                  <c:v>-6249.99999999982</c:v>
                </c:pt>
                <c:pt idx="68">
                  <c:v>-8125</c:v>
                </c:pt>
                <c:pt idx="69">
                  <c:v>-8125</c:v>
                </c:pt>
                <c:pt idx="70">
                  <c:v>-8125</c:v>
                </c:pt>
                <c:pt idx="71">
                  <c:v>-9375</c:v>
                </c:pt>
                <c:pt idx="72">
                  <c:v>-8125</c:v>
                </c:pt>
                <c:pt idx="73">
                  <c:v>-9375</c:v>
                </c:pt>
                <c:pt idx="74">
                  <c:v>-8125</c:v>
                </c:pt>
                <c:pt idx="75">
                  <c:v>-9375</c:v>
                </c:pt>
                <c:pt idx="76">
                  <c:v>-7500</c:v>
                </c:pt>
                <c:pt idx="77">
                  <c:v>-8124.99999999982</c:v>
                </c:pt>
                <c:pt idx="78">
                  <c:v>-6875.00000000018</c:v>
                </c:pt>
                <c:pt idx="79">
                  <c:v>-6875</c:v>
                </c:pt>
                <c:pt idx="80">
                  <c:v>-5625</c:v>
                </c:pt>
                <c:pt idx="81">
                  <c:v>-4999.99999999981</c:v>
                </c:pt>
                <c:pt idx="82">
                  <c:v>-3750.00000000019</c:v>
                </c:pt>
                <c:pt idx="83">
                  <c:v>-3749.99999999981</c:v>
                </c:pt>
                <c:pt idx="84">
                  <c:v>-1875.00000000019</c:v>
                </c:pt>
                <c:pt idx="85">
                  <c:v>-624.999999999913</c:v>
                </c:pt>
                <c:pt idx="86">
                  <c:v>-625.000000000087</c:v>
                </c:pt>
                <c:pt idx="87">
                  <c:v>1875.00000000009</c:v>
                </c:pt>
                <c:pt idx="88">
                  <c:v>2500</c:v>
                </c:pt>
                <c:pt idx="89">
                  <c:v>2500</c:v>
                </c:pt>
                <c:pt idx="90">
                  <c:v>6874.99999999996</c:v>
                </c:pt>
                <c:pt idx="91">
                  <c:v>4375</c:v>
                </c:pt>
                <c:pt idx="92">
                  <c:v>5625</c:v>
                </c:pt>
                <c:pt idx="93">
                  <c:v>5000</c:v>
                </c:pt>
                <c:pt idx="94">
                  <c:v>5624.99999999998</c:v>
                </c:pt>
                <c:pt idx="95">
                  <c:v>4375.00000000002</c:v>
                </c:pt>
                <c:pt idx="96">
                  <c:v>3749.99999999999</c:v>
                </c:pt>
                <c:pt idx="97">
                  <c:v>4375</c:v>
                </c:pt>
                <c:pt idx="98">
                  <c:v>4999.99999999999</c:v>
                </c:pt>
                <c:pt idx="99">
                  <c:v>2500</c:v>
                </c:pt>
                <c:pt idx="100">
                  <c:v>3750</c:v>
                </c:pt>
                <c:pt idx="101">
                  <c:v>3125</c:v>
                </c:pt>
                <c:pt idx="102">
                  <c:v>3749.99999999999</c:v>
                </c:pt>
                <c:pt idx="103">
                  <c:v>1875</c:v>
                </c:pt>
                <c:pt idx="104">
                  <c:v>3125</c:v>
                </c:pt>
                <c:pt idx="105">
                  <c:v>2500</c:v>
                </c:pt>
                <c:pt idx="106">
                  <c:v>1874.99999999999</c:v>
                </c:pt>
                <c:pt idx="107">
                  <c:v>2500</c:v>
                </c:pt>
                <c:pt idx="108">
                  <c:v>625</c:v>
                </c:pt>
                <c:pt idx="109">
                  <c:v>3125</c:v>
                </c:pt>
                <c:pt idx="110">
                  <c:v>1250</c:v>
                </c:pt>
                <c:pt idx="111">
                  <c:v>0</c:v>
                </c:pt>
                <c:pt idx="112">
                  <c:v>3125</c:v>
                </c:pt>
                <c:pt idx="113">
                  <c:v>-625.000000000012</c:v>
                </c:pt>
                <c:pt idx="114">
                  <c:v>1875.00000000001</c:v>
                </c:pt>
                <c:pt idx="115">
                  <c:v>-1.18234311230481e-11</c:v>
                </c:pt>
                <c:pt idx="116">
                  <c:v>1250.00000000001</c:v>
                </c:pt>
                <c:pt idx="117">
                  <c:v>624.999999999988</c:v>
                </c:pt>
                <c:pt idx="118">
                  <c:v>-624.999999999994</c:v>
                </c:pt>
                <c:pt idx="119">
                  <c:v>1250</c:v>
                </c:pt>
                <c:pt idx="120">
                  <c:v>0</c:v>
                </c:pt>
                <c:pt idx="121">
                  <c:v>0</c:v>
                </c:pt>
                <c:pt idx="122">
                  <c:v>-625.000000000002</c:v>
                </c:pt>
                <c:pt idx="123">
                  <c:v>1250</c:v>
                </c:pt>
                <c:pt idx="124">
                  <c:v>-1875</c:v>
                </c:pt>
                <c:pt idx="125">
                  <c:v>624.999999999998</c:v>
                </c:pt>
                <c:pt idx="126">
                  <c:v>0</c:v>
                </c:pt>
                <c:pt idx="127">
                  <c:v>-624.999999999994</c:v>
                </c:pt>
                <c:pt idx="128">
                  <c:v>-625.000000000009</c:v>
                </c:pt>
                <c:pt idx="129">
                  <c:v>-624.999999999994</c:v>
                </c:pt>
                <c:pt idx="130">
                  <c:v>-624.999999999995</c:v>
                </c:pt>
                <c:pt idx="131">
                  <c:v>624.999999999995</c:v>
                </c:pt>
                <c:pt idx="132">
                  <c:v>-1875.00000000001</c:v>
                </c:pt>
                <c:pt idx="133">
                  <c:v>-624.999999999988</c:v>
                </c:pt>
                <c:pt idx="134">
                  <c:v>625</c:v>
                </c:pt>
                <c:pt idx="135">
                  <c:v>-1875</c:v>
                </c:pt>
                <c:pt idx="136">
                  <c:v>-1.13686837721616e-11</c:v>
                </c:pt>
                <c:pt idx="137">
                  <c:v>-624.999999999989</c:v>
                </c:pt>
                <c:pt idx="138">
                  <c:v>-625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RW30_40!$AD$25:$AD$164</c:f>
              <c:numCache>
                <c:formatCode>General</c:formatCode>
                <c:ptCount val="140"/>
                <c:pt idx="0">
                  <c:v>0</c:v>
                </c:pt>
                <c:pt idx="1">
                  <c:v>269375</c:v>
                </c:pt>
                <c:pt idx="2">
                  <c:v>8124.99999999995</c:v>
                </c:pt>
                <c:pt idx="3">
                  <c:v>3750.00000000014</c:v>
                </c:pt>
                <c:pt idx="4">
                  <c:v>4999.99999999991</c:v>
                </c:pt>
                <c:pt idx="5">
                  <c:v>2499.99999999998</c:v>
                </c:pt>
                <c:pt idx="6">
                  <c:v>2500.00000000002</c:v>
                </c:pt>
                <c:pt idx="7">
                  <c:v>-625.000000000069</c:v>
                </c:pt>
                <c:pt idx="8">
                  <c:v>2500.00000000008</c:v>
                </c:pt>
                <c:pt idx="9">
                  <c:v>-1875</c:v>
                </c:pt>
                <c:pt idx="10">
                  <c:v>-1250</c:v>
                </c:pt>
                <c:pt idx="11">
                  <c:v>-625</c:v>
                </c:pt>
                <c:pt idx="12">
                  <c:v>-2500</c:v>
                </c:pt>
                <c:pt idx="13">
                  <c:v>-2500.00000000008</c:v>
                </c:pt>
                <c:pt idx="14">
                  <c:v>-3749.99999999994</c:v>
                </c:pt>
                <c:pt idx="15">
                  <c:v>-2500.00000000001</c:v>
                </c:pt>
                <c:pt idx="16">
                  <c:v>-3749.99999999998</c:v>
                </c:pt>
                <c:pt idx="17">
                  <c:v>-4375.00000000002</c:v>
                </c:pt>
                <c:pt idx="18">
                  <c:v>-4374.99999999998</c:v>
                </c:pt>
                <c:pt idx="19">
                  <c:v>-3750</c:v>
                </c:pt>
                <c:pt idx="20">
                  <c:v>-4375</c:v>
                </c:pt>
                <c:pt idx="21">
                  <c:v>-5624.99999999998</c:v>
                </c:pt>
                <c:pt idx="22">
                  <c:v>-2500.00000000002</c:v>
                </c:pt>
                <c:pt idx="23">
                  <c:v>-5624.99999999998</c:v>
                </c:pt>
                <c:pt idx="24">
                  <c:v>-4374.99999999984</c:v>
                </c:pt>
                <c:pt idx="25">
                  <c:v>-2500.00000000033</c:v>
                </c:pt>
                <c:pt idx="26">
                  <c:v>-3749.99999999983</c:v>
                </c:pt>
                <c:pt idx="27">
                  <c:v>-3125</c:v>
                </c:pt>
                <c:pt idx="28">
                  <c:v>-2500.00000000001</c:v>
                </c:pt>
                <c:pt idx="29">
                  <c:v>-1874.99999999999</c:v>
                </c:pt>
                <c:pt idx="30">
                  <c:v>-625</c:v>
                </c:pt>
                <c:pt idx="31">
                  <c:v>0</c:v>
                </c:pt>
                <c:pt idx="32">
                  <c:v>0</c:v>
                </c:pt>
                <c:pt idx="33">
                  <c:v>1875</c:v>
                </c:pt>
                <c:pt idx="34">
                  <c:v>2499.99999999996</c:v>
                </c:pt>
                <c:pt idx="35">
                  <c:v>3125.00000000005</c:v>
                </c:pt>
                <c:pt idx="36">
                  <c:v>4374.99999999995</c:v>
                </c:pt>
                <c:pt idx="37">
                  <c:v>5625.00000000005</c:v>
                </c:pt>
                <c:pt idx="38">
                  <c:v>6249.99999999995</c:v>
                </c:pt>
                <c:pt idx="39">
                  <c:v>6875</c:v>
                </c:pt>
                <c:pt idx="40">
                  <c:v>11250</c:v>
                </c:pt>
                <c:pt idx="41">
                  <c:v>13125</c:v>
                </c:pt>
                <c:pt idx="42">
                  <c:v>15000</c:v>
                </c:pt>
                <c:pt idx="43">
                  <c:v>13125</c:v>
                </c:pt>
                <c:pt idx="44">
                  <c:v>9375</c:v>
                </c:pt>
                <c:pt idx="45">
                  <c:v>9999.99999999997</c:v>
                </c:pt>
                <c:pt idx="46">
                  <c:v>6875</c:v>
                </c:pt>
                <c:pt idx="47">
                  <c:v>8125</c:v>
                </c:pt>
                <c:pt idx="48">
                  <c:v>5000</c:v>
                </c:pt>
                <c:pt idx="49">
                  <c:v>6250.00000000112</c:v>
                </c:pt>
                <c:pt idx="50">
                  <c:v>4374.99999999772</c:v>
                </c:pt>
                <c:pt idx="51">
                  <c:v>5000.00000000115</c:v>
                </c:pt>
                <c:pt idx="52">
                  <c:v>5000</c:v>
                </c:pt>
                <c:pt idx="53">
                  <c:v>3750</c:v>
                </c:pt>
                <c:pt idx="54">
                  <c:v>3125</c:v>
                </c:pt>
                <c:pt idx="55">
                  <c:v>3750</c:v>
                </c:pt>
                <c:pt idx="56">
                  <c:v>2499.9999999999</c:v>
                </c:pt>
                <c:pt idx="57">
                  <c:v>1875.00000000019</c:v>
                </c:pt>
                <c:pt idx="58">
                  <c:v>1249.99999999981</c:v>
                </c:pt>
                <c:pt idx="59">
                  <c:v>-625</c:v>
                </c:pt>
                <c:pt idx="60">
                  <c:v>-1874.99999999981</c:v>
                </c:pt>
                <c:pt idx="61">
                  <c:v>-1875.00000000019</c:v>
                </c:pt>
                <c:pt idx="62">
                  <c:v>-4374.99999999981</c:v>
                </c:pt>
                <c:pt idx="63">
                  <c:v>-7500</c:v>
                </c:pt>
                <c:pt idx="64">
                  <c:v>-5625.00000000036</c:v>
                </c:pt>
                <c:pt idx="65">
                  <c:v>-11249.9999999996</c:v>
                </c:pt>
                <c:pt idx="66">
                  <c:v>-8750</c:v>
                </c:pt>
                <c:pt idx="67">
                  <c:v>-13750</c:v>
                </c:pt>
                <c:pt idx="68">
                  <c:v>-12500</c:v>
                </c:pt>
                <c:pt idx="69">
                  <c:v>-15625</c:v>
                </c:pt>
                <c:pt idx="70">
                  <c:v>-15000.0000000004</c:v>
                </c:pt>
                <c:pt idx="71">
                  <c:v>-15624.9999999996</c:v>
                </c:pt>
                <c:pt idx="72">
                  <c:v>-16875</c:v>
                </c:pt>
                <c:pt idx="73">
                  <c:v>-16874.9999999996</c:v>
                </c:pt>
                <c:pt idx="74">
                  <c:v>-16875.0000000004</c:v>
                </c:pt>
                <c:pt idx="75">
                  <c:v>-16250</c:v>
                </c:pt>
                <c:pt idx="76">
                  <c:v>-15625</c:v>
                </c:pt>
                <c:pt idx="77">
                  <c:v>-15000</c:v>
                </c:pt>
                <c:pt idx="78">
                  <c:v>-15625</c:v>
                </c:pt>
                <c:pt idx="79">
                  <c:v>-11874.9999999996</c:v>
                </c:pt>
                <c:pt idx="80">
                  <c:v>-13125.0000000004</c:v>
                </c:pt>
                <c:pt idx="81">
                  <c:v>-11874.9999999998</c:v>
                </c:pt>
                <c:pt idx="82">
                  <c:v>-9375</c:v>
                </c:pt>
                <c:pt idx="83">
                  <c:v>-9375.00000000017</c:v>
                </c:pt>
                <c:pt idx="84">
                  <c:v>-7499.99999999983</c:v>
                </c:pt>
                <c:pt idx="85">
                  <c:v>-6875</c:v>
                </c:pt>
                <c:pt idx="86">
                  <c:v>-5000</c:v>
                </c:pt>
                <c:pt idx="87">
                  <c:v>-3125.00000000009</c:v>
                </c:pt>
                <c:pt idx="88">
                  <c:v>-3749.99999999985</c:v>
                </c:pt>
                <c:pt idx="89">
                  <c:v>-1250.00000000009</c:v>
                </c:pt>
                <c:pt idx="90">
                  <c:v>1875.00000000003</c:v>
                </c:pt>
                <c:pt idx="91">
                  <c:v>0</c:v>
                </c:pt>
                <c:pt idx="92">
                  <c:v>3750.00000000009</c:v>
                </c:pt>
                <c:pt idx="93">
                  <c:v>3749.99999999985</c:v>
                </c:pt>
                <c:pt idx="94">
                  <c:v>5625.00000000009</c:v>
                </c:pt>
                <c:pt idx="95">
                  <c:v>5625</c:v>
                </c:pt>
                <c:pt idx="96">
                  <c:v>8125</c:v>
                </c:pt>
                <c:pt idx="97">
                  <c:v>7499.99999999983</c:v>
                </c:pt>
                <c:pt idx="98">
                  <c:v>10625.0000000002</c:v>
                </c:pt>
                <c:pt idx="99">
                  <c:v>9375</c:v>
                </c:pt>
                <c:pt idx="100">
                  <c:v>11874.9999999998</c:v>
                </c:pt>
                <c:pt idx="101">
                  <c:v>12500</c:v>
                </c:pt>
                <c:pt idx="102">
                  <c:v>12500.0000000004</c:v>
                </c:pt>
                <c:pt idx="103">
                  <c:v>14374.9999999996</c:v>
                </c:pt>
                <c:pt idx="104">
                  <c:v>14375</c:v>
                </c:pt>
                <c:pt idx="105">
                  <c:v>15000</c:v>
                </c:pt>
                <c:pt idx="106">
                  <c:v>15000</c:v>
                </c:pt>
                <c:pt idx="107">
                  <c:v>15625</c:v>
                </c:pt>
                <c:pt idx="108">
                  <c:v>15000</c:v>
                </c:pt>
                <c:pt idx="109">
                  <c:v>16250</c:v>
                </c:pt>
                <c:pt idx="110">
                  <c:v>13750</c:v>
                </c:pt>
                <c:pt idx="111">
                  <c:v>13750</c:v>
                </c:pt>
                <c:pt idx="112">
                  <c:v>14375</c:v>
                </c:pt>
                <c:pt idx="113">
                  <c:v>11250</c:v>
                </c:pt>
                <c:pt idx="114">
                  <c:v>11250</c:v>
                </c:pt>
                <c:pt idx="115">
                  <c:v>9999.99999999964</c:v>
                </c:pt>
                <c:pt idx="116">
                  <c:v>8750.00000000036</c:v>
                </c:pt>
                <c:pt idx="117">
                  <c:v>6875</c:v>
                </c:pt>
                <c:pt idx="118">
                  <c:v>5624.99999999981</c:v>
                </c:pt>
                <c:pt idx="119">
                  <c:v>5000.00000000019</c:v>
                </c:pt>
                <c:pt idx="120">
                  <c:v>1874.99999999981</c:v>
                </c:pt>
                <c:pt idx="121">
                  <c:v>2500.00000000019</c:v>
                </c:pt>
                <c:pt idx="122">
                  <c:v>1249.99999999981</c:v>
                </c:pt>
                <c:pt idx="123">
                  <c:v>-1250</c:v>
                </c:pt>
                <c:pt idx="124">
                  <c:v>1.89174897968769e-10</c:v>
                </c:pt>
                <c:pt idx="125">
                  <c:v>-1875.00000000009</c:v>
                </c:pt>
                <c:pt idx="126">
                  <c:v>-3125</c:v>
                </c:pt>
                <c:pt idx="127">
                  <c:v>-2500.0000000001</c:v>
                </c:pt>
                <c:pt idx="128">
                  <c:v>-2499.99999999985</c:v>
                </c:pt>
                <c:pt idx="129">
                  <c:v>-5000.00000000004</c:v>
                </c:pt>
                <c:pt idx="130">
                  <c:v>-3125</c:v>
                </c:pt>
                <c:pt idx="131">
                  <c:v>-5625</c:v>
                </c:pt>
                <c:pt idx="132">
                  <c:v>-4374.99999999999</c:v>
                </c:pt>
                <c:pt idx="133">
                  <c:v>-6250</c:v>
                </c:pt>
                <c:pt idx="134">
                  <c:v>-6250</c:v>
                </c:pt>
                <c:pt idx="135">
                  <c:v>-9375</c:v>
                </c:pt>
                <c:pt idx="136">
                  <c:v>-8124.99999999997</c:v>
                </c:pt>
                <c:pt idx="137">
                  <c:v>-11250</c:v>
                </c:pt>
                <c:pt idx="138">
                  <c:v>-12500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2795812"/>
        <c:axId val="357148154"/>
      </c:lineChart>
      <c:catAx>
        <c:axId val="5227958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148154"/>
        <c:crosses val="autoZero"/>
        <c:auto val="1"/>
        <c:lblAlgn val="ctr"/>
        <c:lblOffset val="100"/>
        <c:noMultiLvlLbl val="0"/>
      </c:catAx>
      <c:valAx>
        <c:axId val="3571481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7958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a'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RW30_40!$AF$25:$AF$163</c:f>
              <c:numCache>
                <c:formatCode>General</c:formatCode>
                <c:ptCount val="139"/>
                <c:pt idx="0">
                  <c:v>0</c:v>
                </c:pt>
                <c:pt idx="1">
                  <c:v>-525000</c:v>
                </c:pt>
                <c:pt idx="2">
                  <c:v>2500.00000000036</c:v>
                </c:pt>
                <c:pt idx="3">
                  <c:v>-2500.00000000045</c:v>
                </c:pt>
                <c:pt idx="4">
                  <c:v>1875.00000000018</c:v>
                </c:pt>
                <c:pt idx="5">
                  <c:v>0</c:v>
                </c:pt>
                <c:pt idx="6">
                  <c:v>-625.000000000364</c:v>
                </c:pt>
                <c:pt idx="7">
                  <c:v>625.000000000728</c:v>
                </c:pt>
                <c:pt idx="8">
                  <c:v>-3.63797880709171e-10</c:v>
                </c:pt>
                <c:pt idx="9">
                  <c:v>625</c:v>
                </c:pt>
                <c:pt idx="10">
                  <c:v>-625</c:v>
                </c:pt>
                <c:pt idx="11">
                  <c:v>-625</c:v>
                </c:pt>
                <c:pt idx="12">
                  <c:v>1875.00000000082</c:v>
                </c:pt>
                <c:pt idx="13">
                  <c:v>-1250.00000000173</c:v>
                </c:pt>
                <c:pt idx="14">
                  <c:v>625.000000001</c:v>
                </c:pt>
                <c:pt idx="15">
                  <c:v>-1250.00000000009</c:v>
                </c:pt>
                <c:pt idx="16">
                  <c:v>1875</c:v>
                </c:pt>
                <c:pt idx="17">
                  <c:v>-2500</c:v>
                </c:pt>
                <c:pt idx="18">
                  <c:v>2500</c:v>
                </c:pt>
                <c:pt idx="19">
                  <c:v>-1875.00000000009</c:v>
                </c:pt>
                <c:pt idx="20">
                  <c:v>1.81898940354586e-10</c:v>
                </c:pt>
                <c:pt idx="21">
                  <c:v>624.999999999909</c:v>
                </c:pt>
                <c:pt idx="22">
                  <c:v>-625.000000000047</c:v>
                </c:pt>
                <c:pt idx="23">
                  <c:v>-1250.00000000086</c:v>
                </c:pt>
                <c:pt idx="24">
                  <c:v>2500.00000000278</c:v>
                </c:pt>
                <c:pt idx="25">
                  <c:v>-3750.00000000282</c:v>
                </c:pt>
                <c:pt idx="26">
                  <c:v>1875.000000001</c:v>
                </c:pt>
                <c:pt idx="27">
                  <c:v>-9.45874489843845e-11</c:v>
                </c:pt>
                <c:pt idx="28">
                  <c:v>-1874.99999999993</c:v>
                </c:pt>
                <c:pt idx="29">
                  <c:v>624.999999999975</c:v>
                </c:pt>
                <c:pt idx="30">
                  <c:v>625</c:v>
                </c:pt>
                <c:pt idx="31">
                  <c:v>-3125</c:v>
                </c:pt>
                <c:pt idx="32">
                  <c:v>1875.00000000001</c:v>
                </c:pt>
                <c:pt idx="33">
                  <c:v>-625.000000000022</c:v>
                </c:pt>
                <c:pt idx="34">
                  <c:v>-624.999999999985</c:v>
                </c:pt>
                <c:pt idx="35">
                  <c:v>-625.000000000004</c:v>
                </c:pt>
                <c:pt idx="36">
                  <c:v>-624.999999999993</c:v>
                </c:pt>
                <c:pt idx="37">
                  <c:v>0</c:v>
                </c:pt>
                <c:pt idx="38">
                  <c:v>-4.54747350886464e-12</c:v>
                </c:pt>
                <c:pt idx="39">
                  <c:v>-624.999999999997</c:v>
                </c:pt>
                <c:pt idx="40">
                  <c:v>2500</c:v>
                </c:pt>
                <c:pt idx="41">
                  <c:v>1875</c:v>
                </c:pt>
                <c:pt idx="42">
                  <c:v>-1875</c:v>
                </c:pt>
                <c:pt idx="43">
                  <c:v>2500</c:v>
                </c:pt>
                <c:pt idx="44">
                  <c:v>-1875</c:v>
                </c:pt>
                <c:pt idx="45">
                  <c:v>0</c:v>
                </c:pt>
                <c:pt idx="46">
                  <c:v>1250</c:v>
                </c:pt>
                <c:pt idx="47">
                  <c:v>0</c:v>
                </c:pt>
                <c:pt idx="48">
                  <c:v>-1250.00000000018</c:v>
                </c:pt>
                <c:pt idx="49">
                  <c:v>1250.00000000054</c:v>
                </c:pt>
                <c:pt idx="50">
                  <c:v>-625.000000000546</c:v>
                </c:pt>
                <c:pt idx="51">
                  <c:v>625.000000000182</c:v>
                </c:pt>
                <c:pt idx="52">
                  <c:v>-624.999999999994</c:v>
                </c:pt>
                <c:pt idx="53">
                  <c:v>624.999999999982</c:v>
                </c:pt>
                <c:pt idx="54">
                  <c:v>-624.999999999976</c:v>
                </c:pt>
                <c:pt idx="55">
                  <c:v>1249.99999999999</c:v>
                </c:pt>
                <c:pt idx="56">
                  <c:v>-1250.00000000001</c:v>
                </c:pt>
                <c:pt idx="57">
                  <c:v>625.000000000024</c:v>
                </c:pt>
                <c:pt idx="58">
                  <c:v>-2.36468622460961e-11</c:v>
                </c:pt>
                <c:pt idx="59">
                  <c:v>3.45607986673713e-11</c:v>
                </c:pt>
                <c:pt idx="60">
                  <c:v>-4.54747350886464e-11</c:v>
                </c:pt>
                <c:pt idx="61">
                  <c:v>2.27373675443232e-11</c:v>
                </c:pt>
                <c:pt idx="62">
                  <c:v>0</c:v>
                </c:pt>
                <c:pt idx="63">
                  <c:v>2.27373675443232e-11</c:v>
                </c:pt>
                <c:pt idx="64">
                  <c:v>624.999999999955</c:v>
                </c:pt>
                <c:pt idx="65">
                  <c:v>-1249.99999999998</c:v>
                </c:pt>
                <c:pt idx="66">
                  <c:v>1875.00000000002</c:v>
                </c:pt>
                <c:pt idx="67">
                  <c:v>-1875.00000000005</c:v>
                </c:pt>
                <c:pt idx="68">
                  <c:v>1250.00000000002</c:v>
                </c:pt>
                <c:pt idx="69">
                  <c:v>-624.999999999977</c:v>
                </c:pt>
                <c:pt idx="70">
                  <c:v>624.999999999955</c:v>
                </c:pt>
                <c:pt idx="71">
                  <c:v>2.27373675443232e-11</c:v>
                </c:pt>
                <c:pt idx="72">
                  <c:v>-1250</c:v>
                </c:pt>
                <c:pt idx="73">
                  <c:v>1875</c:v>
                </c:pt>
                <c:pt idx="74">
                  <c:v>-1250</c:v>
                </c:pt>
                <c:pt idx="75">
                  <c:v>625</c:v>
                </c:pt>
                <c:pt idx="76">
                  <c:v>0</c:v>
                </c:pt>
                <c:pt idx="77">
                  <c:v>-1249.99999999995</c:v>
                </c:pt>
                <c:pt idx="78">
                  <c:v>2499.99999999991</c:v>
                </c:pt>
                <c:pt idx="79">
                  <c:v>-2499.99999999995</c:v>
                </c:pt>
                <c:pt idx="80">
                  <c:v>1875</c:v>
                </c:pt>
                <c:pt idx="81">
                  <c:v>-625</c:v>
                </c:pt>
                <c:pt idx="82">
                  <c:v>-1250</c:v>
                </c:pt>
                <c:pt idx="83">
                  <c:v>2500</c:v>
                </c:pt>
                <c:pt idx="84">
                  <c:v>-1875</c:v>
                </c:pt>
                <c:pt idx="85">
                  <c:v>625</c:v>
                </c:pt>
                <c:pt idx="86">
                  <c:v>0</c:v>
                </c:pt>
                <c:pt idx="87">
                  <c:v>-625</c:v>
                </c:pt>
                <c:pt idx="88">
                  <c:v>1875</c:v>
                </c:pt>
                <c:pt idx="89">
                  <c:v>-3125</c:v>
                </c:pt>
                <c:pt idx="90">
                  <c:v>3750</c:v>
                </c:pt>
                <c:pt idx="91">
                  <c:v>-3125.00000000005</c:v>
                </c:pt>
                <c:pt idx="92">
                  <c:v>1875.00000000009</c:v>
                </c:pt>
                <c:pt idx="93">
                  <c:v>-1250.00000000005</c:v>
                </c:pt>
                <c:pt idx="94">
                  <c:v>625</c:v>
                </c:pt>
                <c:pt idx="95">
                  <c:v>625</c:v>
                </c:pt>
                <c:pt idx="96">
                  <c:v>-1250</c:v>
                </c:pt>
                <c:pt idx="97">
                  <c:v>624.999999999977</c:v>
                </c:pt>
                <c:pt idx="98">
                  <c:v>4.54747350886464e-11</c:v>
                </c:pt>
                <c:pt idx="99">
                  <c:v>-625.000000000023</c:v>
                </c:pt>
                <c:pt idx="100">
                  <c:v>1874.99999999998</c:v>
                </c:pt>
                <c:pt idx="101">
                  <c:v>-3124.99999999995</c:v>
                </c:pt>
                <c:pt idx="102">
                  <c:v>3124.99999999998</c:v>
                </c:pt>
                <c:pt idx="103">
                  <c:v>-2500.00000000002</c:v>
                </c:pt>
                <c:pt idx="104">
                  <c:v>1875.00000000005</c:v>
                </c:pt>
                <c:pt idx="105">
                  <c:v>-625.000000000047</c:v>
                </c:pt>
                <c:pt idx="106">
                  <c:v>-1249.99999999995</c:v>
                </c:pt>
                <c:pt idx="107">
                  <c:v>1249.99999999997</c:v>
                </c:pt>
                <c:pt idx="108">
                  <c:v>1.09139364212751e-11</c:v>
                </c:pt>
                <c:pt idx="109">
                  <c:v>-625</c:v>
                </c:pt>
                <c:pt idx="110">
                  <c:v>1250</c:v>
                </c:pt>
                <c:pt idx="111">
                  <c:v>-2500</c:v>
                </c:pt>
                <c:pt idx="112">
                  <c:v>1875</c:v>
                </c:pt>
                <c:pt idx="113">
                  <c:v>0</c:v>
                </c:pt>
                <c:pt idx="114">
                  <c:v>-1250</c:v>
                </c:pt>
                <c:pt idx="115">
                  <c:v>1250</c:v>
                </c:pt>
                <c:pt idx="116">
                  <c:v>-625</c:v>
                </c:pt>
                <c:pt idx="117">
                  <c:v>0</c:v>
                </c:pt>
                <c:pt idx="118">
                  <c:v>-624.999999999995</c:v>
                </c:pt>
                <c:pt idx="119">
                  <c:v>1249.99999999998</c:v>
                </c:pt>
                <c:pt idx="120">
                  <c:v>-1874.99999999996</c:v>
                </c:pt>
                <c:pt idx="121">
                  <c:v>2499.99999999995</c:v>
                </c:pt>
                <c:pt idx="122">
                  <c:v>-3124.99999999995</c:v>
                </c:pt>
                <c:pt idx="123">
                  <c:v>3124.99999999995</c:v>
                </c:pt>
                <c:pt idx="124">
                  <c:v>-3124.99999999995</c:v>
                </c:pt>
                <c:pt idx="125">
                  <c:v>2499.99999999995</c:v>
                </c:pt>
                <c:pt idx="126">
                  <c:v>-1249.99999999995</c:v>
                </c:pt>
                <c:pt idx="127">
                  <c:v>-625.000000000024</c:v>
                </c:pt>
                <c:pt idx="128">
                  <c:v>1874.99999999998</c:v>
                </c:pt>
                <c:pt idx="129">
                  <c:v>-2499.99999999995</c:v>
                </c:pt>
                <c:pt idx="130">
                  <c:v>1249.99999999995</c:v>
                </c:pt>
                <c:pt idx="131">
                  <c:v>1250.00000000005</c:v>
                </c:pt>
                <c:pt idx="132">
                  <c:v>-3125.00000000002</c:v>
                </c:pt>
                <c:pt idx="133">
                  <c:v>2500</c:v>
                </c:pt>
                <c:pt idx="134">
                  <c:v>-1250</c:v>
                </c:pt>
                <c:pt idx="135">
                  <c:v>0</c:v>
                </c:pt>
                <c:pt idx="136">
                  <c:v>1250</c:v>
                </c:pt>
                <c:pt idx="137">
                  <c:v>-2500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RW30_40!$AG$25:$AG$163</c:f>
              <c:numCache>
                <c:formatCode>General</c:formatCode>
                <c:ptCount val="139"/>
                <c:pt idx="0">
                  <c:v>0</c:v>
                </c:pt>
                <c:pt idx="1">
                  <c:v>-179375</c:v>
                </c:pt>
                <c:pt idx="2">
                  <c:v>1250.00000000009</c:v>
                </c:pt>
                <c:pt idx="3">
                  <c:v>-2500.00000000011</c:v>
                </c:pt>
                <c:pt idx="4">
                  <c:v>-624.999999999956</c:v>
                </c:pt>
                <c:pt idx="5">
                  <c:v>-1.09139364212751e-11</c:v>
                </c:pt>
                <c:pt idx="6">
                  <c:v>-1250.00000000001</c:v>
                </c:pt>
                <c:pt idx="7">
                  <c:v>-624.999999999935</c:v>
                </c:pt>
                <c:pt idx="8">
                  <c:v>-1250.00000000005</c:v>
                </c:pt>
                <c:pt idx="9">
                  <c:v>1250</c:v>
                </c:pt>
                <c:pt idx="10">
                  <c:v>-3125</c:v>
                </c:pt>
                <c:pt idx="11">
                  <c:v>1250.00000000001</c:v>
                </c:pt>
                <c:pt idx="12">
                  <c:v>-625.000000000236</c:v>
                </c:pt>
                <c:pt idx="13">
                  <c:v>-624.999999999593</c:v>
                </c:pt>
                <c:pt idx="14">
                  <c:v>-1250.00000000018</c:v>
                </c:pt>
                <c:pt idx="15">
                  <c:v>1249.99999999997</c:v>
                </c:pt>
                <c:pt idx="16">
                  <c:v>-1249.99999999993</c:v>
                </c:pt>
                <c:pt idx="17">
                  <c:v>-4.72937244921923e-11</c:v>
                </c:pt>
                <c:pt idx="18">
                  <c:v>0</c:v>
                </c:pt>
                <c:pt idx="19">
                  <c:v>-4.54747350886464e-11</c:v>
                </c:pt>
                <c:pt idx="20">
                  <c:v>-624.999999999909</c:v>
                </c:pt>
                <c:pt idx="21">
                  <c:v>1249.99999999995</c:v>
                </c:pt>
                <c:pt idx="22">
                  <c:v>-1250</c:v>
                </c:pt>
                <c:pt idx="23">
                  <c:v>625.000000000819</c:v>
                </c:pt>
                <c:pt idx="24">
                  <c:v>-2.45563569478691e-9</c:v>
                </c:pt>
                <c:pt idx="25">
                  <c:v>625.000000002456</c:v>
                </c:pt>
                <c:pt idx="26">
                  <c:v>-7.73070496506989e-10</c:v>
                </c:pt>
                <c:pt idx="27">
                  <c:v>-9.09494701772928e-11</c:v>
                </c:pt>
                <c:pt idx="28">
                  <c:v>1250.00000000005</c:v>
                </c:pt>
                <c:pt idx="29">
                  <c:v>-624.999999999953</c:v>
                </c:pt>
                <c:pt idx="30">
                  <c:v>624.999999999905</c:v>
                </c:pt>
                <c:pt idx="31">
                  <c:v>1250.00000000005</c:v>
                </c:pt>
                <c:pt idx="32">
                  <c:v>-625.000000000022</c:v>
                </c:pt>
                <c:pt idx="33">
                  <c:v>1875.00000000004</c:v>
                </c:pt>
                <c:pt idx="34">
                  <c:v>-625.000000000022</c:v>
                </c:pt>
                <c:pt idx="35">
                  <c:v>1249.99999999998</c:v>
                </c:pt>
                <c:pt idx="36">
                  <c:v>625.000000000045</c:v>
                </c:pt>
                <c:pt idx="37">
                  <c:v>1249.99999999995</c:v>
                </c:pt>
                <c:pt idx="38">
                  <c:v>3.54702933691442e-11</c:v>
                </c:pt>
                <c:pt idx="39">
                  <c:v>-2.36468622460961e-11</c:v>
                </c:pt>
                <c:pt idx="40">
                  <c:v>-2499.99999999999</c:v>
                </c:pt>
                <c:pt idx="41">
                  <c:v>-1875</c:v>
                </c:pt>
                <c:pt idx="42">
                  <c:v>-625</c:v>
                </c:pt>
                <c:pt idx="43">
                  <c:v>2500</c:v>
                </c:pt>
                <c:pt idx="44">
                  <c:v>-2500</c:v>
                </c:pt>
                <c:pt idx="45">
                  <c:v>1250</c:v>
                </c:pt>
                <c:pt idx="46">
                  <c:v>-625</c:v>
                </c:pt>
                <c:pt idx="47">
                  <c:v>1250.00000000001</c:v>
                </c:pt>
                <c:pt idx="48">
                  <c:v>-1874.99999999958</c:v>
                </c:pt>
                <c:pt idx="49">
                  <c:v>2499.99999999868</c:v>
                </c:pt>
                <c:pt idx="50">
                  <c:v>-2499.99999999867</c:v>
                </c:pt>
                <c:pt idx="51">
                  <c:v>1249.99999999956</c:v>
                </c:pt>
                <c:pt idx="52">
                  <c:v>1.13686837721616e-11</c:v>
                </c:pt>
                <c:pt idx="53">
                  <c:v>624.999999999977</c:v>
                </c:pt>
                <c:pt idx="54">
                  <c:v>-1874.99999999999</c:v>
                </c:pt>
                <c:pt idx="55">
                  <c:v>2500</c:v>
                </c:pt>
                <c:pt idx="56">
                  <c:v>-2499.99999999999</c:v>
                </c:pt>
                <c:pt idx="57">
                  <c:v>1874.99999999998</c:v>
                </c:pt>
                <c:pt idx="58">
                  <c:v>-624.999999999989</c:v>
                </c:pt>
                <c:pt idx="59">
                  <c:v>5.91171556152403e-12</c:v>
                </c:pt>
                <c:pt idx="60">
                  <c:v>624.999999999988</c:v>
                </c:pt>
                <c:pt idx="61">
                  <c:v>-1874.99999999999</c:v>
                </c:pt>
                <c:pt idx="62">
                  <c:v>2499.99999999999</c:v>
                </c:pt>
                <c:pt idx="63">
                  <c:v>-1874.99999999999</c:v>
                </c:pt>
                <c:pt idx="64">
                  <c:v>624.999999999988</c:v>
                </c:pt>
                <c:pt idx="65">
                  <c:v>625.000000000012</c:v>
                </c:pt>
                <c:pt idx="66">
                  <c:v>-1.18234311230481e-11</c:v>
                </c:pt>
                <c:pt idx="67">
                  <c:v>-1874.99999999999</c:v>
                </c:pt>
                <c:pt idx="68">
                  <c:v>2499.99999999999</c:v>
                </c:pt>
                <c:pt idx="69">
                  <c:v>-1249.99999999999</c:v>
                </c:pt>
                <c:pt idx="70">
                  <c:v>-625.000000000003</c:v>
                </c:pt>
                <c:pt idx="71">
                  <c:v>1875</c:v>
                </c:pt>
                <c:pt idx="72">
                  <c:v>-1874.99999999999</c:v>
                </c:pt>
                <c:pt idx="73">
                  <c:v>1249.99999999999</c:v>
                </c:pt>
                <c:pt idx="74">
                  <c:v>-624.999999999997</c:v>
                </c:pt>
                <c:pt idx="75">
                  <c:v>0</c:v>
                </c:pt>
                <c:pt idx="76">
                  <c:v>1250</c:v>
                </c:pt>
                <c:pt idx="77">
                  <c:v>-2500</c:v>
                </c:pt>
                <c:pt idx="78">
                  <c:v>2500</c:v>
                </c:pt>
                <c:pt idx="79">
                  <c:v>-1250</c:v>
                </c:pt>
                <c:pt idx="80">
                  <c:v>0</c:v>
                </c:pt>
                <c:pt idx="81">
                  <c:v>625</c:v>
                </c:pt>
                <c:pt idx="82">
                  <c:v>-625.000000000001</c:v>
                </c:pt>
                <c:pt idx="83">
                  <c:v>2.95585778076202e-12</c:v>
                </c:pt>
                <c:pt idx="84">
                  <c:v>-1.47792889038101e-12</c:v>
                </c:pt>
                <c:pt idx="85">
                  <c:v>1250</c:v>
                </c:pt>
                <c:pt idx="86">
                  <c:v>-1250</c:v>
                </c:pt>
                <c:pt idx="87">
                  <c:v>-624.999999999997</c:v>
                </c:pt>
                <c:pt idx="88">
                  <c:v>1874.99999999999</c:v>
                </c:pt>
                <c:pt idx="89">
                  <c:v>-1875</c:v>
                </c:pt>
                <c:pt idx="90">
                  <c:v>1875</c:v>
                </c:pt>
                <c:pt idx="91">
                  <c:v>-1875</c:v>
                </c:pt>
                <c:pt idx="92">
                  <c:v>624.999999999991</c:v>
                </c:pt>
                <c:pt idx="93">
                  <c:v>1250.00000000001</c:v>
                </c:pt>
                <c:pt idx="94">
                  <c:v>-1875.00000000001</c:v>
                </c:pt>
                <c:pt idx="95">
                  <c:v>1875.00000000001</c:v>
                </c:pt>
                <c:pt idx="96">
                  <c:v>-2500.00000000001</c:v>
                </c:pt>
                <c:pt idx="97">
                  <c:v>2500.00000000001</c:v>
                </c:pt>
                <c:pt idx="98">
                  <c:v>-1250</c:v>
                </c:pt>
                <c:pt idx="99">
                  <c:v>0</c:v>
                </c:pt>
                <c:pt idx="100">
                  <c:v>-1.18234311230481e-11</c:v>
                </c:pt>
                <c:pt idx="101">
                  <c:v>625.000000000024</c:v>
                </c:pt>
                <c:pt idx="102">
                  <c:v>-2.36468622460961e-11</c:v>
                </c:pt>
                <c:pt idx="103">
                  <c:v>-1874.99999999998</c:v>
                </c:pt>
                <c:pt idx="104">
                  <c:v>2499.99999999999</c:v>
                </c:pt>
                <c:pt idx="105">
                  <c:v>-1875.00000000001</c:v>
                </c:pt>
                <c:pt idx="106">
                  <c:v>1875.00000000002</c:v>
                </c:pt>
                <c:pt idx="107">
                  <c:v>-2500.00000000002</c:v>
                </c:pt>
                <c:pt idx="108">
                  <c:v>2500.00000000002</c:v>
                </c:pt>
                <c:pt idx="109">
                  <c:v>-1875.00000000001</c:v>
                </c:pt>
                <c:pt idx="110">
                  <c:v>624.999999999977</c:v>
                </c:pt>
                <c:pt idx="111">
                  <c:v>625.000000000045</c:v>
                </c:pt>
                <c:pt idx="112">
                  <c:v>-625.000000000023</c:v>
                </c:pt>
                <c:pt idx="113">
                  <c:v>-625</c:v>
                </c:pt>
                <c:pt idx="114">
                  <c:v>1250</c:v>
                </c:pt>
                <c:pt idx="115">
                  <c:v>-1250.00000000002</c:v>
                </c:pt>
                <c:pt idx="116">
                  <c:v>1250.00000000005</c:v>
                </c:pt>
                <c:pt idx="117">
                  <c:v>-1250.00000000002</c:v>
                </c:pt>
                <c:pt idx="118">
                  <c:v>1250</c:v>
                </c:pt>
                <c:pt idx="119">
                  <c:v>-1250.00000000002</c:v>
                </c:pt>
                <c:pt idx="120">
                  <c:v>625.000000000045</c:v>
                </c:pt>
                <c:pt idx="121">
                  <c:v>-625.000000000023</c:v>
                </c:pt>
                <c:pt idx="122">
                  <c:v>1875</c:v>
                </c:pt>
                <c:pt idx="123">
                  <c:v>-3125</c:v>
                </c:pt>
                <c:pt idx="124">
                  <c:v>3124.99999999998</c:v>
                </c:pt>
                <c:pt idx="125">
                  <c:v>-1874.99999999995</c:v>
                </c:pt>
                <c:pt idx="126">
                  <c:v>-625.000000000023</c:v>
                </c:pt>
                <c:pt idx="127">
                  <c:v>2500</c:v>
                </c:pt>
                <c:pt idx="128">
                  <c:v>-2500</c:v>
                </c:pt>
                <c:pt idx="129">
                  <c:v>1250</c:v>
                </c:pt>
                <c:pt idx="130">
                  <c:v>0</c:v>
                </c:pt>
                <c:pt idx="131">
                  <c:v>-625</c:v>
                </c:pt>
                <c:pt idx="132">
                  <c:v>0</c:v>
                </c:pt>
                <c:pt idx="133">
                  <c:v>0</c:v>
                </c:pt>
                <c:pt idx="134">
                  <c:v>1249.99999999995</c:v>
                </c:pt>
                <c:pt idx="135">
                  <c:v>-1874.99999999991</c:v>
                </c:pt>
                <c:pt idx="136">
                  <c:v>1249.99999999995</c:v>
                </c:pt>
                <c:pt idx="137">
                  <c:v>-625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RW30_40!$AH$25:$AH$163</c:f>
              <c:numCache>
                <c:formatCode>General</c:formatCode>
                <c:ptCount val="139"/>
                <c:pt idx="0">
                  <c:v>0</c:v>
                </c:pt>
                <c:pt idx="1">
                  <c:v>290625</c:v>
                </c:pt>
                <c:pt idx="2">
                  <c:v>3749.99999999982</c:v>
                </c:pt>
                <c:pt idx="3">
                  <c:v>-4374.99999999977</c:v>
                </c:pt>
                <c:pt idx="4">
                  <c:v>3124.99999999991</c:v>
                </c:pt>
                <c:pt idx="5">
                  <c:v>-3125</c:v>
                </c:pt>
                <c:pt idx="6">
                  <c:v>1875.00000000023</c:v>
                </c:pt>
                <c:pt idx="7">
                  <c:v>-1875.00000000045</c:v>
                </c:pt>
                <c:pt idx="8">
                  <c:v>625.000000000227</c:v>
                </c:pt>
                <c:pt idx="9">
                  <c:v>0</c:v>
                </c:pt>
                <c:pt idx="10">
                  <c:v>-1250</c:v>
                </c:pt>
                <c:pt idx="11">
                  <c:v>625</c:v>
                </c:pt>
                <c:pt idx="12">
                  <c:v>-625.0000000005</c:v>
                </c:pt>
                <c:pt idx="13">
                  <c:v>625.000000001</c:v>
                </c:pt>
                <c:pt idx="14">
                  <c:v>-625.000000000546</c:v>
                </c:pt>
                <c:pt idx="15">
                  <c:v>9.09494701772928e-11</c:v>
                </c:pt>
                <c:pt idx="16">
                  <c:v>-625.000000000045</c:v>
                </c:pt>
                <c:pt idx="17">
                  <c:v>1250</c:v>
                </c:pt>
                <c:pt idx="18">
                  <c:v>-1249.99999999995</c:v>
                </c:pt>
                <c:pt idx="19">
                  <c:v>1249.99999999991</c:v>
                </c:pt>
                <c:pt idx="20">
                  <c:v>-1249.99999999995</c:v>
                </c:pt>
                <c:pt idx="21">
                  <c:v>0</c:v>
                </c:pt>
                <c:pt idx="22">
                  <c:v>2500</c:v>
                </c:pt>
                <c:pt idx="23">
                  <c:v>-3124.999999999</c:v>
                </c:pt>
                <c:pt idx="24">
                  <c:v>1874.999999997</c:v>
                </c:pt>
                <c:pt idx="25">
                  <c:v>3.00133251585066e-9</c:v>
                </c:pt>
                <c:pt idx="26">
                  <c:v>-9.54969436861575e-10</c:v>
                </c:pt>
                <c:pt idx="27">
                  <c:v>624.999999999909</c:v>
                </c:pt>
                <c:pt idx="28">
                  <c:v>-1874.99999999995</c:v>
                </c:pt>
                <c:pt idx="29">
                  <c:v>3125</c:v>
                </c:pt>
                <c:pt idx="30">
                  <c:v>-1874.99999999995</c:v>
                </c:pt>
                <c:pt idx="31">
                  <c:v>1249.99999999991</c:v>
                </c:pt>
                <c:pt idx="32">
                  <c:v>-1249.99999999995</c:v>
                </c:pt>
                <c:pt idx="33">
                  <c:v>3125</c:v>
                </c:pt>
                <c:pt idx="34">
                  <c:v>-3125</c:v>
                </c:pt>
                <c:pt idx="35">
                  <c:v>1875.00000000005</c:v>
                </c:pt>
                <c:pt idx="36">
                  <c:v>624.999999999909</c:v>
                </c:pt>
                <c:pt idx="37">
                  <c:v>4.54747350886464e-11</c:v>
                </c:pt>
                <c:pt idx="38">
                  <c:v>0</c:v>
                </c:pt>
                <c:pt idx="39">
                  <c:v>-2500</c:v>
                </c:pt>
                <c:pt idx="40">
                  <c:v>-8125</c:v>
                </c:pt>
                <c:pt idx="41">
                  <c:v>-1874.99999999998</c:v>
                </c:pt>
                <c:pt idx="42">
                  <c:v>3749.99999999998</c:v>
                </c:pt>
                <c:pt idx="43">
                  <c:v>-2499.99999999998</c:v>
                </c:pt>
                <c:pt idx="44">
                  <c:v>3749.99999999998</c:v>
                </c:pt>
                <c:pt idx="45">
                  <c:v>0</c:v>
                </c:pt>
                <c:pt idx="46">
                  <c:v>0</c:v>
                </c:pt>
                <c:pt idx="47">
                  <c:v>3125</c:v>
                </c:pt>
                <c:pt idx="48">
                  <c:v>-2500.00000000093</c:v>
                </c:pt>
                <c:pt idx="49">
                  <c:v>1875.00000000284</c:v>
                </c:pt>
                <c:pt idx="50">
                  <c:v>1249.99999999712</c:v>
                </c:pt>
                <c:pt idx="51">
                  <c:v>-1249.99999999903</c:v>
                </c:pt>
                <c:pt idx="52">
                  <c:v>1875</c:v>
                </c:pt>
                <c:pt idx="53">
                  <c:v>-624.999999999956</c:v>
                </c:pt>
                <c:pt idx="54">
                  <c:v>624.999999999956</c:v>
                </c:pt>
                <c:pt idx="55">
                  <c:v>1250</c:v>
                </c:pt>
                <c:pt idx="56">
                  <c:v>-1250.00000000009</c:v>
                </c:pt>
                <c:pt idx="57">
                  <c:v>3125.00000000017</c:v>
                </c:pt>
                <c:pt idx="58">
                  <c:v>-1250.00000000017</c:v>
                </c:pt>
                <c:pt idx="59">
                  <c:v>625.000000000276</c:v>
                </c:pt>
                <c:pt idx="60">
                  <c:v>2499.99999999962</c:v>
                </c:pt>
                <c:pt idx="61">
                  <c:v>-1249.99999999981</c:v>
                </c:pt>
                <c:pt idx="62">
                  <c:v>1875.00000000018</c:v>
                </c:pt>
                <c:pt idx="63">
                  <c:v>1249.99999999964</c:v>
                </c:pt>
                <c:pt idx="64">
                  <c:v>-1249.99999999982</c:v>
                </c:pt>
                <c:pt idx="65">
                  <c:v>3125.00000000018</c:v>
                </c:pt>
                <c:pt idx="66">
                  <c:v>-1250.00000000036</c:v>
                </c:pt>
                <c:pt idx="67">
                  <c:v>1875.00000000018</c:v>
                </c:pt>
                <c:pt idx="68">
                  <c:v>0</c:v>
                </c:pt>
                <c:pt idx="69">
                  <c:v>0</c:v>
                </c:pt>
                <c:pt idx="70">
                  <c:v>1250</c:v>
                </c:pt>
                <c:pt idx="71">
                  <c:v>-1250</c:v>
                </c:pt>
                <c:pt idx="72">
                  <c:v>1250</c:v>
                </c:pt>
                <c:pt idx="73">
                  <c:v>-1250</c:v>
                </c:pt>
                <c:pt idx="74">
                  <c:v>1250</c:v>
                </c:pt>
                <c:pt idx="75">
                  <c:v>-1875</c:v>
                </c:pt>
                <c:pt idx="76">
                  <c:v>624.999999999818</c:v>
                </c:pt>
                <c:pt idx="77">
                  <c:v>-1249.99999999964</c:v>
                </c:pt>
                <c:pt idx="78">
                  <c:v>-1.81898940354586e-10</c:v>
                </c:pt>
                <c:pt idx="79">
                  <c:v>-1250</c:v>
                </c:pt>
                <c:pt idx="80">
                  <c:v>-625.000000000189</c:v>
                </c:pt>
                <c:pt idx="81">
                  <c:v>-1249.99999999962</c:v>
                </c:pt>
                <c:pt idx="82">
                  <c:v>-3.78349795937538e-10</c:v>
                </c:pt>
                <c:pt idx="83">
                  <c:v>-1874.99999999962</c:v>
                </c:pt>
                <c:pt idx="84">
                  <c:v>-1250.00000000028</c:v>
                </c:pt>
                <c:pt idx="85">
                  <c:v>1.74622982740402e-10</c:v>
                </c:pt>
                <c:pt idx="86">
                  <c:v>-2500.00000000017</c:v>
                </c:pt>
                <c:pt idx="87">
                  <c:v>-624.999999999913</c:v>
                </c:pt>
                <c:pt idx="88">
                  <c:v>0</c:v>
                </c:pt>
                <c:pt idx="89">
                  <c:v>-4374.99999999996</c:v>
                </c:pt>
                <c:pt idx="90">
                  <c:v>2499.99999999996</c:v>
                </c:pt>
                <c:pt idx="91">
                  <c:v>-1250</c:v>
                </c:pt>
                <c:pt idx="92">
                  <c:v>625</c:v>
                </c:pt>
                <c:pt idx="93">
                  <c:v>-624.999999999978</c:v>
                </c:pt>
                <c:pt idx="94">
                  <c:v>1249.99999999996</c:v>
                </c:pt>
                <c:pt idx="95">
                  <c:v>625.000000000029</c:v>
                </c:pt>
                <c:pt idx="96">
                  <c:v>-625.000000000007</c:v>
                </c:pt>
                <c:pt idx="97">
                  <c:v>-624.999999999985</c:v>
                </c:pt>
                <c:pt idx="98">
                  <c:v>2499.99999999999</c:v>
                </c:pt>
                <c:pt idx="99">
                  <c:v>-1250</c:v>
                </c:pt>
                <c:pt idx="100">
                  <c:v>625.000000000004</c:v>
                </c:pt>
                <c:pt idx="101">
                  <c:v>-624.999999999996</c:v>
                </c:pt>
                <c:pt idx="102">
                  <c:v>1874.99999999999</c:v>
                </c:pt>
                <c:pt idx="103">
                  <c:v>-1250</c:v>
                </c:pt>
                <c:pt idx="104">
                  <c:v>624.999999999999</c:v>
                </c:pt>
                <c:pt idx="105">
                  <c:v>625.000000000013</c:v>
                </c:pt>
                <c:pt idx="106">
                  <c:v>-625.000000000012</c:v>
                </c:pt>
                <c:pt idx="107">
                  <c:v>1875</c:v>
                </c:pt>
                <c:pt idx="108">
                  <c:v>-2500</c:v>
                </c:pt>
                <c:pt idx="109">
                  <c:v>1875</c:v>
                </c:pt>
                <c:pt idx="110">
                  <c:v>1250</c:v>
                </c:pt>
                <c:pt idx="111">
                  <c:v>-3125</c:v>
                </c:pt>
                <c:pt idx="112">
                  <c:v>3750.00000000001</c:v>
                </c:pt>
                <c:pt idx="113">
                  <c:v>-2500.00000000002</c:v>
                </c:pt>
                <c:pt idx="114">
                  <c:v>1875.00000000002</c:v>
                </c:pt>
                <c:pt idx="115">
                  <c:v>-1250.00000000002</c:v>
                </c:pt>
                <c:pt idx="116">
                  <c:v>625.000000000024</c:v>
                </c:pt>
                <c:pt idx="117">
                  <c:v>1249.99999999998</c:v>
                </c:pt>
                <c:pt idx="118">
                  <c:v>-1874.99999999999</c:v>
                </c:pt>
                <c:pt idx="119">
                  <c:v>1250</c:v>
                </c:pt>
                <c:pt idx="120">
                  <c:v>0</c:v>
                </c:pt>
                <c:pt idx="121">
                  <c:v>625.000000000002</c:v>
                </c:pt>
                <c:pt idx="122">
                  <c:v>-1875</c:v>
                </c:pt>
                <c:pt idx="123">
                  <c:v>3124.99999999999</c:v>
                </c:pt>
                <c:pt idx="124">
                  <c:v>-2499.99999999999</c:v>
                </c:pt>
                <c:pt idx="125">
                  <c:v>624.999999999998</c:v>
                </c:pt>
                <c:pt idx="126">
                  <c:v>624.999999999994</c:v>
                </c:pt>
                <c:pt idx="127">
                  <c:v>1.54614099301398e-11</c:v>
                </c:pt>
                <c:pt idx="128">
                  <c:v>-1.54614099301398e-11</c:v>
                </c:pt>
                <c:pt idx="129">
                  <c:v>9.09494701772928e-13</c:v>
                </c:pt>
                <c:pt idx="130">
                  <c:v>-1249.99999999999</c:v>
                </c:pt>
                <c:pt idx="131">
                  <c:v>2500</c:v>
                </c:pt>
                <c:pt idx="132">
                  <c:v>-1250.00000000002</c:v>
                </c:pt>
                <c:pt idx="133">
                  <c:v>-1249.99999999999</c:v>
                </c:pt>
                <c:pt idx="134">
                  <c:v>2500</c:v>
                </c:pt>
                <c:pt idx="135">
                  <c:v>-1874.99999999999</c:v>
                </c:pt>
                <c:pt idx="136">
                  <c:v>624.999999999977</c:v>
                </c:pt>
                <c:pt idx="137">
                  <c:v>1.13686837721616e-11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RW30_40!$AI$25:$AI$163</c:f>
              <c:numCache>
                <c:formatCode>General</c:formatCode>
                <c:ptCount val="139"/>
                <c:pt idx="0">
                  <c:v>0</c:v>
                </c:pt>
                <c:pt idx="1">
                  <c:v>261250</c:v>
                </c:pt>
                <c:pt idx="2">
                  <c:v>4374.99999999982</c:v>
                </c:pt>
                <c:pt idx="3">
                  <c:v>-1249.99999999977</c:v>
                </c:pt>
                <c:pt idx="4">
                  <c:v>2499.99999999993</c:v>
                </c:pt>
                <c:pt idx="5">
                  <c:v>-4.36557456851006e-11</c:v>
                </c:pt>
                <c:pt idx="6">
                  <c:v>3125.00000000009</c:v>
                </c:pt>
                <c:pt idx="7">
                  <c:v>-3125.00000000015</c:v>
                </c:pt>
                <c:pt idx="8">
                  <c:v>4375.00000000008</c:v>
                </c:pt>
                <c:pt idx="9">
                  <c:v>-625</c:v>
                </c:pt>
                <c:pt idx="10">
                  <c:v>-625</c:v>
                </c:pt>
                <c:pt idx="11">
                  <c:v>1875</c:v>
                </c:pt>
                <c:pt idx="12">
                  <c:v>8.36735125631094e-11</c:v>
                </c:pt>
                <c:pt idx="13">
                  <c:v>1249.99999999985</c:v>
                </c:pt>
                <c:pt idx="14">
                  <c:v>-1249.99999999993</c:v>
                </c:pt>
                <c:pt idx="15">
                  <c:v>1249.99999999997</c:v>
                </c:pt>
                <c:pt idx="16">
                  <c:v>625.000000000045</c:v>
                </c:pt>
                <c:pt idx="17">
                  <c:v>-4.72937244921923e-11</c:v>
                </c:pt>
                <c:pt idx="18">
                  <c:v>-624.999999999976</c:v>
                </c:pt>
                <c:pt idx="19">
                  <c:v>625</c:v>
                </c:pt>
                <c:pt idx="20">
                  <c:v>1249.99999999998</c:v>
                </c:pt>
                <c:pt idx="21">
                  <c:v>-3124.99999999995</c:v>
                </c:pt>
                <c:pt idx="22">
                  <c:v>3124.99999999995</c:v>
                </c:pt>
                <c:pt idx="23">
                  <c:v>-1250.00000000014</c:v>
                </c:pt>
                <c:pt idx="24">
                  <c:v>-1874.99999999951</c:v>
                </c:pt>
                <c:pt idx="25">
                  <c:v>1249.9999999995</c:v>
                </c:pt>
                <c:pt idx="26">
                  <c:v>-624.999999999825</c:v>
                </c:pt>
                <c:pt idx="27">
                  <c:v>-624.999999999993</c:v>
                </c:pt>
                <c:pt idx="28">
                  <c:v>-625.000000000022</c:v>
                </c:pt>
                <c:pt idx="29">
                  <c:v>-1249.99999999999</c:v>
                </c:pt>
                <c:pt idx="30">
                  <c:v>-625</c:v>
                </c:pt>
                <c:pt idx="31">
                  <c:v>0</c:v>
                </c:pt>
                <c:pt idx="32">
                  <c:v>-1875</c:v>
                </c:pt>
                <c:pt idx="33">
                  <c:v>-624.999999999956</c:v>
                </c:pt>
                <c:pt idx="34">
                  <c:v>-625.000000000091</c:v>
                </c:pt>
                <c:pt idx="35">
                  <c:v>-1249.99999999991</c:v>
                </c:pt>
                <c:pt idx="36">
                  <c:v>-1250.00000000009</c:v>
                </c:pt>
                <c:pt idx="37">
                  <c:v>-624.999999999905</c:v>
                </c:pt>
                <c:pt idx="38">
                  <c:v>-625.000000000047</c:v>
                </c:pt>
                <c:pt idx="39">
                  <c:v>-4375</c:v>
                </c:pt>
                <c:pt idx="40">
                  <c:v>-1874.99999999995</c:v>
                </c:pt>
                <c:pt idx="41">
                  <c:v>-1875.00000000009</c:v>
                </c:pt>
                <c:pt idx="42">
                  <c:v>1875.00000000009</c:v>
                </c:pt>
                <c:pt idx="43">
                  <c:v>3749.99999999996</c:v>
                </c:pt>
                <c:pt idx="44">
                  <c:v>-624.999999999971</c:v>
                </c:pt>
                <c:pt idx="45">
                  <c:v>3124.99999999997</c:v>
                </c:pt>
                <c:pt idx="46">
                  <c:v>-1250</c:v>
                </c:pt>
                <c:pt idx="47">
                  <c:v>3125</c:v>
                </c:pt>
                <c:pt idx="48">
                  <c:v>-1250.00000000112</c:v>
                </c:pt>
                <c:pt idx="49">
                  <c:v>1875.00000000341</c:v>
                </c:pt>
                <c:pt idx="50">
                  <c:v>-625.000000003434</c:v>
                </c:pt>
                <c:pt idx="51">
                  <c:v>1.14960130304098e-9</c:v>
                </c:pt>
                <c:pt idx="52">
                  <c:v>1250</c:v>
                </c:pt>
                <c:pt idx="53">
                  <c:v>625</c:v>
                </c:pt>
                <c:pt idx="54">
                  <c:v>-625</c:v>
                </c:pt>
                <c:pt idx="55">
                  <c:v>1250.0000000001</c:v>
                </c:pt>
                <c:pt idx="56">
                  <c:v>624.999999999709</c:v>
                </c:pt>
                <c:pt idx="57">
                  <c:v>625.000000000378</c:v>
                </c:pt>
                <c:pt idx="58">
                  <c:v>1874.99999999981</c:v>
                </c:pt>
                <c:pt idx="59">
                  <c:v>1249.99999999981</c:v>
                </c:pt>
                <c:pt idx="60">
                  <c:v>3.78349795937538e-10</c:v>
                </c:pt>
                <c:pt idx="61">
                  <c:v>2499.99999999962</c:v>
                </c:pt>
                <c:pt idx="62">
                  <c:v>3125.00000000019</c:v>
                </c:pt>
                <c:pt idx="63">
                  <c:v>-1874.99999999964</c:v>
                </c:pt>
                <c:pt idx="64">
                  <c:v>5624.99999999927</c:v>
                </c:pt>
                <c:pt idx="65">
                  <c:v>-2499.99999999964</c:v>
                </c:pt>
                <c:pt idx="66">
                  <c:v>5000</c:v>
                </c:pt>
                <c:pt idx="67">
                  <c:v>-1250</c:v>
                </c:pt>
                <c:pt idx="68">
                  <c:v>3125</c:v>
                </c:pt>
                <c:pt idx="69">
                  <c:v>-624.999999999636</c:v>
                </c:pt>
                <c:pt idx="70">
                  <c:v>624.999999999272</c:v>
                </c:pt>
                <c:pt idx="71">
                  <c:v>1250.00000000036</c:v>
                </c:pt>
                <c:pt idx="72">
                  <c:v>-3.63797880709171e-10</c:v>
                </c:pt>
                <c:pt idx="73">
                  <c:v>7.27595761418343e-10</c:v>
                </c:pt>
                <c:pt idx="74">
                  <c:v>-625.000000000364</c:v>
                </c:pt>
                <c:pt idx="75">
                  <c:v>-625</c:v>
                </c:pt>
                <c:pt idx="76">
                  <c:v>-625</c:v>
                </c:pt>
                <c:pt idx="77">
                  <c:v>625</c:v>
                </c:pt>
                <c:pt idx="78">
                  <c:v>-3750.00000000036</c:v>
                </c:pt>
                <c:pt idx="79">
                  <c:v>1250.00000000073</c:v>
                </c:pt>
                <c:pt idx="80">
                  <c:v>-1250.00000000054</c:v>
                </c:pt>
                <c:pt idx="81">
                  <c:v>-2499.99999999983</c:v>
                </c:pt>
                <c:pt idx="82">
                  <c:v>1.74622982740402e-10</c:v>
                </c:pt>
                <c:pt idx="83">
                  <c:v>-1875.00000000035</c:v>
                </c:pt>
                <c:pt idx="84">
                  <c:v>-624.999999999825</c:v>
                </c:pt>
                <c:pt idx="85">
                  <c:v>-1875</c:v>
                </c:pt>
                <c:pt idx="86">
                  <c:v>-1874.99999999991</c:v>
                </c:pt>
                <c:pt idx="87">
                  <c:v>624.999999999767</c:v>
                </c:pt>
                <c:pt idx="88">
                  <c:v>-2499.99999999977</c:v>
                </c:pt>
                <c:pt idx="89">
                  <c:v>-3125.00000000012</c:v>
                </c:pt>
                <c:pt idx="90">
                  <c:v>1875.00000000003</c:v>
                </c:pt>
                <c:pt idx="91">
                  <c:v>-3750.00000000009</c:v>
                </c:pt>
                <c:pt idx="92">
                  <c:v>2.3283064365387e-10</c:v>
                </c:pt>
                <c:pt idx="93">
                  <c:v>-1875.00000000023</c:v>
                </c:pt>
                <c:pt idx="94">
                  <c:v>8.73114913702011e-11</c:v>
                </c:pt>
                <c:pt idx="95">
                  <c:v>-2500</c:v>
                </c:pt>
                <c:pt idx="96">
                  <c:v>625.000000000175</c:v>
                </c:pt>
                <c:pt idx="97">
                  <c:v>-3125.00000000035</c:v>
                </c:pt>
                <c:pt idx="98">
                  <c:v>1250.00000000017</c:v>
                </c:pt>
                <c:pt idx="99">
                  <c:v>-2499.99999999983</c:v>
                </c:pt>
                <c:pt idx="100">
                  <c:v>-625.000000000175</c:v>
                </c:pt>
                <c:pt idx="101">
                  <c:v>-3.63797880709171e-10</c:v>
                </c:pt>
                <c:pt idx="102">
                  <c:v>-1874.99999999927</c:v>
                </c:pt>
                <c:pt idx="103">
                  <c:v>-3.63797880709171e-10</c:v>
                </c:pt>
                <c:pt idx="104">
                  <c:v>-625</c:v>
                </c:pt>
                <c:pt idx="105">
                  <c:v>0</c:v>
                </c:pt>
                <c:pt idx="106">
                  <c:v>-625</c:v>
                </c:pt>
                <c:pt idx="107">
                  <c:v>625</c:v>
                </c:pt>
                <c:pt idx="108">
                  <c:v>-1250</c:v>
                </c:pt>
                <c:pt idx="109">
                  <c:v>2500</c:v>
                </c:pt>
                <c:pt idx="110">
                  <c:v>0</c:v>
                </c:pt>
                <c:pt idx="111">
                  <c:v>-625</c:v>
                </c:pt>
                <c:pt idx="112">
                  <c:v>3125</c:v>
                </c:pt>
                <c:pt idx="113">
                  <c:v>0</c:v>
                </c:pt>
                <c:pt idx="114">
                  <c:v>1250.00000000036</c:v>
                </c:pt>
                <c:pt idx="115">
                  <c:v>1249.99999999927</c:v>
                </c:pt>
                <c:pt idx="116">
                  <c:v>1875.00000000036</c:v>
                </c:pt>
                <c:pt idx="117">
                  <c:v>1250.00000000019</c:v>
                </c:pt>
                <c:pt idx="118">
                  <c:v>624.999999999622</c:v>
                </c:pt>
                <c:pt idx="119">
                  <c:v>3125.00000000038</c:v>
                </c:pt>
                <c:pt idx="120">
                  <c:v>-625.000000000378</c:v>
                </c:pt>
                <c:pt idx="121">
                  <c:v>1250.00000000038</c:v>
                </c:pt>
                <c:pt idx="122">
                  <c:v>2499.99999999981</c:v>
                </c:pt>
                <c:pt idx="123">
                  <c:v>-1250.00000000019</c:v>
                </c:pt>
                <c:pt idx="124">
                  <c:v>1875.00000000028</c:v>
                </c:pt>
                <c:pt idx="125">
                  <c:v>1249.99999999991</c:v>
                </c:pt>
                <c:pt idx="126">
                  <c:v>-624.999999999898</c:v>
                </c:pt>
                <c:pt idx="127">
                  <c:v>-2.47382558882236e-10</c:v>
                </c:pt>
                <c:pt idx="128">
                  <c:v>2500.00000000019</c:v>
                </c:pt>
                <c:pt idx="129">
                  <c:v>-1875.00000000004</c:v>
                </c:pt>
                <c:pt idx="130">
                  <c:v>2500</c:v>
                </c:pt>
                <c:pt idx="131">
                  <c:v>-1250.00000000001</c:v>
                </c:pt>
                <c:pt idx="132">
                  <c:v>1875.00000000001</c:v>
                </c:pt>
                <c:pt idx="133">
                  <c:v>0</c:v>
                </c:pt>
                <c:pt idx="134">
                  <c:v>3125</c:v>
                </c:pt>
                <c:pt idx="135">
                  <c:v>-1250.00000000003</c:v>
                </c:pt>
                <c:pt idx="136">
                  <c:v>3125.00000000003</c:v>
                </c:pt>
                <c:pt idx="137">
                  <c:v>1250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5304641"/>
        <c:axId val="720577427"/>
      </c:lineChart>
      <c:catAx>
        <c:axId val="6253046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577427"/>
        <c:crosses val="autoZero"/>
        <c:auto val="1"/>
        <c:lblAlgn val="ctr"/>
        <c:lblOffset val="100"/>
        <c:noMultiLvlLbl val="0"/>
      </c:catAx>
      <c:valAx>
        <c:axId val="7205774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3046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a''</a:t>
            </a:r>
            <a:endParaRPr lang="en-US" altLang="zh-CN"/>
          </a:p>
        </c:rich>
      </c:tx>
      <c:layout>
        <c:manualLayout>
          <c:xMode val="edge"/>
          <c:yMode val="edge"/>
          <c:x val="0.439643155840535"/>
          <c:y val="0.02563488260661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RW30_40!$AK$25:$AK$162</c:f>
              <c:numCache>
                <c:formatCode>General</c:formatCode>
                <c:ptCount val="138"/>
                <c:pt idx="0">
                  <c:v>0</c:v>
                </c:pt>
                <c:pt idx="1">
                  <c:v>-527500</c:v>
                </c:pt>
                <c:pt idx="2">
                  <c:v>5000.00000000082</c:v>
                </c:pt>
                <c:pt idx="3">
                  <c:v>-4375.00000000064</c:v>
                </c:pt>
                <c:pt idx="4">
                  <c:v>1875.00000000018</c:v>
                </c:pt>
                <c:pt idx="5">
                  <c:v>625.000000000364</c:v>
                </c:pt>
                <c:pt idx="6">
                  <c:v>-1250.00000000109</c:v>
                </c:pt>
                <c:pt idx="7">
                  <c:v>625.000000001091</c:v>
                </c:pt>
                <c:pt idx="8">
                  <c:v>-625.000000000364</c:v>
                </c:pt>
                <c:pt idx="9">
                  <c:v>1250</c:v>
                </c:pt>
                <c:pt idx="10">
                  <c:v>0</c:v>
                </c:pt>
                <c:pt idx="11">
                  <c:v>-2500.00000000082</c:v>
                </c:pt>
                <c:pt idx="12">
                  <c:v>3125.00000000255</c:v>
                </c:pt>
                <c:pt idx="13">
                  <c:v>-1875.00000000273</c:v>
                </c:pt>
                <c:pt idx="14">
                  <c:v>1875.00000000109</c:v>
                </c:pt>
                <c:pt idx="15">
                  <c:v>-3125.00000000009</c:v>
                </c:pt>
                <c:pt idx="16">
                  <c:v>4375</c:v>
                </c:pt>
                <c:pt idx="17">
                  <c:v>-5000</c:v>
                </c:pt>
                <c:pt idx="18">
                  <c:v>4375.00000000009</c:v>
                </c:pt>
                <c:pt idx="19">
                  <c:v>-1875.00000000027</c:v>
                </c:pt>
                <c:pt idx="20">
                  <c:v>-624.999999999727</c:v>
                </c:pt>
                <c:pt idx="21">
                  <c:v>1249.99999999996</c:v>
                </c:pt>
                <c:pt idx="22">
                  <c:v>625.000000000815</c:v>
                </c:pt>
                <c:pt idx="23">
                  <c:v>-3750.00000000364</c:v>
                </c:pt>
                <c:pt idx="24">
                  <c:v>6250.0000000056</c:v>
                </c:pt>
                <c:pt idx="25">
                  <c:v>-5625.00000000383</c:v>
                </c:pt>
                <c:pt idx="26">
                  <c:v>1875.0000000011</c:v>
                </c:pt>
                <c:pt idx="27">
                  <c:v>1874.99999999983</c:v>
                </c:pt>
                <c:pt idx="28">
                  <c:v>-2499.9999999999</c:v>
                </c:pt>
                <c:pt idx="29">
                  <c:v>-2.5465851649642e-11</c:v>
                </c:pt>
                <c:pt idx="30">
                  <c:v>3750</c:v>
                </c:pt>
                <c:pt idx="31">
                  <c:v>-5000.00000000001</c:v>
                </c:pt>
                <c:pt idx="32">
                  <c:v>2500.00000000003</c:v>
                </c:pt>
                <c:pt idx="33">
                  <c:v>-3.63797880709171e-11</c:v>
                </c:pt>
                <c:pt idx="34">
                  <c:v>1.81898940354586e-11</c:v>
                </c:pt>
                <c:pt idx="35">
                  <c:v>-1.09139364212751e-11</c:v>
                </c:pt>
                <c:pt idx="36">
                  <c:v>-624.999999999993</c:v>
                </c:pt>
                <c:pt idx="37">
                  <c:v>4.54747350886464e-12</c:v>
                </c:pt>
                <c:pt idx="38">
                  <c:v>624.999999999993</c:v>
                </c:pt>
                <c:pt idx="39">
                  <c:v>-3125</c:v>
                </c:pt>
                <c:pt idx="40">
                  <c:v>625</c:v>
                </c:pt>
                <c:pt idx="41">
                  <c:v>3750</c:v>
                </c:pt>
                <c:pt idx="42">
                  <c:v>-4375</c:v>
                </c:pt>
                <c:pt idx="43">
                  <c:v>4375</c:v>
                </c:pt>
                <c:pt idx="44">
                  <c:v>-1875</c:v>
                </c:pt>
                <c:pt idx="45">
                  <c:v>-1250</c:v>
                </c:pt>
                <c:pt idx="46">
                  <c:v>1250</c:v>
                </c:pt>
                <c:pt idx="47">
                  <c:v>1250.00000000018</c:v>
                </c:pt>
                <c:pt idx="48">
                  <c:v>-2500.00000000072</c:v>
                </c:pt>
                <c:pt idx="49">
                  <c:v>1875.00000000109</c:v>
                </c:pt>
                <c:pt idx="50">
                  <c:v>-1250.00000000073</c:v>
                </c:pt>
                <c:pt idx="51">
                  <c:v>1250.00000000018</c:v>
                </c:pt>
                <c:pt idx="52">
                  <c:v>-1249.99999999998</c:v>
                </c:pt>
                <c:pt idx="53">
                  <c:v>1249.99999999996</c:v>
                </c:pt>
                <c:pt idx="54">
                  <c:v>-1874.99999999996</c:v>
                </c:pt>
                <c:pt idx="55">
                  <c:v>2500</c:v>
                </c:pt>
                <c:pt idx="56">
                  <c:v>-1875.00000000004</c:v>
                </c:pt>
                <c:pt idx="57">
                  <c:v>625.000000000047</c:v>
                </c:pt>
                <c:pt idx="58">
                  <c:v>-5.82076609134674e-11</c:v>
                </c:pt>
                <c:pt idx="59">
                  <c:v>8.00355337560177e-11</c:v>
                </c:pt>
                <c:pt idx="60">
                  <c:v>-6.82121026329696e-11</c:v>
                </c:pt>
                <c:pt idx="61">
                  <c:v>2.27373675443232e-11</c:v>
                </c:pt>
                <c:pt idx="62">
                  <c:v>-2.27373675443232e-11</c:v>
                </c:pt>
                <c:pt idx="63">
                  <c:v>-624.999999999932</c:v>
                </c:pt>
                <c:pt idx="64">
                  <c:v>1874.99999999993</c:v>
                </c:pt>
                <c:pt idx="65">
                  <c:v>-3125</c:v>
                </c:pt>
                <c:pt idx="66">
                  <c:v>3750.00000000007</c:v>
                </c:pt>
                <c:pt idx="67">
                  <c:v>-3125.00000000007</c:v>
                </c:pt>
                <c:pt idx="68">
                  <c:v>1875</c:v>
                </c:pt>
                <c:pt idx="69">
                  <c:v>-1249.99999999993</c:v>
                </c:pt>
                <c:pt idx="70">
                  <c:v>624.999999999932</c:v>
                </c:pt>
                <c:pt idx="71">
                  <c:v>1250.00000000002</c:v>
                </c:pt>
                <c:pt idx="72">
                  <c:v>-3125</c:v>
                </c:pt>
                <c:pt idx="73">
                  <c:v>3125</c:v>
                </c:pt>
                <c:pt idx="74">
                  <c:v>-1875</c:v>
                </c:pt>
                <c:pt idx="75">
                  <c:v>625</c:v>
                </c:pt>
                <c:pt idx="76">
                  <c:v>1249.99999999995</c:v>
                </c:pt>
                <c:pt idx="77">
                  <c:v>-3749.99999999986</c:v>
                </c:pt>
                <c:pt idx="78">
                  <c:v>4999.99999999986</c:v>
                </c:pt>
                <c:pt idx="79">
                  <c:v>-4374.99999999995</c:v>
                </c:pt>
                <c:pt idx="80">
                  <c:v>2500</c:v>
                </c:pt>
                <c:pt idx="81">
                  <c:v>625</c:v>
                </c:pt>
                <c:pt idx="82">
                  <c:v>-3750</c:v>
                </c:pt>
                <c:pt idx="83">
                  <c:v>4375</c:v>
                </c:pt>
                <c:pt idx="84">
                  <c:v>-2500</c:v>
                </c:pt>
                <c:pt idx="85">
                  <c:v>625</c:v>
                </c:pt>
                <c:pt idx="86">
                  <c:v>625</c:v>
                </c:pt>
                <c:pt idx="87">
                  <c:v>-2500</c:v>
                </c:pt>
                <c:pt idx="88">
                  <c:v>5000</c:v>
                </c:pt>
                <c:pt idx="89">
                  <c:v>-6875</c:v>
                </c:pt>
                <c:pt idx="90">
                  <c:v>6875.00000000005</c:v>
                </c:pt>
                <c:pt idx="91">
                  <c:v>-5000.00000000014</c:v>
                </c:pt>
                <c:pt idx="92">
                  <c:v>3125.00000000014</c:v>
                </c:pt>
                <c:pt idx="93">
                  <c:v>-1875.00000000005</c:v>
                </c:pt>
                <c:pt idx="94">
                  <c:v>0</c:v>
                </c:pt>
                <c:pt idx="95">
                  <c:v>1875</c:v>
                </c:pt>
                <c:pt idx="96">
                  <c:v>-1874.99999999998</c:v>
                </c:pt>
                <c:pt idx="97">
                  <c:v>624.999999999932</c:v>
                </c:pt>
                <c:pt idx="98">
                  <c:v>625.000000000068</c:v>
                </c:pt>
                <c:pt idx="99">
                  <c:v>-2500</c:v>
                </c:pt>
                <c:pt idx="100">
                  <c:v>4999.99999999993</c:v>
                </c:pt>
                <c:pt idx="101">
                  <c:v>-6249.99999999993</c:v>
                </c:pt>
                <c:pt idx="102">
                  <c:v>5625</c:v>
                </c:pt>
                <c:pt idx="103">
                  <c:v>-4375.00000000007</c:v>
                </c:pt>
                <c:pt idx="104">
                  <c:v>2500.00000000009</c:v>
                </c:pt>
                <c:pt idx="105">
                  <c:v>624.999999999905</c:v>
                </c:pt>
                <c:pt idx="106">
                  <c:v>-2499.99999999992</c:v>
                </c:pt>
                <c:pt idx="107">
                  <c:v>1249.99999999995</c:v>
                </c:pt>
                <c:pt idx="108">
                  <c:v>625.000000000011</c:v>
                </c:pt>
                <c:pt idx="109">
                  <c:v>-1875</c:v>
                </c:pt>
                <c:pt idx="110">
                  <c:v>3750</c:v>
                </c:pt>
                <c:pt idx="111">
                  <c:v>-4375</c:v>
                </c:pt>
                <c:pt idx="112">
                  <c:v>1875</c:v>
                </c:pt>
                <c:pt idx="113">
                  <c:v>1250</c:v>
                </c:pt>
                <c:pt idx="114">
                  <c:v>-2500</c:v>
                </c:pt>
                <c:pt idx="115">
                  <c:v>1875</c:v>
                </c:pt>
                <c:pt idx="116">
                  <c:v>-625</c:v>
                </c:pt>
                <c:pt idx="117">
                  <c:v>624.999999999995</c:v>
                </c:pt>
                <c:pt idx="118">
                  <c:v>-1874.99999999997</c:v>
                </c:pt>
                <c:pt idx="119">
                  <c:v>3124.99999999993</c:v>
                </c:pt>
                <c:pt idx="120">
                  <c:v>-4374.99999999991</c:v>
                </c:pt>
                <c:pt idx="121">
                  <c:v>5624.99999999991</c:v>
                </c:pt>
                <c:pt idx="122">
                  <c:v>-6249.99999999991</c:v>
                </c:pt>
                <c:pt idx="123">
                  <c:v>6249.99999999991</c:v>
                </c:pt>
                <c:pt idx="124">
                  <c:v>-5624.99999999991</c:v>
                </c:pt>
                <c:pt idx="125">
                  <c:v>3749.99999999991</c:v>
                </c:pt>
                <c:pt idx="126">
                  <c:v>-624.999999999929</c:v>
                </c:pt>
                <c:pt idx="127">
                  <c:v>-2500</c:v>
                </c:pt>
                <c:pt idx="128">
                  <c:v>4374.99999999993</c:v>
                </c:pt>
                <c:pt idx="129">
                  <c:v>-3749.99999999991</c:v>
                </c:pt>
                <c:pt idx="130">
                  <c:v>-9.18589648790658e-11</c:v>
                </c:pt>
                <c:pt idx="131">
                  <c:v>4375.00000000007</c:v>
                </c:pt>
                <c:pt idx="132">
                  <c:v>-5625.00000000002</c:v>
                </c:pt>
                <c:pt idx="133">
                  <c:v>3750</c:v>
                </c:pt>
                <c:pt idx="134">
                  <c:v>-1250</c:v>
                </c:pt>
                <c:pt idx="135">
                  <c:v>-1250</c:v>
                </c:pt>
                <c:pt idx="136">
                  <c:v>3750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RW30_40!$AL$25:$AL$162</c:f>
              <c:numCache>
                <c:formatCode>General</c:formatCode>
                <c:ptCount val="138"/>
                <c:pt idx="0">
                  <c:v>0</c:v>
                </c:pt>
                <c:pt idx="1">
                  <c:v>-180625</c:v>
                </c:pt>
                <c:pt idx="2">
                  <c:v>3750.0000000002</c:v>
                </c:pt>
                <c:pt idx="3">
                  <c:v>-1875.00000000015</c:v>
                </c:pt>
                <c:pt idx="4">
                  <c:v>-624.999999999945</c:v>
                </c:pt>
                <c:pt idx="5">
                  <c:v>1250</c:v>
                </c:pt>
                <c:pt idx="6">
                  <c:v>-625.000000000073</c:v>
                </c:pt>
                <c:pt idx="7">
                  <c:v>625.000000000113</c:v>
                </c:pt>
                <c:pt idx="8">
                  <c:v>-2500.00000000004</c:v>
                </c:pt>
                <c:pt idx="9">
                  <c:v>4375</c:v>
                </c:pt>
                <c:pt idx="10">
                  <c:v>-4375.00000000001</c:v>
                </c:pt>
                <c:pt idx="11">
                  <c:v>1875.00000000025</c:v>
                </c:pt>
                <c:pt idx="12">
                  <c:v>-6.43922248855233e-10</c:v>
                </c:pt>
                <c:pt idx="13">
                  <c:v>625.000000000589</c:v>
                </c:pt>
                <c:pt idx="14">
                  <c:v>-2500.00000000016</c:v>
                </c:pt>
                <c:pt idx="15">
                  <c:v>2499.9999999999</c:v>
                </c:pt>
                <c:pt idx="16">
                  <c:v>-1249.99999999988</c:v>
                </c:pt>
                <c:pt idx="17">
                  <c:v>-4.72937244921923e-11</c:v>
                </c:pt>
                <c:pt idx="18">
                  <c:v>4.54747350886464e-11</c:v>
                </c:pt>
                <c:pt idx="19">
                  <c:v>624.999999999864</c:v>
                </c:pt>
                <c:pt idx="20">
                  <c:v>-1874.99999999986</c:v>
                </c:pt>
                <c:pt idx="21">
                  <c:v>2499.99999999995</c:v>
                </c:pt>
                <c:pt idx="22">
                  <c:v>-1875.00000000082</c:v>
                </c:pt>
                <c:pt idx="23">
                  <c:v>625.000000003274</c:v>
                </c:pt>
                <c:pt idx="24">
                  <c:v>-625.000000004911</c:v>
                </c:pt>
                <c:pt idx="25">
                  <c:v>625.000000003229</c:v>
                </c:pt>
                <c:pt idx="26">
                  <c:v>-6.82121026329696e-10</c:v>
                </c:pt>
                <c:pt idx="27">
                  <c:v>-1250.00000000014</c:v>
                </c:pt>
                <c:pt idx="28">
                  <c:v>1875</c:v>
                </c:pt>
                <c:pt idx="29">
                  <c:v>-1249.99999999986</c:v>
                </c:pt>
                <c:pt idx="30">
                  <c:v>-625.000000000142</c:v>
                </c:pt>
                <c:pt idx="31">
                  <c:v>1875.00000000007</c:v>
                </c:pt>
                <c:pt idx="32">
                  <c:v>-2500.00000000007</c:v>
                </c:pt>
                <c:pt idx="33">
                  <c:v>2500.00000000007</c:v>
                </c:pt>
                <c:pt idx="34">
                  <c:v>-1875</c:v>
                </c:pt>
                <c:pt idx="35">
                  <c:v>624.999999999933</c:v>
                </c:pt>
                <c:pt idx="36">
                  <c:v>-624.999999999907</c:v>
                </c:pt>
                <c:pt idx="37">
                  <c:v>1249.99999999992</c:v>
                </c:pt>
                <c:pt idx="38">
                  <c:v>5.91171556152403e-11</c:v>
                </c:pt>
                <c:pt idx="39">
                  <c:v>2499.99999999996</c:v>
                </c:pt>
                <c:pt idx="40">
                  <c:v>-624.999999999988</c:v>
                </c:pt>
                <c:pt idx="41">
                  <c:v>-1250</c:v>
                </c:pt>
                <c:pt idx="42">
                  <c:v>-3125</c:v>
                </c:pt>
                <c:pt idx="43">
                  <c:v>5000</c:v>
                </c:pt>
                <c:pt idx="44">
                  <c:v>-3750</c:v>
                </c:pt>
                <c:pt idx="45">
                  <c:v>1875</c:v>
                </c:pt>
                <c:pt idx="46">
                  <c:v>-1875.00000000001</c:v>
                </c:pt>
                <c:pt idx="47">
                  <c:v>3124.99999999959</c:v>
                </c:pt>
                <c:pt idx="48">
                  <c:v>-4374.99999999826</c:v>
                </c:pt>
                <c:pt idx="49">
                  <c:v>4999.99999999735</c:v>
                </c:pt>
                <c:pt idx="50">
                  <c:v>-3749.99999999823</c:v>
                </c:pt>
                <c:pt idx="51">
                  <c:v>1249.99999999955</c:v>
                </c:pt>
                <c:pt idx="52">
                  <c:v>-624.999999999966</c:v>
                </c:pt>
                <c:pt idx="53">
                  <c:v>2499.99999999997</c:v>
                </c:pt>
                <c:pt idx="54">
                  <c:v>-4374.99999999999</c:v>
                </c:pt>
                <c:pt idx="55">
                  <c:v>4999.99999999999</c:v>
                </c:pt>
                <c:pt idx="56">
                  <c:v>-4374.99999999997</c:v>
                </c:pt>
                <c:pt idx="57">
                  <c:v>2499.99999999997</c:v>
                </c:pt>
                <c:pt idx="58">
                  <c:v>-624.999999999995</c:v>
                </c:pt>
                <c:pt idx="59">
                  <c:v>-624.999999999982</c:v>
                </c:pt>
                <c:pt idx="60">
                  <c:v>2499.99999999998</c:v>
                </c:pt>
                <c:pt idx="61">
                  <c:v>-4374.99999999998</c:v>
                </c:pt>
                <c:pt idx="62">
                  <c:v>4374.99999999998</c:v>
                </c:pt>
                <c:pt idx="63">
                  <c:v>-2499.99999999998</c:v>
                </c:pt>
                <c:pt idx="64">
                  <c:v>-2.36468622460961e-11</c:v>
                </c:pt>
                <c:pt idx="65">
                  <c:v>625.000000000024</c:v>
                </c:pt>
                <c:pt idx="66">
                  <c:v>1874.99999999998</c:v>
                </c:pt>
                <c:pt idx="67">
                  <c:v>-4374.99999999999</c:v>
                </c:pt>
                <c:pt idx="68">
                  <c:v>3749.99999999999</c:v>
                </c:pt>
                <c:pt idx="69">
                  <c:v>-624.999999999991</c:v>
                </c:pt>
                <c:pt idx="70">
                  <c:v>-2500</c:v>
                </c:pt>
                <c:pt idx="71">
                  <c:v>3749.99999999999</c:v>
                </c:pt>
                <c:pt idx="72">
                  <c:v>-3124.99999999999</c:v>
                </c:pt>
                <c:pt idx="73">
                  <c:v>1874.99999999999</c:v>
                </c:pt>
                <c:pt idx="74">
                  <c:v>-624.999999999997</c:v>
                </c:pt>
                <c:pt idx="75">
                  <c:v>-1250</c:v>
                </c:pt>
                <c:pt idx="76">
                  <c:v>3750</c:v>
                </c:pt>
                <c:pt idx="77">
                  <c:v>-5000</c:v>
                </c:pt>
                <c:pt idx="78">
                  <c:v>3750</c:v>
                </c:pt>
                <c:pt idx="79">
                  <c:v>-1250</c:v>
                </c:pt>
                <c:pt idx="80">
                  <c:v>-625</c:v>
                </c:pt>
                <c:pt idx="81">
                  <c:v>1250</c:v>
                </c:pt>
                <c:pt idx="82">
                  <c:v>-625.000000000004</c:v>
                </c:pt>
                <c:pt idx="83">
                  <c:v>4.43378667114303e-12</c:v>
                </c:pt>
                <c:pt idx="84">
                  <c:v>-1250</c:v>
                </c:pt>
                <c:pt idx="85">
                  <c:v>2500</c:v>
                </c:pt>
                <c:pt idx="86">
                  <c:v>-625.000000000002</c:v>
                </c:pt>
                <c:pt idx="87">
                  <c:v>-2499.99999999999</c:v>
                </c:pt>
                <c:pt idx="88">
                  <c:v>3749.99999999999</c:v>
                </c:pt>
                <c:pt idx="89">
                  <c:v>-3750</c:v>
                </c:pt>
                <c:pt idx="90">
                  <c:v>3750</c:v>
                </c:pt>
                <c:pt idx="91">
                  <c:v>-2499.99999999999</c:v>
                </c:pt>
                <c:pt idx="92">
                  <c:v>-625.00000000002</c:v>
                </c:pt>
                <c:pt idx="93">
                  <c:v>3125.00000000002</c:v>
                </c:pt>
                <c:pt idx="94">
                  <c:v>-3750.00000000002</c:v>
                </c:pt>
                <c:pt idx="95">
                  <c:v>4375.00000000002</c:v>
                </c:pt>
                <c:pt idx="96">
                  <c:v>-5000.00000000002</c:v>
                </c:pt>
                <c:pt idx="97">
                  <c:v>3750.00000000001</c:v>
                </c:pt>
                <c:pt idx="98">
                  <c:v>-1250</c:v>
                </c:pt>
                <c:pt idx="99">
                  <c:v>1.18234311230481e-11</c:v>
                </c:pt>
                <c:pt idx="100">
                  <c:v>-625.000000000035</c:v>
                </c:pt>
                <c:pt idx="101">
                  <c:v>625.000000000047</c:v>
                </c:pt>
                <c:pt idx="102">
                  <c:v>1874.99999999995</c:v>
                </c:pt>
                <c:pt idx="103">
                  <c:v>-4374.99999999996</c:v>
                </c:pt>
                <c:pt idx="104">
                  <c:v>4375</c:v>
                </c:pt>
                <c:pt idx="105">
                  <c:v>-3750.00000000004</c:v>
                </c:pt>
                <c:pt idx="106">
                  <c:v>4375.00000000005</c:v>
                </c:pt>
                <c:pt idx="107">
                  <c:v>-5000.00000000005</c:v>
                </c:pt>
                <c:pt idx="108">
                  <c:v>4375.00000000004</c:v>
                </c:pt>
                <c:pt idx="109">
                  <c:v>-2499.99999999999</c:v>
                </c:pt>
                <c:pt idx="110">
                  <c:v>-6.82121026329696e-11</c:v>
                </c:pt>
                <c:pt idx="111">
                  <c:v>1250.00000000007</c:v>
                </c:pt>
                <c:pt idx="112">
                  <c:v>-2.27373675443232e-11</c:v>
                </c:pt>
                <c:pt idx="113">
                  <c:v>-1875</c:v>
                </c:pt>
                <c:pt idx="114">
                  <c:v>2500.00000000002</c:v>
                </c:pt>
                <c:pt idx="115">
                  <c:v>-2500.00000000007</c:v>
                </c:pt>
                <c:pt idx="116">
                  <c:v>2500.00000000007</c:v>
                </c:pt>
                <c:pt idx="117">
                  <c:v>-2500.00000000002</c:v>
                </c:pt>
                <c:pt idx="118">
                  <c:v>2500.00000000002</c:v>
                </c:pt>
                <c:pt idx="119">
                  <c:v>-1875.00000000007</c:v>
                </c:pt>
                <c:pt idx="120">
                  <c:v>1250.00000000007</c:v>
                </c:pt>
                <c:pt idx="121">
                  <c:v>-2500.00000000002</c:v>
                </c:pt>
                <c:pt idx="122">
                  <c:v>5000</c:v>
                </c:pt>
                <c:pt idx="123">
                  <c:v>-6249.99999999998</c:v>
                </c:pt>
                <c:pt idx="124">
                  <c:v>4999.99999999993</c:v>
                </c:pt>
                <c:pt idx="125">
                  <c:v>-1249.99999999993</c:v>
                </c:pt>
                <c:pt idx="126">
                  <c:v>-3125.00000000002</c:v>
                </c:pt>
                <c:pt idx="127">
                  <c:v>5000</c:v>
                </c:pt>
                <c:pt idx="128">
                  <c:v>-3750</c:v>
                </c:pt>
                <c:pt idx="129">
                  <c:v>1250</c:v>
                </c:pt>
                <c:pt idx="130">
                  <c:v>625</c:v>
                </c:pt>
                <c:pt idx="131">
                  <c:v>-625</c:v>
                </c:pt>
                <c:pt idx="132">
                  <c:v>0</c:v>
                </c:pt>
                <c:pt idx="133">
                  <c:v>-1249.99999999995</c:v>
                </c:pt>
                <c:pt idx="134">
                  <c:v>3124.99999999986</c:v>
                </c:pt>
                <c:pt idx="135">
                  <c:v>-3124.99999999986</c:v>
                </c:pt>
                <c:pt idx="136">
                  <c:v>1874.99999999995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RW30_40!$AM$25:$AM$162</c:f>
              <c:numCache>
                <c:formatCode>General</c:formatCode>
                <c:ptCount val="138"/>
                <c:pt idx="0">
                  <c:v>0</c:v>
                </c:pt>
                <c:pt idx="1">
                  <c:v>286875</c:v>
                </c:pt>
                <c:pt idx="2">
                  <c:v>8124.99999999959</c:v>
                </c:pt>
                <c:pt idx="3">
                  <c:v>-7499.99999999968</c:v>
                </c:pt>
                <c:pt idx="4">
                  <c:v>6249.99999999991</c:v>
                </c:pt>
                <c:pt idx="5">
                  <c:v>-5000.00000000023</c:v>
                </c:pt>
                <c:pt idx="6">
                  <c:v>3750.00000000068</c:v>
                </c:pt>
                <c:pt idx="7">
                  <c:v>-2500.00000000068</c:v>
                </c:pt>
                <c:pt idx="8">
                  <c:v>625.000000000227</c:v>
                </c:pt>
                <c:pt idx="9">
                  <c:v>1250</c:v>
                </c:pt>
                <c:pt idx="10">
                  <c:v>-1875</c:v>
                </c:pt>
                <c:pt idx="11">
                  <c:v>1250.0000000005</c:v>
                </c:pt>
                <c:pt idx="12">
                  <c:v>-1250.0000000015</c:v>
                </c:pt>
                <c:pt idx="13">
                  <c:v>1250.00000000155</c:v>
                </c:pt>
                <c:pt idx="14">
                  <c:v>-625.000000000637</c:v>
                </c:pt>
                <c:pt idx="15">
                  <c:v>625.000000000136</c:v>
                </c:pt>
                <c:pt idx="16">
                  <c:v>-1875.00000000005</c:v>
                </c:pt>
                <c:pt idx="17">
                  <c:v>2499.99999999995</c:v>
                </c:pt>
                <c:pt idx="18">
                  <c:v>-2499.99999999986</c:v>
                </c:pt>
                <c:pt idx="19">
                  <c:v>2499.99999999986</c:v>
                </c:pt>
                <c:pt idx="20">
                  <c:v>-1249.99999999995</c:v>
                </c:pt>
                <c:pt idx="21">
                  <c:v>-2500</c:v>
                </c:pt>
                <c:pt idx="22">
                  <c:v>5624.999999999</c:v>
                </c:pt>
                <c:pt idx="23">
                  <c:v>-4999.999999996</c:v>
                </c:pt>
                <c:pt idx="24">
                  <c:v>1874.999999994</c:v>
                </c:pt>
                <c:pt idx="25">
                  <c:v>3.95630195271224e-9</c:v>
                </c:pt>
                <c:pt idx="26">
                  <c:v>-625.000000000864</c:v>
                </c:pt>
                <c:pt idx="27">
                  <c:v>2499.99999999986</c:v>
                </c:pt>
                <c:pt idx="28">
                  <c:v>-4999.99999999995</c:v>
                </c:pt>
                <c:pt idx="29">
                  <c:v>4999.99999999995</c:v>
                </c:pt>
                <c:pt idx="30">
                  <c:v>-3124.99999999986</c:v>
                </c:pt>
                <c:pt idx="31">
                  <c:v>2499.99999999986</c:v>
                </c:pt>
                <c:pt idx="32">
                  <c:v>-4374.99999999995</c:v>
                </c:pt>
                <c:pt idx="33">
                  <c:v>6250</c:v>
                </c:pt>
                <c:pt idx="34">
                  <c:v>-5000.00000000005</c:v>
                </c:pt>
                <c:pt idx="35">
                  <c:v>1250.00000000014</c:v>
                </c:pt>
                <c:pt idx="36">
                  <c:v>624.999999999864</c:v>
                </c:pt>
                <c:pt idx="37">
                  <c:v>4.54747350886464e-11</c:v>
                </c:pt>
                <c:pt idx="38">
                  <c:v>2500</c:v>
                </c:pt>
                <c:pt idx="39">
                  <c:v>5625</c:v>
                </c:pt>
                <c:pt idx="40">
                  <c:v>-6250.00000000002</c:v>
                </c:pt>
                <c:pt idx="41">
                  <c:v>-5624.99999999996</c:v>
                </c:pt>
                <c:pt idx="42">
                  <c:v>6249.99999999996</c:v>
                </c:pt>
                <c:pt idx="43">
                  <c:v>-6249.99999999996</c:v>
                </c:pt>
                <c:pt idx="44">
                  <c:v>3749.99999999998</c:v>
                </c:pt>
                <c:pt idx="45">
                  <c:v>0</c:v>
                </c:pt>
                <c:pt idx="46">
                  <c:v>-3125</c:v>
                </c:pt>
                <c:pt idx="47">
                  <c:v>5625.00000000093</c:v>
                </c:pt>
                <c:pt idx="48">
                  <c:v>-4375.00000000377</c:v>
                </c:pt>
                <c:pt idx="49">
                  <c:v>625.000000005719</c:v>
                </c:pt>
                <c:pt idx="50">
                  <c:v>2499.99999999614</c:v>
                </c:pt>
                <c:pt idx="51">
                  <c:v>-3124.99999999903</c:v>
                </c:pt>
                <c:pt idx="52">
                  <c:v>2499.99999999996</c:v>
                </c:pt>
                <c:pt idx="53">
                  <c:v>-1249.99999999991</c:v>
                </c:pt>
                <c:pt idx="54">
                  <c:v>-625.000000000044</c:v>
                </c:pt>
                <c:pt idx="55">
                  <c:v>2500.00000000009</c:v>
                </c:pt>
                <c:pt idx="56">
                  <c:v>-4375.00000000026</c:v>
                </c:pt>
                <c:pt idx="57">
                  <c:v>4375.00000000035</c:v>
                </c:pt>
                <c:pt idx="58">
                  <c:v>-1875.00000000045</c:v>
                </c:pt>
                <c:pt idx="59">
                  <c:v>-1874.99999999935</c:v>
                </c:pt>
                <c:pt idx="60">
                  <c:v>3749.99999999943</c:v>
                </c:pt>
                <c:pt idx="61">
                  <c:v>-3124.99999999999</c:v>
                </c:pt>
                <c:pt idx="62">
                  <c:v>625.000000000546</c:v>
                </c:pt>
                <c:pt idx="63">
                  <c:v>2499.99999999945</c:v>
                </c:pt>
                <c:pt idx="64">
                  <c:v>-4375</c:v>
                </c:pt>
                <c:pt idx="65">
                  <c:v>4375.00000000055</c:v>
                </c:pt>
                <c:pt idx="66">
                  <c:v>-3125.00000000055</c:v>
                </c:pt>
                <c:pt idx="67">
                  <c:v>1875.00000000018</c:v>
                </c:pt>
                <c:pt idx="68">
                  <c:v>0</c:v>
                </c:pt>
                <c:pt idx="69">
                  <c:v>-1250</c:v>
                </c:pt>
                <c:pt idx="70">
                  <c:v>2500</c:v>
                </c:pt>
                <c:pt idx="71">
                  <c:v>-2500</c:v>
                </c:pt>
                <c:pt idx="72">
                  <c:v>2500</c:v>
                </c:pt>
                <c:pt idx="73">
                  <c:v>-2500</c:v>
                </c:pt>
                <c:pt idx="74">
                  <c:v>3125</c:v>
                </c:pt>
                <c:pt idx="75">
                  <c:v>-2499.99999999982</c:v>
                </c:pt>
                <c:pt idx="76">
                  <c:v>1874.99999999945</c:v>
                </c:pt>
                <c:pt idx="77">
                  <c:v>-1249.99999999945</c:v>
                </c:pt>
                <c:pt idx="78">
                  <c:v>1249.99999999982</c:v>
                </c:pt>
                <c:pt idx="79">
                  <c:v>-624.999999999811</c:v>
                </c:pt>
                <c:pt idx="80">
                  <c:v>624.999999999432</c:v>
                </c:pt>
                <c:pt idx="81">
                  <c:v>-1249.99999999924</c:v>
                </c:pt>
                <c:pt idx="82">
                  <c:v>1874.99999999924</c:v>
                </c:pt>
                <c:pt idx="83">
                  <c:v>-624.999999999345</c:v>
                </c:pt>
                <c:pt idx="84">
                  <c:v>-1250.00000000045</c:v>
                </c:pt>
                <c:pt idx="85">
                  <c:v>2500.00000000035</c:v>
                </c:pt>
                <c:pt idx="86">
                  <c:v>-1875.00000000026</c:v>
                </c:pt>
                <c:pt idx="87">
                  <c:v>-624.999999999913</c:v>
                </c:pt>
                <c:pt idx="88">
                  <c:v>4374.99999999996</c:v>
                </c:pt>
                <c:pt idx="89">
                  <c:v>-6874.99999999991</c:v>
                </c:pt>
                <c:pt idx="90">
                  <c:v>3749.99999999996</c:v>
                </c:pt>
                <c:pt idx="91">
                  <c:v>-1875</c:v>
                </c:pt>
                <c:pt idx="92">
                  <c:v>1249.99999999998</c:v>
                </c:pt>
                <c:pt idx="93">
                  <c:v>-1874.99999999993</c:v>
                </c:pt>
                <c:pt idx="94">
                  <c:v>624.999999999927</c:v>
                </c:pt>
                <c:pt idx="95">
                  <c:v>1250.00000000004</c:v>
                </c:pt>
                <c:pt idx="96">
                  <c:v>-2.18278728425503e-11</c:v>
                </c:pt>
                <c:pt idx="97">
                  <c:v>-3124.99999999997</c:v>
                </c:pt>
                <c:pt idx="98">
                  <c:v>3749.99999999999</c:v>
                </c:pt>
                <c:pt idx="99">
                  <c:v>-1875</c:v>
                </c:pt>
                <c:pt idx="100">
                  <c:v>1250</c:v>
                </c:pt>
                <c:pt idx="101">
                  <c:v>-2499.99999999999</c:v>
                </c:pt>
                <c:pt idx="102">
                  <c:v>3124.99999999999</c:v>
                </c:pt>
                <c:pt idx="103">
                  <c:v>-1875</c:v>
                </c:pt>
                <c:pt idx="104">
                  <c:v>-1.36424205265939e-11</c:v>
                </c:pt>
                <c:pt idx="105">
                  <c:v>1250.00000000002</c:v>
                </c:pt>
                <c:pt idx="106">
                  <c:v>-2500.00000000001</c:v>
                </c:pt>
                <c:pt idx="107">
                  <c:v>4375</c:v>
                </c:pt>
                <c:pt idx="108">
                  <c:v>-4375</c:v>
                </c:pt>
                <c:pt idx="109">
                  <c:v>625</c:v>
                </c:pt>
                <c:pt idx="110">
                  <c:v>4375</c:v>
                </c:pt>
                <c:pt idx="111">
                  <c:v>-6875.00000000001</c:v>
                </c:pt>
                <c:pt idx="112">
                  <c:v>6250.00000000004</c:v>
                </c:pt>
                <c:pt idx="113">
                  <c:v>-4375.00000000005</c:v>
                </c:pt>
                <c:pt idx="114">
                  <c:v>3125.00000000005</c:v>
                </c:pt>
                <c:pt idx="115">
                  <c:v>-1875.00000000005</c:v>
                </c:pt>
                <c:pt idx="116">
                  <c:v>-624.999999999958</c:v>
                </c:pt>
                <c:pt idx="117">
                  <c:v>3124.99999999998</c:v>
                </c:pt>
                <c:pt idx="118">
                  <c:v>-3124.99999999999</c:v>
                </c:pt>
                <c:pt idx="119">
                  <c:v>1250</c:v>
                </c:pt>
                <c:pt idx="120">
                  <c:v>-625.000000000002</c:v>
                </c:pt>
                <c:pt idx="121">
                  <c:v>2500</c:v>
                </c:pt>
                <c:pt idx="122">
                  <c:v>-4999.99999999999</c:v>
                </c:pt>
                <c:pt idx="123">
                  <c:v>5624.99999999999</c:v>
                </c:pt>
                <c:pt idx="124">
                  <c:v>-3124.99999999999</c:v>
                </c:pt>
                <c:pt idx="125">
                  <c:v>4.54747350886464e-12</c:v>
                </c:pt>
                <c:pt idx="126">
                  <c:v>624.999999999978</c:v>
                </c:pt>
                <c:pt idx="127">
                  <c:v>3.09228198602796e-11</c:v>
                </c:pt>
                <c:pt idx="128">
                  <c:v>-1.63709046319127e-11</c:v>
                </c:pt>
                <c:pt idx="129">
                  <c:v>1249.99999999999</c:v>
                </c:pt>
                <c:pt idx="130">
                  <c:v>-3749.99999999999</c:v>
                </c:pt>
                <c:pt idx="131">
                  <c:v>3750.00000000002</c:v>
                </c:pt>
                <c:pt idx="132">
                  <c:v>-3.00133251585066e-11</c:v>
                </c:pt>
                <c:pt idx="133">
                  <c:v>-3749.99999999999</c:v>
                </c:pt>
                <c:pt idx="134">
                  <c:v>4374.99999999999</c:v>
                </c:pt>
                <c:pt idx="135">
                  <c:v>-2499.99999999997</c:v>
                </c:pt>
                <c:pt idx="136">
                  <c:v>624.999999999966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RW30_40!$AN$25:$AN$162</c:f>
              <c:numCache>
                <c:formatCode>General</c:formatCode>
                <c:ptCount val="138"/>
                <c:pt idx="0">
                  <c:v>0</c:v>
                </c:pt>
                <c:pt idx="1">
                  <c:v>256875</c:v>
                </c:pt>
                <c:pt idx="2">
                  <c:v>5624.99999999959</c:v>
                </c:pt>
                <c:pt idx="3">
                  <c:v>-3749.9999999997</c:v>
                </c:pt>
                <c:pt idx="4">
                  <c:v>2499.99999999997</c:v>
                </c:pt>
                <c:pt idx="5">
                  <c:v>-3125.00000000013</c:v>
                </c:pt>
                <c:pt idx="6">
                  <c:v>6250.00000000024</c:v>
                </c:pt>
                <c:pt idx="7">
                  <c:v>-7500.00000000023</c:v>
                </c:pt>
                <c:pt idx="8">
                  <c:v>5000.00000000008</c:v>
                </c:pt>
                <c:pt idx="9">
                  <c:v>0</c:v>
                </c:pt>
                <c:pt idx="10">
                  <c:v>-2500</c:v>
                </c:pt>
                <c:pt idx="11">
                  <c:v>1874.99999999992</c:v>
                </c:pt>
                <c:pt idx="12">
                  <c:v>-1249.99999999977</c:v>
                </c:pt>
                <c:pt idx="13">
                  <c:v>2499.99999999978</c:v>
                </c:pt>
                <c:pt idx="14">
                  <c:v>-2499.99999999989</c:v>
                </c:pt>
                <c:pt idx="15">
                  <c:v>624.999999999922</c:v>
                </c:pt>
                <c:pt idx="16">
                  <c:v>625.000000000093</c:v>
                </c:pt>
                <c:pt idx="17">
                  <c:v>624.999999999929</c:v>
                </c:pt>
                <c:pt idx="18">
                  <c:v>-1249.99999999998</c:v>
                </c:pt>
                <c:pt idx="19">
                  <c:v>-624.999999999976</c:v>
                </c:pt>
                <c:pt idx="20">
                  <c:v>4374.99999999993</c:v>
                </c:pt>
                <c:pt idx="21">
                  <c:v>-6249.99999999991</c:v>
                </c:pt>
                <c:pt idx="22">
                  <c:v>4375.00000000009</c:v>
                </c:pt>
                <c:pt idx="23">
                  <c:v>624.999999999374</c:v>
                </c:pt>
                <c:pt idx="24">
                  <c:v>-3124.99999999901</c:v>
                </c:pt>
                <c:pt idx="25">
                  <c:v>1874.99999999932</c:v>
                </c:pt>
                <c:pt idx="26">
                  <c:v>1.67347025126219e-10</c:v>
                </c:pt>
                <c:pt idx="27">
                  <c:v>2.91038304567337e-11</c:v>
                </c:pt>
                <c:pt idx="28">
                  <c:v>624.999999999964</c:v>
                </c:pt>
                <c:pt idx="29">
                  <c:v>-624.999999999985</c:v>
                </c:pt>
                <c:pt idx="30">
                  <c:v>-625</c:v>
                </c:pt>
                <c:pt idx="31">
                  <c:v>1875</c:v>
                </c:pt>
                <c:pt idx="32">
                  <c:v>-1250.00000000004</c:v>
                </c:pt>
                <c:pt idx="33">
                  <c:v>1.34605215862393e-10</c:v>
                </c:pt>
                <c:pt idx="34">
                  <c:v>624.999999999814</c:v>
                </c:pt>
                <c:pt idx="35">
                  <c:v>1.89174897968769e-10</c:v>
                </c:pt>
                <c:pt idx="36">
                  <c:v>-625.000000000189</c:v>
                </c:pt>
                <c:pt idx="37">
                  <c:v>1.41881173476577e-10</c:v>
                </c:pt>
                <c:pt idx="38">
                  <c:v>3749.99999999995</c:v>
                </c:pt>
                <c:pt idx="39">
                  <c:v>-2500.00000000005</c:v>
                </c:pt>
                <c:pt idx="40">
                  <c:v>1.41881173476577e-10</c:v>
                </c:pt>
                <c:pt idx="41">
                  <c:v>-3750.00000000019</c:v>
                </c:pt>
                <c:pt idx="42">
                  <c:v>-1874.99999999987</c:v>
                </c:pt>
                <c:pt idx="43">
                  <c:v>4374.99999999993</c:v>
                </c:pt>
                <c:pt idx="44">
                  <c:v>-3749.99999999994</c:v>
                </c:pt>
                <c:pt idx="45">
                  <c:v>4374.99999999997</c:v>
                </c:pt>
                <c:pt idx="46">
                  <c:v>-4375</c:v>
                </c:pt>
                <c:pt idx="47">
                  <c:v>4375.00000000112</c:v>
                </c:pt>
                <c:pt idx="48">
                  <c:v>-3125.00000000453</c:v>
                </c:pt>
                <c:pt idx="49">
                  <c:v>2500.00000000684</c:v>
                </c:pt>
                <c:pt idx="50">
                  <c:v>-625.000000004584</c:v>
                </c:pt>
                <c:pt idx="51">
                  <c:v>-1249.99999999885</c:v>
                </c:pt>
                <c:pt idx="52">
                  <c:v>625</c:v>
                </c:pt>
                <c:pt idx="53">
                  <c:v>1250</c:v>
                </c:pt>
                <c:pt idx="54">
                  <c:v>-1875.0000000001</c:v>
                </c:pt>
                <c:pt idx="55">
                  <c:v>625.000000000393</c:v>
                </c:pt>
                <c:pt idx="56">
                  <c:v>-6.69388100504875e-10</c:v>
                </c:pt>
                <c:pt idx="57">
                  <c:v>-1249.99999999943</c:v>
                </c:pt>
                <c:pt idx="58">
                  <c:v>625</c:v>
                </c:pt>
                <c:pt idx="59">
                  <c:v>1249.99999999943</c:v>
                </c:pt>
                <c:pt idx="60">
                  <c:v>-2499.99999999924</c:v>
                </c:pt>
                <c:pt idx="61">
                  <c:v>-625.000000000568</c:v>
                </c:pt>
                <c:pt idx="62">
                  <c:v>4999.99999999983</c:v>
                </c:pt>
                <c:pt idx="63">
                  <c:v>-7499.99999999891</c:v>
                </c:pt>
                <c:pt idx="64">
                  <c:v>8124.99999999891</c:v>
                </c:pt>
                <c:pt idx="65">
                  <c:v>-7499.99999999964</c:v>
                </c:pt>
                <c:pt idx="66">
                  <c:v>6250</c:v>
                </c:pt>
                <c:pt idx="67">
                  <c:v>-4375</c:v>
                </c:pt>
                <c:pt idx="68">
                  <c:v>3749.99999999964</c:v>
                </c:pt>
                <c:pt idx="69">
                  <c:v>-1249.99999999891</c:v>
                </c:pt>
                <c:pt idx="70">
                  <c:v>-625.000000001091</c:v>
                </c:pt>
                <c:pt idx="71">
                  <c:v>1250.00000000073</c:v>
                </c:pt>
                <c:pt idx="72">
                  <c:v>-1.09139364212751e-9</c:v>
                </c:pt>
                <c:pt idx="73">
                  <c:v>625.000000001091</c:v>
                </c:pt>
                <c:pt idx="74">
                  <c:v>-3.63797880709171e-10</c:v>
                </c:pt>
                <c:pt idx="75">
                  <c:v>0</c:v>
                </c:pt>
                <c:pt idx="76">
                  <c:v>-1250</c:v>
                </c:pt>
                <c:pt idx="77">
                  <c:v>4375.00000000036</c:v>
                </c:pt>
                <c:pt idx="78">
                  <c:v>-5000.00000000109</c:v>
                </c:pt>
                <c:pt idx="79">
                  <c:v>2500.00000000127</c:v>
                </c:pt>
                <c:pt idx="80">
                  <c:v>1249.99999999929</c:v>
                </c:pt>
                <c:pt idx="81">
                  <c:v>-2500</c:v>
                </c:pt>
                <c:pt idx="82">
                  <c:v>1875.00000000052</c:v>
                </c:pt>
                <c:pt idx="83">
                  <c:v>-1250.00000000052</c:v>
                </c:pt>
                <c:pt idx="84">
                  <c:v>1250.00000000017</c:v>
                </c:pt>
                <c:pt idx="85">
                  <c:v>-8.73114913702011e-11</c:v>
                </c:pt>
                <c:pt idx="86">
                  <c:v>-2499.99999999968</c:v>
                </c:pt>
                <c:pt idx="87">
                  <c:v>3124.99999999953</c:v>
                </c:pt>
                <c:pt idx="88">
                  <c:v>625.000000000349</c:v>
                </c:pt>
                <c:pt idx="89">
                  <c:v>-5000.00000000015</c:v>
                </c:pt>
                <c:pt idx="90">
                  <c:v>5625.00000000012</c:v>
                </c:pt>
                <c:pt idx="91">
                  <c:v>-3750.00000000032</c:v>
                </c:pt>
                <c:pt idx="92">
                  <c:v>1875.00000000047</c:v>
                </c:pt>
                <c:pt idx="93">
                  <c:v>-1875.00000000032</c:v>
                </c:pt>
                <c:pt idx="94">
                  <c:v>2500.00000000009</c:v>
                </c:pt>
                <c:pt idx="95">
                  <c:v>-3125.00000000017</c:v>
                </c:pt>
                <c:pt idx="96">
                  <c:v>3750.00000000052</c:v>
                </c:pt>
                <c:pt idx="97">
                  <c:v>-4375.00000000052</c:v>
                </c:pt>
                <c:pt idx="98">
                  <c:v>3750</c:v>
                </c:pt>
                <c:pt idx="99">
                  <c:v>-1874.99999999965</c:v>
                </c:pt>
                <c:pt idx="100">
                  <c:v>-624.999999999811</c:v>
                </c:pt>
                <c:pt idx="101">
                  <c:v>1874.99999999891</c:v>
                </c:pt>
                <c:pt idx="102">
                  <c:v>-1874.99999999891</c:v>
                </c:pt>
                <c:pt idx="103">
                  <c:v>624.999999999636</c:v>
                </c:pt>
                <c:pt idx="104">
                  <c:v>-625</c:v>
                </c:pt>
                <c:pt idx="105">
                  <c:v>625</c:v>
                </c:pt>
                <c:pt idx="106">
                  <c:v>-1250</c:v>
                </c:pt>
                <c:pt idx="107">
                  <c:v>1875</c:v>
                </c:pt>
                <c:pt idx="108">
                  <c:v>-3750</c:v>
                </c:pt>
                <c:pt idx="109">
                  <c:v>2500</c:v>
                </c:pt>
                <c:pt idx="110">
                  <c:v>625</c:v>
                </c:pt>
                <c:pt idx="111">
                  <c:v>-3750</c:v>
                </c:pt>
                <c:pt idx="112">
                  <c:v>3125</c:v>
                </c:pt>
                <c:pt idx="113">
                  <c:v>-1250.00000000036</c:v>
                </c:pt>
                <c:pt idx="114">
                  <c:v>1.09139364212751e-9</c:v>
                </c:pt>
                <c:pt idx="115">
                  <c:v>-625.000000001091</c:v>
                </c:pt>
                <c:pt idx="116">
                  <c:v>625.000000000175</c:v>
                </c:pt>
                <c:pt idx="117">
                  <c:v>625.000000000568</c:v>
                </c:pt>
                <c:pt idx="118">
                  <c:v>-2500.00000000076</c:v>
                </c:pt>
                <c:pt idx="119">
                  <c:v>3750.00000000076</c:v>
                </c:pt>
                <c:pt idx="120">
                  <c:v>-1875.00000000076</c:v>
                </c:pt>
                <c:pt idx="121">
                  <c:v>-1249.99999999943</c:v>
                </c:pt>
                <c:pt idx="122">
                  <c:v>3750</c:v>
                </c:pt>
                <c:pt idx="123">
                  <c:v>-3125.00000000047</c:v>
                </c:pt>
                <c:pt idx="124">
                  <c:v>625.000000000364</c:v>
                </c:pt>
                <c:pt idx="125">
                  <c:v>1874.99999999981</c:v>
                </c:pt>
                <c:pt idx="126">
                  <c:v>-624.999999999651</c:v>
                </c:pt>
                <c:pt idx="127">
                  <c:v>-2500.00000000044</c:v>
                </c:pt>
                <c:pt idx="128">
                  <c:v>4375.00000000023</c:v>
                </c:pt>
                <c:pt idx="129">
                  <c:v>-4375.00000000004</c:v>
                </c:pt>
                <c:pt idx="130">
                  <c:v>3750.00000000001</c:v>
                </c:pt>
                <c:pt idx="131">
                  <c:v>-3125.00000000003</c:v>
                </c:pt>
                <c:pt idx="132">
                  <c:v>1875.00000000001</c:v>
                </c:pt>
                <c:pt idx="133">
                  <c:v>-3125</c:v>
                </c:pt>
                <c:pt idx="134">
                  <c:v>4375.00000000003</c:v>
                </c:pt>
                <c:pt idx="135">
                  <c:v>-4375.00000000006</c:v>
                </c:pt>
                <c:pt idx="136">
                  <c:v>1875.00000000003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7387137"/>
        <c:axId val="395827290"/>
      </c:lineChart>
      <c:catAx>
        <c:axId val="4473871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827290"/>
        <c:crosses val="autoZero"/>
        <c:auto val="1"/>
        <c:lblAlgn val="ctr"/>
        <c:lblOffset val="100"/>
        <c:noMultiLvlLbl val="0"/>
      </c:catAx>
      <c:valAx>
        <c:axId val="3958272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3871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RW30_40!$J$25:$J$164</c:f>
              <c:numCache>
                <c:formatCode>General</c:formatCode>
                <c:ptCount val="140"/>
                <c:pt idx="0">
                  <c:v>-12651</c:v>
                </c:pt>
                <c:pt idx="1">
                  <c:v>-13508</c:v>
                </c:pt>
                <c:pt idx="2">
                  <c:v>-14382</c:v>
                </c:pt>
                <c:pt idx="3">
                  <c:v>-15273</c:v>
                </c:pt>
                <c:pt idx="4">
                  <c:v>-16177</c:v>
                </c:pt>
                <c:pt idx="5">
                  <c:v>-17094</c:v>
                </c:pt>
                <c:pt idx="6">
                  <c:v>-18021</c:v>
                </c:pt>
                <c:pt idx="7">
                  <c:v>-18955</c:v>
                </c:pt>
                <c:pt idx="8">
                  <c:v>-19894</c:v>
                </c:pt>
                <c:pt idx="9">
                  <c:v>-20835</c:v>
                </c:pt>
                <c:pt idx="10">
                  <c:v>-21775</c:v>
                </c:pt>
                <c:pt idx="11">
                  <c:v>-22710</c:v>
                </c:pt>
                <c:pt idx="12">
                  <c:v>-23637</c:v>
                </c:pt>
                <c:pt idx="13">
                  <c:v>-24554</c:v>
                </c:pt>
                <c:pt idx="14">
                  <c:v>-25456</c:v>
                </c:pt>
                <c:pt idx="15">
                  <c:v>-26340</c:v>
                </c:pt>
                <c:pt idx="16">
                  <c:v>-27202</c:v>
                </c:pt>
                <c:pt idx="17">
                  <c:v>-28040</c:v>
                </c:pt>
                <c:pt idx="18">
                  <c:v>-28849</c:v>
                </c:pt>
                <c:pt idx="19">
                  <c:v>-29628</c:v>
                </c:pt>
                <c:pt idx="20">
                  <c:v>-30372</c:v>
                </c:pt>
                <c:pt idx="21">
                  <c:v>-31079</c:v>
                </c:pt>
                <c:pt idx="22">
                  <c:v>-31747</c:v>
                </c:pt>
                <c:pt idx="23">
                  <c:v>-32373</c:v>
                </c:pt>
                <c:pt idx="24">
                  <c:v>-32955</c:v>
                </c:pt>
                <c:pt idx="25">
                  <c:v>-33493</c:v>
                </c:pt>
                <c:pt idx="26">
                  <c:v>-33983</c:v>
                </c:pt>
                <c:pt idx="27">
                  <c:v>-34427</c:v>
                </c:pt>
                <c:pt idx="28">
                  <c:v>-34824</c:v>
                </c:pt>
                <c:pt idx="29">
                  <c:v>-35173</c:v>
                </c:pt>
                <c:pt idx="30">
                  <c:v>-35476</c:v>
                </c:pt>
                <c:pt idx="31">
                  <c:v>-35734</c:v>
                </c:pt>
                <c:pt idx="32">
                  <c:v>-35947</c:v>
                </c:pt>
                <c:pt idx="33">
                  <c:v>-36120</c:v>
                </c:pt>
                <c:pt idx="34">
                  <c:v>-36255</c:v>
                </c:pt>
                <c:pt idx="35">
                  <c:v>-36355</c:v>
                </c:pt>
                <c:pt idx="36">
                  <c:v>-36424</c:v>
                </c:pt>
                <c:pt idx="37">
                  <c:v>-36467</c:v>
                </c:pt>
                <c:pt idx="38">
                  <c:v>-36490</c:v>
                </c:pt>
                <c:pt idx="39">
                  <c:v>-36499</c:v>
                </c:pt>
                <c:pt idx="40">
                  <c:v>-36500</c:v>
                </c:pt>
                <c:pt idx="41">
                  <c:v>-36500</c:v>
                </c:pt>
                <c:pt idx="42">
                  <c:v>-36502</c:v>
                </c:pt>
                <c:pt idx="43">
                  <c:v>-36506</c:v>
                </c:pt>
                <c:pt idx="44">
                  <c:v>-36515</c:v>
                </c:pt>
                <c:pt idx="45">
                  <c:v>-36528</c:v>
                </c:pt>
                <c:pt idx="46">
                  <c:v>-36547</c:v>
                </c:pt>
                <c:pt idx="47">
                  <c:v>-36574</c:v>
                </c:pt>
                <c:pt idx="48">
                  <c:v>-36609</c:v>
                </c:pt>
                <c:pt idx="49">
                  <c:v>-36652</c:v>
                </c:pt>
                <c:pt idx="50">
                  <c:v>-36705</c:v>
                </c:pt>
                <c:pt idx="51">
                  <c:v>-36768</c:v>
                </c:pt>
                <c:pt idx="52">
                  <c:v>-36842</c:v>
                </c:pt>
                <c:pt idx="53">
                  <c:v>-36927</c:v>
                </c:pt>
                <c:pt idx="54">
                  <c:v>-37024</c:v>
                </c:pt>
                <c:pt idx="55">
                  <c:v>-37133</c:v>
                </c:pt>
                <c:pt idx="56">
                  <c:v>-37255</c:v>
                </c:pt>
                <c:pt idx="57">
                  <c:v>-37389</c:v>
                </c:pt>
                <c:pt idx="58">
                  <c:v>-37536</c:v>
                </c:pt>
                <c:pt idx="59">
                  <c:v>-37696</c:v>
                </c:pt>
                <c:pt idx="60">
                  <c:v>-37869</c:v>
                </c:pt>
                <c:pt idx="61">
                  <c:v>-38055</c:v>
                </c:pt>
                <c:pt idx="62">
                  <c:v>-38254</c:v>
                </c:pt>
                <c:pt idx="63">
                  <c:v>-38466</c:v>
                </c:pt>
                <c:pt idx="64">
                  <c:v>-38691</c:v>
                </c:pt>
                <c:pt idx="65">
                  <c:v>-38929</c:v>
                </c:pt>
                <c:pt idx="66">
                  <c:v>-39179</c:v>
                </c:pt>
                <c:pt idx="67">
                  <c:v>-39442</c:v>
                </c:pt>
                <c:pt idx="68">
                  <c:v>-39716</c:v>
                </c:pt>
                <c:pt idx="69">
                  <c:v>-40002</c:v>
                </c:pt>
                <c:pt idx="70">
                  <c:v>-40299</c:v>
                </c:pt>
                <c:pt idx="71">
                  <c:v>-40607</c:v>
                </c:pt>
                <c:pt idx="72">
                  <c:v>-40925</c:v>
                </c:pt>
                <c:pt idx="73">
                  <c:v>-41252</c:v>
                </c:pt>
                <c:pt idx="74">
                  <c:v>-41589</c:v>
                </c:pt>
                <c:pt idx="75">
                  <c:v>-41934</c:v>
                </c:pt>
                <c:pt idx="76">
                  <c:v>-42287</c:v>
                </c:pt>
                <c:pt idx="77">
                  <c:v>-42647</c:v>
                </c:pt>
                <c:pt idx="78">
                  <c:v>-43013</c:v>
                </c:pt>
                <c:pt idx="79">
                  <c:v>-43386</c:v>
                </c:pt>
                <c:pt idx="80">
                  <c:v>-43763</c:v>
                </c:pt>
                <c:pt idx="81">
                  <c:v>-44145</c:v>
                </c:pt>
                <c:pt idx="82">
                  <c:v>-44530</c:v>
                </c:pt>
                <c:pt idx="83">
                  <c:v>-44917</c:v>
                </c:pt>
                <c:pt idx="84">
                  <c:v>-45307</c:v>
                </c:pt>
                <c:pt idx="85">
                  <c:v>-45697</c:v>
                </c:pt>
                <c:pt idx="86">
                  <c:v>-46087</c:v>
                </c:pt>
                <c:pt idx="87">
                  <c:v>-46476</c:v>
                </c:pt>
                <c:pt idx="88">
                  <c:v>-46863</c:v>
                </c:pt>
                <c:pt idx="89">
                  <c:v>-47248</c:v>
                </c:pt>
                <c:pt idx="90">
                  <c:v>-47628</c:v>
                </c:pt>
                <c:pt idx="91">
                  <c:v>-48005</c:v>
                </c:pt>
                <c:pt idx="92">
                  <c:v>-48375</c:v>
                </c:pt>
                <c:pt idx="93">
                  <c:v>-48739</c:v>
                </c:pt>
                <c:pt idx="94">
                  <c:v>-49095</c:v>
                </c:pt>
                <c:pt idx="95">
                  <c:v>-49443</c:v>
                </c:pt>
                <c:pt idx="96">
                  <c:v>-49782</c:v>
                </c:pt>
                <c:pt idx="97">
                  <c:v>-50110</c:v>
                </c:pt>
                <c:pt idx="98">
                  <c:v>-50427</c:v>
                </c:pt>
                <c:pt idx="99">
                  <c:v>-50732</c:v>
                </c:pt>
                <c:pt idx="100">
                  <c:v>-51024</c:v>
                </c:pt>
                <c:pt idx="101">
                  <c:v>-51303</c:v>
                </c:pt>
                <c:pt idx="102">
                  <c:v>-51566</c:v>
                </c:pt>
                <c:pt idx="103">
                  <c:v>-51815</c:v>
                </c:pt>
                <c:pt idx="104">
                  <c:v>-52047</c:v>
                </c:pt>
                <c:pt idx="105">
                  <c:v>-52263</c:v>
                </c:pt>
                <c:pt idx="106">
                  <c:v>-52461</c:v>
                </c:pt>
                <c:pt idx="107">
                  <c:v>-52640</c:v>
                </c:pt>
                <c:pt idx="108">
                  <c:v>-52801</c:v>
                </c:pt>
                <c:pt idx="109">
                  <c:v>-52943</c:v>
                </c:pt>
                <c:pt idx="110">
                  <c:v>-53065</c:v>
                </c:pt>
                <c:pt idx="111">
                  <c:v>-53167</c:v>
                </c:pt>
                <c:pt idx="112">
                  <c:v>-53247</c:v>
                </c:pt>
                <c:pt idx="113">
                  <c:v>-53307</c:v>
                </c:pt>
                <c:pt idx="114">
                  <c:v>-53346</c:v>
                </c:pt>
                <c:pt idx="115">
                  <c:v>-53363</c:v>
                </c:pt>
                <c:pt idx="116">
                  <c:v>-53359</c:v>
                </c:pt>
                <c:pt idx="117">
                  <c:v>-53333</c:v>
                </c:pt>
                <c:pt idx="118">
                  <c:v>-53285</c:v>
                </c:pt>
                <c:pt idx="119">
                  <c:v>-53215</c:v>
                </c:pt>
                <c:pt idx="120">
                  <c:v>-53124</c:v>
                </c:pt>
                <c:pt idx="121">
                  <c:v>-53011</c:v>
                </c:pt>
                <c:pt idx="122">
                  <c:v>-52878</c:v>
                </c:pt>
                <c:pt idx="123">
                  <c:v>-52723</c:v>
                </c:pt>
                <c:pt idx="124">
                  <c:v>-52549</c:v>
                </c:pt>
                <c:pt idx="125">
                  <c:v>-52354</c:v>
                </c:pt>
                <c:pt idx="126">
                  <c:v>-52141</c:v>
                </c:pt>
                <c:pt idx="127">
                  <c:v>-51909</c:v>
                </c:pt>
                <c:pt idx="128">
                  <c:v>-51659</c:v>
                </c:pt>
                <c:pt idx="129">
                  <c:v>-51393</c:v>
                </c:pt>
                <c:pt idx="130">
                  <c:v>-51110</c:v>
                </c:pt>
                <c:pt idx="131">
                  <c:v>-50813</c:v>
                </c:pt>
                <c:pt idx="132">
                  <c:v>-50503</c:v>
                </c:pt>
                <c:pt idx="133">
                  <c:v>-50179</c:v>
                </c:pt>
                <c:pt idx="134">
                  <c:v>-49845</c:v>
                </c:pt>
                <c:pt idx="135">
                  <c:v>-49501</c:v>
                </c:pt>
                <c:pt idx="136">
                  <c:v>-49149</c:v>
                </c:pt>
                <c:pt idx="137">
                  <c:v>-48791</c:v>
                </c:pt>
                <c:pt idx="138">
                  <c:v>-48427</c:v>
                </c:pt>
                <c:pt idx="139">
                  <c:v>-48061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RW30_40!$K$25:$K$164</c:f>
              <c:numCache>
                <c:formatCode>General</c:formatCode>
                <c:ptCount val="140"/>
                <c:pt idx="0">
                  <c:v>-31263</c:v>
                </c:pt>
                <c:pt idx="1">
                  <c:v>-31546</c:v>
                </c:pt>
                <c:pt idx="2">
                  <c:v>-31817</c:v>
                </c:pt>
                <c:pt idx="3">
                  <c:v>-32068</c:v>
                </c:pt>
                <c:pt idx="4">
                  <c:v>-32289</c:v>
                </c:pt>
                <c:pt idx="5">
                  <c:v>-32474</c:v>
                </c:pt>
                <c:pt idx="6">
                  <c:v>-32618</c:v>
                </c:pt>
                <c:pt idx="7">
                  <c:v>-32716</c:v>
                </c:pt>
                <c:pt idx="8">
                  <c:v>-32765</c:v>
                </c:pt>
                <c:pt idx="9">
                  <c:v>-32763</c:v>
                </c:pt>
                <c:pt idx="10">
                  <c:v>-32710</c:v>
                </c:pt>
                <c:pt idx="11">
                  <c:v>-32604</c:v>
                </c:pt>
                <c:pt idx="12">
                  <c:v>-32448</c:v>
                </c:pt>
                <c:pt idx="13">
                  <c:v>-32243</c:v>
                </c:pt>
                <c:pt idx="14">
                  <c:v>-31991</c:v>
                </c:pt>
                <c:pt idx="15">
                  <c:v>-31695</c:v>
                </c:pt>
                <c:pt idx="16">
                  <c:v>-31360</c:v>
                </c:pt>
                <c:pt idx="17">
                  <c:v>-30989</c:v>
                </c:pt>
                <c:pt idx="18">
                  <c:v>-30587</c:v>
                </c:pt>
                <c:pt idx="19">
                  <c:v>-30159</c:v>
                </c:pt>
                <c:pt idx="20">
                  <c:v>-29710</c:v>
                </c:pt>
                <c:pt idx="21">
                  <c:v>-29245</c:v>
                </c:pt>
                <c:pt idx="22">
                  <c:v>-28770</c:v>
                </c:pt>
                <c:pt idx="23">
                  <c:v>-28289</c:v>
                </c:pt>
                <c:pt idx="24">
                  <c:v>-27808</c:v>
                </c:pt>
                <c:pt idx="25">
                  <c:v>-27332</c:v>
                </c:pt>
                <c:pt idx="26">
                  <c:v>-26866</c:v>
                </c:pt>
                <c:pt idx="27">
                  <c:v>-26414</c:v>
                </c:pt>
                <c:pt idx="28">
                  <c:v>-25980</c:v>
                </c:pt>
                <c:pt idx="29">
                  <c:v>-25568</c:v>
                </c:pt>
                <c:pt idx="30">
                  <c:v>-25180</c:v>
                </c:pt>
                <c:pt idx="31">
                  <c:v>-24819</c:v>
                </c:pt>
                <c:pt idx="32">
                  <c:v>-24487</c:v>
                </c:pt>
                <c:pt idx="33">
                  <c:v>-24184</c:v>
                </c:pt>
                <c:pt idx="34">
                  <c:v>-23911</c:v>
                </c:pt>
                <c:pt idx="35">
                  <c:v>-23666</c:v>
                </c:pt>
                <c:pt idx="36">
                  <c:v>-23448</c:v>
                </c:pt>
                <c:pt idx="37">
                  <c:v>-23254</c:v>
                </c:pt>
                <c:pt idx="38">
                  <c:v>-23080</c:v>
                </c:pt>
                <c:pt idx="39">
                  <c:v>-22920</c:v>
                </c:pt>
                <c:pt idx="40">
                  <c:v>-22768</c:v>
                </c:pt>
                <c:pt idx="41">
                  <c:v>-22618</c:v>
                </c:pt>
                <c:pt idx="42">
                  <c:v>-22468</c:v>
                </c:pt>
                <c:pt idx="43">
                  <c:v>-22319</c:v>
                </c:pt>
                <c:pt idx="44">
                  <c:v>-22173</c:v>
                </c:pt>
                <c:pt idx="45">
                  <c:v>-22028</c:v>
                </c:pt>
                <c:pt idx="46">
                  <c:v>-21886</c:v>
                </c:pt>
                <c:pt idx="47">
                  <c:v>-21747</c:v>
                </c:pt>
                <c:pt idx="48">
                  <c:v>-21612</c:v>
                </c:pt>
                <c:pt idx="49">
                  <c:v>-21480</c:v>
                </c:pt>
                <c:pt idx="50">
                  <c:v>-21353</c:v>
                </c:pt>
                <c:pt idx="51">
                  <c:v>-21229</c:v>
                </c:pt>
                <c:pt idx="52">
                  <c:v>-21110</c:v>
                </c:pt>
                <c:pt idx="53">
                  <c:v>-20996</c:v>
                </c:pt>
                <c:pt idx="54">
                  <c:v>-20887</c:v>
                </c:pt>
                <c:pt idx="55">
                  <c:v>-20782</c:v>
                </c:pt>
                <c:pt idx="56">
                  <c:v>-20683</c:v>
                </c:pt>
                <c:pt idx="57">
                  <c:v>-20588</c:v>
                </c:pt>
                <c:pt idx="58">
                  <c:v>-20499</c:v>
                </c:pt>
                <c:pt idx="59">
                  <c:v>-20415</c:v>
                </c:pt>
                <c:pt idx="60">
                  <c:v>-20336</c:v>
                </c:pt>
                <c:pt idx="61">
                  <c:v>-20262</c:v>
                </c:pt>
                <c:pt idx="62">
                  <c:v>-20192</c:v>
                </c:pt>
                <c:pt idx="63">
                  <c:v>-20128</c:v>
                </c:pt>
                <c:pt idx="64">
                  <c:v>-20068</c:v>
                </c:pt>
                <c:pt idx="65">
                  <c:v>-20013</c:v>
                </c:pt>
                <c:pt idx="66">
                  <c:v>-19963</c:v>
                </c:pt>
                <c:pt idx="67">
                  <c:v>-19917</c:v>
                </c:pt>
                <c:pt idx="68">
                  <c:v>-19874</c:v>
                </c:pt>
                <c:pt idx="69">
                  <c:v>-19836</c:v>
                </c:pt>
                <c:pt idx="70">
                  <c:v>-19801</c:v>
                </c:pt>
                <c:pt idx="71">
                  <c:v>-19769</c:v>
                </c:pt>
                <c:pt idx="72">
                  <c:v>-19741</c:v>
                </c:pt>
                <c:pt idx="73">
                  <c:v>-19715</c:v>
                </c:pt>
                <c:pt idx="74">
                  <c:v>-19692</c:v>
                </c:pt>
                <c:pt idx="75">
                  <c:v>-19671</c:v>
                </c:pt>
                <c:pt idx="76">
                  <c:v>-19652</c:v>
                </c:pt>
                <c:pt idx="77">
                  <c:v>-19635</c:v>
                </c:pt>
                <c:pt idx="78">
                  <c:v>-19618</c:v>
                </c:pt>
                <c:pt idx="79">
                  <c:v>-19603</c:v>
                </c:pt>
                <c:pt idx="80">
                  <c:v>-19588</c:v>
                </c:pt>
                <c:pt idx="81">
                  <c:v>-19573</c:v>
                </c:pt>
                <c:pt idx="82">
                  <c:v>-19558</c:v>
                </c:pt>
                <c:pt idx="83">
                  <c:v>-19542</c:v>
                </c:pt>
                <c:pt idx="84">
                  <c:v>-19525</c:v>
                </c:pt>
                <c:pt idx="85">
                  <c:v>-19507</c:v>
                </c:pt>
                <c:pt idx="86">
                  <c:v>-19488</c:v>
                </c:pt>
                <c:pt idx="87">
                  <c:v>-19466</c:v>
                </c:pt>
                <c:pt idx="88">
                  <c:v>-19441</c:v>
                </c:pt>
                <c:pt idx="89">
                  <c:v>-19414</c:v>
                </c:pt>
                <c:pt idx="90">
                  <c:v>-19383</c:v>
                </c:pt>
                <c:pt idx="91">
                  <c:v>-19349</c:v>
                </c:pt>
                <c:pt idx="92">
                  <c:v>-19310</c:v>
                </c:pt>
                <c:pt idx="93">
                  <c:v>-19267</c:v>
                </c:pt>
                <c:pt idx="94">
                  <c:v>-19220</c:v>
                </c:pt>
                <c:pt idx="95">
                  <c:v>-19167</c:v>
                </c:pt>
                <c:pt idx="96">
                  <c:v>-19109</c:v>
                </c:pt>
                <c:pt idx="97">
                  <c:v>-19044</c:v>
                </c:pt>
                <c:pt idx="98">
                  <c:v>-18974</c:v>
                </c:pt>
                <c:pt idx="99">
                  <c:v>-18897</c:v>
                </c:pt>
                <c:pt idx="100">
                  <c:v>-18813</c:v>
                </c:pt>
                <c:pt idx="101">
                  <c:v>-18722</c:v>
                </c:pt>
                <c:pt idx="102">
                  <c:v>-18624</c:v>
                </c:pt>
                <c:pt idx="103">
                  <c:v>-18518</c:v>
                </c:pt>
                <c:pt idx="104">
                  <c:v>-18403</c:v>
                </c:pt>
                <c:pt idx="105">
                  <c:v>-18281</c:v>
                </c:pt>
                <c:pt idx="106">
                  <c:v>-18150</c:v>
                </c:pt>
                <c:pt idx="107">
                  <c:v>-18011</c:v>
                </c:pt>
                <c:pt idx="108">
                  <c:v>-17862</c:v>
                </c:pt>
                <c:pt idx="109">
                  <c:v>-17705</c:v>
                </c:pt>
                <c:pt idx="110">
                  <c:v>-17538</c:v>
                </c:pt>
                <c:pt idx="111">
                  <c:v>-17362</c:v>
                </c:pt>
                <c:pt idx="112">
                  <c:v>-17177</c:v>
                </c:pt>
                <c:pt idx="113">
                  <c:v>-16982</c:v>
                </c:pt>
                <c:pt idx="114">
                  <c:v>-16777</c:v>
                </c:pt>
                <c:pt idx="115">
                  <c:v>-16563</c:v>
                </c:pt>
                <c:pt idx="116">
                  <c:v>-16339</c:v>
                </c:pt>
                <c:pt idx="117">
                  <c:v>-16106</c:v>
                </c:pt>
                <c:pt idx="118">
                  <c:v>-15863</c:v>
                </c:pt>
                <c:pt idx="119">
                  <c:v>-15611</c:v>
                </c:pt>
                <c:pt idx="120">
                  <c:v>-15349</c:v>
                </c:pt>
                <c:pt idx="121">
                  <c:v>-15078</c:v>
                </c:pt>
                <c:pt idx="122">
                  <c:v>-14798</c:v>
                </c:pt>
                <c:pt idx="123">
                  <c:v>-14510</c:v>
                </c:pt>
                <c:pt idx="124">
                  <c:v>-14212</c:v>
                </c:pt>
                <c:pt idx="125">
                  <c:v>-13907</c:v>
                </c:pt>
                <c:pt idx="126">
                  <c:v>-13593</c:v>
                </c:pt>
                <c:pt idx="127">
                  <c:v>-13271</c:v>
                </c:pt>
                <c:pt idx="128">
                  <c:v>-12943</c:v>
                </c:pt>
                <c:pt idx="129">
                  <c:v>-12607</c:v>
                </c:pt>
                <c:pt idx="130">
                  <c:v>-12265</c:v>
                </c:pt>
                <c:pt idx="131">
                  <c:v>-11917</c:v>
                </c:pt>
                <c:pt idx="132">
                  <c:v>-11563</c:v>
                </c:pt>
                <c:pt idx="133">
                  <c:v>-11204</c:v>
                </c:pt>
                <c:pt idx="134">
                  <c:v>-10841</c:v>
                </c:pt>
                <c:pt idx="135">
                  <c:v>-10475</c:v>
                </c:pt>
                <c:pt idx="136">
                  <c:v>-10105</c:v>
                </c:pt>
                <c:pt idx="137">
                  <c:v>-9733</c:v>
                </c:pt>
                <c:pt idx="138">
                  <c:v>-9359</c:v>
                </c:pt>
                <c:pt idx="139">
                  <c:v>-8984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RW30_40!$L$25:$L$164</c:f>
              <c:numCache>
                <c:formatCode>General</c:formatCode>
                <c:ptCount val="140"/>
                <c:pt idx="0">
                  <c:v>-4451</c:v>
                </c:pt>
                <c:pt idx="1">
                  <c:v>-3982</c:v>
                </c:pt>
                <c:pt idx="2">
                  <c:v>-3509</c:v>
                </c:pt>
                <c:pt idx="3">
                  <c:v>-3032</c:v>
                </c:pt>
                <c:pt idx="4">
                  <c:v>-2545</c:v>
                </c:pt>
                <c:pt idx="5">
                  <c:v>-2049</c:v>
                </c:pt>
                <c:pt idx="6">
                  <c:v>-1540</c:v>
                </c:pt>
                <c:pt idx="7">
                  <c:v>-1019</c:v>
                </c:pt>
                <c:pt idx="8">
                  <c:v>-484</c:v>
                </c:pt>
                <c:pt idx="9">
                  <c:v>64</c:v>
                </c:pt>
                <c:pt idx="10">
                  <c:v>625</c:v>
                </c:pt>
                <c:pt idx="11">
                  <c:v>1199</c:v>
                </c:pt>
                <c:pt idx="12">
                  <c:v>1784</c:v>
                </c:pt>
                <c:pt idx="13">
                  <c:v>2379</c:v>
                </c:pt>
                <c:pt idx="14">
                  <c:v>2982</c:v>
                </c:pt>
                <c:pt idx="15">
                  <c:v>3592</c:v>
                </c:pt>
                <c:pt idx="16">
                  <c:v>4207</c:v>
                </c:pt>
                <c:pt idx="17">
                  <c:v>4825</c:v>
                </c:pt>
                <c:pt idx="18">
                  <c:v>5443</c:v>
                </c:pt>
                <c:pt idx="19">
                  <c:v>6060</c:v>
                </c:pt>
                <c:pt idx="20">
                  <c:v>6673</c:v>
                </c:pt>
                <c:pt idx="21">
                  <c:v>7281</c:v>
                </c:pt>
                <c:pt idx="22">
                  <c:v>7881</c:v>
                </c:pt>
                <c:pt idx="23">
                  <c:v>8470</c:v>
                </c:pt>
                <c:pt idx="24">
                  <c:v>9049</c:v>
                </c:pt>
                <c:pt idx="25">
                  <c:v>9614</c:v>
                </c:pt>
                <c:pt idx="26">
                  <c:v>10164</c:v>
                </c:pt>
                <c:pt idx="27">
                  <c:v>10698</c:v>
                </c:pt>
                <c:pt idx="28">
                  <c:v>11215</c:v>
                </c:pt>
                <c:pt idx="29">
                  <c:v>11715</c:v>
                </c:pt>
                <c:pt idx="30">
                  <c:v>12195</c:v>
                </c:pt>
                <c:pt idx="31">
                  <c:v>12657</c:v>
                </c:pt>
                <c:pt idx="32">
                  <c:v>13100</c:v>
                </c:pt>
                <c:pt idx="33">
                  <c:v>13525</c:v>
                </c:pt>
                <c:pt idx="34">
                  <c:v>13931</c:v>
                </c:pt>
                <c:pt idx="35">
                  <c:v>14322</c:v>
                </c:pt>
                <c:pt idx="36">
                  <c:v>14697</c:v>
                </c:pt>
                <c:pt idx="37">
                  <c:v>15058</c:v>
                </c:pt>
                <c:pt idx="38">
                  <c:v>15408</c:v>
                </c:pt>
                <c:pt idx="39">
                  <c:v>15750</c:v>
                </c:pt>
                <c:pt idx="40">
                  <c:v>16087</c:v>
                </c:pt>
                <c:pt idx="41">
                  <c:v>16418</c:v>
                </c:pt>
                <c:pt idx="42">
                  <c:v>16729</c:v>
                </c:pt>
                <c:pt idx="43">
                  <c:v>17003</c:v>
                </c:pt>
                <c:pt idx="44">
                  <c:v>17229</c:v>
                </c:pt>
                <c:pt idx="45">
                  <c:v>17392</c:v>
                </c:pt>
                <c:pt idx="46">
                  <c:v>17483</c:v>
                </c:pt>
                <c:pt idx="47">
                  <c:v>17493</c:v>
                </c:pt>
                <c:pt idx="48">
                  <c:v>17413</c:v>
                </c:pt>
                <c:pt idx="49">
                  <c:v>17239</c:v>
                </c:pt>
                <c:pt idx="50">
                  <c:v>16963</c:v>
                </c:pt>
                <c:pt idx="51">
                  <c:v>16580</c:v>
                </c:pt>
                <c:pt idx="52">
                  <c:v>16087</c:v>
                </c:pt>
                <c:pt idx="53">
                  <c:v>15479</c:v>
                </c:pt>
                <c:pt idx="54">
                  <c:v>14754</c:v>
                </c:pt>
                <c:pt idx="55">
                  <c:v>13909</c:v>
                </c:pt>
                <c:pt idx="56">
                  <c:v>12942</c:v>
                </c:pt>
                <c:pt idx="57">
                  <c:v>11853</c:v>
                </c:pt>
                <c:pt idx="58">
                  <c:v>10640</c:v>
                </c:pt>
                <c:pt idx="59">
                  <c:v>9306</c:v>
                </c:pt>
                <c:pt idx="60">
                  <c:v>7852</c:v>
                </c:pt>
                <c:pt idx="61">
                  <c:v>6280</c:v>
                </c:pt>
                <c:pt idx="62">
                  <c:v>4596</c:v>
                </c:pt>
                <c:pt idx="63">
                  <c:v>2804</c:v>
                </c:pt>
                <c:pt idx="64">
                  <c:v>911</c:v>
                </c:pt>
                <c:pt idx="65">
                  <c:v>-1074</c:v>
                </c:pt>
                <c:pt idx="66">
                  <c:v>-3144</c:v>
                </c:pt>
                <c:pt idx="67">
                  <c:v>-5287</c:v>
                </c:pt>
                <c:pt idx="68">
                  <c:v>-7493</c:v>
                </c:pt>
                <c:pt idx="69">
                  <c:v>-9749</c:v>
                </c:pt>
                <c:pt idx="70">
                  <c:v>-12042</c:v>
                </c:pt>
                <c:pt idx="71">
                  <c:v>-14359</c:v>
                </c:pt>
                <c:pt idx="72">
                  <c:v>-16685</c:v>
                </c:pt>
                <c:pt idx="73">
                  <c:v>-19007</c:v>
                </c:pt>
                <c:pt idx="74">
                  <c:v>-21310</c:v>
                </c:pt>
                <c:pt idx="75">
                  <c:v>-23581</c:v>
                </c:pt>
                <c:pt idx="76">
                  <c:v>-25805</c:v>
                </c:pt>
                <c:pt idx="77">
                  <c:v>-27970</c:v>
                </c:pt>
                <c:pt idx="78">
                  <c:v>-30063</c:v>
                </c:pt>
                <c:pt idx="79">
                  <c:v>-32073</c:v>
                </c:pt>
                <c:pt idx="80">
                  <c:v>-33989</c:v>
                </c:pt>
                <c:pt idx="81">
                  <c:v>-35802</c:v>
                </c:pt>
                <c:pt idx="82">
                  <c:v>-37504</c:v>
                </c:pt>
                <c:pt idx="83">
                  <c:v>-39089</c:v>
                </c:pt>
                <c:pt idx="84">
                  <c:v>-40551</c:v>
                </c:pt>
                <c:pt idx="85">
                  <c:v>-41887</c:v>
                </c:pt>
                <c:pt idx="86">
                  <c:v>-43096</c:v>
                </c:pt>
                <c:pt idx="87">
                  <c:v>-44177</c:v>
                </c:pt>
                <c:pt idx="88">
                  <c:v>-45133</c:v>
                </c:pt>
                <c:pt idx="89">
                  <c:v>-45968</c:v>
                </c:pt>
                <c:pt idx="90">
                  <c:v>-46686</c:v>
                </c:pt>
                <c:pt idx="91">
                  <c:v>-47298</c:v>
                </c:pt>
                <c:pt idx="92">
                  <c:v>-47811</c:v>
                </c:pt>
                <c:pt idx="93">
                  <c:v>-48234</c:v>
                </c:pt>
                <c:pt idx="94">
                  <c:v>-48575</c:v>
                </c:pt>
                <c:pt idx="95">
                  <c:v>-48843</c:v>
                </c:pt>
                <c:pt idx="96">
                  <c:v>-49045</c:v>
                </c:pt>
                <c:pt idx="97">
                  <c:v>-49187</c:v>
                </c:pt>
                <c:pt idx="98">
                  <c:v>-49276</c:v>
                </c:pt>
                <c:pt idx="99">
                  <c:v>-49320</c:v>
                </c:pt>
                <c:pt idx="100">
                  <c:v>-49323</c:v>
                </c:pt>
                <c:pt idx="101">
                  <c:v>-49291</c:v>
                </c:pt>
                <c:pt idx="102">
                  <c:v>-49229</c:v>
                </c:pt>
                <c:pt idx="103">
                  <c:v>-49143</c:v>
                </c:pt>
                <c:pt idx="104">
                  <c:v>-49036</c:v>
                </c:pt>
                <c:pt idx="105">
                  <c:v>-48913</c:v>
                </c:pt>
                <c:pt idx="106">
                  <c:v>-48778</c:v>
                </c:pt>
                <c:pt idx="107">
                  <c:v>-48634</c:v>
                </c:pt>
                <c:pt idx="108">
                  <c:v>-48485</c:v>
                </c:pt>
                <c:pt idx="109">
                  <c:v>-48332</c:v>
                </c:pt>
                <c:pt idx="110">
                  <c:v>-48180</c:v>
                </c:pt>
                <c:pt idx="111">
                  <c:v>-48031</c:v>
                </c:pt>
                <c:pt idx="112">
                  <c:v>-47885</c:v>
                </c:pt>
                <c:pt idx="113">
                  <c:v>-47747</c:v>
                </c:pt>
                <c:pt idx="114">
                  <c:v>-47616</c:v>
                </c:pt>
                <c:pt idx="115">
                  <c:v>-47495</c:v>
                </c:pt>
                <c:pt idx="116">
                  <c:v>-47384</c:v>
                </c:pt>
                <c:pt idx="117">
                  <c:v>-47285</c:v>
                </c:pt>
                <c:pt idx="118">
                  <c:v>-47199</c:v>
                </c:pt>
                <c:pt idx="119">
                  <c:v>-47125</c:v>
                </c:pt>
                <c:pt idx="120">
                  <c:v>-47065</c:v>
                </c:pt>
                <c:pt idx="121">
                  <c:v>-47019</c:v>
                </c:pt>
                <c:pt idx="122">
                  <c:v>-46987</c:v>
                </c:pt>
                <c:pt idx="123">
                  <c:v>-46968</c:v>
                </c:pt>
                <c:pt idx="124">
                  <c:v>-46964</c:v>
                </c:pt>
                <c:pt idx="125">
                  <c:v>-46972</c:v>
                </c:pt>
                <c:pt idx="126">
                  <c:v>-46993</c:v>
                </c:pt>
                <c:pt idx="127">
                  <c:v>-47027</c:v>
                </c:pt>
                <c:pt idx="128">
                  <c:v>-47073</c:v>
                </c:pt>
                <c:pt idx="129">
                  <c:v>-47130</c:v>
                </c:pt>
                <c:pt idx="130">
                  <c:v>-47197</c:v>
                </c:pt>
                <c:pt idx="131">
                  <c:v>-47273</c:v>
                </c:pt>
                <c:pt idx="132">
                  <c:v>-47359</c:v>
                </c:pt>
                <c:pt idx="133">
                  <c:v>-47452</c:v>
                </c:pt>
                <c:pt idx="134">
                  <c:v>-47551</c:v>
                </c:pt>
                <c:pt idx="135">
                  <c:v>-47657</c:v>
                </c:pt>
                <c:pt idx="136">
                  <c:v>-47767</c:v>
                </c:pt>
                <c:pt idx="137">
                  <c:v>-47881</c:v>
                </c:pt>
                <c:pt idx="138">
                  <c:v>-47998</c:v>
                </c:pt>
                <c:pt idx="139">
                  <c:v>-48117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RW30_40!$M$25:$M$164</c:f>
              <c:numCache>
                <c:formatCode>General</c:formatCode>
                <c:ptCount val="140"/>
                <c:pt idx="0">
                  <c:v>-26931</c:v>
                </c:pt>
                <c:pt idx="1">
                  <c:v>-26513</c:v>
                </c:pt>
                <c:pt idx="2">
                  <c:v>-26108</c:v>
                </c:pt>
                <c:pt idx="3">
                  <c:v>-25729</c:v>
                </c:pt>
                <c:pt idx="4">
                  <c:v>-25382</c:v>
                </c:pt>
                <c:pt idx="5">
                  <c:v>-25075</c:v>
                </c:pt>
                <c:pt idx="6">
                  <c:v>-24812</c:v>
                </c:pt>
                <c:pt idx="7">
                  <c:v>-24597</c:v>
                </c:pt>
                <c:pt idx="8">
                  <c:v>-24429</c:v>
                </c:pt>
                <c:pt idx="9">
                  <c:v>-24312</c:v>
                </c:pt>
                <c:pt idx="10">
                  <c:v>-24243</c:v>
                </c:pt>
                <c:pt idx="11">
                  <c:v>-24220</c:v>
                </c:pt>
                <c:pt idx="12">
                  <c:v>-24242</c:v>
                </c:pt>
                <c:pt idx="13">
                  <c:v>-24305</c:v>
                </c:pt>
                <c:pt idx="14">
                  <c:v>-24405</c:v>
                </c:pt>
                <c:pt idx="15">
                  <c:v>-24536</c:v>
                </c:pt>
                <c:pt idx="16">
                  <c:v>-24694</c:v>
                </c:pt>
                <c:pt idx="17">
                  <c:v>-24873</c:v>
                </c:pt>
                <c:pt idx="18">
                  <c:v>-25066</c:v>
                </c:pt>
                <c:pt idx="19">
                  <c:v>-25266</c:v>
                </c:pt>
                <c:pt idx="20">
                  <c:v>-25467</c:v>
                </c:pt>
                <c:pt idx="21">
                  <c:v>-25662</c:v>
                </c:pt>
                <c:pt idx="22">
                  <c:v>-25842</c:v>
                </c:pt>
                <c:pt idx="23">
                  <c:v>-26003</c:v>
                </c:pt>
                <c:pt idx="24">
                  <c:v>-26136</c:v>
                </c:pt>
                <c:pt idx="25">
                  <c:v>-26234</c:v>
                </c:pt>
                <c:pt idx="26">
                  <c:v>-26293</c:v>
                </c:pt>
                <c:pt idx="27">
                  <c:v>-26307</c:v>
                </c:pt>
                <c:pt idx="28">
                  <c:v>-26271</c:v>
                </c:pt>
                <c:pt idx="29">
                  <c:v>-26181</c:v>
                </c:pt>
                <c:pt idx="30">
                  <c:v>-26034</c:v>
                </c:pt>
                <c:pt idx="31">
                  <c:v>-25829</c:v>
                </c:pt>
                <c:pt idx="32">
                  <c:v>-25566</c:v>
                </c:pt>
                <c:pt idx="33">
                  <c:v>-25245</c:v>
                </c:pt>
                <c:pt idx="34">
                  <c:v>-24869</c:v>
                </c:pt>
                <c:pt idx="35">
                  <c:v>-24442</c:v>
                </c:pt>
                <c:pt idx="36">
                  <c:v>-23969</c:v>
                </c:pt>
                <c:pt idx="37">
                  <c:v>-23457</c:v>
                </c:pt>
                <c:pt idx="38">
                  <c:v>-22915</c:v>
                </c:pt>
                <c:pt idx="39">
                  <c:v>-22353</c:v>
                </c:pt>
                <c:pt idx="40">
                  <c:v>-21782</c:v>
                </c:pt>
                <c:pt idx="41">
                  <c:v>-21220</c:v>
                </c:pt>
                <c:pt idx="42">
                  <c:v>-20688</c:v>
                </c:pt>
                <c:pt idx="43">
                  <c:v>-20210</c:v>
                </c:pt>
                <c:pt idx="44">
                  <c:v>-19807</c:v>
                </c:pt>
                <c:pt idx="45">
                  <c:v>-19494</c:v>
                </c:pt>
                <c:pt idx="46">
                  <c:v>-19287</c:v>
                </c:pt>
                <c:pt idx="47">
                  <c:v>-19197</c:v>
                </c:pt>
                <c:pt idx="48">
                  <c:v>-19237</c:v>
                </c:pt>
                <c:pt idx="49">
                  <c:v>-19415</c:v>
                </c:pt>
                <c:pt idx="50">
                  <c:v>-19741</c:v>
                </c:pt>
                <c:pt idx="51">
                  <c:v>-20222</c:v>
                </c:pt>
                <c:pt idx="52">
                  <c:v>-20866</c:v>
                </c:pt>
                <c:pt idx="53">
                  <c:v>-21681</c:v>
                </c:pt>
                <c:pt idx="54">
                  <c:v>-22673</c:v>
                </c:pt>
                <c:pt idx="55">
                  <c:v>-23847</c:v>
                </c:pt>
                <c:pt idx="56">
                  <c:v>-25209</c:v>
                </c:pt>
                <c:pt idx="57">
                  <c:v>-26763</c:v>
                </c:pt>
                <c:pt idx="58">
                  <c:v>-28512</c:v>
                </c:pt>
                <c:pt idx="59">
                  <c:v>-30458</c:v>
                </c:pt>
                <c:pt idx="60">
                  <c:v>-32600</c:v>
                </c:pt>
                <c:pt idx="61">
                  <c:v>-34935</c:v>
                </c:pt>
                <c:pt idx="62">
                  <c:v>-37460</c:v>
                </c:pt>
                <c:pt idx="63">
                  <c:v>-40168</c:v>
                </c:pt>
                <c:pt idx="64">
                  <c:v>-43047</c:v>
                </c:pt>
                <c:pt idx="65">
                  <c:v>-46088</c:v>
                </c:pt>
                <c:pt idx="66">
                  <c:v>-49273</c:v>
                </c:pt>
                <c:pt idx="67">
                  <c:v>-52588</c:v>
                </c:pt>
                <c:pt idx="68">
                  <c:v>-56011</c:v>
                </c:pt>
                <c:pt idx="69">
                  <c:v>-59522</c:v>
                </c:pt>
                <c:pt idx="70">
                  <c:v>-63096</c:v>
                </c:pt>
                <c:pt idx="71">
                  <c:v>-66709</c:v>
                </c:pt>
                <c:pt idx="72">
                  <c:v>-70336</c:v>
                </c:pt>
                <c:pt idx="73">
                  <c:v>-73950</c:v>
                </c:pt>
                <c:pt idx="74">
                  <c:v>-77524</c:v>
                </c:pt>
                <c:pt idx="75">
                  <c:v>-81031</c:v>
                </c:pt>
                <c:pt idx="76">
                  <c:v>-84445</c:v>
                </c:pt>
                <c:pt idx="77">
                  <c:v>-87741</c:v>
                </c:pt>
                <c:pt idx="78">
                  <c:v>-90895</c:v>
                </c:pt>
                <c:pt idx="79">
                  <c:v>-93882</c:v>
                </c:pt>
                <c:pt idx="80">
                  <c:v>-96683</c:v>
                </c:pt>
                <c:pt idx="81">
                  <c:v>-99277</c:v>
                </c:pt>
                <c:pt idx="82">
                  <c:v>-101645</c:v>
                </c:pt>
                <c:pt idx="83">
                  <c:v>-103772</c:v>
                </c:pt>
                <c:pt idx="84">
                  <c:v>-105643</c:v>
                </c:pt>
                <c:pt idx="85">
                  <c:v>-107246</c:v>
                </c:pt>
                <c:pt idx="86">
                  <c:v>-108570</c:v>
                </c:pt>
                <c:pt idx="87">
                  <c:v>-109607</c:v>
                </c:pt>
                <c:pt idx="88">
                  <c:v>-110352</c:v>
                </c:pt>
                <c:pt idx="89">
                  <c:v>-110799</c:v>
                </c:pt>
                <c:pt idx="90">
                  <c:v>-110946</c:v>
                </c:pt>
                <c:pt idx="91">
                  <c:v>-110796</c:v>
                </c:pt>
                <c:pt idx="92">
                  <c:v>-110349</c:v>
                </c:pt>
                <c:pt idx="93">
                  <c:v>-109611</c:v>
                </c:pt>
                <c:pt idx="94">
                  <c:v>-108588</c:v>
                </c:pt>
                <c:pt idx="95">
                  <c:v>-107289</c:v>
                </c:pt>
                <c:pt idx="96">
                  <c:v>-105723</c:v>
                </c:pt>
                <c:pt idx="97">
                  <c:v>-103903</c:v>
                </c:pt>
                <c:pt idx="98">
                  <c:v>-101841</c:v>
                </c:pt>
                <c:pt idx="99">
                  <c:v>-99554</c:v>
                </c:pt>
                <c:pt idx="100">
                  <c:v>-97057</c:v>
                </c:pt>
                <c:pt idx="101">
                  <c:v>-94369</c:v>
                </c:pt>
                <c:pt idx="102">
                  <c:v>-91510</c:v>
                </c:pt>
                <c:pt idx="103">
                  <c:v>-88500</c:v>
                </c:pt>
                <c:pt idx="104">
                  <c:v>-85362</c:v>
                </c:pt>
                <c:pt idx="105">
                  <c:v>-82119</c:v>
                </c:pt>
                <c:pt idx="106">
                  <c:v>-78795</c:v>
                </c:pt>
                <c:pt idx="107">
                  <c:v>-75414</c:v>
                </c:pt>
                <c:pt idx="108">
                  <c:v>-72001</c:v>
                </c:pt>
                <c:pt idx="109">
                  <c:v>-68580</c:v>
                </c:pt>
                <c:pt idx="110">
                  <c:v>-65177</c:v>
                </c:pt>
                <c:pt idx="111">
                  <c:v>-61814</c:v>
                </c:pt>
                <c:pt idx="112">
                  <c:v>-58513</c:v>
                </c:pt>
                <c:pt idx="113">
                  <c:v>-55297</c:v>
                </c:pt>
                <c:pt idx="114">
                  <c:v>-52184</c:v>
                </c:pt>
                <c:pt idx="115">
                  <c:v>-49192</c:v>
                </c:pt>
                <c:pt idx="116">
                  <c:v>-46337</c:v>
                </c:pt>
                <c:pt idx="117">
                  <c:v>-43633</c:v>
                </c:pt>
                <c:pt idx="118">
                  <c:v>-41091</c:v>
                </c:pt>
                <c:pt idx="119">
                  <c:v>-38720</c:v>
                </c:pt>
                <c:pt idx="120">
                  <c:v>-36528</c:v>
                </c:pt>
                <c:pt idx="121">
                  <c:v>-34518</c:v>
                </c:pt>
                <c:pt idx="122">
                  <c:v>-32694</c:v>
                </c:pt>
                <c:pt idx="123">
                  <c:v>-31058</c:v>
                </c:pt>
                <c:pt idx="124">
                  <c:v>-29608</c:v>
                </c:pt>
                <c:pt idx="125">
                  <c:v>-28344</c:v>
                </c:pt>
                <c:pt idx="126">
                  <c:v>-27263</c:v>
                </c:pt>
                <c:pt idx="127">
                  <c:v>-26360</c:v>
                </c:pt>
                <c:pt idx="128">
                  <c:v>-25631</c:v>
                </c:pt>
                <c:pt idx="129">
                  <c:v>-25072</c:v>
                </c:pt>
                <c:pt idx="130">
                  <c:v>-24675</c:v>
                </c:pt>
                <c:pt idx="131">
                  <c:v>-24435</c:v>
                </c:pt>
                <c:pt idx="132">
                  <c:v>-24343</c:v>
                </c:pt>
                <c:pt idx="133">
                  <c:v>-24392</c:v>
                </c:pt>
                <c:pt idx="134">
                  <c:v>-24572</c:v>
                </c:pt>
                <c:pt idx="135">
                  <c:v>-24873</c:v>
                </c:pt>
                <c:pt idx="136">
                  <c:v>-25280</c:v>
                </c:pt>
                <c:pt idx="137">
                  <c:v>-25780</c:v>
                </c:pt>
                <c:pt idx="138">
                  <c:v>-26355</c:v>
                </c:pt>
                <c:pt idx="139">
                  <c:v>-26985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7272875"/>
        <c:axId val="221181152"/>
      </c:lineChart>
      <c:catAx>
        <c:axId val="3872728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181152"/>
        <c:crosses val="autoZero"/>
        <c:auto val="1"/>
        <c:lblAlgn val="ctr"/>
        <c:lblOffset val="100"/>
        <c:noMultiLvlLbl val="0"/>
      </c:catAx>
      <c:valAx>
        <c:axId val="2211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72728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RW30_40!$O$25:$O$164</c:f>
              <c:numCache>
                <c:formatCode>General</c:formatCode>
                <c:ptCount val="140"/>
                <c:pt idx="0">
                  <c:v>0</c:v>
                </c:pt>
                <c:pt idx="1">
                  <c:v>-21425</c:v>
                </c:pt>
                <c:pt idx="2">
                  <c:v>-21850</c:v>
                </c:pt>
                <c:pt idx="3">
                  <c:v>-22275</c:v>
                </c:pt>
                <c:pt idx="4">
                  <c:v>-22600</c:v>
                </c:pt>
                <c:pt idx="5">
                  <c:v>-22925</c:v>
                </c:pt>
                <c:pt idx="6">
                  <c:v>-23175</c:v>
                </c:pt>
                <c:pt idx="7">
                  <c:v>-23350</c:v>
                </c:pt>
                <c:pt idx="8">
                  <c:v>-23475</c:v>
                </c:pt>
                <c:pt idx="9">
                  <c:v>-23525</c:v>
                </c:pt>
                <c:pt idx="10">
                  <c:v>-23500</c:v>
                </c:pt>
                <c:pt idx="11">
                  <c:v>-23375</c:v>
                </c:pt>
                <c:pt idx="12">
                  <c:v>-23175</c:v>
                </c:pt>
                <c:pt idx="13">
                  <c:v>-22925</c:v>
                </c:pt>
                <c:pt idx="14">
                  <c:v>-22550</c:v>
                </c:pt>
                <c:pt idx="15">
                  <c:v>-22100</c:v>
                </c:pt>
                <c:pt idx="16">
                  <c:v>-21550</c:v>
                </c:pt>
                <c:pt idx="17">
                  <c:v>-20950</c:v>
                </c:pt>
                <c:pt idx="18">
                  <c:v>-20225</c:v>
                </c:pt>
                <c:pt idx="19">
                  <c:v>-19475</c:v>
                </c:pt>
                <c:pt idx="20">
                  <c:v>-18600</c:v>
                </c:pt>
                <c:pt idx="21">
                  <c:v>-17675</c:v>
                </c:pt>
                <c:pt idx="22">
                  <c:v>-16700</c:v>
                </c:pt>
                <c:pt idx="23">
                  <c:v>-15650</c:v>
                </c:pt>
                <c:pt idx="24">
                  <c:v>-14550</c:v>
                </c:pt>
                <c:pt idx="25">
                  <c:v>-13450</c:v>
                </c:pt>
                <c:pt idx="26">
                  <c:v>-12250</c:v>
                </c:pt>
                <c:pt idx="27">
                  <c:v>-11100</c:v>
                </c:pt>
                <c:pt idx="28">
                  <c:v>-9924.99999999999</c:v>
                </c:pt>
                <c:pt idx="29">
                  <c:v>-8724.99999999999</c:v>
                </c:pt>
                <c:pt idx="30">
                  <c:v>-7574.99999999999</c:v>
                </c:pt>
                <c:pt idx="31">
                  <c:v>-6449.99999999999</c:v>
                </c:pt>
                <c:pt idx="32">
                  <c:v>-5325</c:v>
                </c:pt>
                <c:pt idx="33">
                  <c:v>-4325</c:v>
                </c:pt>
                <c:pt idx="34">
                  <c:v>-3375</c:v>
                </c:pt>
                <c:pt idx="35">
                  <c:v>-2500</c:v>
                </c:pt>
                <c:pt idx="36">
                  <c:v>-1725</c:v>
                </c:pt>
                <c:pt idx="37">
                  <c:v>-1075</c:v>
                </c:pt>
                <c:pt idx="38">
                  <c:v>-575</c:v>
                </c:pt>
                <c:pt idx="39">
                  <c:v>-225</c:v>
                </c:pt>
                <c:pt idx="40">
                  <c:v>-25</c:v>
                </c:pt>
                <c:pt idx="41">
                  <c:v>0</c:v>
                </c:pt>
                <c:pt idx="42">
                  <c:v>-50</c:v>
                </c:pt>
                <c:pt idx="43">
                  <c:v>-99.9999999999999</c:v>
                </c:pt>
                <c:pt idx="44">
                  <c:v>-225</c:v>
                </c:pt>
                <c:pt idx="45">
                  <c:v>-325</c:v>
                </c:pt>
                <c:pt idx="46">
                  <c:v>-475</c:v>
                </c:pt>
                <c:pt idx="47">
                  <c:v>-674.999999999999</c:v>
                </c:pt>
                <c:pt idx="48">
                  <c:v>-874.999999999999</c:v>
                </c:pt>
                <c:pt idx="49">
                  <c:v>-1075</c:v>
                </c:pt>
                <c:pt idx="50">
                  <c:v>-1325.00000000001</c:v>
                </c:pt>
                <c:pt idx="51">
                  <c:v>-1575</c:v>
                </c:pt>
                <c:pt idx="52">
                  <c:v>-1850</c:v>
                </c:pt>
                <c:pt idx="53">
                  <c:v>-2125</c:v>
                </c:pt>
                <c:pt idx="54">
                  <c:v>-2425</c:v>
                </c:pt>
                <c:pt idx="55">
                  <c:v>-2725</c:v>
                </c:pt>
                <c:pt idx="56">
                  <c:v>-3050</c:v>
                </c:pt>
                <c:pt idx="57">
                  <c:v>-3350</c:v>
                </c:pt>
                <c:pt idx="58">
                  <c:v>-3675</c:v>
                </c:pt>
                <c:pt idx="59">
                  <c:v>-4000</c:v>
                </c:pt>
                <c:pt idx="60">
                  <c:v>-4325</c:v>
                </c:pt>
                <c:pt idx="61">
                  <c:v>-4650</c:v>
                </c:pt>
                <c:pt idx="62">
                  <c:v>-4975</c:v>
                </c:pt>
                <c:pt idx="63">
                  <c:v>-5300</c:v>
                </c:pt>
                <c:pt idx="64">
                  <c:v>-5625</c:v>
                </c:pt>
                <c:pt idx="65">
                  <c:v>-5949.99999999999</c:v>
                </c:pt>
                <c:pt idx="66">
                  <c:v>-6249.99999999999</c:v>
                </c:pt>
                <c:pt idx="67">
                  <c:v>-6574.99999999999</c:v>
                </c:pt>
                <c:pt idx="68">
                  <c:v>-6849.99999999999</c:v>
                </c:pt>
                <c:pt idx="69">
                  <c:v>-7149.99999999999</c:v>
                </c:pt>
                <c:pt idx="70">
                  <c:v>-7424.99999999999</c:v>
                </c:pt>
                <c:pt idx="71">
                  <c:v>-7699.99999999999</c:v>
                </c:pt>
                <c:pt idx="72">
                  <c:v>-7949.99999999999</c:v>
                </c:pt>
                <c:pt idx="73">
                  <c:v>-8174.99999999999</c:v>
                </c:pt>
                <c:pt idx="74">
                  <c:v>-8424.99999999999</c:v>
                </c:pt>
                <c:pt idx="75">
                  <c:v>-8624.99999999999</c:v>
                </c:pt>
                <c:pt idx="76">
                  <c:v>-8824.99999999999</c:v>
                </c:pt>
                <c:pt idx="77">
                  <c:v>-8999.99999999999</c:v>
                </c:pt>
                <c:pt idx="78">
                  <c:v>-9149.99999999999</c:v>
                </c:pt>
                <c:pt idx="79">
                  <c:v>-9324.99999999999</c:v>
                </c:pt>
                <c:pt idx="80">
                  <c:v>-9424.99999999999</c:v>
                </c:pt>
                <c:pt idx="81">
                  <c:v>-9549.99999999999</c:v>
                </c:pt>
                <c:pt idx="82">
                  <c:v>-9624.99999999999</c:v>
                </c:pt>
                <c:pt idx="83">
                  <c:v>-9674.99999999999</c:v>
                </c:pt>
                <c:pt idx="84">
                  <c:v>-9749.99999999999</c:v>
                </c:pt>
                <c:pt idx="85">
                  <c:v>-9749.99999999999</c:v>
                </c:pt>
                <c:pt idx="86">
                  <c:v>-9749.99999999999</c:v>
                </c:pt>
                <c:pt idx="87">
                  <c:v>-9724.99999999999</c:v>
                </c:pt>
                <c:pt idx="88">
                  <c:v>-9674.99999999999</c:v>
                </c:pt>
                <c:pt idx="89">
                  <c:v>-9624.99999999999</c:v>
                </c:pt>
                <c:pt idx="90">
                  <c:v>-9499.99999999999</c:v>
                </c:pt>
                <c:pt idx="91">
                  <c:v>-9424.99999999999</c:v>
                </c:pt>
                <c:pt idx="92">
                  <c:v>-9249.99999999999</c:v>
                </c:pt>
                <c:pt idx="93">
                  <c:v>-9099.99999999999</c:v>
                </c:pt>
                <c:pt idx="94">
                  <c:v>-8899.99999999999</c:v>
                </c:pt>
                <c:pt idx="95">
                  <c:v>-8699.99999999999</c:v>
                </c:pt>
                <c:pt idx="96">
                  <c:v>-8474.99999999999</c:v>
                </c:pt>
                <c:pt idx="97">
                  <c:v>-8199.99999999999</c:v>
                </c:pt>
                <c:pt idx="98">
                  <c:v>-7924.99999999999</c:v>
                </c:pt>
                <c:pt idx="99">
                  <c:v>-7624.99999999999</c:v>
                </c:pt>
                <c:pt idx="100">
                  <c:v>-7299.99999999999</c:v>
                </c:pt>
                <c:pt idx="101">
                  <c:v>-6974.99999999999</c:v>
                </c:pt>
                <c:pt idx="102">
                  <c:v>-6574.99999999999</c:v>
                </c:pt>
                <c:pt idx="103">
                  <c:v>-6224.99999999999</c:v>
                </c:pt>
                <c:pt idx="104">
                  <c:v>-5799.99999999999</c:v>
                </c:pt>
                <c:pt idx="105">
                  <c:v>-5400</c:v>
                </c:pt>
                <c:pt idx="106">
                  <c:v>-4950</c:v>
                </c:pt>
                <c:pt idx="107">
                  <c:v>-4475</c:v>
                </c:pt>
                <c:pt idx="108">
                  <c:v>-4025</c:v>
                </c:pt>
                <c:pt idx="109">
                  <c:v>-3550</c:v>
                </c:pt>
                <c:pt idx="110">
                  <c:v>-3050</c:v>
                </c:pt>
                <c:pt idx="111">
                  <c:v>-2550</c:v>
                </c:pt>
                <c:pt idx="112">
                  <c:v>-2000</c:v>
                </c:pt>
                <c:pt idx="113">
                  <c:v>-1500</c:v>
                </c:pt>
                <c:pt idx="114">
                  <c:v>-974.999999999999</c:v>
                </c:pt>
                <c:pt idx="115">
                  <c:v>-425</c:v>
                </c:pt>
                <c:pt idx="116">
                  <c:v>99.9999999999999</c:v>
                </c:pt>
                <c:pt idx="117">
                  <c:v>649.999999999999</c:v>
                </c:pt>
                <c:pt idx="118">
                  <c:v>1200</c:v>
                </c:pt>
                <c:pt idx="119">
                  <c:v>1750</c:v>
                </c:pt>
                <c:pt idx="120">
                  <c:v>2275</c:v>
                </c:pt>
                <c:pt idx="121">
                  <c:v>2825</c:v>
                </c:pt>
                <c:pt idx="122">
                  <c:v>3325</c:v>
                </c:pt>
                <c:pt idx="123">
                  <c:v>3875</c:v>
                </c:pt>
                <c:pt idx="124">
                  <c:v>4350</c:v>
                </c:pt>
                <c:pt idx="125">
                  <c:v>4875</c:v>
                </c:pt>
                <c:pt idx="126">
                  <c:v>5325</c:v>
                </c:pt>
                <c:pt idx="127">
                  <c:v>5799.99999999999</c:v>
                </c:pt>
                <c:pt idx="128">
                  <c:v>6249.99999999999</c:v>
                </c:pt>
                <c:pt idx="129">
                  <c:v>6649.99999999999</c:v>
                </c:pt>
                <c:pt idx="130">
                  <c:v>7074.99999999999</c:v>
                </c:pt>
                <c:pt idx="131">
                  <c:v>7424.99999999999</c:v>
                </c:pt>
                <c:pt idx="132">
                  <c:v>7749.99999999999</c:v>
                </c:pt>
                <c:pt idx="133">
                  <c:v>8099.99999999999</c:v>
                </c:pt>
                <c:pt idx="134">
                  <c:v>8349.99999999999</c:v>
                </c:pt>
                <c:pt idx="135">
                  <c:v>8599.99999999999</c:v>
                </c:pt>
                <c:pt idx="136">
                  <c:v>8799.99999999999</c:v>
                </c:pt>
                <c:pt idx="137">
                  <c:v>8949.99999999999</c:v>
                </c:pt>
                <c:pt idx="138">
                  <c:v>9099.99999999999</c:v>
                </c:pt>
                <c:pt idx="139">
                  <c:v>9149.99999999999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RW30_40!$P$25:$P$164</c:f>
              <c:numCache>
                <c:formatCode>General</c:formatCode>
                <c:ptCount val="140"/>
                <c:pt idx="0">
                  <c:v>0</c:v>
                </c:pt>
                <c:pt idx="1">
                  <c:v>-7075</c:v>
                </c:pt>
                <c:pt idx="2">
                  <c:v>-6775</c:v>
                </c:pt>
                <c:pt idx="3">
                  <c:v>-6275</c:v>
                </c:pt>
                <c:pt idx="4">
                  <c:v>-5525</c:v>
                </c:pt>
                <c:pt idx="5">
                  <c:v>-4625</c:v>
                </c:pt>
                <c:pt idx="6">
                  <c:v>-3600</c:v>
                </c:pt>
                <c:pt idx="7">
                  <c:v>-2450</c:v>
                </c:pt>
                <c:pt idx="8">
                  <c:v>-1225</c:v>
                </c:pt>
                <c:pt idx="9">
                  <c:v>50</c:v>
                </c:pt>
                <c:pt idx="10">
                  <c:v>1325</c:v>
                </c:pt>
                <c:pt idx="11">
                  <c:v>2650</c:v>
                </c:pt>
                <c:pt idx="12">
                  <c:v>3900</c:v>
                </c:pt>
                <c:pt idx="13">
                  <c:v>5125</c:v>
                </c:pt>
                <c:pt idx="14">
                  <c:v>6299.99999999999</c:v>
                </c:pt>
                <c:pt idx="15">
                  <c:v>7399.99999999999</c:v>
                </c:pt>
                <c:pt idx="16">
                  <c:v>8374.99999999999</c:v>
                </c:pt>
                <c:pt idx="17">
                  <c:v>9274.99999999999</c:v>
                </c:pt>
                <c:pt idx="18">
                  <c:v>10050</c:v>
                </c:pt>
                <c:pt idx="19">
                  <c:v>10700</c:v>
                </c:pt>
                <c:pt idx="20">
                  <c:v>11225</c:v>
                </c:pt>
                <c:pt idx="21">
                  <c:v>11625</c:v>
                </c:pt>
                <c:pt idx="22">
                  <c:v>11875</c:v>
                </c:pt>
                <c:pt idx="23">
                  <c:v>12025</c:v>
                </c:pt>
                <c:pt idx="24">
                  <c:v>12025</c:v>
                </c:pt>
                <c:pt idx="25">
                  <c:v>11900</c:v>
                </c:pt>
                <c:pt idx="26">
                  <c:v>11650</c:v>
                </c:pt>
                <c:pt idx="27">
                  <c:v>11300</c:v>
                </c:pt>
                <c:pt idx="28">
                  <c:v>10850</c:v>
                </c:pt>
                <c:pt idx="29">
                  <c:v>10300</c:v>
                </c:pt>
                <c:pt idx="30">
                  <c:v>9699.99999999999</c:v>
                </c:pt>
                <c:pt idx="31">
                  <c:v>9024.99999999999</c:v>
                </c:pt>
                <c:pt idx="32">
                  <c:v>8299.99999999999</c:v>
                </c:pt>
                <c:pt idx="33">
                  <c:v>7574.99999999999</c:v>
                </c:pt>
                <c:pt idx="34">
                  <c:v>6824.99999999999</c:v>
                </c:pt>
                <c:pt idx="35">
                  <c:v>6124.99999999999</c:v>
                </c:pt>
                <c:pt idx="36">
                  <c:v>5450</c:v>
                </c:pt>
                <c:pt idx="37">
                  <c:v>4850</c:v>
                </c:pt>
                <c:pt idx="38">
                  <c:v>4350</c:v>
                </c:pt>
                <c:pt idx="39">
                  <c:v>4000</c:v>
                </c:pt>
                <c:pt idx="40">
                  <c:v>3800</c:v>
                </c:pt>
                <c:pt idx="41">
                  <c:v>3750</c:v>
                </c:pt>
                <c:pt idx="42">
                  <c:v>3750</c:v>
                </c:pt>
                <c:pt idx="43">
                  <c:v>3725</c:v>
                </c:pt>
                <c:pt idx="44">
                  <c:v>3650</c:v>
                </c:pt>
                <c:pt idx="45">
                  <c:v>3625</c:v>
                </c:pt>
                <c:pt idx="46">
                  <c:v>3550</c:v>
                </c:pt>
                <c:pt idx="47">
                  <c:v>3475</c:v>
                </c:pt>
                <c:pt idx="48">
                  <c:v>3375</c:v>
                </c:pt>
                <c:pt idx="49">
                  <c:v>3300</c:v>
                </c:pt>
                <c:pt idx="50">
                  <c:v>3175.00000000002</c:v>
                </c:pt>
                <c:pt idx="51">
                  <c:v>3100</c:v>
                </c:pt>
                <c:pt idx="52">
                  <c:v>2975</c:v>
                </c:pt>
                <c:pt idx="53">
                  <c:v>2850</c:v>
                </c:pt>
                <c:pt idx="54">
                  <c:v>2725</c:v>
                </c:pt>
                <c:pt idx="55">
                  <c:v>2625</c:v>
                </c:pt>
                <c:pt idx="56">
                  <c:v>2475</c:v>
                </c:pt>
                <c:pt idx="57">
                  <c:v>2375</c:v>
                </c:pt>
                <c:pt idx="58">
                  <c:v>2225</c:v>
                </c:pt>
                <c:pt idx="59">
                  <c:v>2100</c:v>
                </c:pt>
                <c:pt idx="60">
                  <c:v>1975</c:v>
                </c:pt>
                <c:pt idx="61">
                  <c:v>1850</c:v>
                </c:pt>
                <c:pt idx="62">
                  <c:v>1750</c:v>
                </c:pt>
                <c:pt idx="63">
                  <c:v>1600</c:v>
                </c:pt>
                <c:pt idx="64">
                  <c:v>1500</c:v>
                </c:pt>
                <c:pt idx="65">
                  <c:v>1375</c:v>
                </c:pt>
                <c:pt idx="66">
                  <c:v>1250</c:v>
                </c:pt>
                <c:pt idx="67">
                  <c:v>1150</c:v>
                </c:pt>
                <c:pt idx="68">
                  <c:v>1075</c:v>
                </c:pt>
                <c:pt idx="69">
                  <c:v>949.999999999999</c:v>
                </c:pt>
                <c:pt idx="70">
                  <c:v>874.999999999999</c:v>
                </c:pt>
                <c:pt idx="71">
                  <c:v>799.999999999999</c:v>
                </c:pt>
                <c:pt idx="72">
                  <c:v>699.999999999999</c:v>
                </c:pt>
                <c:pt idx="73">
                  <c:v>649.999999999999</c:v>
                </c:pt>
                <c:pt idx="74">
                  <c:v>575</c:v>
                </c:pt>
                <c:pt idx="75">
                  <c:v>525</c:v>
                </c:pt>
                <c:pt idx="76">
                  <c:v>475</c:v>
                </c:pt>
                <c:pt idx="77">
                  <c:v>425</c:v>
                </c:pt>
                <c:pt idx="78">
                  <c:v>425</c:v>
                </c:pt>
                <c:pt idx="79">
                  <c:v>375</c:v>
                </c:pt>
                <c:pt idx="80">
                  <c:v>375</c:v>
                </c:pt>
                <c:pt idx="81">
                  <c:v>375</c:v>
                </c:pt>
                <c:pt idx="82">
                  <c:v>375</c:v>
                </c:pt>
                <c:pt idx="83">
                  <c:v>400</c:v>
                </c:pt>
                <c:pt idx="84">
                  <c:v>425</c:v>
                </c:pt>
                <c:pt idx="85">
                  <c:v>450</c:v>
                </c:pt>
                <c:pt idx="86">
                  <c:v>475</c:v>
                </c:pt>
                <c:pt idx="87">
                  <c:v>550</c:v>
                </c:pt>
                <c:pt idx="88">
                  <c:v>624.999999999999</c:v>
                </c:pt>
                <c:pt idx="89">
                  <c:v>674.999999999999</c:v>
                </c:pt>
                <c:pt idx="90">
                  <c:v>774.999999999999</c:v>
                </c:pt>
                <c:pt idx="91">
                  <c:v>849.999999999999</c:v>
                </c:pt>
                <c:pt idx="92">
                  <c:v>974.999999999999</c:v>
                </c:pt>
                <c:pt idx="93">
                  <c:v>1075</c:v>
                </c:pt>
                <c:pt idx="94">
                  <c:v>1175</c:v>
                </c:pt>
                <c:pt idx="95">
                  <c:v>1325</c:v>
                </c:pt>
                <c:pt idx="96">
                  <c:v>1450</c:v>
                </c:pt>
                <c:pt idx="97">
                  <c:v>1625</c:v>
                </c:pt>
                <c:pt idx="98">
                  <c:v>1750</c:v>
                </c:pt>
                <c:pt idx="99">
                  <c:v>1925</c:v>
                </c:pt>
                <c:pt idx="100">
                  <c:v>2100</c:v>
                </c:pt>
                <c:pt idx="101">
                  <c:v>2275</c:v>
                </c:pt>
                <c:pt idx="102">
                  <c:v>2450</c:v>
                </c:pt>
                <c:pt idx="103">
                  <c:v>2650</c:v>
                </c:pt>
                <c:pt idx="104">
                  <c:v>2875</c:v>
                </c:pt>
                <c:pt idx="105">
                  <c:v>3050</c:v>
                </c:pt>
                <c:pt idx="106">
                  <c:v>3275</c:v>
                </c:pt>
                <c:pt idx="107">
                  <c:v>3475</c:v>
                </c:pt>
                <c:pt idx="108">
                  <c:v>3725</c:v>
                </c:pt>
                <c:pt idx="109">
                  <c:v>3925</c:v>
                </c:pt>
                <c:pt idx="110">
                  <c:v>4175</c:v>
                </c:pt>
                <c:pt idx="111">
                  <c:v>4400</c:v>
                </c:pt>
                <c:pt idx="112">
                  <c:v>4625</c:v>
                </c:pt>
                <c:pt idx="113">
                  <c:v>4875</c:v>
                </c:pt>
                <c:pt idx="114">
                  <c:v>5125</c:v>
                </c:pt>
                <c:pt idx="115">
                  <c:v>5350</c:v>
                </c:pt>
                <c:pt idx="116">
                  <c:v>5600</c:v>
                </c:pt>
                <c:pt idx="117">
                  <c:v>5824.99999999999</c:v>
                </c:pt>
                <c:pt idx="118">
                  <c:v>6074.99999999999</c:v>
                </c:pt>
                <c:pt idx="119">
                  <c:v>6299.99999999999</c:v>
                </c:pt>
                <c:pt idx="120">
                  <c:v>6549.99999999999</c:v>
                </c:pt>
                <c:pt idx="121">
                  <c:v>6774.99999999999</c:v>
                </c:pt>
                <c:pt idx="122">
                  <c:v>6999.99999999999</c:v>
                </c:pt>
                <c:pt idx="123">
                  <c:v>7199.99999999999</c:v>
                </c:pt>
                <c:pt idx="124">
                  <c:v>7449.99999999999</c:v>
                </c:pt>
                <c:pt idx="125">
                  <c:v>7624.99999999999</c:v>
                </c:pt>
                <c:pt idx="126">
                  <c:v>7849.99999999999</c:v>
                </c:pt>
                <c:pt idx="127">
                  <c:v>8049.99999999999</c:v>
                </c:pt>
                <c:pt idx="128">
                  <c:v>8199.99999999999</c:v>
                </c:pt>
                <c:pt idx="129">
                  <c:v>8399.99999999999</c:v>
                </c:pt>
                <c:pt idx="130">
                  <c:v>8549.99999999999</c:v>
                </c:pt>
                <c:pt idx="131">
                  <c:v>8699.99999999999</c:v>
                </c:pt>
                <c:pt idx="132">
                  <c:v>8849.99999999999</c:v>
                </c:pt>
                <c:pt idx="133">
                  <c:v>8974.99999999999</c:v>
                </c:pt>
                <c:pt idx="134">
                  <c:v>9074.99999999999</c:v>
                </c:pt>
                <c:pt idx="135">
                  <c:v>9149.99999999999</c:v>
                </c:pt>
                <c:pt idx="136">
                  <c:v>9249.99999999999</c:v>
                </c:pt>
                <c:pt idx="137">
                  <c:v>9299.99999999999</c:v>
                </c:pt>
                <c:pt idx="138">
                  <c:v>9349.99999999999</c:v>
                </c:pt>
                <c:pt idx="139">
                  <c:v>9374.99999999999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RW30_40!$Q$25:$Q$164</c:f>
              <c:numCache>
                <c:formatCode>General</c:formatCode>
                <c:ptCount val="140"/>
                <c:pt idx="0">
                  <c:v>0</c:v>
                </c:pt>
                <c:pt idx="1">
                  <c:v>11725</c:v>
                </c:pt>
                <c:pt idx="2">
                  <c:v>11825</c:v>
                </c:pt>
                <c:pt idx="3">
                  <c:v>11925</c:v>
                </c:pt>
                <c:pt idx="4">
                  <c:v>12175</c:v>
                </c:pt>
                <c:pt idx="5">
                  <c:v>12400</c:v>
                </c:pt>
                <c:pt idx="6">
                  <c:v>12725</c:v>
                </c:pt>
                <c:pt idx="7">
                  <c:v>13025</c:v>
                </c:pt>
                <c:pt idx="8">
                  <c:v>13375</c:v>
                </c:pt>
                <c:pt idx="9">
                  <c:v>13700</c:v>
                </c:pt>
                <c:pt idx="10">
                  <c:v>14025</c:v>
                </c:pt>
                <c:pt idx="11">
                  <c:v>14350</c:v>
                </c:pt>
                <c:pt idx="12">
                  <c:v>14625</c:v>
                </c:pt>
                <c:pt idx="13">
                  <c:v>14875</c:v>
                </c:pt>
                <c:pt idx="14">
                  <c:v>15075</c:v>
                </c:pt>
                <c:pt idx="15">
                  <c:v>15250</c:v>
                </c:pt>
                <c:pt idx="16">
                  <c:v>15375</c:v>
                </c:pt>
                <c:pt idx="17">
                  <c:v>15450</c:v>
                </c:pt>
                <c:pt idx="18">
                  <c:v>15450</c:v>
                </c:pt>
                <c:pt idx="19">
                  <c:v>15425</c:v>
                </c:pt>
                <c:pt idx="20">
                  <c:v>15325</c:v>
                </c:pt>
                <c:pt idx="21">
                  <c:v>15200</c:v>
                </c:pt>
                <c:pt idx="22">
                  <c:v>15000</c:v>
                </c:pt>
                <c:pt idx="23">
                  <c:v>14725</c:v>
                </c:pt>
                <c:pt idx="24">
                  <c:v>14475</c:v>
                </c:pt>
                <c:pt idx="25">
                  <c:v>14125</c:v>
                </c:pt>
                <c:pt idx="26">
                  <c:v>13750</c:v>
                </c:pt>
                <c:pt idx="27">
                  <c:v>13350</c:v>
                </c:pt>
                <c:pt idx="28">
                  <c:v>12925</c:v>
                </c:pt>
                <c:pt idx="29">
                  <c:v>12500</c:v>
                </c:pt>
                <c:pt idx="30">
                  <c:v>12000</c:v>
                </c:pt>
                <c:pt idx="31">
                  <c:v>11550</c:v>
                </c:pt>
                <c:pt idx="32">
                  <c:v>11075</c:v>
                </c:pt>
                <c:pt idx="33">
                  <c:v>10625</c:v>
                </c:pt>
                <c:pt idx="34">
                  <c:v>10150</c:v>
                </c:pt>
                <c:pt idx="35">
                  <c:v>9774.99999999999</c:v>
                </c:pt>
                <c:pt idx="36">
                  <c:v>9374.99999999999</c:v>
                </c:pt>
                <c:pt idx="37">
                  <c:v>9024.99999999999</c:v>
                </c:pt>
                <c:pt idx="38">
                  <c:v>8749.99999999999</c:v>
                </c:pt>
                <c:pt idx="39">
                  <c:v>8549.99999999999</c:v>
                </c:pt>
                <c:pt idx="40">
                  <c:v>8424.99999999999</c:v>
                </c:pt>
                <c:pt idx="41">
                  <c:v>8274.99999999999</c:v>
                </c:pt>
                <c:pt idx="42">
                  <c:v>7774.99999999999</c:v>
                </c:pt>
                <c:pt idx="43">
                  <c:v>6849.99999999999</c:v>
                </c:pt>
                <c:pt idx="44">
                  <c:v>5649.99999999999</c:v>
                </c:pt>
                <c:pt idx="45">
                  <c:v>4075</c:v>
                </c:pt>
                <c:pt idx="46">
                  <c:v>2275</c:v>
                </c:pt>
                <c:pt idx="47">
                  <c:v>250</c:v>
                </c:pt>
                <c:pt idx="48">
                  <c:v>-2000</c:v>
                </c:pt>
                <c:pt idx="49">
                  <c:v>-4350</c:v>
                </c:pt>
                <c:pt idx="50">
                  <c:v>-6900.00000000003</c:v>
                </c:pt>
                <c:pt idx="51">
                  <c:v>-9574.99999999999</c:v>
                </c:pt>
                <c:pt idx="52">
                  <c:v>-12325</c:v>
                </c:pt>
                <c:pt idx="53">
                  <c:v>-15200</c:v>
                </c:pt>
                <c:pt idx="54">
                  <c:v>-18125</c:v>
                </c:pt>
                <c:pt idx="55">
                  <c:v>-21125</c:v>
                </c:pt>
                <c:pt idx="56">
                  <c:v>-24175</c:v>
                </c:pt>
                <c:pt idx="57">
                  <c:v>-27225</c:v>
                </c:pt>
                <c:pt idx="58">
                  <c:v>-30325</c:v>
                </c:pt>
                <c:pt idx="59">
                  <c:v>-33350</c:v>
                </c:pt>
                <c:pt idx="60">
                  <c:v>-36350</c:v>
                </c:pt>
                <c:pt idx="61">
                  <c:v>-39300</c:v>
                </c:pt>
                <c:pt idx="62">
                  <c:v>-42100</c:v>
                </c:pt>
                <c:pt idx="63">
                  <c:v>-44800</c:v>
                </c:pt>
                <c:pt idx="64">
                  <c:v>-47325</c:v>
                </c:pt>
                <c:pt idx="65">
                  <c:v>-49625</c:v>
                </c:pt>
                <c:pt idx="66">
                  <c:v>-51750</c:v>
                </c:pt>
                <c:pt idx="67">
                  <c:v>-53574.9999999999</c:v>
                </c:pt>
                <c:pt idx="68">
                  <c:v>-55149.9999999999</c:v>
                </c:pt>
                <c:pt idx="69">
                  <c:v>-56399.9999999999</c:v>
                </c:pt>
                <c:pt idx="70">
                  <c:v>-57324.9999999999</c:v>
                </c:pt>
                <c:pt idx="71">
                  <c:v>-57924.9999999999</c:v>
                </c:pt>
                <c:pt idx="72">
                  <c:v>-58149.9999999999</c:v>
                </c:pt>
                <c:pt idx="73">
                  <c:v>-58049.9999999999</c:v>
                </c:pt>
                <c:pt idx="74">
                  <c:v>-57574.9999999999</c:v>
                </c:pt>
                <c:pt idx="75">
                  <c:v>-56774.9999999999</c:v>
                </c:pt>
                <c:pt idx="76">
                  <c:v>-55599.9999999999</c:v>
                </c:pt>
                <c:pt idx="77">
                  <c:v>-54124.9999999999</c:v>
                </c:pt>
                <c:pt idx="78">
                  <c:v>-52325</c:v>
                </c:pt>
                <c:pt idx="79">
                  <c:v>-50250</c:v>
                </c:pt>
                <c:pt idx="80">
                  <c:v>-47900</c:v>
                </c:pt>
                <c:pt idx="81">
                  <c:v>-45325</c:v>
                </c:pt>
                <c:pt idx="82">
                  <c:v>-42550</c:v>
                </c:pt>
                <c:pt idx="83">
                  <c:v>-39625</c:v>
                </c:pt>
                <c:pt idx="84">
                  <c:v>-36550</c:v>
                </c:pt>
                <c:pt idx="85">
                  <c:v>-33400</c:v>
                </c:pt>
                <c:pt idx="86">
                  <c:v>-30225</c:v>
                </c:pt>
                <c:pt idx="87">
                  <c:v>-27025</c:v>
                </c:pt>
                <c:pt idx="88">
                  <c:v>-23900</c:v>
                </c:pt>
                <c:pt idx="89">
                  <c:v>-20875</c:v>
                </c:pt>
                <c:pt idx="90">
                  <c:v>-17950</c:v>
                </c:pt>
                <c:pt idx="91">
                  <c:v>-15300</c:v>
                </c:pt>
                <c:pt idx="92">
                  <c:v>-12825</c:v>
                </c:pt>
                <c:pt idx="93">
                  <c:v>-10575</c:v>
                </c:pt>
                <c:pt idx="94">
                  <c:v>-8524.99999999999</c:v>
                </c:pt>
                <c:pt idx="95">
                  <c:v>-6699.99999999999</c:v>
                </c:pt>
                <c:pt idx="96">
                  <c:v>-5050</c:v>
                </c:pt>
                <c:pt idx="97">
                  <c:v>-3550</c:v>
                </c:pt>
                <c:pt idx="98">
                  <c:v>-2225</c:v>
                </c:pt>
                <c:pt idx="99">
                  <c:v>-1100</c:v>
                </c:pt>
                <c:pt idx="100">
                  <c:v>-74.9999999999999</c:v>
                </c:pt>
                <c:pt idx="101">
                  <c:v>799.999999999999</c:v>
                </c:pt>
                <c:pt idx="102">
                  <c:v>1550</c:v>
                </c:pt>
                <c:pt idx="103">
                  <c:v>2150</c:v>
                </c:pt>
                <c:pt idx="104">
                  <c:v>2675</c:v>
                </c:pt>
                <c:pt idx="105">
                  <c:v>3075</c:v>
                </c:pt>
                <c:pt idx="106">
                  <c:v>3375</c:v>
                </c:pt>
                <c:pt idx="107">
                  <c:v>3600</c:v>
                </c:pt>
                <c:pt idx="108">
                  <c:v>3725</c:v>
                </c:pt>
                <c:pt idx="109">
                  <c:v>3825</c:v>
                </c:pt>
                <c:pt idx="110">
                  <c:v>3800</c:v>
                </c:pt>
                <c:pt idx="111">
                  <c:v>3725</c:v>
                </c:pt>
                <c:pt idx="112">
                  <c:v>3650</c:v>
                </c:pt>
                <c:pt idx="113">
                  <c:v>3450</c:v>
                </c:pt>
                <c:pt idx="114">
                  <c:v>3275</c:v>
                </c:pt>
                <c:pt idx="115">
                  <c:v>3025</c:v>
                </c:pt>
                <c:pt idx="116">
                  <c:v>2775</c:v>
                </c:pt>
                <c:pt idx="117">
                  <c:v>2475</c:v>
                </c:pt>
                <c:pt idx="118">
                  <c:v>2150</c:v>
                </c:pt>
                <c:pt idx="119">
                  <c:v>1850</c:v>
                </c:pt>
                <c:pt idx="120">
                  <c:v>1500</c:v>
                </c:pt>
                <c:pt idx="121">
                  <c:v>1150</c:v>
                </c:pt>
                <c:pt idx="122">
                  <c:v>799.999999999999</c:v>
                </c:pt>
                <c:pt idx="123">
                  <c:v>475</c:v>
                </c:pt>
                <c:pt idx="124">
                  <c:v>99.9999999999999</c:v>
                </c:pt>
                <c:pt idx="125">
                  <c:v>-200</c:v>
                </c:pt>
                <c:pt idx="126">
                  <c:v>-525</c:v>
                </c:pt>
                <c:pt idx="127">
                  <c:v>-849.999999999999</c:v>
                </c:pt>
                <c:pt idx="128">
                  <c:v>-1150</c:v>
                </c:pt>
                <c:pt idx="129">
                  <c:v>-1425</c:v>
                </c:pt>
                <c:pt idx="130">
                  <c:v>-1675</c:v>
                </c:pt>
                <c:pt idx="131">
                  <c:v>-1900</c:v>
                </c:pt>
                <c:pt idx="132">
                  <c:v>-2150</c:v>
                </c:pt>
                <c:pt idx="133">
                  <c:v>-2325</c:v>
                </c:pt>
                <c:pt idx="134">
                  <c:v>-2475</c:v>
                </c:pt>
                <c:pt idx="135">
                  <c:v>-2650</c:v>
                </c:pt>
                <c:pt idx="136">
                  <c:v>-2750</c:v>
                </c:pt>
                <c:pt idx="137">
                  <c:v>-2850</c:v>
                </c:pt>
                <c:pt idx="138">
                  <c:v>-2925</c:v>
                </c:pt>
                <c:pt idx="139">
                  <c:v>-2975</c:v>
                </c:pt>
              </c:numCache>
            </c:numRef>
          </c:val>
          <c:smooth val="0"/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RW30_40!$R$25:$R$164</c:f>
              <c:numCache>
                <c:formatCode>General</c:formatCode>
                <c:ptCount val="140"/>
                <c:pt idx="0">
                  <c:v>0</c:v>
                </c:pt>
                <c:pt idx="1">
                  <c:v>10450</c:v>
                </c:pt>
                <c:pt idx="2">
                  <c:v>10125</c:v>
                </c:pt>
                <c:pt idx="3">
                  <c:v>9475</c:v>
                </c:pt>
                <c:pt idx="4">
                  <c:v>8675</c:v>
                </c:pt>
                <c:pt idx="5">
                  <c:v>7675</c:v>
                </c:pt>
                <c:pt idx="6">
                  <c:v>6575</c:v>
                </c:pt>
                <c:pt idx="7">
                  <c:v>5375</c:v>
                </c:pt>
                <c:pt idx="8">
                  <c:v>4200</c:v>
                </c:pt>
                <c:pt idx="9">
                  <c:v>2925</c:v>
                </c:pt>
                <c:pt idx="10">
                  <c:v>1725</c:v>
                </c:pt>
                <c:pt idx="11">
                  <c:v>575</c:v>
                </c:pt>
                <c:pt idx="12">
                  <c:v>-550</c:v>
                </c:pt>
                <c:pt idx="13">
                  <c:v>-1575</c:v>
                </c:pt>
                <c:pt idx="14">
                  <c:v>-2500</c:v>
                </c:pt>
                <c:pt idx="15">
                  <c:v>-3275</c:v>
                </c:pt>
                <c:pt idx="16">
                  <c:v>-3950</c:v>
                </c:pt>
                <c:pt idx="17">
                  <c:v>-4475</c:v>
                </c:pt>
                <c:pt idx="18">
                  <c:v>-4825</c:v>
                </c:pt>
                <c:pt idx="19">
                  <c:v>-5000</c:v>
                </c:pt>
                <c:pt idx="20">
                  <c:v>-5025</c:v>
                </c:pt>
                <c:pt idx="21">
                  <c:v>-4875</c:v>
                </c:pt>
                <c:pt idx="22">
                  <c:v>-4500</c:v>
                </c:pt>
                <c:pt idx="23">
                  <c:v>-4025</c:v>
                </c:pt>
                <c:pt idx="24">
                  <c:v>-3325</c:v>
                </c:pt>
                <c:pt idx="25">
                  <c:v>-2450</c:v>
                </c:pt>
                <c:pt idx="26">
                  <c:v>-1475</c:v>
                </c:pt>
                <c:pt idx="27">
                  <c:v>-350</c:v>
                </c:pt>
                <c:pt idx="28">
                  <c:v>899.999999999999</c:v>
                </c:pt>
                <c:pt idx="29">
                  <c:v>2250</c:v>
                </c:pt>
                <c:pt idx="30">
                  <c:v>3675</c:v>
                </c:pt>
                <c:pt idx="31">
                  <c:v>5125</c:v>
                </c:pt>
                <c:pt idx="32">
                  <c:v>6574.99999999999</c:v>
                </c:pt>
                <c:pt idx="33">
                  <c:v>8024.99999999999</c:v>
                </c:pt>
                <c:pt idx="34">
                  <c:v>9399.99999999999</c:v>
                </c:pt>
                <c:pt idx="35">
                  <c:v>10675</c:v>
                </c:pt>
                <c:pt idx="36">
                  <c:v>11825</c:v>
                </c:pt>
                <c:pt idx="37">
                  <c:v>12800</c:v>
                </c:pt>
                <c:pt idx="38">
                  <c:v>13550</c:v>
                </c:pt>
                <c:pt idx="39">
                  <c:v>14050</c:v>
                </c:pt>
                <c:pt idx="40">
                  <c:v>14275</c:v>
                </c:pt>
                <c:pt idx="41">
                  <c:v>14050</c:v>
                </c:pt>
                <c:pt idx="42">
                  <c:v>13300</c:v>
                </c:pt>
                <c:pt idx="43">
                  <c:v>11950</c:v>
                </c:pt>
                <c:pt idx="44">
                  <c:v>10075</c:v>
                </c:pt>
                <c:pt idx="45">
                  <c:v>7824.99999999999</c:v>
                </c:pt>
                <c:pt idx="46">
                  <c:v>5175</c:v>
                </c:pt>
                <c:pt idx="47">
                  <c:v>2250</c:v>
                </c:pt>
                <c:pt idx="48">
                  <c:v>-999.999999999999</c:v>
                </c:pt>
                <c:pt idx="49">
                  <c:v>-4450</c:v>
                </c:pt>
                <c:pt idx="50">
                  <c:v>-8150.00000000004</c:v>
                </c:pt>
                <c:pt idx="51">
                  <c:v>-12025</c:v>
                </c:pt>
                <c:pt idx="52">
                  <c:v>-16100</c:v>
                </c:pt>
                <c:pt idx="53">
                  <c:v>-20375</c:v>
                </c:pt>
                <c:pt idx="54">
                  <c:v>-24800</c:v>
                </c:pt>
                <c:pt idx="55">
                  <c:v>-29350</c:v>
                </c:pt>
                <c:pt idx="56">
                  <c:v>-34050</c:v>
                </c:pt>
                <c:pt idx="57">
                  <c:v>-38850</c:v>
                </c:pt>
                <c:pt idx="58">
                  <c:v>-43725</c:v>
                </c:pt>
                <c:pt idx="59">
                  <c:v>-48650</c:v>
                </c:pt>
                <c:pt idx="60">
                  <c:v>-53549.9999999999</c:v>
                </c:pt>
                <c:pt idx="61">
                  <c:v>-58374.9999999999</c:v>
                </c:pt>
                <c:pt idx="62">
                  <c:v>-63124.9999999999</c:v>
                </c:pt>
                <c:pt idx="63">
                  <c:v>-67699.9999999999</c:v>
                </c:pt>
                <c:pt idx="64">
                  <c:v>-71974.9999999999</c:v>
                </c:pt>
                <c:pt idx="65">
                  <c:v>-76024.9999999999</c:v>
                </c:pt>
                <c:pt idx="66">
                  <c:v>-79624.9999999999</c:v>
                </c:pt>
                <c:pt idx="67">
                  <c:v>-82874.9999999999</c:v>
                </c:pt>
                <c:pt idx="68">
                  <c:v>-85574.9999999999</c:v>
                </c:pt>
                <c:pt idx="69">
                  <c:v>-87774.9999999999</c:v>
                </c:pt>
                <c:pt idx="70">
                  <c:v>-89349.9999999999</c:v>
                </c:pt>
                <c:pt idx="71">
                  <c:v>-90324.9999999999</c:v>
                </c:pt>
                <c:pt idx="72">
                  <c:v>-90674.9999999999</c:v>
                </c:pt>
                <c:pt idx="73">
                  <c:v>-90349.9999999999</c:v>
                </c:pt>
                <c:pt idx="74">
                  <c:v>-89349.9999999999</c:v>
                </c:pt>
                <c:pt idx="75">
                  <c:v>-87674.9999999999</c:v>
                </c:pt>
                <c:pt idx="76">
                  <c:v>-85349.9999999999</c:v>
                </c:pt>
                <c:pt idx="77">
                  <c:v>-82399.9999999999</c:v>
                </c:pt>
                <c:pt idx="78">
                  <c:v>-78849.9999999999</c:v>
                </c:pt>
                <c:pt idx="79">
                  <c:v>-74674.9999999999</c:v>
                </c:pt>
                <c:pt idx="80">
                  <c:v>-70024.9999999999</c:v>
                </c:pt>
                <c:pt idx="81">
                  <c:v>-64849.9999999999</c:v>
                </c:pt>
                <c:pt idx="82">
                  <c:v>-59199.9999999999</c:v>
                </c:pt>
                <c:pt idx="83">
                  <c:v>-53175</c:v>
                </c:pt>
                <c:pt idx="84">
                  <c:v>-46775</c:v>
                </c:pt>
                <c:pt idx="85">
                  <c:v>-40075</c:v>
                </c:pt>
                <c:pt idx="86">
                  <c:v>-33100</c:v>
                </c:pt>
                <c:pt idx="87">
                  <c:v>-25925</c:v>
                </c:pt>
                <c:pt idx="88">
                  <c:v>-18625</c:v>
                </c:pt>
                <c:pt idx="89">
                  <c:v>-11175</c:v>
                </c:pt>
                <c:pt idx="90">
                  <c:v>-3675</c:v>
                </c:pt>
                <c:pt idx="91">
                  <c:v>3750</c:v>
                </c:pt>
                <c:pt idx="92">
                  <c:v>11175</c:v>
                </c:pt>
                <c:pt idx="93">
                  <c:v>18450</c:v>
                </c:pt>
                <c:pt idx="94">
                  <c:v>25575</c:v>
                </c:pt>
                <c:pt idx="95">
                  <c:v>32475</c:v>
                </c:pt>
                <c:pt idx="96">
                  <c:v>39150</c:v>
                </c:pt>
                <c:pt idx="97">
                  <c:v>45500</c:v>
                </c:pt>
                <c:pt idx="98">
                  <c:v>51550</c:v>
                </c:pt>
                <c:pt idx="99">
                  <c:v>57174.9999999999</c:v>
                </c:pt>
                <c:pt idx="100">
                  <c:v>62424.9999999999</c:v>
                </c:pt>
                <c:pt idx="101">
                  <c:v>67199.9999999999</c:v>
                </c:pt>
                <c:pt idx="102">
                  <c:v>71474.9999999999</c:v>
                </c:pt>
                <c:pt idx="103">
                  <c:v>75249.9999999999</c:v>
                </c:pt>
                <c:pt idx="104">
                  <c:v>78449.9999999999</c:v>
                </c:pt>
                <c:pt idx="105">
                  <c:v>81074.9999999999</c:v>
                </c:pt>
                <c:pt idx="106">
                  <c:v>83099.9999999999</c:v>
                </c:pt>
                <c:pt idx="107">
                  <c:v>84524.9999999999</c:v>
                </c:pt>
                <c:pt idx="108">
                  <c:v>85324.9999999999</c:v>
                </c:pt>
                <c:pt idx="109">
                  <c:v>85524.9999999999</c:v>
                </c:pt>
                <c:pt idx="110">
                  <c:v>85074.9999999999</c:v>
                </c:pt>
                <c:pt idx="111">
                  <c:v>84074.9999999999</c:v>
                </c:pt>
                <c:pt idx="112">
                  <c:v>82524.9999999999</c:v>
                </c:pt>
                <c:pt idx="113">
                  <c:v>80399.9999999999</c:v>
                </c:pt>
                <c:pt idx="114">
                  <c:v>77824.9999999999</c:v>
                </c:pt>
                <c:pt idx="115">
                  <c:v>74799.9999999999</c:v>
                </c:pt>
                <c:pt idx="116">
                  <c:v>71374.9999999999</c:v>
                </c:pt>
                <c:pt idx="117">
                  <c:v>67599.9999999999</c:v>
                </c:pt>
                <c:pt idx="118">
                  <c:v>63549.9999999999</c:v>
                </c:pt>
                <c:pt idx="119">
                  <c:v>59274.9999999999</c:v>
                </c:pt>
                <c:pt idx="120">
                  <c:v>54799.9999999999</c:v>
                </c:pt>
                <c:pt idx="121">
                  <c:v>50250</c:v>
                </c:pt>
                <c:pt idx="122">
                  <c:v>45600</c:v>
                </c:pt>
                <c:pt idx="123">
                  <c:v>40900</c:v>
                </c:pt>
                <c:pt idx="124">
                  <c:v>36250</c:v>
                </c:pt>
                <c:pt idx="125">
                  <c:v>31600</c:v>
                </c:pt>
                <c:pt idx="126">
                  <c:v>27025</c:v>
                </c:pt>
                <c:pt idx="127">
                  <c:v>22575</c:v>
                </c:pt>
                <c:pt idx="128">
                  <c:v>18225</c:v>
                </c:pt>
                <c:pt idx="129">
                  <c:v>13975</c:v>
                </c:pt>
                <c:pt idx="130">
                  <c:v>9924.99999999999</c:v>
                </c:pt>
                <c:pt idx="131">
                  <c:v>5999.99999999999</c:v>
                </c:pt>
                <c:pt idx="132">
                  <c:v>2300</c:v>
                </c:pt>
                <c:pt idx="133">
                  <c:v>-1225</c:v>
                </c:pt>
                <c:pt idx="134">
                  <c:v>-4500</c:v>
                </c:pt>
                <c:pt idx="135">
                  <c:v>-7524.99999999999</c:v>
                </c:pt>
                <c:pt idx="136">
                  <c:v>-10175</c:v>
                </c:pt>
                <c:pt idx="137">
                  <c:v>-12500</c:v>
                </c:pt>
                <c:pt idx="138">
                  <c:v>-14375</c:v>
                </c:pt>
                <c:pt idx="139">
                  <c:v>-15750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6628986"/>
        <c:axId val="958908238"/>
      </c:lineChart>
      <c:catAx>
        <c:axId val="7666289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908238"/>
        <c:crosses val="autoZero"/>
        <c:auto val="1"/>
        <c:lblAlgn val="ctr"/>
        <c:lblOffset val="100"/>
        <c:noMultiLvlLbl val="0"/>
      </c:catAx>
      <c:valAx>
        <c:axId val="958908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6289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LW40_30!$V$25:$V$165</c:f>
              <c:numCache>
                <c:formatCode>General</c:formatCode>
                <c:ptCount val="141"/>
                <c:pt idx="0">
                  <c:v>0</c:v>
                </c:pt>
                <c:pt idx="1">
                  <c:v>-421250</c:v>
                </c:pt>
                <c:pt idx="2">
                  <c:v>-10000</c:v>
                </c:pt>
                <c:pt idx="3">
                  <c:v>-18125.0000000001</c:v>
                </c:pt>
                <c:pt idx="4">
                  <c:v>-21249.9999999998</c:v>
                </c:pt>
                <c:pt idx="5">
                  <c:v>-26875</c:v>
                </c:pt>
                <c:pt idx="6">
                  <c:v>-30000</c:v>
                </c:pt>
                <c:pt idx="7">
                  <c:v>-31250</c:v>
                </c:pt>
                <c:pt idx="8">
                  <c:v>-34375.0000000004</c:v>
                </c:pt>
                <c:pt idx="9">
                  <c:v>-33750</c:v>
                </c:pt>
                <c:pt idx="10">
                  <c:v>-33125.0000000001</c:v>
                </c:pt>
                <c:pt idx="11">
                  <c:v>-33125</c:v>
                </c:pt>
                <c:pt idx="12">
                  <c:v>-30000</c:v>
                </c:pt>
                <c:pt idx="13">
                  <c:v>-28125</c:v>
                </c:pt>
                <c:pt idx="14">
                  <c:v>-24374.9999999989</c:v>
                </c:pt>
                <c:pt idx="15">
                  <c:v>-21250</c:v>
                </c:pt>
                <c:pt idx="16">
                  <c:v>-15000</c:v>
                </c:pt>
                <c:pt idx="17">
                  <c:v>-11875</c:v>
                </c:pt>
                <c:pt idx="18">
                  <c:v>-5000</c:v>
                </c:pt>
                <c:pt idx="19">
                  <c:v>0</c:v>
                </c:pt>
                <c:pt idx="20">
                  <c:v>6875</c:v>
                </c:pt>
                <c:pt idx="21">
                  <c:v>12500</c:v>
                </c:pt>
                <c:pt idx="22">
                  <c:v>18750</c:v>
                </c:pt>
                <c:pt idx="23">
                  <c:v>24999.9999999999</c:v>
                </c:pt>
                <c:pt idx="24">
                  <c:v>31250</c:v>
                </c:pt>
                <c:pt idx="25">
                  <c:v>36249.9999999981</c:v>
                </c:pt>
                <c:pt idx="26">
                  <c:v>42500.0000000018</c:v>
                </c:pt>
                <c:pt idx="27">
                  <c:v>46875</c:v>
                </c:pt>
                <c:pt idx="28">
                  <c:v>51249.9999999999</c:v>
                </c:pt>
                <c:pt idx="29">
                  <c:v>53750</c:v>
                </c:pt>
                <c:pt idx="30">
                  <c:v>57499.9999999999</c:v>
                </c:pt>
                <c:pt idx="31">
                  <c:v>57500</c:v>
                </c:pt>
                <c:pt idx="32">
                  <c:v>59374.9999999999</c:v>
                </c:pt>
                <c:pt idx="33">
                  <c:v>57500</c:v>
                </c:pt>
                <c:pt idx="34">
                  <c:v>56250</c:v>
                </c:pt>
                <c:pt idx="35">
                  <c:v>53125</c:v>
                </c:pt>
                <c:pt idx="36">
                  <c:v>47500</c:v>
                </c:pt>
                <c:pt idx="37">
                  <c:v>41250</c:v>
                </c:pt>
                <c:pt idx="38">
                  <c:v>34375</c:v>
                </c:pt>
                <c:pt idx="39">
                  <c:v>24375</c:v>
                </c:pt>
                <c:pt idx="40">
                  <c:v>12500</c:v>
                </c:pt>
                <c:pt idx="41">
                  <c:v>3125</c:v>
                </c:pt>
                <c:pt idx="42">
                  <c:v>0</c:v>
                </c:pt>
                <c:pt idx="43">
                  <c:v>1250</c:v>
                </c:pt>
                <c:pt idx="44">
                  <c:v>1875</c:v>
                </c:pt>
                <c:pt idx="45">
                  <c:v>1875</c:v>
                </c:pt>
                <c:pt idx="46">
                  <c:v>3125</c:v>
                </c:pt>
                <c:pt idx="47">
                  <c:v>3750</c:v>
                </c:pt>
                <c:pt idx="48">
                  <c:v>3125</c:v>
                </c:pt>
                <c:pt idx="49">
                  <c:v>4375</c:v>
                </c:pt>
                <c:pt idx="50">
                  <c:v>4375.00000000013</c:v>
                </c:pt>
                <c:pt idx="51">
                  <c:v>4999.99999999986</c:v>
                </c:pt>
                <c:pt idx="52">
                  <c:v>5000</c:v>
                </c:pt>
                <c:pt idx="53">
                  <c:v>6249.99999999999</c:v>
                </c:pt>
                <c:pt idx="54">
                  <c:v>5624.99999999999</c:v>
                </c:pt>
                <c:pt idx="55">
                  <c:v>5624.99999999999</c:v>
                </c:pt>
                <c:pt idx="56">
                  <c:v>6874.99999999999</c:v>
                </c:pt>
                <c:pt idx="57">
                  <c:v>6250</c:v>
                </c:pt>
                <c:pt idx="58">
                  <c:v>7499.99999999999</c:v>
                </c:pt>
                <c:pt idx="59">
                  <c:v>6250</c:v>
                </c:pt>
                <c:pt idx="60">
                  <c:v>7499.99999999999</c:v>
                </c:pt>
                <c:pt idx="61">
                  <c:v>7500</c:v>
                </c:pt>
                <c:pt idx="62">
                  <c:v>6874.99999999999</c:v>
                </c:pt>
                <c:pt idx="63">
                  <c:v>8125</c:v>
                </c:pt>
                <c:pt idx="64">
                  <c:v>6874.99999999998</c:v>
                </c:pt>
                <c:pt idx="65">
                  <c:v>8125</c:v>
                </c:pt>
                <c:pt idx="66">
                  <c:v>7500</c:v>
                </c:pt>
                <c:pt idx="67">
                  <c:v>8125</c:v>
                </c:pt>
                <c:pt idx="68">
                  <c:v>6874.99999999998</c:v>
                </c:pt>
                <c:pt idx="69">
                  <c:v>8125</c:v>
                </c:pt>
                <c:pt idx="70">
                  <c:v>7500</c:v>
                </c:pt>
                <c:pt idx="71">
                  <c:v>8124.99999999998</c:v>
                </c:pt>
                <c:pt idx="72">
                  <c:v>6875</c:v>
                </c:pt>
                <c:pt idx="73">
                  <c:v>7500</c:v>
                </c:pt>
                <c:pt idx="74">
                  <c:v>7500</c:v>
                </c:pt>
                <c:pt idx="75">
                  <c:v>7499.99999999998</c:v>
                </c:pt>
                <c:pt idx="76">
                  <c:v>6875</c:v>
                </c:pt>
                <c:pt idx="77">
                  <c:v>6875</c:v>
                </c:pt>
                <c:pt idx="78">
                  <c:v>6875</c:v>
                </c:pt>
                <c:pt idx="79">
                  <c:v>6875</c:v>
                </c:pt>
                <c:pt idx="80">
                  <c:v>6249.99999999995</c:v>
                </c:pt>
                <c:pt idx="81">
                  <c:v>6250</c:v>
                </c:pt>
                <c:pt idx="82">
                  <c:v>6250</c:v>
                </c:pt>
                <c:pt idx="83">
                  <c:v>6250</c:v>
                </c:pt>
                <c:pt idx="84">
                  <c:v>5625</c:v>
                </c:pt>
                <c:pt idx="85">
                  <c:v>5625</c:v>
                </c:pt>
                <c:pt idx="86">
                  <c:v>5000</c:v>
                </c:pt>
                <c:pt idx="87">
                  <c:v>5000</c:v>
                </c:pt>
                <c:pt idx="88">
                  <c:v>5000</c:v>
                </c:pt>
                <c:pt idx="89">
                  <c:v>4999.99999999995</c:v>
                </c:pt>
                <c:pt idx="90">
                  <c:v>3750</c:v>
                </c:pt>
                <c:pt idx="91">
                  <c:v>4375</c:v>
                </c:pt>
                <c:pt idx="92">
                  <c:v>3750</c:v>
                </c:pt>
                <c:pt idx="93">
                  <c:v>3750</c:v>
                </c:pt>
                <c:pt idx="94">
                  <c:v>3750</c:v>
                </c:pt>
                <c:pt idx="95">
                  <c:v>2500</c:v>
                </c:pt>
                <c:pt idx="96">
                  <c:v>3125</c:v>
                </c:pt>
                <c:pt idx="97">
                  <c:v>2500</c:v>
                </c:pt>
                <c:pt idx="98">
                  <c:v>2500</c:v>
                </c:pt>
                <c:pt idx="99">
                  <c:v>1875</c:v>
                </c:pt>
                <c:pt idx="100">
                  <c:v>1875</c:v>
                </c:pt>
                <c:pt idx="101">
                  <c:v>1875</c:v>
                </c:pt>
                <c:pt idx="102">
                  <c:v>1250</c:v>
                </c:pt>
                <c:pt idx="103">
                  <c:v>625</c:v>
                </c:pt>
                <c:pt idx="104">
                  <c:v>1250</c:v>
                </c:pt>
                <c:pt idx="105">
                  <c:v>625</c:v>
                </c:pt>
                <c:pt idx="106">
                  <c:v>0</c:v>
                </c:pt>
                <c:pt idx="107">
                  <c:v>625</c:v>
                </c:pt>
                <c:pt idx="108">
                  <c:v>0</c:v>
                </c:pt>
                <c:pt idx="109">
                  <c:v>-625</c:v>
                </c:pt>
                <c:pt idx="110">
                  <c:v>0</c:v>
                </c:pt>
                <c:pt idx="111">
                  <c:v>-625</c:v>
                </c:pt>
                <c:pt idx="112">
                  <c:v>-1250</c:v>
                </c:pt>
                <c:pt idx="113">
                  <c:v>-1250</c:v>
                </c:pt>
                <c:pt idx="114">
                  <c:v>-625</c:v>
                </c:pt>
                <c:pt idx="115">
                  <c:v>-1875</c:v>
                </c:pt>
                <c:pt idx="116">
                  <c:v>-625</c:v>
                </c:pt>
                <c:pt idx="117">
                  <c:v>-2500</c:v>
                </c:pt>
                <c:pt idx="118">
                  <c:v>-1250</c:v>
                </c:pt>
                <c:pt idx="119">
                  <c:v>-2500</c:v>
                </c:pt>
                <c:pt idx="120">
                  <c:v>-1250</c:v>
                </c:pt>
                <c:pt idx="121">
                  <c:v>-2500</c:v>
                </c:pt>
                <c:pt idx="122">
                  <c:v>-2500</c:v>
                </c:pt>
                <c:pt idx="123">
                  <c:v>-1875</c:v>
                </c:pt>
                <c:pt idx="124">
                  <c:v>-1875</c:v>
                </c:pt>
                <c:pt idx="125">
                  <c:v>-3125</c:v>
                </c:pt>
                <c:pt idx="126">
                  <c:v>-1875</c:v>
                </c:pt>
                <c:pt idx="127">
                  <c:v>-3125</c:v>
                </c:pt>
                <c:pt idx="128">
                  <c:v>-1875</c:v>
                </c:pt>
                <c:pt idx="129">
                  <c:v>-2500</c:v>
                </c:pt>
                <c:pt idx="130">
                  <c:v>-2500</c:v>
                </c:pt>
                <c:pt idx="131">
                  <c:v>-2500</c:v>
                </c:pt>
                <c:pt idx="132">
                  <c:v>-1874.99999999995</c:v>
                </c:pt>
                <c:pt idx="133">
                  <c:v>-3125</c:v>
                </c:pt>
                <c:pt idx="134">
                  <c:v>-1250</c:v>
                </c:pt>
                <c:pt idx="135">
                  <c:v>-3125</c:v>
                </c:pt>
                <c:pt idx="136">
                  <c:v>-1250</c:v>
                </c:pt>
                <c:pt idx="137">
                  <c:v>-2500</c:v>
                </c:pt>
                <c:pt idx="138">
                  <c:v>-1250</c:v>
                </c:pt>
                <c:pt idx="139">
                  <c:v>-2500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LW40_30!$W$25:$W$165</c:f>
              <c:numCache>
                <c:formatCode>General</c:formatCode>
                <c:ptCount val="141"/>
                <c:pt idx="0">
                  <c:v>0</c:v>
                </c:pt>
                <c:pt idx="1">
                  <c:v>-73125</c:v>
                </c:pt>
                <c:pt idx="2">
                  <c:v>7500</c:v>
                </c:pt>
                <c:pt idx="3">
                  <c:v>15625</c:v>
                </c:pt>
                <c:pt idx="4">
                  <c:v>21875</c:v>
                </c:pt>
                <c:pt idx="5">
                  <c:v>25625</c:v>
                </c:pt>
                <c:pt idx="6">
                  <c:v>30000</c:v>
                </c:pt>
                <c:pt idx="7">
                  <c:v>32500</c:v>
                </c:pt>
                <c:pt idx="8">
                  <c:v>35000.0000000001</c:v>
                </c:pt>
                <c:pt idx="9">
                  <c:v>36250</c:v>
                </c:pt>
                <c:pt idx="10">
                  <c:v>35625</c:v>
                </c:pt>
                <c:pt idx="11">
                  <c:v>36250</c:v>
                </c:pt>
                <c:pt idx="12">
                  <c:v>34375</c:v>
                </c:pt>
                <c:pt idx="13">
                  <c:v>32500</c:v>
                </c:pt>
                <c:pt idx="14">
                  <c:v>31249.9999999996</c:v>
                </c:pt>
                <c:pt idx="15">
                  <c:v>27500</c:v>
                </c:pt>
                <c:pt idx="16">
                  <c:v>25000</c:v>
                </c:pt>
                <c:pt idx="17">
                  <c:v>21250</c:v>
                </c:pt>
                <c:pt idx="18">
                  <c:v>18125</c:v>
                </c:pt>
                <c:pt idx="19">
                  <c:v>13125</c:v>
                </c:pt>
                <c:pt idx="20">
                  <c:v>10000</c:v>
                </c:pt>
                <c:pt idx="21">
                  <c:v>5625</c:v>
                </c:pt>
                <c:pt idx="22">
                  <c:v>1250</c:v>
                </c:pt>
                <c:pt idx="23">
                  <c:v>-3125</c:v>
                </c:pt>
                <c:pt idx="24">
                  <c:v>-6875</c:v>
                </c:pt>
                <c:pt idx="25">
                  <c:v>-10624.9999999989</c:v>
                </c:pt>
                <c:pt idx="26">
                  <c:v>-15000.0000000011</c:v>
                </c:pt>
                <c:pt idx="27">
                  <c:v>-16875</c:v>
                </c:pt>
                <c:pt idx="28">
                  <c:v>-20625</c:v>
                </c:pt>
                <c:pt idx="29">
                  <c:v>-23750</c:v>
                </c:pt>
                <c:pt idx="30">
                  <c:v>-25000</c:v>
                </c:pt>
                <c:pt idx="31">
                  <c:v>-26250</c:v>
                </c:pt>
                <c:pt idx="32">
                  <c:v>-28125</c:v>
                </c:pt>
                <c:pt idx="33">
                  <c:v>-28125</c:v>
                </c:pt>
                <c:pt idx="34">
                  <c:v>-27500</c:v>
                </c:pt>
                <c:pt idx="35">
                  <c:v>-26875</c:v>
                </c:pt>
                <c:pt idx="36">
                  <c:v>-23750</c:v>
                </c:pt>
                <c:pt idx="37">
                  <c:v>-21875</c:v>
                </c:pt>
                <c:pt idx="38">
                  <c:v>-17500</c:v>
                </c:pt>
                <c:pt idx="39">
                  <c:v>-13125</c:v>
                </c:pt>
                <c:pt idx="40">
                  <c:v>-7499.99999999999</c:v>
                </c:pt>
                <c:pt idx="41">
                  <c:v>-625</c:v>
                </c:pt>
                <c:pt idx="42">
                  <c:v>0</c:v>
                </c:pt>
                <c:pt idx="43">
                  <c:v>625</c:v>
                </c:pt>
                <c:pt idx="44">
                  <c:v>-625</c:v>
                </c:pt>
                <c:pt idx="45">
                  <c:v>625</c:v>
                </c:pt>
                <c:pt idx="46">
                  <c:v>625</c:v>
                </c:pt>
                <c:pt idx="47">
                  <c:v>0</c:v>
                </c:pt>
                <c:pt idx="48">
                  <c:v>1250</c:v>
                </c:pt>
                <c:pt idx="49">
                  <c:v>0</c:v>
                </c:pt>
                <c:pt idx="50">
                  <c:v>625.000000000455</c:v>
                </c:pt>
                <c:pt idx="51">
                  <c:v>1249.99999999953</c:v>
                </c:pt>
                <c:pt idx="52">
                  <c:v>625</c:v>
                </c:pt>
                <c:pt idx="53">
                  <c:v>625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1875</c:v>
                </c:pt>
                <c:pt idx="58">
                  <c:v>625</c:v>
                </c:pt>
                <c:pt idx="59">
                  <c:v>1875</c:v>
                </c:pt>
                <c:pt idx="60">
                  <c:v>1250</c:v>
                </c:pt>
                <c:pt idx="61">
                  <c:v>1249.99999999999</c:v>
                </c:pt>
                <c:pt idx="62">
                  <c:v>2500</c:v>
                </c:pt>
                <c:pt idx="63">
                  <c:v>1875</c:v>
                </c:pt>
                <c:pt idx="64">
                  <c:v>1250</c:v>
                </c:pt>
                <c:pt idx="65">
                  <c:v>2500</c:v>
                </c:pt>
                <c:pt idx="66">
                  <c:v>1875</c:v>
                </c:pt>
                <c:pt idx="67">
                  <c:v>1875</c:v>
                </c:pt>
                <c:pt idx="68">
                  <c:v>2500</c:v>
                </c:pt>
                <c:pt idx="69">
                  <c:v>2500</c:v>
                </c:pt>
                <c:pt idx="70">
                  <c:v>1875</c:v>
                </c:pt>
                <c:pt idx="71">
                  <c:v>3124.99999999998</c:v>
                </c:pt>
                <c:pt idx="72">
                  <c:v>1875</c:v>
                </c:pt>
                <c:pt idx="73">
                  <c:v>3125</c:v>
                </c:pt>
                <c:pt idx="74">
                  <c:v>2500</c:v>
                </c:pt>
                <c:pt idx="75">
                  <c:v>2500</c:v>
                </c:pt>
                <c:pt idx="76">
                  <c:v>3125</c:v>
                </c:pt>
                <c:pt idx="77">
                  <c:v>2500</c:v>
                </c:pt>
                <c:pt idx="78">
                  <c:v>3125</c:v>
                </c:pt>
                <c:pt idx="79">
                  <c:v>3125</c:v>
                </c:pt>
                <c:pt idx="80">
                  <c:v>3124.99999999998</c:v>
                </c:pt>
                <c:pt idx="81">
                  <c:v>2500</c:v>
                </c:pt>
                <c:pt idx="82">
                  <c:v>3750</c:v>
                </c:pt>
                <c:pt idx="83">
                  <c:v>3125</c:v>
                </c:pt>
                <c:pt idx="84">
                  <c:v>3125</c:v>
                </c:pt>
                <c:pt idx="85">
                  <c:v>3750</c:v>
                </c:pt>
                <c:pt idx="86">
                  <c:v>3125</c:v>
                </c:pt>
                <c:pt idx="87">
                  <c:v>3125</c:v>
                </c:pt>
                <c:pt idx="88">
                  <c:v>3749.99999999998</c:v>
                </c:pt>
                <c:pt idx="89">
                  <c:v>3125</c:v>
                </c:pt>
                <c:pt idx="90">
                  <c:v>3750</c:v>
                </c:pt>
                <c:pt idx="91">
                  <c:v>3750</c:v>
                </c:pt>
                <c:pt idx="92">
                  <c:v>3125</c:v>
                </c:pt>
                <c:pt idx="93">
                  <c:v>3750</c:v>
                </c:pt>
                <c:pt idx="94">
                  <c:v>3125</c:v>
                </c:pt>
                <c:pt idx="95">
                  <c:v>4374.99999999998</c:v>
                </c:pt>
                <c:pt idx="96">
                  <c:v>3125</c:v>
                </c:pt>
                <c:pt idx="97">
                  <c:v>3750</c:v>
                </c:pt>
                <c:pt idx="98">
                  <c:v>3750</c:v>
                </c:pt>
                <c:pt idx="99">
                  <c:v>3125</c:v>
                </c:pt>
                <c:pt idx="100">
                  <c:v>3750</c:v>
                </c:pt>
                <c:pt idx="101">
                  <c:v>3750</c:v>
                </c:pt>
                <c:pt idx="102">
                  <c:v>3750</c:v>
                </c:pt>
                <c:pt idx="103">
                  <c:v>3125</c:v>
                </c:pt>
                <c:pt idx="104">
                  <c:v>3750</c:v>
                </c:pt>
                <c:pt idx="105">
                  <c:v>3750</c:v>
                </c:pt>
                <c:pt idx="106">
                  <c:v>3124.99999999995</c:v>
                </c:pt>
                <c:pt idx="107">
                  <c:v>3750</c:v>
                </c:pt>
                <c:pt idx="108">
                  <c:v>3125</c:v>
                </c:pt>
                <c:pt idx="109">
                  <c:v>3125</c:v>
                </c:pt>
                <c:pt idx="110">
                  <c:v>3125</c:v>
                </c:pt>
                <c:pt idx="111">
                  <c:v>3750</c:v>
                </c:pt>
                <c:pt idx="112">
                  <c:v>3125</c:v>
                </c:pt>
                <c:pt idx="113">
                  <c:v>2500</c:v>
                </c:pt>
                <c:pt idx="114">
                  <c:v>3750</c:v>
                </c:pt>
                <c:pt idx="115">
                  <c:v>2500</c:v>
                </c:pt>
                <c:pt idx="116">
                  <c:v>3125</c:v>
                </c:pt>
                <c:pt idx="117">
                  <c:v>2500</c:v>
                </c:pt>
                <c:pt idx="118">
                  <c:v>2500</c:v>
                </c:pt>
                <c:pt idx="119">
                  <c:v>2500</c:v>
                </c:pt>
                <c:pt idx="120">
                  <c:v>3125</c:v>
                </c:pt>
                <c:pt idx="121">
                  <c:v>1875</c:v>
                </c:pt>
                <c:pt idx="122">
                  <c:v>1875</c:v>
                </c:pt>
                <c:pt idx="123">
                  <c:v>2499.99999999995</c:v>
                </c:pt>
                <c:pt idx="124">
                  <c:v>1875</c:v>
                </c:pt>
                <c:pt idx="125">
                  <c:v>1875</c:v>
                </c:pt>
                <c:pt idx="126">
                  <c:v>1875</c:v>
                </c:pt>
                <c:pt idx="127">
                  <c:v>1250</c:v>
                </c:pt>
                <c:pt idx="128">
                  <c:v>1875</c:v>
                </c:pt>
                <c:pt idx="129">
                  <c:v>1250</c:v>
                </c:pt>
                <c:pt idx="130">
                  <c:v>625</c:v>
                </c:pt>
                <c:pt idx="131">
                  <c:v>1250</c:v>
                </c:pt>
                <c:pt idx="132">
                  <c:v>625</c:v>
                </c:pt>
                <c:pt idx="133">
                  <c:v>625</c:v>
                </c:pt>
                <c:pt idx="134">
                  <c:v>625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-1250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LW40_30!$X$25:$X$165</c:f>
              <c:numCache>
                <c:formatCode>General</c:formatCode>
                <c:ptCount val="141"/>
                <c:pt idx="0">
                  <c:v>0</c:v>
                </c:pt>
                <c:pt idx="1">
                  <c:v>236250</c:v>
                </c:pt>
                <c:pt idx="2">
                  <c:v>13750</c:v>
                </c:pt>
                <c:pt idx="3">
                  <c:v>25000</c:v>
                </c:pt>
                <c:pt idx="4">
                  <c:v>35624.9999999999</c:v>
                </c:pt>
                <c:pt idx="5">
                  <c:v>43750</c:v>
                </c:pt>
                <c:pt idx="6">
                  <c:v>48125</c:v>
                </c:pt>
                <c:pt idx="7">
                  <c:v>53125</c:v>
                </c:pt>
                <c:pt idx="8">
                  <c:v>55000.0000000004</c:v>
                </c:pt>
                <c:pt idx="9">
                  <c:v>55625</c:v>
                </c:pt>
                <c:pt idx="10">
                  <c:v>55000</c:v>
                </c:pt>
                <c:pt idx="11">
                  <c:v>51875.0000000001</c:v>
                </c:pt>
                <c:pt idx="12">
                  <c:v>48750</c:v>
                </c:pt>
                <c:pt idx="13">
                  <c:v>43750</c:v>
                </c:pt>
                <c:pt idx="14">
                  <c:v>38749.9999999989</c:v>
                </c:pt>
                <c:pt idx="15">
                  <c:v>32500</c:v>
                </c:pt>
                <c:pt idx="16">
                  <c:v>25000</c:v>
                </c:pt>
                <c:pt idx="17">
                  <c:v>18125</c:v>
                </c:pt>
                <c:pt idx="18">
                  <c:v>10625</c:v>
                </c:pt>
                <c:pt idx="19">
                  <c:v>3125</c:v>
                </c:pt>
                <c:pt idx="20">
                  <c:v>-5000</c:v>
                </c:pt>
                <c:pt idx="21">
                  <c:v>-11250</c:v>
                </c:pt>
                <c:pt idx="22">
                  <c:v>-18750</c:v>
                </c:pt>
                <c:pt idx="23">
                  <c:v>-25000</c:v>
                </c:pt>
                <c:pt idx="24">
                  <c:v>-29375</c:v>
                </c:pt>
                <c:pt idx="25">
                  <c:v>-35624.9999999978</c:v>
                </c:pt>
                <c:pt idx="26">
                  <c:v>-38750.0000000021</c:v>
                </c:pt>
                <c:pt idx="27">
                  <c:v>-42500</c:v>
                </c:pt>
                <c:pt idx="28">
                  <c:v>-44999.9999999999</c:v>
                </c:pt>
                <c:pt idx="29">
                  <c:v>-45625</c:v>
                </c:pt>
                <c:pt idx="30">
                  <c:v>-46874.9999999999</c:v>
                </c:pt>
                <c:pt idx="31">
                  <c:v>-46250</c:v>
                </c:pt>
                <c:pt idx="32">
                  <c:v>-46249.9999999999</c:v>
                </c:pt>
                <c:pt idx="33">
                  <c:v>-43125</c:v>
                </c:pt>
                <c:pt idx="34">
                  <c:v>-41875</c:v>
                </c:pt>
                <c:pt idx="35">
                  <c:v>-38125</c:v>
                </c:pt>
                <c:pt idx="36">
                  <c:v>-34375</c:v>
                </c:pt>
                <c:pt idx="37">
                  <c:v>-28750</c:v>
                </c:pt>
                <c:pt idx="38">
                  <c:v>-25000</c:v>
                </c:pt>
                <c:pt idx="39">
                  <c:v>-16875</c:v>
                </c:pt>
                <c:pt idx="40">
                  <c:v>-11250</c:v>
                </c:pt>
                <c:pt idx="41">
                  <c:v>-6250</c:v>
                </c:pt>
                <c:pt idx="42">
                  <c:v>-13125</c:v>
                </c:pt>
                <c:pt idx="43">
                  <c:v>-23125</c:v>
                </c:pt>
                <c:pt idx="44">
                  <c:v>-30625</c:v>
                </c:pt>
                <c:pt idx="45">
                  <c:v>-37500</c:v>
                </c:pt>
                <c:pt idx="46">
                  <c:v>-42500</c:v>
                </c:pt>
                <c:pt idx="47">
                  <c:v>-47500</c:v>
                </c:pt>
                <c:pt idx="48">
                  <c:v>-53125</c:v>
                </c:pt>
                <c:pt idx="49">
                  <c:v>-55625</c:v>
                </c:pt>
                <c:pt idx="50">
                  <c:v>-60625.0000000008</c:v>
                </c:pt>
                <c:pt idx="51">
                  <c:v>-64374.9999999991</c:v>
                </c:pt>
                <c:pt idx="52">
                  <c:v>-68124.9999999999</c:v>
                </c:pt>
                <c:pt idx="53">
                  <c:v>-73125</c:v>
                </c:pt>
                <c:pt idx="54">
                  <c:v>-76250</c:v>
                </c:pt>
                <c:pt idx="55">
                  <c:v>-81874.9999999999</c:v>
                </c:pt>
                <c:pt idx="56">
                  <c:v>-84374.9999999999</c:v>
                </c:pt>
                <c:pt idx="57">
                  <c:v>-89374.9999999999</c:v>
                </c:pt>
                <c:pt idx="58">
                  <c:v>-91874.9999999999</c:v>
                </c:pt>
                <c:pt idx="59">
                  <c:v>-95000</c:v>
                </c:pt>
                <c:pt idx="60">
                  <c:v>-96874.9999999998</c:v>
                </c:pt>
                <c:pt idx="61">
                  <c:v>-97500</c:v>
                </c:pt>
                <c:pt idx="62">
                  <c:v>-96874.9999999998</c:v>
                </c:pt>
                <c:pt idx="63">
                  <c:v>-95625</c:v>
                </c:pt>
                <c:pt idx="64">
                  <c:v>-92499.9999999998</c:v>
                </c:pt>
                <c:pt idx="65">
                  <c:v>-88125</c:v>
                </c:pt>
                <c:pt idx="66">
                  <c:v>-81875</c:v>
                </c:pt>
                <c:pt idx="67">
                  <c:v>-74999.9999999998</c:v>
                </c:pt>
                <c:pt idx="68">
                  <c:v>-66250</c:v>
                </c:pt>
                <c:pt idx="69">
                  <c:v>-55625</c:v>
                </c:pt>
                <c:pt idx="70">
                  <c:v>-46250</c:v>
                </c:pt>
                <c:pt idx="71">
                  <c:v>-33750</c:v>
                </c:pt>
                <c:pt idx="72">
                  <c:v>-21875</c:v>
                </c:pt>
                <c:pt idx="73">
                  <c:v>-8125</c:v>
                </c:pt>
                <c:pt idx="74">
                  <c:v>3750</c:v>
                </c:pt>
                <c:pt idx="75">
                  <c:v>18125</c:v>
                </c:pt>
                <c:pt idx="76">
                  <c:v>30000</c:v>
                </c:pt>
                <c:pt idx="77">
                  <c:v>42500</c:v>
                </c:pt>
                <c:pt idx="78">
                  <c:v>55625</c:v>
                </c:pt>
                <c:pt idx="79">
                  <c:v>65000</c:v>
                </c:pt>
                <c:pt idx="80">
                  <c:v>76250</c:v>
                </c:pt>
                <c:pt idx="81">
                  <c:v>85624.9999999998</c:v>
                </c:pt>
                <c:pt idx="82">
                  <c:v>93750</c:v>
                </c:pt>
                <c:pt idx="83">
                  <c:v>99999.9999999998</c:v>
                </c:pt>
                <c:pt idx="84">
                  <c:v>106250</c:v>
                </c:pt>
                <c:pt idx="85">
                  <c:v>110000</c:v>
                </c:pt>
                <c:pt idx="86">
                  <c:v>113125</c:v>
                </c:pt>
                <c:pt idx="87">
                  <c:v>114375</c:v>
                </c:pt>
                <c:pt idx="88">
                  <c:v>115000</c:v>
                </c:pt>
                <c:pt idx="89">
                  <c:v>111875</c:v>
                </c:pt>
                <c:pt idx="90">
                  <c:v>109375</c:v>
                </c:pt>
                <c:pt idx="91">
                  <c:v>104375</c:v>
                </c:pt>
                <c:pt idx="92">
                  <c:v>98749.9999999999</c:v>
                </c:pt>
                <c:pt idx="93">
                  <c:v>91874.9999999999</c:v>
                </c:pt>
                <c:pt idx="94">
                  <c:v>86874.9999999999</c:v>
                </c:pt>
                <c:pt idx="95">
                  <c:v>80624.9999999999</c:v>
                </c:pt>
                <c:pt idx="96">
                  <c:v>74999.9999999999</c:v>
                </c:pt>
                <c:pt idx="97">
                  <c:v>68124.9999999999</c:v>
                </c:pt>
                <c:pt idx="98">
                  <c:v>63125</c:v>
                </c:pt>
                <c:pt idx="99">
                  <c:v>57499.9999999999</c:v>
                </c:pt>
                <c:pt idx="100">
                  <c:v>51875</c:v>
                </c:pt>
                <c:pt idx="101">
                  <c:v>45625</c:v>
                </c:pt>
                <c:pt idx="102">
                  <c:v>40625</c:v>
                </c:pt>
                <c:pt idx="103">
                  <c:v>35625</c:v>
                </c:pt>
                <c:pt idx="104">
                  <c:v>29375</c:v>
                </c:pt>
                <c:pt idx="105">
                  <c:v>25624.9999999999</c:v>
                </c:pt>
                <c:pt idx="106">
                  <c:v>19375</c:v>
                </c:pt>
                <c:pt idx="107">
                  <c:v>15625</c:v>
                </c:pt>
                <c:pt idx="108">
                  <c:v>10625</c:v>
                </c:pt>
                <c:pt idx="109">
                  <c:v>6250</c:v>
                </c:pt>
                <c:pt idx="110">
                  <c:v>1875</c:v>
                </c:pt>
                <c:pt idx="111">
                  <c:v>-2500</c:v>
                </c:pt>
                <c:pt idx="112">
                  <c:v>-5625</c:v>
                </c:pt>
                <c:pt idx="113">
                  <c:v>-9375</c:v>
                </c:pt>
                <c:pt idx="114">
                  <c:v>-13750</c:v>
                </c:pt>
                <c:pt idx="115">
                  <c:v>-15625</c:v>
                </c:pt>
                <c:pt idx="116">
                  <c:v>-19374.9999999999</c:v>
                </c:pt>
                <c:pt idx="117">
                  <c:v>-21875</c:v>
                </c:pt>
                <c:pt idx="118">
                  <c:v>-23750</c:v>
                </c:pt>
                <c:pt idx="119">
                  <c:v>-26875</c:v>
                </c:pt>
                <c:pt idx="120">
                  <c:v>-28750</c:v>
                </c:pt>
                <c:pt idx="121">
                  <c:v>-30000</c:v>
                </c:pt>
                <c:pt idx="122">
                  <c:v>-31250</c:v>
                </c:pt>
                <c:pt idx="123">
                  <c:v>-32500</c:v>
                </c:pt>
                <c:pt idx="124">
                  <c:v>-33750</c:v>
                </c:pt>
                <c:pt idx="125">
                  <c:v>-33750</c:v>
                </c:pt>
                <c:pt idx="126">
                  <c:v>-35000</c:v>
                </c:pt>
                <c:pt idx="127">
                  <c:v>-34375</c:v>
                </c:pt>
                <c:pt idx="128">
                  <c:v>-33750</c:v>
                </c:pt>
                <c:pt idx="129">
                  <c:v>-33750</c:v>
                </c:pt>
                <c:pt idx="130">
                  <c:v>-33125</c:v>
                </c:pt>
                <c:pt idx="131">
                  <c:v>-31250</c:v>
                </c:pt>
                <c:pt idx="132">
                  <c:v>-30000</c:v>
                </c:pt>
                <c:pt idx="133">
                  <c:v>-28750</c:v>
                </c:pt>
                <c:pt idx="134">
                  <c:v>-25625</c:v>
                </c:pt>
                <c:pt idx="135">
                  <c:v>-23125</c:v>
                </c:pt>
                <c:pt idx="136">
                  <c:v>-20625</c:v>
                </c:pt>
                <c:pt idx="137">
                  <c:v>-17500</c:v>
                </c:pt>
                <c:pt idx="138">
                  <c:v>-13750</c:v>
                </c:pt>
                <c:pt idx="139">
                  <c:v>-9374.99999999998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LW40_30!$Y$25:$Y$165</c:f>
              <c:numCache>
                <c:formatCode>General</c:formatCode>
                <c:ptCount val="141"/>
                <c:pt idx="0">
                  <c:v>0</c:v>
                </c:pt>
                <c:pt idx="1">
                  <c:v>231250</c:v>
                </c:pt>
                <c:pt idx="2">
                  <c:v>6875</c:v>
                </c:pt>
                <c:pt idx="3">
                  <c:v>14375</c:v>
                </c:pt>
                <c:pt idx="4">
                  <c:v>19374.9999999999</c:v>
                </c:pt>
                <c:pt idx="5">
                  <c:v>25625</c:v>
                </c:pt>
                <c:pt idx="6">
                  <c:v>28125</c:v>
                </c:pt>
                <c:pt idx="7">
                  <c:v>31250</c:v>
                </c:pt>
                <c:pt idx="8">
                  <c:v>33750.0000000003</c:v>
                </c:pt>
                <c:pt idx="9">
                  <c:v>35625</c:v>
                </c:pt>
                <c:pt idx="10">
                  <c:v>35000.0000000001</c:v>
                </c:pt>
                <c:pt idx="11">
                  <c:v>35000</c:v>
                </c:pt>
                <c:pt idx="12">
                  <c:v>35000</c:v>
                </c:pt>
                <c:pt idx="13">
                  <c:v>33125</c:v>
                </c:pt>
                <c:pt idx="14">
                  <c:v>31249.9999999992</c:v>
                </c:pt>
                <c:pt idx="15">
                  <c:v>29375</c:v>
                </c:pt>
                <c:pt idx="16">
                  <c:v>25625</c:v>
                </c:pt>
                <c:pt idx="17">
                  <c:v>23749.9999999999</c:v>
                </c:pt>
                <c:pt idx="18">
                  <c:v>20000</c:v>
                </c:pt>
                <c:pt idx="19">
                  <c:v>16875</c:v>
                </c:pt>
                <c:pt idx="20">
                  <c:v>12500</c:v>
                </c:pt>
                <c:pt idx="21">
                  <c:v>8750</c:v>
                </c:pt>
                <c:pt idx="22">
                  <c:v>6250</c:v>
                </c:pt>
                <c:pt idx="23">
                  <c:v>1250</c:v>
                </c:pt>
                <c:pt idx="24">
                  <c:v>-625</c:v>
                </c:pt>
                <c:pt idx="25">
                  <c:v>-5624.999999998</c:v>
                </c:pt>
                <c:pt idx="26">
                  <c:v>-7500.000000002</c:v>
                </c:pt>
                <c:pt idx="27">
                  <c:v>-10625</c:v>
                </c:pt>
                <c:pt idx="28">
                  <c:v>-13125</c:v>
                </c:pt>
                <c:pt idx="29">
                  <c:v>-15625</c:v>
                </c:pt>
                <c:pt idx="30">
                  <c:v>-16875</c:v>
                </c:pt>
                <c:pt idx="31">
                  <c:v>-19374.9999999999</c:v>
                </c:pt>
                <c:pt idx="32">
                  <c:v>-18750</c:v>
                </c:pt>
                <c:pt idx="33">
                  <c:v>-20625</c:v>
                </c:pt>
                <c:pt idx="34">
                  <c:v>-20000</c:v>
                </c:pt>
                <c:pt idx="35">
                  <c:v>-20000</c:v>
                </c:pt>
                <c:pt idx="36">
                  <c:v>-19374.9999999999</c:v>
                </c:pt>
                <c:pt idx="37">
                  <c:v>-18750</c:v>
                </c:pt>
                <c:pt idx="38">
                  <c:v>-16875</c:v>
                </c:pt>
                <c:pt idx="39">
                  <c:v>-15000</c:v>
                </c:pt>
                <c:pt idx="40">
                  <c:v>-12500</c:v>
                </c:pt>
                <c:pt idx="41">
                  <c:v>-13750</c:v>
                </c:pt>
                <c:pt idx="42">
                  <c:v>-26874.9999999999</c:v>
                </c:pt>
                <c:pt idx="43">
                  <c:v>-40000</c:v>
                </c:pt>
                <c:pt idx="44">
                  <c:v>-52500</c:v>
                </c:pt>
                <c:pt idx="45">
                  <c:v>-59375</c:v>
                </c:pt>
                <c:pt idx="46">
                  <c:v>-68124.9999999999</c:v>
                </c:pt>
                <c:pt idx="47">
                  <c:v>-73125</c:v>
                </c:pt>
                <c:pt idx="48">
                  <c:v>-78749.9999999999</c:v>
                </c:pt>
                <c:pt idx="49">
                  <c:v>-83124.9999999999</c:v>
                </c:pt>
                <c:pt idx="50">
                  <c:v>-87500.0000000005</c:v>
                </c:pt>
                <c:pt idx="51">
                  <c:v>-92499.9999999994</c:v>
                </c:pt>
                <c:pt idx="52">
                  <c:v>-98749.9999999999</c:v>
                </c:pt>
                <c:pt idx="53">
                  <c:v>-104375</c:v>
                </c:pt>
                <c:pt idx="54">
                  <c:v>-110625</c:v>
                </c:pt>
                <c:pt idx="55">
                  <c:v>-117500</c:v>
                </c:pt>
                <c:pt idx="56">
                  <c:v>-125625</c:v>
                </c:pt>
                <c:pt idx="57">
                  <c:v>-131875</c:v>
                </c:pt>
                <c:pt idx="58">
                  <c:v>-139375</c:v>
                </c:pt>
                <c:pt idx="59">
                  <c:v>-144375</c:v>
                </c:pt>
                <c:pt idx="60">
                  <c:v>-150625</c:v>
                </c:pt>
                <c:pt idx="61">
                  <c:v>-152500</c:v>
                </c:pt>
                <c:pt idx="62">
                  <c:v>-155000</c:v>
                </c:pt>
                <c:pt idx="63">
                  <c:v>-153750</c:v>
                </c:pt>
                <c:pt idx="64">
                  <c:v>-150625</c:v>
                </c:pt>
                <c:pt idx="65">
                  <c:v>-145000</c:v>
                </c:pt>
                <c:pt idx="66">
                  <c:v>-136250</c:v>
                </c:pt>
                <c:pt idx="67">
                  <c:v>-125625</c:v>
                </c:pt>
                <c:pt idx="68">
                  <c:v>-111250</c:v>
                </c:pt>
                <c:pt idx="69">
                  <c:v>-95000</c:v>
                </c:pt>
                <c:pt idx="70">
                  <c:v>-76875</c:v>
                </c:pt>
                <c:pt idx="71">
                  <c:v>-57499.9999999996</c:v>
                </c:pt>
                <c:pt idx="72">
                  <c:v>-35000</c:v>
                </c:pt>
                <c:pt idx="73">
                  <c:v>-13750</c:v>
                </c:pt>
                <c:pt idx="74">
                  <c:v>10000</c:v>
                </c:pt>
                <c:pt idx="75">
                  <c:v>33125</c:v>
                </c:pt>
                <c:pt idx="76">
                  <c:v>55624.9999999996</c:v>
                </c:pt>
                <c:pt idx="77">
                  <c:v>78125</c:v>
                </c:pt>
                <c:pt idx="78">
                  <c:v>98750</c:v>
                </c:pt>
                <c:pt idx="79">
                  <c:v>120000</c:v>
                </c:pt>
                <c:pt idx="80">
                  <c:v>138125</c:v>
                </c:pt>
                <c:pt idx="81">
                  <c:v>155000</c:v>
                </c:pt>
                <c:pt idx="82">
                  <c:v>171875</c:v>
                </c:pt>
                <c:pt idx="83">
                  <c:v>185625</c:v>
                </c:pt>
                <c:pt idx="84">
                  <c:v>198125</c:v>
                </c:pt>
                <c:pt idx="85">
                  <c:v>208125</c:v>
                </c:pt>
                <c:pt idx="86">
                  <c:v>218750</c:v>
                </c:pt>
                <c:pt idx="87">
                  <c:v>225000</c:v>
                </c:pt>
                <c:pt idx="88">
                  <c:v>231875</c:v>
                </c:pt>
                <c:pt idx="89">
                  <c:v>236250</c:v>
                </c:pt>
                <c:pt idx="90">
                  <c:v>238125</c:v>
                </c:pt>
                <c:pt idx="91">
                  <c:v>239375</c:v>
                </c:pt>
                <c:pt idx="92">
                  <c:v>238750</c:v>
                </c:pt>
                <c:pt idx="93">
                  <c:v>236250</c:v>
                </c:pt>
                <c:pt idx="94">
                  <c:v>231250</c:v>
                </c:pt>
                <c:pt idx="95">
                  <c:v>226250</c:v>
                </c:pt>
                <c:pt idx="96">
                  <c:v>218750</c:v>
                </c:pt>
                <c:pt idx="97">
                  <c:v>208750</c:v>
                </c:pt>
                <c:pt idx="98">
                  <c:v>198125</c:v>
                </c:pt>
                <c:pt idx="99">
                  <c:v>185625</c:v>
                </c:pt>
                <c:pt idx="100">
                  <c:v>171250</c:v>
                </c:pt>
                <c:pt idx="101">
                  <c:v>155625</c:v>
                </c:pt>
                <c:pt idx="102">
                  <c:v>138750</c:v>
                </c:pt>
                <c:pt idx="103">
                  <c:v>118125</c:v>
                </c:pt>
                <c:pt idx="104">
                  <c:v>99375</c:v>
                </c:pt>
                <c:pt idx="105">
                  <c:v>76250</c:v>
                </c:pt>
                <c:pt idx="106">
                  <c:v>55624.9999999996</c:v>
                </c:pt>
                <c:pt idx="107">
                  <c:v>31250</c:v>
                </c:pt>
                <c:pt idx="108">
                  <c:v>8750</c:v>
                </c:pt>
                <c:pt idx="109">
                  <c:v>-15000</c:v>
                </c:pt>
                <c:pt idx="110">
                  <c:v>-36875</c:v>
                </c:pt>
                <c:pt idx="111">
                  <c:v>-58749.9999999996</c:v>
                </c:pt>
                <c:pt idx="112">
                  <c:v>-78750</c:v>
                </c:pt>
                <c:pt idx="113">
                  <c:v>-97500</c:v>
                </c:pt>
                <c:pt idx="114">
                  <c:v>-112500</c:v>
                </c:pt>
                <c:pt idx="115">
                  <c:v>-127500</c:v>
                </c:pt>
                <c:pt idx="116">
                  <c:v>-138125</c:v>
                </c:pt>
                <c:pt idx="117">
                  <c:v>-146250</c:v>
                </c:pt>
                <c:pt idx="118">
                  <c:v>-151875</c:v>
                </c:pt>
                <c:pt idx="119">
                  <c:v>-155000</c:v>
                </c:pt>
                <c:pt idx="120">
                  <c:v>-155625</c:v>
                </c:pt>
                <c:pt idx="121">
                  <c:v>-154375</c:v>
                </c:pt>
                <c:pt idx="122">
                  <c:v>-150625</c:v>
                </c:pt>
                <c:pt idx="123">
                  <c:v>-145625</c:v>
                </c:pt>
                <c:pt idx="124">
                  <c:v>-139375</c:v>
                </c:pt>
                <c:pt idx="125">
                  <c:v>-133125</c:v>
                </c:pt>
                <c:pt idx="126">
                  <c:v>-125625</c:v>
                </c:pt>
                <c:pt idx="127">
                  <c:v>-118125</c:v>
                </c:pt>
                <c:pt idx="128">
                  <c:v>-111875</c:v>
                </c:pt>
                <c:pt idx="129">
                  <c:v>-105625</c:v>
                </c:pt>
                <c:pt idx="130">
                  <c:v>-99999.9999999999</c:v>
                </c:pt>
                <c:pt idx="131">
                  <c:v>-93749.9999999999</c:v>
                </c:pt>
                <c:pt idx="132">
                  <c:v>-89999.9999999999</c:v>
                </c:pt>
                <c:pt idx="133">
                  <c:v>-85624.9999999999</c:v>
                </c:pt>
                <c:pt idx="134">
                  <c:v>-80624.9999999999</c:v>
                </c:pt>
                <c:pt idx="135">
                  <c:v>-75624.9999999999</c:v>
                </c:pt>
                <c:pt idx="136">
                  <c:v>-70625</c:v>
                </c:pt>
                <c:pt idx="137">
                  <c:v>-63124.9999999999</c:v>
                </c:pt>
                <c:pt idx="138">
                  <c:v>-54375</c:v>
                </c:pt>
                <c:pt idx="139">
                  <c:v>-42499.9999999999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5829032"/>
        <c:axId val="581279377"/>
      </c:lineChart>
      <c:catAx>
        <c:axId val="76582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279377"/>
        <c:crosses val="autoZero"/>
        <c:auto val="1"/>
        <c:lblAlgn val="ctr"/>
        <c:lblOffset val="100"/>
        <c:noMultiLvlLbl val="0"/>
      </c:catAx>
      <c:valAx>
        <c:axId val="5812793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82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LW40_30!$AA$25:$AA$164</c:f>
              <c:numCache>
                <c:formatCode>General</c:formatCode>
                <c:ptCount val="140"/>
                <c:pt idx="0">
                  <c:v>0</c:v>
                </c:pt>
                <c:pt idx="1">
                  <c:v>-411250</c:v>
                </c:pt>
                <c:pt idx="2">
                  <c:v>8125.00000000009</c:v>
                </c:pt>
                <c:pt idx="3">
                  <c:v>3124.99999999973</c:v>
                </c:pt>
                <c:pt idx="4">
                  <c:v>5625.00000000018</c:v>
                </c:pt>
                <c:pt idx="5">
                  <c:v>3125</c:v>
                </c:pt>
                <c:pt idx="6">
                  <c:v>1250</c:v>
                </c:pt>
                <c:pt idx="7">
                  <c:v>3125.00000000036</c:v>
                </c:pt>
                <c:pt idx="8">
                  <c:v>-625.000000000364</c:v>
                </c:pt>
                <c:pt idx="9">
                  <c:v>-624.999999999913</c:v>
                </c:pt>
                <c:pt idx="10">
                  <c:v>-8.73114913702011e-11</c:v>
                </c:pt>
                <c:pt idx="11">
                  <c:v>-3125</c:v>
                </c:pt>
                <c:pt idx="12">
                  <c:v>-1875</c:v>
                </c:pt>
                <c:pt idx="13">
                  <c:v>-3750.00000000109</c:v>
                </c:pt>
                <c:pt idx="14">
                  <c:v>-3124.99999999891</c:v>
                </c:pt>
                <c:pt idx="15">
                  <c:v>-6250</c:v>
                </c:pt>
                <c:pt idx="16">
                  <c:v>-3125</c:v>
                </c:pt>
                <c:pt idx="17">
                  <c:v>-6875</c:v>
                </c:pt>
                <c:pt idx="18">
                  <c:v>-5000</c:v>
                </c:pt>
                <c:pt idx="19">
                  <c:v>-6875</c:v>
                </c:pt>
                <c:pt idx="20">
                  <c:v>-5625</c:v>
                </c:pt>
                <c:pt idx="21">
                  <c:v>-6250</c:v>
                </c:pt>
                <c:pt idx="22">
                  <c:v>-6249.99999999991</c:v>
                </c:pt>
                <c:pt idx="23">
                  <c:v>-6250.00000000009</c:v>
                </c:pt>
                <c:pt idx="24">
                  <c:v>-4999.99999999809</c:v>
                </c:pt>
                <c:pt idx="25">
                  <c:v>-6250.00000000373</c:v>
                </c:pt>
                <c:pt idx="26">
                  <c:v>-4374.99999999818</c:v>
                </c:pt>
                <c:pt idx="27">
                  <c:v>-4374.99999999991</c:v>
                </c:pt>
                <c:pt idx="28">
                  <c:v>-2500.00000000009</c:v>
                </c:pt>
                <c:pt idx="29">
                  <c:v>-3749.99999999991</c:v>
                </c:pt>
                <c:pt idx="30">
                  <c:v>-9.45874489843845e-11</c:v>
                </c:pt>
                <c:pt idx="31">
                  <c:v>-1874.99999999991</c:v>
                </c:pt>
                <c:pt idx="32">
                  <c:v>1874.99999999995</c:v>
                </c:pt>
                <c:pt idx="33">
                  <c:v>1250</c:v>
                </c:pt>
                <c:pt idx="34">
                  <c:v>3125</c:v>
                </c:pt>
                <c:pt idx="35">
                  <c:v>5625</c:v>
                </c:pt>
                <c:pt idx="36">
                  <c:v>6249.99999999998</c:v>
                </c:pt>
                <c:pt idx="37">
                  <c:v>6875.00000000001</c:v>
                </c:pt>
                <c:pt idx="38">
                  <c:v>9999.99999999999</c:v>
                </c:pt>
                <c:pt idx="39">
                  <c:v>11875</c:v>
                </c:pt>
                <c:pt idx="40">
                  <c:v>9374.99999999999</c:v>
                </c:pt>
                <c:pt idx="41">
                  <c:v>3125</c:v>
                </c:pt>
                <c:pt idx="42">
                  <c:v>-1250</c:v>
                </c:pt>
                <c:pt idx="43">
                  <c:v>-625</c:v>
                </c:pt>
                <c:pt idx="44">
                  <c:v>0</c:v>
                </c:pt>
                <c:pt idx="45">
                  <c:v>-1250</c:v>
                </c:pt>
                <c:pt idx="46">
                  <c:v>-624.999999999998</c:v>
                </c:pt>
                <c:pt idx="47">
                  <c:v>624.999999999998</c:v>
                </c:pt>
                <c:pt idx="48">
                  <c:v>-1250</c:v>
                </c:pt>
                <c:pt idx="49">
                  <c:v>-1.3369572116062e-10</c:v>
                </c:pt>
                <c:pt idx="50">
                  <c:v>-624.999999999727</c:v>
                </c:pt>
                <c:pt idx="51">
                  <c:v>-1.41881173476577e-10</c:v>
                </c:pt>
                <c:pt idx="52">
                  <c:v>-1249.99999999999</c:v>
                </c:pt>
                <c:pt idx="53">
                  <c:v>625</c:v>
                </c:pt>
                <c:pt idx="54">
                  <c:v>0</c:v>
                </c:pt>
                <c:pt idx="55">
                  <c:v>-1249.99999999999</c:v>
                </c:pt>
                <c:pt idx="56">
                  <c:v>624.999999999988</c:v>
                </c:pt>
                <c:pt idx="57">
                  <c:v>-1249.99999999999</c:v>
                </c:pt>
                <c:pt idx="58">
                  <c:v>1249.99999999999</c:v>
                </c:pt>
                <c:pt idx="59">
                  <c:v>-1249.99999999999</c:v>
                </c:pt>
                <c:pt idx="60">
                  <c:v>-1.18234311230481e-11</c:v>
                </c:pt>
                <c:pt idx="61">
                  <c:v>625.000000000012</c:v>
                </c:pt>
                <c:pt idx="62">
                  <c:v>-1250.00000000001</c:v>
                </c:pt>
                <c:pt idx="63">
                  <c:v>1250.00000000002</c:v>
                </c:pt>
                <c:pt idx="64">
                  <c:v>-1250.00000000002</c:v>
                </c:pt>
                <c:pt idx="65">
                  <c:v>625</c:v>
                </c:pt>
                <c:pt idx="66">
                  <c:v>-625</c:v>
                </c:pt>
                <c:pt idx="67">
                  <c:v>1250.00000000002</c:v>
                </c:pt>
                <c:pt idx="68">
                  <c:v>-1250.00000000002</c:v>
                </c:pt>
                <c:pt idx="69">
                  <c:v>625</c:v>
                </c:pt>
                <c:pt idx="70">
                  <c:v>-624.999999999977</c:v>
                </c:pt>
                <c:pt idx="71">
                  <c:v>1249.99999999998</c:v>
                </c:pt>
                <c:pt idx="72">
                  <c:v>-625</c:v>
                </c:pt>
                <c:pt idx="73">
                  <c:v>0</c:v>
                </c:pt>
                <c:pt idx="74">
                  <c:v>2.27373675443232e-11</c:v>
                </c:pt>
                <c:pt idx="75">
                  <c:v>624.999999999977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625.000000000045</c:v>
                </c:pt>
                <c:pt idx="80">
                  <c:v>-4.54747350886464e-11</c:v>
                </c:pt>
                <c:pt idx="81">
                  <c:v>0</c:v>
                </c:pt>
                <c:pt idx="82">
                  <c:v>0</c:v>
                </c:pt>
                <c:pt idx="83">
                  <c:v>625</c:v>
                </c:pt>
                <c:pt idx="84">
                  <c:v>0</c:v>
                </c:pt>
                <c:pt idx="85">
                  <c:v>625</c:v>
                </c:pt>
                <c:pt idx="86">
                  <c:v>0</c:v>
                </c:pt>
                <c:pt idx="87">
                  <c:v>0</c:v>
                </c:pt>
                <c:pt idx="88">
                  <c:v>4.54747350886464e-11</c:v>
                </c:pt>
                <c:pt idx="89">
                  <c:v>1249.99999999995</c:v>
                </c:pt>
                <c:pt idx="90">
                  <c:v>-625</c:v>
                </c:pt>
                <c:pt idx="91">
                  <c:v>625</c:v>
                </c:pt>
                <c:pt idx="92">
                  <c:v>0</c:v>
                </c:pt>
                <c:pt idx="93">
                  <c:v>0</c:v>
                </c:pt>
                <c:pt idx="94">
                  <c:v>1250</c:v>
                </c:pt>
                <c:pt idx="95">
                  <c:v>-625</c:v>
                </c:pt>
                <c:pt idx="96">
                  <c:v>625</c:v>
                </c:pt>
                <c:pt idx="97">
                  <c:v>0</c:v>
                </c:pt>
                <c:pt idx="98">
                  <c:v>625</c:v>
                </c:pt>
                <c:pt idx="99">
                  <c:v>0</c:v>
                </c:pt>
                <c:pt idx="100">
                  <c:v>0</c:v>
                </c:pt>
                <c:pt idx="101">
                  <c:v>625</c:v>
                </c:pt>
                <c:pt idx="102">
                  <c:v>625</c:v>
                </c:pt>
                <c:pt idx="103">
                  <c:v>-625</c:v>
                </c:pt>
                <c:pt idx="104">
                  <c:v>625</c:v>
                </c:pt>
                <c:pt idx="105">
                  <c:v>625</c:v>
                </c:pt>
                <c:pt idx="106">
                  <c:v>-625</c:v>
                </c:pt>
                <c:pt idx="107">
                  <c:v>625</c:v>
                </c:pt>
                <c:pt idx="108">
                  <c:v>625</c:v>
                </c:pt>
                <c:pt idx="109">
                  <c:v>-625</c:v>
                </c:pt>
                <c:pt idx="110">
                  <c:v>625</c:v>
                </c:pt>
                <c:pt idx="111">
                  <c:v>625</c:v>
                </c:pt>
                <c:pt idx="112">
                  <c:v>0</c:v>
                </c:pt>
                <c:pt idx="113">
                  <c:v>-625</c:v>
                </c:pt>
                <c:pt idx="114">
                  <c:v>1250</c:v>
                </c:pt>
                <c:pt idx="115">
                  <c:v>-1250</c:v>
                </c:pt>
                <c:pt idx="116">
                  <c:v>1875</c:v>
                </c:pt>
                <c:pt idx="117">
                  <c:v>-1250</c:v>
                </c:pt>
                <c:pt idx="118">
                  <c:v>1250</c:v>
                </c:pt>
                <c:pt idx="119">
                  <c:v>-1250</c:v>
                </c:pt>
                <c:pt idx="120">
                  <c:v>1250</c:v>
                </c:pt>
                <c:pt idx="121">
                  <c:v>0</c:v>
                </c:pt>
                <c:pt idx="122">
                  <c:v>-625</c:v>
                </c:pt>
                <c:pt idx="123">
                  <c:v>0</c:v>
                </c:pt>
                <c:pt idx="124">
                  <c:v>1250</c:v>
                </c:pt>
                <c:pt idx="125">
                  <c:v>-1250</c:v>
                </c:pt>
                <c:pt idx="126">
                  <c:v>1250</c:v>
                </c:pt>
                <c:pt idx="127">
                  <c:v>-1250</c:v>
                </c:pt>
                <c:pt idx="128">
                  <c:v>625</c:v>
                </c:pt>
                <c:pt idx="129">
                  <c:v>0</c:v>
                </c:pt>
                <c:pt idx="130">
                  <c:v>0</c:v>
                </c:pt>
                <c:pt idx="131">
                  <c:v>-625.000000000045</c:v>
                </c:pt>
                <c:pt idx="132">
                  <c:v>1250.00000000005</c:v>
                </c:pt>
                <c:pt idx="133">
                  <c:v>-1875</c:v>
                </c:pt>
                <c:pt idx="134">
                  <c:v>1875</c:v>
                </c:pt>
                <c:pt idx="135">
                  <c:v>-1875</c:v>
                </c:pt>
                <c:pt idx="136">
                  <c:v>1250</c:v>
                </c:pt>
                <c:pt idx="137">
                  <c:v>-1250</c:v>
                </c:pt>
                <c:pt idx="138">
                  <c:v>1250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LW40_30!$AB$25:$AB$164</c:f>
              <c:numCache>
                <c:formatCode>General</c:formatCode>
                <c:ptCount val="140"/>
                <c:pt idx="0">
                  <c:v>0</c:v>
                </c:pt>
                <c:pt idx="1">
                  <c:v>-80625</c:v>
                </c:pt>
                <c:pt idx="2">
                  <c:v>-8124.99999999999</c:v>
                </c:pt>
                <c:pt idx="3">
                  <c:v>-6250.00000000002</c:v>
                </c:pt>
                <c:pt idx="4">
                  <c:v>-3749.99999999998</c:v>
                </c:pt>
                <c:pt idx="5">
                  <c:v>-4375</c:v>
                </c:pt>
                <c:pt idx="6">
                  <c:v>-2500</c:v>
                </c:pt>
                <c:pt idx="7">
                  <c:v>-2500.00000000007</c:v>
                </c:pt>
                <c:pt idx="8">
                  <c:v>-1249.99999999996</c:v>
                </c:pt>
                <c:pt idx="9">
                  <c:v>625</c:v>
                </c:pt>
                <c:pt idx="10">
                  <c:v>-624.999999999978</c:v>
                </c:pt>
                <c:pt idx="11">
                  <c:v>1874.99999999996</c:v>
                </c:pt>
                <c:pt idx="12">
                  <c:v>1875.00000000004</c:v>
                </c:pt>
                <c:pt idx="13">
                  <c:v>1250.00000000041</c:v>
                </c:pt>
                <c:pt idx="14">
                  <c:v>3749.99999999959</c:v>
                </c:pt>
                <c:pt idx="15">
                  <c:v>2500.00000000005</c:v>
                </c:pt>
                <c:pt idx="16">
                  <c:v>3749.99999999995</c:v>
                </c:pt>
                <c:pt idx="17">
                  <c:v>3125.00000000005</c:v>
                </c:pt>
                <c:pt idx="18">
                  <c:v>4999.99999999995</c:v>
                </c:pt>
                <c:pt idx="19">
                  <c:v>3125</c:v>
                </c:pt>
                <c:pt idx="20">
                  <c:v>4375</c:v>
                </c:pt>
                <c:pt idx="21">
                  <c:v>4375</c:v>
                </c:pt>
                <c:pt idx="22">
                  <c:v>4375</c:v>
                </c:pt>
                <c:pt idx="23">
                  <c:v>3750</c:v>
                </c:pt>
                <c:pt idx="24">
                  <c:v>3749.99999999886</c:v>
                </c:pt>
                <c:pt idx="25">
                  <c:v>4375.00000000227</c:v>
                </c:pt>
                <c:pt idx="26">
                  <c:v>1874.99999999882</c:v>
                </c:pt>
                <c:pt idx="27">
                  <c:v>3750.00000000005</c:v>
                </c:pt>
                <c:pt idx="28">
                  <c:v>3124.99999999995</c:v>
                </c:pt>
                <c:pt idx="29">
                  <c:v>1250.00000000005</c:v>
                </c:pt>
                <c:pt idx="30">
                  <c:v>1249.99999999995</c:v>
                </c:pt>
                <c:pt idx="31">
                  <c:v>1875.00000000005</c:v>
                </c:pt>
                <c:pt idx="32">
                  <c:v>-4.72937244921923e-11</c:v>
                </c:pt>
                <c:pt idx="33">
                  <c:v>-624.999999999975</c:v>
                </c:pt>
                <c:pt idx="34">
                  <c:v>-625</c:v>
                </c:pt>
                <c:pt idx="35">
                  <c:v>-3125</c:v>
                </c:pt>
                <c:pt idx="36">
                  <c:v>-1874.99999999998</c:v>
                </c:pt>
                <c:pt idx="37">
                  <c:v>-4375.00000000002</c:v>
                </c:pt>
                <c:pt idx="38">
                  <c:v>-4374.99999999999</c:v>
                </c:pt>
                <c:pt idx="39">
                  <c:v>-5625</c:v>
                </c:pt>
                <c:pt idx="40">
                  <c:v>-6874.99999999999</c:v>
                </c:pt>
                <c:pt idx="41">
                  <c:v>-625</c:v>
                </c:pt>
                <c:pt idx="42">
                  <c:v>-625</c:v>
                </c:pt>
                <c:pt idx="43">
                  <c:v>1250</c:v>
                </c:pt>
                <c:pt idx="44">
                  <c:v>-1250</c:v>
                </c:pt>
                <c:pt idx="45">
                  <c:v>0</c:v>
                </c:pt>
                <c:pt idx="46">
                  <c:v>625</c:v>
                </c:pt>
                <c:pt idx="47">
                  <c:v>-1250</c:v>
                </c:pt>
                <c:pt idx="48">
                  <c:v>1250</c:v>
                </c:pt>
                <c:pt idx="49">
                  <c:v>-625.000000000455</c:v>
                </c:pt>
                <c:pt idx="50">
                  <c:v>-624.999999999079</c:v>
                </c:pt>
                <c:pt idx="51">
                  <c:v>624.999999999534</c:v>
                </c:pt>
                <c:pt idx="52">
                  <c:v>0</c:v>
                </c:pt>
                <c:pt idx="53">
                  <c:v>-625</c:v>
                </c:pt>
                <c:pt idx="54">
                  <c:v>0</c:v>
                </c:pt>
                <c:pt idx="55">
                  <c:v>0</c:v>
                </c:pt>
                <c:pt idx="56">
                  <c:v>-625</c:v>
                </c:pt>
                <c:pt idx="57">
                  <c:v>1250</c:v>
                </c:pt>
                <c:pt idx="58">
                  <c:v>-1250</c:v>
                </c:pt>
                <c:pt idx="59">
                  <c:v>625</c:v>
                </c:pt>
                <c:pt idx="60">
                  <c:v>1.13686837721616e-11</c:v>
                </c:pt>
                <c:pt idx="61">
                  <c:v>-1250.00000000001</c:v>
                </c:pt>
                <c:pt idx="62">
                  <c:v>625</c:v>
                </c:pt>
                <c:pt idx="63">
                  <c:v>625</c:v>
                </c:pt>
                <c:pt idx="64">
                  <c:v>-1250</c:v>
                </c:pt>
                <c:pt idx="65">
                  <c:v>625</c:v>
                </c:pt>
                <c:pt idx="66">
                  <c:v>0</c:v>
                </c:pt>
                <c:pt idx="67">
                  <c:v>-625</c:v>
                </c:pt>
                <c:pt idx="68">
                  <c:v>0</c:v>
                </c:pt>
                <c:pt idx="69">
                  <c:v>625</c:v>
                </c:pt>
                <c:pt idx="70">
                  <c:v>-1249.99999999998</c:v>
                </c:pt>
                <c:pt idx="71">
                  <c:v>1249.99999999998</c:v>
                </c:pt>
                <c:pt idx="72">
                  <c:v>-1250</c:v>
                </c:pt>
                <c:pt idx="73">
                  <c:v>625</c:v>
                </c:pt>
                <c:pt idx="74">
                  <c:v>0</c:v>
                </c:pt>
                <c:pt idx="75">
                  <c:v>-625</c:v>
                </c:pt>
                <c:pt idx="76">
                  <c:v>625</c:v>
                </c:pt>
                <c:pt idx="77">
                  <c:v>-625</c:v>
                </c:pt>
                <c:pt idx="78">
                  <c:v>0</c:v>
                </c:pt>
                <c:pt idx="79">
                  <c:v>2.27373675443232e-11</c:v>
                </c:pt>
                <c:pt idx="80">
                  <c:v>624.999999999977</c:v>
                </c:pt>
                <c:pt idx="81">
                  <c:v>-1250</c:v>
                </c:pt>
                <c:pt idx="82">
                  <c:v>625</c:v>
                </c:pt>
                <c:pt idx="83">
                  <c:v>0</c:v>
                </c:pt>
                <c:pt idx="84">
                  <c:v>-625</c:v>
                </c:pt>
                <c:pt idx="85">
                  <c:v>625</c:v>
                </c:pt>
                <c:pt idx="86">
                  <c:v>0</c:v>
                </c:pt>
                <c:pt idx="87">
                  <c:v>-624.999999999977</c:v>
                </c:pt>
                <c:pt idx="88">
                  <c:v>624.999999999977</c:v>
                </c:pt>
                <c:pt idx="89">
                  <c:v>-625</c:v>
                </c:pt>
                <c:pt idx="90">
                  <c:v>0</c:v>
                </c:pt>
                <c:pt idx="91">
                  <c:v>625</c:v>
                </c:pt>
                <c:pt idx="92">
                  <c:v>-625</c:v>
                </c:pt>
                <c:pt idx="93">
                  <c:v>625</c:v>
                </c:pt>
                <c:pt idx="94">
                  <c:v>-1249.99999999998</c:v>
                </c:pt>
                <c:pt idx="95">
                  <c:v>1249.99999999998</c:v>
                </c:pt>
                <c:pt idx="96">
                  <c:v>-625</c:v>
                </c:pt>
                <c:pt idx="97">
                  <c:v>0</c:v>
                </c:pt>
                <c:pt idx="98">
                  <c:v>625</c:v>
                </c:pt>
                <c:pt idx="99">
                  <c:v>-625</c:v>
                </c:pt>
                <c:pt idx="100">
                  <c:v>0</c:v>
                </c:pt>
                <c:pt idx="101">
                  <c:v>0</c:v>
                </c:pt>
                <c:pt idx="102">
                  <c:v>625</c:v>
                </c:pt>
                <c:pt idx="103">
                  <c:v>-625</c:v>
                </c:pt>
                <c:pt idx="104">
                  <c:v>0</c:v>
                </c:pt>
                <c:pt idx="105">
                  <c:v>625.000000000045</c:v>
                </c:pt>
                <c:pt idx="106">
                  <c:v>-625.000000000045</c:v>
                </c:pt>
                <c:pt idx="107">
                  <c:v>625</c:v>
                </c:pt>
                <c:pt idx="108">
                  <c:v>0</c:v>
                </c:pt>
                <c:pt idx="109">
                  <c:v>0</c:v>
                </c:pt>
                <c:pt idx="110">
                  <c:v>-625</c:v>
                </c:pt>
                <c:pt idx="111">
                  <c:v>625</c:v>
                </c:pt>
                <c:pt idx="112">
                  <c:v>625</c:v>
                </c:pt>
                <c:pt idx="113">
                  <c:v>-1250</c:v>
                </c:pt>
                <c:pt idx="114">
                  <c:v>1250</c:v>
                </c:pt>
                <c:pt idx="115">
                  <c:v>-625</c:v>
                </c:pt>
                <c:pt idx="116">
                  <c:v>625</c:v>
                </c:pt>
                <c:pt idx="117">
                  <c:v>0</c:v>
                </c:pt>
                <c:pt idx="118">
                  <c:v>0</c:v>
                </c:pt>
                <c:pt idx="119">
                  <c:v>-625</c:v>
                </c:pt>
                <c:pt idx="120">
                  <c:v>1250</c:v>
                </c:pt>
                <c:pt idx="121">
                  <c:v>0</c:v>
                </c:pt>
                <c:pt idx="122">
                  <c:v>-624.999999999955</c:v>
                </c:pt>
                <c:pt idx="123">
                  <c:v>624.999999999955</c:v>
                </c:pt>
                <c:pt idx="124">
                  <c:v>0</c:v>
                </c:pt>
                <c:pt idx="125">
                  <c:v>0</c:v>
                </c:pt>
                <c:pt idx="126">
                  <c:v>625</c:v>
                </c:pt>
                <c:pt idx="127">
                  <c:v>-625</c:v>
                </c:pt>
                <c:pt idx="128">
                  <c:v>625</c:v>
                </c:pt>
                <c:pt idx="129">
                  <c:v>625</c:v>
                </c:pt>
                <c:pt idx="130">
                  <c:v>-625</c:v>
                </c:pt>
                <c:pt idx="131">
                  <c:v>625</c:v>
                </c:pt>
                <c:pt idx="132">
                  <c:v>0</c:v>
                </c:pt>
                <c:pt idx="133">
                  <c:v>0</c:v>
                </c:pt>
                <c:pt idx="134">
                  <c:v>625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1250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LW40_30!$AC$25:$AC$164</c:f>
              <c:numCache>
                <c:formatCode>General</c:formatCode>
                <c:ptCount val="140"/>
                <c:pt idx="0">
                  <c:v>0</c:v>
                </c:pt>
                <c:pt idx="1">
                  <c:v>222500</c:v>
                </c:pt>
                <c:pt idx="2">
                  <c:v>-11250</c:v>
                </c:pt>
                <c:pt idx="3">
                  <c:v>-10624.9999999999</c:v>
                </c:pt>
                <c:pt idx="4">
                  <c:v>-8125.00000000005</c:v>
                </c:pt>
                <c:pt idx="5">
                  <c:v>-4375.00000000004</c:v>
                </c:pt>
                <c:pt idx="6">
                  <c:v>-5000</c:v>
                </c:pt>
                <c:pt idx="7">
                  <c:v>-1875.00000000036</c:v>
                </c:pt>
                <c:pt idx="8">
                  <c:v>-624.999999999636</c:v>
                </c:pt>
                <c:pt idx="9">
                  <c:v>625</c:v>
                </c:pt>
                <c:pt idx="10">
                  <c:v>3124.99999999991</c:v>
                </c:pt>
                <c:pt idx="11">
                  <c:v>3125.00000000009</c:v>
                </c:pt>
                <c:pt idx="12">
                  <c:v>5000</c:v>
                </c:pt>
                <c:pt idx="13">
                  <c:v>5000.00000000109</c:v>
                </c:pt>
                <c:pt idx="14">
                  <c:v>6249.99999999891</c:v>
                </c:pt>
                <c:pt idx="15">
                  <c:v>7500</c:v>
                </c:pt>
                <c:pt idx="16">
                  <c:v>6875</c:v>
                </c:pt>
                <c:pt idx="17">
                  <c:v>7500</c:v>
                </c:pt>
                <c:pt idx="18">
                  <c:v>7500</c:v>
                </c:pt>
                <c:pt idx="19">
                  <c:v>8125</c:v>
                </c:pt>
                <c:pt idx="20">
                  <c:v>6250</c:v>
                </c:pt>
                <c:pt idx="21">
                  <c:v>7500</c:v>
                </c:pt>
                <c:pt idx="22">
                  <c:v>6250</c:v>
                </c:pt>
                <c:pt idx="23">
                  <c:v>4375</c:v>
                </c:pt>
                <c:pt idx="24">
                  <c:v>6249.99999999782</c:v>
                </c:pt>
                <c:pt idx="25">
                  <c:v>3125.00000000427</c:v>
                </c:pt>
                <c:pt idx="26">
                  <c:v>3749.99999999791</c:v>
                </c:pt>
                <c:pt idx="27">
                  <c:v>2499.99999999991</c:v>
                </c:pt>
                <c:pt idx="28">
                  <c:v>625.000000000095</c:v>
                </c:pt>
                <c:pt idx="29">
                  <c:v>1249.99999999991</c:v>
                </c:pt>
                <c:pt idx="30">
                  <c:v>-624.999999999905</c:v>
                </c:pt>
                <c:pt idx="31">
                  <c:v>-9.45874489843845e-11</c:v>
                </c:pt>
                <c:pt idx="32">
                  <c:v>-3124.99999999991</c:v>
                </c:pt>
                <c:pt idx="33">
                  <c:v>-1250.00000000004</c:v>
                </c:pt>
                <c:pt idx="34">
                  <c:v>-3749.99999999996</c:v>
                </c:pt>
                <c:pt idx="35">
                  <c:v>-3750.00000000004</c:v>
                </c:pt>
                <c:pt idx="36">
                  <c:v>-5625</c:v>
                </c:pt>
                <c:pt idx="37">
                  <c:v>-3749.99999999995</c:v>
                </c:pt>
                <c:pt idx="38">
                  <c:v>-8125.00000000005</c:v>
                </c:pt>
                <c:pt idx="39">
                  <c:v>-5624.99999999995</c:v>
                </c:pt>
                <c:pt idx="40">
                  <c:v>-5000</c:v>
                </c:pt>
                <c:pt idx="41">
                  <c:v>6875</c:v>
                </c:pt>
                <c:pt idx="42">
                  <c:v>9999.99999999998</c:v>
                </c:pt>
                <c:pt idx="43">
                  <c:v>7500</c:v>
                </c:pt>
                <c:pt idx="44">
                  <c:v>6874.99999999998</c:v>
                </c:pt>
                <c:pt idx="45">
                  <c:v>5000.00000000001</c:v>
                </c:pt>
                <c:pt idx="46">
                  <c:v>4999.99999999999</c:v>
                </c:pt>
                <c:pt idx="47">
                  <c:v>5625</c:v>
                </c:pt>
                <c:pt idx="48">
                  <c:v>2500</c:v>
                </c:pt>
                <c:pt idx="49">
                  <c:v>5000.00000000083</c:v>
                </c:pt>
                <c:pt idx="50">
                  <c:v>3749.99999999833</c:v>
                </c:pt>
                <c:pt idx="51">
                  <c:v>3750.0000000008</c:v>
                </c:pt>
                <c:pt idx="52">
                  <c:v>5000.00000000004</c:v>
                </c:pt>
                <c:pt idx="53">
                  <c:v>3125</c:v>
                </c:pt>
                <c:pt idx="54">
                  <c:v>5624.99999999996</c:v>
                </c:pt>
                <c:pt idx="55">
                  <c:v>2500</c:v>
                </c:pt>
                <c:pt idx="56">
                  <c:v>5000</c:v>
                </c:pt>
                <c:pt idx="57">
                  <c:v>2500</c:v>
                </c:pt>
                <c:pt idx="58">
                  <c:v>3125.00000000009</c:v>
                </c:pt>
                <c:pt idx="59">
                  <c:v>1874.99999999981</c:v>
                </c:pt>
                <c:pt idx="60">
                  <c:v>625.000000000189</c:v>
                </c:pt>
                <c:pt idx="61">
                  <c:v>-625.000000000189</c:v>
                </c:pt>
                <c:pt idx="62">
                  <c:v>-1249.99999999981</c:v>
                </c:pt>
                <c:pt idx="63">
                  <c:v>-3125.00000000019</c:v>
                </c:pt>
                <c:pt idx="64">
                  <c:v>-4374.99999999981</c:v>
                </c:pt>
                <c:pt idx="65">
                  <c:v>-6250</c:v>
                </c:pt>
                <c:pt idx="66">
                  <c:v>-6875.00000000019</c:v>
                </c:pt>
                <c:pt idx="67">
                  <c:v>-8749.99999999981</c:v>
                </c:pt>
                <c:pt idx="68">
                  <c:v>-10625</c:v>
                </c:pt>
                <c:pt idx="69">
                  <c:v>-9375</c:v>
                </c:pt>
                <c:pt idx="70">
                  <c:v>-12500</c:v>
                </c:pt>
                <c:pt idx="71">
                  <c:v>-11875</c:v>
                </c:pt>
                <c:pt idx="72">
                  <c:v>-13750</c:v>
                </c:pt>
                <c:pt idx="73">
                  <c:v>-11875</c:v>
                </c:pt>
                <c:pt idx="74">
                  <c:v>-14375</c:v>
                </c:pt>
                <c:pt idx="75">
                  <c:v>-11875</c:v>
                </c:pt>
                <c:pt idx="76">
                  <c:v>-12500</c:v>
                </c:pt>
                <c:pt idx="77">
                  <c:v>-13125</c:v>
                </c:pt>
                <c:pt idx="78">
                  <c:v>-9375</c:v>
                </c:pt>
                <c:pt idx="79">
                  <c:v>-11250</c:v>
                </c:pt>
                <c:pt idx="80">
                  <c:v>-9374.99999999981</c:v>
                </c:pt>
                <c:pt idx="81">
                  <c:v>-8125.00000000019</c:v>
                </c:pt>
                <c:pt idx="82">
                  <c:v>-6249.99999999981</c:v>
                </c:pt>
                <c:pt idx="83">
                  <c:v>-6250.00000000019</c:v>
                </c:pt>
                <c:pt idx="84">
                  <c:v>-3749.99999999981</c:v>
                </c:pt>
                <c:pt idx="85">
                  <c:v>-3125.00000000019</c:v>
                </c:pt>
                <c:pt idx="86">
                  <c:v>-1249.99999999981</c:v>
                </c:pt>
                <c:pt idx="87">
                  <c:v>-625.000000000102</c:v>
                </c:pt>
                <c:pt idx="88">
                  <c:v>3125</c:v>
                </c:pt>
                <c:pt idx="89">
                  <c:v>2500</c:v>
                </c:pt>
                <c:pt idx="90">
                  <c:v>5000.00000000006</c:v>
                </c:pt>
                <c:pt idx="91">
                  <c:v>5624.99999999994</c:v>
                </c:pt>
                <c:pt idx="92">
                  <c:v>6874.99999999999</c:v>
                </c:pt>
                <c:pt idx="93">
                  <c:v>5000</c:v>
                </c:pt>
                <c:pt idx="94">
                  <c:v>6250</c:v>
                </c:pt>
                <c:pt idx="95">
                  <c:v>5625</c:v>
                </c:pt>
                <c:pt idx="96">
                  <c:v>6875</c:v>
                </c:pt>
                <c:pt idx="97">
                  <c:v>4999.99999999997</c:v>
                </c:pt>
                <c:pt idx="98">
                  <c:v>5625.00000000003</c:v>
                </c:pt>
                <c:pt idx="99">
                  <c:v>5624.99999999997</c:v>
                </c:pt>
                <c:pt idx="100">
                  <c:v>6250</c:v>
                </c:pt>
                <c:pt idx="101">
                  <c:v>4999.99999999996</c:v>
                </c:pt>
                <c:pt idx="102">
                  <c:v>5000.00000000004</c:v>
                </c:pt>
                <c:pt idx="103">
                  <c:v>6249.99999999996</c:v>
                </c:pt>
                <c:pt idx="104">
                  <c:v>3750.00000000009</c:v>
                </c:pt>
                <c:pt idx="105">
                  <c:v>6249.99999999991</c:v>
                </c:pt>
                <c:pt idx="106">
                  <c:v>3750</c:v>
                </c:pt>
                <c:pt idx="107">
                  <c:v>5000</c:v>
                </c:pt>
                <c:pt idx="108">
                  <c:v>4375</c:v>
                </c:pt>
                <c:pt idx="109">
                  <c:v>4375</c:v>
                </c:pt>
                <c:pt idx="110">
                  <c:v>4375</c:v>
                </c:pt>
                <c:pt idx="111">
                  <c:v>3125</c:v>
                </c:pt>
                <c:pt idx="112">
                  <c:v>3750</c:v>
                </c:pt>
                <c:pt idx="113">
                  <c:v>4375</c:v>
                </c:pt>
                <c:pt idx="114">
                  <c:v>1875</c:v>
                </c:pt>
                <c:pt idx="115">
                  <c:v>3749.99999999991</c:v>
                </c:pt>
                <c:pt idx="116">
                  <c:v>2500.00000000009</c:v>
                </c:pt>
                <c:pt idx="117">
                  <c:v>1875</c:v>
                </c:pt>
                <c:pt idx="118">
                  <c:v>3125</c:v>
                </c:pt>
                <c:pt idx="119">
                  <c:v>1874.99999999995</c:v>
                </c:pt>
                <c:pt idx="120">
                  <c:v>1250</c:v>
                </c:pt>
                <c:pt idx="121">
                  <c:v>1250.00000000005</c:v>
                </c:pt>
                <c:pt idx="122">
                  <c:v>1249.99999999995</c:v>
                </c:pt>
                <c:pt idx="123">
                  <c:v>1250.00000000005</c:v>
                </c:pt>
                <c:pt idx="124">
                  <c:v>0</c:v>
                </c:pt>
                <c:pt idx="125">
                  <c:v>1250</c:v>
                </c:pt>
                <c:pt idx="126">
                  <c:v>-624.999999999978</c:v>
                </c:pt>
                <c:pt idx="127">
                  <c:v>-625.000000000015</c:v>
                </c:pt>
                <c:pt idx="128">
                  <c:v>0</c:v>
                </c:pt>
                <c:pt idx="129">
                  <c:v>-625.000000000015</c:v>
                </c:pt>
                <c:pt idx="130">
                  <c:v>-1874.99999999999</c:v>
                </c:pt>
                <c:pt idx="131">
                  <c:v>-1250</c:v>
                </c:pt>
                <c:pt idx="132">
                  <c:v>-1250.00000000001</c:v>
                </c:pt>
                <c:pt idx="133">
                  <c:v>-3124.99999999999</c:v>
                </c:pt>
                <c:pt idx="134">
                  <c:v>-2499.99999999999</c:v>
                </c:pt>
                <c:pt idx="135">
                  <c:v>-2500.00000000001</c:v>
                </c:pt>
                <c:pt idx="136">
                  <c:v>-3125</c:v>
                </c:pt>
                <c:pt idx="137">
                  <c:v>-3749.99999999998</c:v>
                </c:pt>
                <c:pt idx="138">
                  <c:v>-4375.00000000002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LW40_30!$AD$25:$AD$164</c:f>
              <c:numCache>
                <c:formatCode>General</c:formatCode>
                <c:ptCount val="140"/>
                <c:pt idx="0">
                  <c:v>0</c:v>
                </c:pt>
                <c:pt idx="1">
                  <c:v>224375</c:v>
                </c:pt>
                <c:pt idx="2">
                  <c:v>-7500.00000000005</c:v>
                </c:pt>
                <c:pt idx="3">
                  <c:v>-4999.99999999986</c:v>
                </c:pt>
                <c:pt idx="4">
                  <c:v>-6250.00000000009</c:v>
                </c:pt>
                <c:pt idx="5">
                  <c:v>-2500</c:v>
                </c:pt>
                <c:pt idx="6">
                  <c:v>-3124.99999999995</c:v>
                </c:pt>
                <c:pt idx="7">
                  <c:v>-2500.00000000032</c:v>
                </c:pt>
                <c:pt idx="8">
                  <c:v>-1874.99999999973</c:v>
                </c:pt>
                <c:pt idx="9">
                  <c:v>624.999999999913</c:v>
                </c:pt>
                <c:pt idx="10">
                  <c:v>8.73114913702011e-11</c:v>
                </c:pt>
                <c:pt idx="11">
                  <c:v>0</c:v>
                </c:pt>
                <c:pt idx="12">
                  <c:v>1875</c:v>
                </c:pt>
                <c:pt idx="13">
                  <c:v>1875.00000000082</c:v>
                </c:pt>
                <c:pt idx="14">
                  <c:v>1874.99999999918</c:v>
                </c:pt>
                <c:pt idx="15">
                  <c:v>3750</c:v>
                </c:pt>
                <c:pt idx="16">
                  <c:v>1875.00000000009</c:v>
                </c:pt>
                <c:pt idx="17">
                  <c:v>3749.99999999991</c:v>
                </c:pt>
                <c:pt idx="18">
                  <c:v>3125</c:v>
                </c:pt>
                <c:pt idx="19">
                  <c:v>4375</c:v>
                </c:pt>
                <c:pt idx="20">
                  <c:v>3750</c:v>
                </c:pt>
                <c:pt idx="21">
                  <c:v>2500</c:v>
                </c:pt>
                <c:pt idx="22">
                  <c:v>5000</c:v>
                </c:pt>
                <c:pt idx="23">
                  <c:v>1875</c:v>
                </c:pt>
                <c:pt idx="24">
                  <c:v>4999.999999998</c:v>
                </c:pt>
                <c:pt idx="25">
                  <c:v>1875.000000004</c:v>
                </c:pt>
                <c:pt idx="26">
                  <c:v>3124.999999998</c:v>
                </c:pt>
                <c:pt idx="27">
                  <c:v>2500</c:v>
                </c:pt>
                <c:pt idx="28">
                  <c:v>2500</c:v>
                </c:pt>
                <c:pt idx="29">
                  <c:v>1250</c:v>
                </c:pt>
                <c:pt idx="30">
                  <c:v>2499.99999999991</c:v>
                </c:pt>
                <c:pt idx="31">
                  <c:v>-624.999999999909</c:v>
                </c:pt>
                <c:pt idx="32">
                  <c:v>1875</c:v>
                </c:pt>
                <c:pt idx="33">
                  <c:v>-625</c:v>
                </c:pt>
                <c:pt idx="34">
                  <c:v>0</c:v>
                </c:pt>
                <c:pt idx="35">
                  <c:v>-625.000000000091</c:v>
                </c:pt>
                <c:pt idx="36">
                  <c:v>-624.999999999909</c:v>
                </c:pt>
                <c:pt idx="37">
                  <c:v>-1875</c:v>
                </c:pt>
                <c:pt idx="38">
                  <c:v>-1875</c:v>
                </c:pt>
                <c:pt idx="39">
                  <c:v>-2500</c:v>
                </c:pt>
                <c:pt idx="40">
                  <c:v>1250</c:v>
                </c:pt>
                <c:pt idx="41">
                  <c:v>13124.9999999999</c:v>
                </c:pt>
                <c:pt idx="42">
                  <c:v>13125.0000000001</c:v>
                </c:pt>
                <c:pt idx="43">
                  <c:v>12500</c:v>
                </c:pt>
                <c:pt idx="44">
                  <c:v>6875</c:v>
                </c:pt>
                <c:pt idx="45">
                  <c:v>8749.99999999996</c:v>
                </c:pt>
                <c:pt idx="46">
                  <c:v>5000.00000000004</c:v>
                </c:pt>
                <c:pt idx="47">
                  <c:v>5624.99999999997</c:v>
                </c:pt>
                <c:pt idx="48">
                  <c:v>4375</c:v>
                </c:pt>
                <c:pt idx="49">
                  <c:v>4375.00000000052</c:v>
                </c:pt>
                <c:pt idx="50">
                  <c:v>4999.99999999894</c:v>
                </c:pt>
                <c:pt idx="51">
                  <c:v>6250.00000000049</c:v>
                </c:pt>
                <c:pt idx="52">
                  <c:v>5625.00000000003</c:v>
                </c:pt>
                <c:pt idx="53">
                  <c:v>6250</c:v>
                </c:pt>
                <c:pt idx="54">
                  <c:v>6875</c:v>
                </c:pt>
                <c:pt idx="55">
                  <c:v>8125</c:v>
                </c:pt>
                <c:pt idx="56">
                  <c:v>6250</c:v>
                </c:pt>
                <c:pt idx="57">
                  <c:v>7499.99999999991</c:v>
                </c:pt>
                <c:pt idx="58">
                  <c:v>5000</c:v>
                </c:pt>
                <c:pt idx="59">
                  <c:v>6250.00000000017</c:v>
                </c:pt>
                <c:pt idx="60">
                  <c:v>1874.99999999983</c:v>
                </c:pt>
                <c:pt idx="61">
                  <c:v>2500</c:v>
                </c:pt>
                <c:pt idx="62">
                  <c:v>-1249.99999999983</c:v>
                </c:pt>
                <c:pt idx="63">
                  <c:v>-3125.00000000038</c:v>
                </c:pt>
                <c:pt idx="64">
                  <c:v>-5624.99999999962</c:v>
                </c:pt>
                <c:pt idx="65">
                  <c:v>-8750</c:v>
                </c:pt>
                <c:pt idx="66">
                  <c:v>-10625.0000000004</c:v>
                </c:pt>
                <c:pt idx="67">
                  <c:v>-14374.9999999996</c:v>
                </c:pt>
                <c:pt idx="68">
                  <c:v>-16250</c:v>
                </c:pt>
                <c:pt idx="69">
                  <c:v>-18125</c:v>
                </c:pt>
                <c:pt idx="70">
                  <c:v>-19375.0000000004</c:v>
                </c:pt>
                <c:pt idx="71">
                  <c:v>-22499.9999999996</c:v>
                </c:pt>
                <c:pt idx="72">
                  <c:v>-21250</c:v>
                </c:pt>
                <c:pt idx="73">
                  <c:v>-23750</c:v>
                </c:pt>
                <c:pt idx="74">
                  <c:v>-23125</c:v>
                </c:pt>
                <c:pt idx="75">
                  <c:v>-22499.9999999996</c:v>
                </c:pt>
                <c:pt idx="76">
                  <c:v>-22500.0000000004</c:v>
                </c:pt>
                <c:pt idx="77">
                  <c:v>-20625</c:v>
                </c:pt>
                <c:pt idx="78">
                  <c:v>-21250</c:v>
                </c:pt>
                <c:pt idx="79">
                  <c:v>-18124.9999999996</c:v>
                </c:pt>
                <c:pt idx="80">
                  <c:v>-16875.0000000004</c:v>
                </c:pt>
                <c:pt idx="81">
                  <c:v>-16875</c:v>
                </c:pt>
                <c:pt idx="82">
                  <c:v>-13749.9999999996</c:v>
                </c:pt>
                <c:pt idx="83">
                  <c:v>-12500.0000000002</c:v>
                </c:pt>
                <c:pt idx="84">
                  <c:v>-10000</c:v>
                </c:pt>
                <c:pt idx="85">
                  <c:v>-10625</c:v>
                </c:pt>
                <c:pt idx="86">
                  <c:v>-6250</c:v>
                </c:pt>
                <c:pt idx="87">
                  <c:v>-6875</c:v>
                </c:pt>
                <c:pt idx="88">
                  <c:v>-4374.99999999994</c:v>
                </c:pt>
                <c:pt idx="89">
                  <c:v>-1875.00000000006</c:v>
                </c:pt>
                <c:pt idx="90">
                  <c:v>-1249.99999999994</c:v>
                </c:pt>
                <c:pt idx="91">
                  <c:v>624.999999999942</c:v>
                </c:pt>
                <c:pt idx="92">
                  <c:v>2500.00000000006</c:v>
                </c:pt>
                <c:pt idx="93">
                  <c:v>4999.99999999994</c:v>
                </c:pt>
                <c:pt idx="94">
                  <c:v>5000</c:v>
                </c:pt>
                <c:pt idx="95">
                  <c:v>7500</c:v>
                </c:pt>
                <c:pt idx="96">
                  <c:v>10000</c:v>
                </c:pt>
                <c:pt idx="97">
                  <c:v>10625</c:v>
                </c:pt>
                <c:pt idx="98">
                  <c:v>12500.0000000002</c:v>
                </c:pt>
                <c:pt idx="99">
                  <c:v>14374.9999999996</c:v>
                </c:pt>
                <c:pt idx="100">
                  <c:v>15625</c:v>
                </c:pt>
                <c:pt idx="101">
                  <c:v>16875.0000000004</c:v>
                </c:pt>
                <c:pt idx="102">
                  <c:v>20624.9999999996</c:v>
                </c:pt>
                <c:pt idx="103">
                  <c:v>18750</c:v>
                </c:pt>
                <c:pt idx="104">
                  <c:v>23125</c:v>
                </c:pt>
                <c:pt idx="105">
                  <c:v>20625.0000000004</c:v>
                </c:pt>
                <c:pt idx="106">
                  <c:v>24374.9999999996</c:v>
                </c:pt>
                <c:pt idx="107">
                  <c:v>22500</c:v>
                </c:pt>
                <c:pt idx="108">
                  <c:v>23750</c:v>
                </c:pt>
                <c:pt idx="109">
                  <c:v>21875</c:v>
                </c:pt>
                <c:pt idx="110">
                  <c:v>21874.9999999996</c:v>
                </c:pt>
                <c:pt idx="111">
                  <c:v>20000.0000000004</c:v>
                </c:pt>
                <c:pt idx="112">
                  <c:v>18750</c:v>
                </c:pt>
                <c:pt idx="113">
                  <c:v>15000</c:v>
                </c:pt>
                <c:pt idx="114">
                  <c:v>14999.9999999996</c:v>
                </c:pt>
                <c:pt idx="115">
                  <c:v>10625.0000000004</c:v>
                </c:pt>
                <c:pt idx="116">
                  <c:v>8125</c:v>
                </c:pt>
                <c:pt idx="117">
                  <c:v>5624.99999999962</c:v>
                </c:pt>
                <c:pt idx="118">
                  <c:v>3125.00000000038</c:v>
                </c:pt>
                <c:pt idx="119">
                  <c:v>624.999999999825</c:v>
                </c:pt>
                <c:pt idx="120">
                  <c:v>-1250</c:v>
                </c:pt>
                <c:pt idx="121">
                  <c:v>-3749.99999999983</c:v>
                </c:pt>
                <c:pt idx="122">
                  <c:v>-5000.00000000017</c:v>
                </c:pt>
                <c:pt idx="123">
                  <c:v>-6250</c:v>
                </c:pt>
                <c:pt idx="124">
                  <c:v>-6249.99999999991</c:v>
                </c:pt>
                <c:pt idx="125">
                  <c:v>-7500</c:v>
                </c:pt>
                <c:pt idx="126">
                  <c:v>-7500</c:v>
                </c:pt>
                <c:pt idx="127">
                  <c:v>-6250.00000000006</c:v>
                </c:pt>
                <c:pt idx="128">
                  <c:v>-6249.99999999994</c:v>
                </c:pt>
                <c:pt idx="129">
                  <c:v>-5625</c:v>
                </c:pt>
                <c:pt idx="130">
                  <c:v>-6249.99999999999</c:v>
                </c:pt>
                <c:pt idx="131">
                  <c:v>-3750.00000000001</c:v>
                </c:pt>
                <c:pt idx="132">
                  <c:v>-4374.99999999999</c:v>
                </c:pt>
                <c:pt idx="133">
                  <c:v>-5000</c:v>
                </c:pt>
                <c:pt idx="134">
                  <c:v>-5000</c:v>
                </c:pt>
                <c:pt idx="135">
                  <c:v>-4999.99999999997</c:v>
                </c:pt>
                <c:pt idx="136">
                  <c:v>-7500.00000000005</c:v>
                </c:pt>
                <c:pt idx="137">
                  <c:v>-8749.99999999991</c:v>
                </c:pt>
                <c:pt idx="138">
                  <c:v>-11875.0000000001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2795812"/>
        <c:axId val="357148154"/>
      </c:lineChart>
      <c:catAx>
        <c:axId val="5227958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148154"/>
        <c:crosses val="autoZero"/>
        <c:auto val="1"/>
        <c:lblAlgn val="ctr"/>
        <c:lblOffset val="100"/>
        <c:noMultiLvlLbl val="0"/>
      </c:catAx>
      <c:valAx>
        <c:axId val="3571481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7958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a'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LW40_30!$AF$25:$AF$163</c:f>
              <c:numCache>
                <c:formatCode>General</c:formatCode>
                <c:ptCount val="139"/>
                <c:pt idx="0">
                  <c:v>0</c:v>
                </c:pt>
                <c:pt idx="1">
                  <c:v>-419375</c:v>
                </c:pt>
                <c:pt idx="2">
                  <c:v>5000.00000000036</c:v>
                </c:pt>
                <c:pt idx="3">
                  <c:v>-2500.00000000045</c:v>
                </c:pt>
                <c:pt idx="4">
                  <c:v>2500.00000000018</c:v>
                </c:pt>
                <c:pt idx="5">
                  <c:v>1875</c:v>
                </c:pt>
                <c:pt idx="6">
                  <c:v>-1875.00000000036</c:v>
                </c:pt>
                <c:pt idx="7">
                  <c:v>3750.00000000073</c:v>
                </c:pt>
                <c:pt idx="8">
                  <c:v>-4.51109372079372e-10</c:v>
                </c:pt>
                <c:pt idx="9">
                  <c:v>-624.999999999825</c:v>
                </c:pt>
                <c:pt idx="10">
                  <c:v>3124.99999999991</c:v>
                </c:pt>
                <c:pt idx="11">
                  <c:v>-1250</c:v>
                </c:pt>
                <c:pt idx="12">
                  <c:v>1875.00000000109</c:v>
                </c:pt>
                <c:pt idx="13">
                  <c:v>-625.000000002183</c:v>
                </c:pt>
                <c:pt idx="14">
                  <c:v>3125.00000000109</c:v>
                </c:pt>
                <c:pt idx="15">
                  <c:v>-3125</c:v>
                </c:pt>
                <c:pt idx="16">
                  <c:v>3750</c:v>
                </c:pt>
                <c:pt idx="17">
                  <c:v>-1875</c:v>
                </c:pt>
                <c:pt idx="18">
                  <c:v>1875</c:v>
                </c:pt>
                <c:pt idx="19">
                  <c:v>-1250</c:v>
                </c:pt>
                <c:pt idx="20">
                  <c:v>625</c:v>
                </c:pt>
                <c:pt idx="21">
                  <c:v>-9.09494701772928e-11</c:v>
                </c:pt>
                <c:pt idx="22">
                  <c:v>1.81898940354586e-10</c:v>
                </c:pt>
                <c:pt idx="23">
                  <c:v>-1250.000000002</c:v>
                </c:pt>
                <c:pt idx="24">
                  <c:v>1250.00000000565</c:v>
                </c:pt>
                <c:pt idx="25">
                  <c:v>-1875.00000000555</c:v>
                </c:pt>
                <c:pt idx="26">
                  <c:v>1.72440195456147e-9</c:v>
                </c:pt>
                <c:pt idx="27">
                  <c:v>-1874.99999999981</c:v>
                </c:pt>
                <c:pt idx="28">
                  <c:v>1249.99999999981</c:v>
                </c:pt>
                <c:pt idx="29">
                  <c:v>-3749.99999999981</c:v>
                </c:pt>
                <c:pt idx="30">
                  <c:v>1874.99999999981</c:v>
                </c:pt>
                <c:pt idx="31">
                  <c:v>-3749.99999999985</c:v>
                </c:pt>
                <c:pt idx="32">
                  <c:v>624.999999999949</c:v>
                </c:pt>
                <c:pt idx="33">
                  <c:v>-1875</c:v>
                </c:pt>
                <c:pt idx="34">
                  <c:v>-2500</c:v>
                </c:pt>
                <c:pt idx="35">
                  <c:v>-624.999999999978</c:v>
                </c:pt>
                <c:pt idx="36">
                  <c:v>-625.000000000036</c:v>
                </c:pt>
                <c:pt idx="37">
                  <c:v>-3124.99999999997</c:v>
                </c:pt>
                <c:pt idx="38">
                  <c:v>-1875</c:v>
                </c:pt>
                <c:pt idx="39">
                  <c:v>2500</c:v>
                </c:pt>
                <c:pt idx="40">
                  <c:v>6250</c:v>
                </c:pt>
                <c:pt idx="41">
                  <c:v>4375</c:v>
                </c:pt>
                <c:pt idx="42">
                  <c:v>-624.999999999999</c:v>
                </c:pt>
                <c:pt idx="43">
                  <c:v>-625</c:v>
                </c:pt>
                <c:pt idx="44">
                  <c:v>1250</c:v>
                </c:pt>
                <c:pt idx="45">
                  <c:v>-625.000000000001</c:v>
                </c:pt>
                <c:pt idx="46">
                  <c:v>-1250</c:v>
                </c:pt>
                <c:pt idx="47">
                  <c:v>1875</c:v>
                </c:pt>
                <c:pt idx="48">
                  <c:v>-1249.99999999987</c:v>
                </c:pt>
                <c:pt idx="49">
                  <c:v>624.999999999593</c:v>
                </c:pt>
                <c:pt idx="50">
                  <c:v>-624.999999999585</c:v>
                </c:pt>
                <c:pt idx="51">
                  <c:v>1249.99999999985</c:v>
                </c:pt>
                <c:pt idx="52">
                  <c:v>-1874.99999999999</c:v>
                </c:pt>
                <c:pt idx="53">
                  <c:v>625</c:v>
                </c:pt>
                <c:pt idx="54">
                  <c:v>1249.99999999999</c:v>
                </c:pt>
                <c:pt idx="55">
                  <c:v>-1874.99999999998</c:v>
                </c:pt>
                <c:pt idx="56">
                  <c:v>1874.99999999998</c:v>
                </c:pt>
                <c:pt idx="57">
                  <c:v>-2499.99999999998</c:v>
                </c:pt>
                <c:pt idx="58">
                  <c:v>2499.99999999998</c:v>
                </c:pt>
                <c:pt idx="59">
                  <c:v>-1249.99999999998</c:v>
                </c:pt>
                <c:pt idx="60">
                  <c:v>-625.000000000024</c:v>
                </c:pt>
                <c:pt idx="61">
                  <c:v>1875.00000000002</c:v>
                </c:pt>
                <c:pt idx="62">
                  <c:v>-2500.00000000003</c:v>
                </c:pt>
                <c:pt idx="63">
                  <c:v>2500.00000000005</c:v>
                </c:pt>
                <c:pt idx="64">
                  <c:v>-1875.00000000002</c:v>
                </c:pt>
                <c:pt idx="65">
                  <c:v>1250</c:v>
                </c:pt>
                <c:pt idx="66">
                  <c:v>-1875.00000000002</c:v>
                </c:pt>
                <c:pt idx="67">
                  <c:v>2500.00000000005</c:v>
                </c:pt>
                <c:pt idx="68">
                  <c:v>-1875.00000000002</c:v>
                </c:pt>
                <c:pt idx="69">
                  <c:v>1249.99999999998</c:v>
                </c:pt>
                <c:pt idx="70">
                  <c:v>-1874.99999999995</c:v>
                </c:pt>
                <c:pt idx="71">
                  <c:v>1874.99999999998</c:v>
                </c:pt>
                <c:pt idx="72">
                  <c:v>-625</c:v>
                </c:pt>
                <c:pt idx="73">
                  <c:v>-2.27373675443232e-11</c:v>
                </c:pt>
                <c:pt idx="74">
                  <c:v>-624.999999999955</c:v>
                </c:pt>
                <c:pt idx="75">
                  <c:v>624.999999999977</c:v>
                </c:pt>
                <c:pt idx="76">
                  <c:v>0</c:v>
                </c:pt>
                <c:pt idx="77">
                  <c:v>0</c:v>
                </c:pt>
                <c:pt idx="78">
                  <c:v>-625.000000000045</c:v>
                </c:pt>
                <c:pt idx="79">
                  <c:v>625.000000000091</c:v>
                </c:pt>
                <c:pt idx="80">
                  <c:v>-4.54747350886464e-11</c:v>
                </c:pt>
                <c:pt idx="81">
                  <c:v>0</c:v>
                </c:pt>
                <c:pt idx="82">
                  <c:v>-625</c:v>
                </c:pt>
                <c:pt idx="83">
                  <c:v>625</c:v>
                </c:pt>
                <c:pt idx="84">
                  <c:v>-625</c:v>
                </c:pt>
                <c:pt idx="85">
                  <c:v>625</c:v>
                </c:pt>
                <c:pt idx="86">
                  <c:v>0</c:v>
                </c:pt>
                <c:pt idx="87">
                  <c:v>-4.54747350886464e-11</c:v>
                </c:pt>
                <c:pt idx="88">
                  <c:v>-1249.99999999991</c:v>
                </c:pt>
                <c:pt idx="89">
                  <c:v>1874.99999999995</c:v>
                </c:pt>
                <c:pt idx="90">
                  <c:v>-1250</c:v>
                </c:pt>
                <c:pt idx="91">
                  <c:v>625</c:v>
                </c:pt>
                <c:pt idx="92">
                  <c:v>0</c:v>
                </c:pt>
                <c:pt idx="93">
                  <c:v>-1250</c:v>
                </c:pt>
                <c:pt idx="94">
                  <c:v>1875</c:v>
                </c:pt>
                <c:pt idx="95">
                  <c:v>-1250</c:v>
                </c:pt>
                <c:pt idx="96">
                  <c:v>625</c:v>
                </c:pt>
                <c:pt idx="97">
                  <c:v>-625</c:v>
                </c:pt>
                <c:pt idx="98">
                  <c:v>625</c:v>
                </c:pt>
                <c:pt idx="99">
                  <c:v>0</c:v>
                </c:pt>
                <c:pt idx="100">
                  <c:v>-625</c:v>
                </c:pt>
                <c:pt idx="101">
                  <c:v>0</c:v>
                </c:pt>
                <c:pt idx="102">
                  <c:v>1250</c:v>
                </c:pt>
                <c:pt idx="103">
                  <c:v>-1250</c:v>
                </c:pt>
                <c:pt idx="104">
                  <c:v>0</c:v>
                </c:pt>
                <c:pt idx="105">
                  <c:v>1250</c:v>
                </c:pt>
                <c:pt idx="106">
                  <c:v>-1250</c:v>
                </c:pt>
                <c:pt idx="107">
                  <c:v>0</c:v>
                </c:pt>
                <c:pt idx="108">
                  <c:v>1250</c:v>
                </c:pt>
                <c:pt idx="109">
                  <c:v>-1250</c:v>
                </c:pt>
                <c:pt idx="110">
                  <c:v>0</c:v>
                </c:pt>
                <c:pt idx="111">
                  <c:v>625</c:v>
                </c:pt>
                <c:pt idx="112">
                  <c:v>625</c:v>
                </c:pt>
                <c:pt idx="113">
                  <c:v>-1875</c:v>
                </c:pt>
                <c:pt idx="114">
                  <c:v>2500</c:v>
                </c:pt>
                <c:pt idx="115">
                  <c:v>-3125</c:v>
                </c:pt>
                <c:pt idx="116">
                  <c:v>3125</c:v>
                </c:pt>
                <c:pt idx="117">
                  <c:v>-2500</c:v>
                </c:pt>
                <c:pt idx="118">
                  <c:v>2500</c:v>
                </c:pt>
                <c:pt idx="119">
                  <c:v>-2500</c:v>
                </c:pt>
                <c:pt idx="120">
                  <c:v>1250</c:v>
                </c:pt>
                <c:pt idx="121">
                  <c:v>625</c:v>
                </c:pt>
                <c:pt idx="122">
                  <c:v>-625</c:v>
                </c:pt>
                <c:pt idx="123">
                  <c:v>-1250</c:v>
                </c:pt>
                <c:pt idx="124">
                  <c:v>2500</c:v>
                </c:pt>
                <c:pt idx="125">
                  <c:v>-2500</c:v>
                </c:pt>
                <c:pt idx="126">
                  <c:v>2500</c:v>
                </c:pt>
                <c:pt idx="127">
                  <c:v>-1875</c:v>
                </c:pt>
                <c:pt idx="128">
                  <c:v>625</c:v>
                </c:pt>
                <c:pt idx="129">
                  <c:v>0</c:v>
                </c:pt>
                <c:pt idx="130">
                  <c:v>625.000000000045</c:v>
                </c:pt>
                <c:pt idx="131">
                  <c:v>-1875.00000000009</c:v>
                </c:pt>
                <c:pt idx="132">
                  <c:v>3125.00000000005</c:v>
                </c:pt>
                <c:pt idx="133">
                  <c:v>-3750</c:v>
                </c:pt>
                <c:pt idx="134">
                  <c:v>3750</c:v>
                </c:pt>
                <c:pt idx="135">
                  <c:v>-3125</c:v>
                </c:pt>
                <c:pt idx="136">
                  <c:v>2500</c:v>
                </c:pt>
                <c:pt idx="137">
                  <c:v>-2500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LW40_30!$AG$25:$AG$163</c:f>
              <c:numCache>
                <c:formatCode>General</c:formatCode>
                <c:ptCount val="139"/>
                <c:pt idx="0">
                  <c:v>0</c:v>
                </c:pt>
                <c:pt idx="1">
                  <c:v>-72500</c:v>
                </c:pt>
                <c:pt idx="2">
                  <c:v>-1874.99999999998</c:v>
                </c:pt>
                <c:pt idx="3">
                  <c:v>-2500.00000000003</c:v>
                </c:pt>
                <c:pt idx="4">
                  <c:v>625.000000000018</c:v>
                </c:pt>
                <c:pt idx="5">
                  <c:v>-1875</c:v>
                </c:pt>
                <c:pt idx="6">
                  <c:v>6.54836185276508e-11</c:v>
                </c:pt>
                <c:pt idx="7">
                  <c:v>-1250.0000000001</c:v>
                </c:pt>
                <c:pt idx="8">
                  <c:v>-1874.99999999996</c:v>
                </c:pt>
                <c:pt idx="9">
                  <c:v>1249.99999999998</c:v>
                </c:pt>
                <c:pt idx="10">
                  <c:v>-2499.99999999993</c:v>
                </c:pt>
                <c:pt idx="11">
                  <c:v>-8.73114913702011e-11</c:v>
                </c:pt>
                <c:pt idx="12">
                  <c:v>624.999999999633</c:v>
                </c:pt>
                <c:pt idx="13">
                  <c:v>-2499.99999999918</c:v>
                </c:pt>
                <c:pt idx="14">
                  <c:v>1249.99999999954</c:v>
                </c:pt>
                <c:pt idx="15">
                  <c:v>-1249.99999999991</c:v>
                </c:pt>
                <c:pt idx="16">
                  <c:v>624.999999999905</c:v>
                </c:pt>
                <c:pt idx="17">
                  <c:v>-1874.99999999991</c:v>
                </c:pt>
                <c:pt idx="18">
                  <c:v>1874.99999999995</c:v>
                </c:pt>
                <c:pt idx="19">
                  <c:v>-1250</c:v>
                </c:pt>
                <c:pt idx="20">
                  <c:v>0</c:v>
                </c:pt>
                <c:pt idx="21">
                  <c:v>0</c:v>
                </c:pt>
                <c:pt idx="22">
                  <c:v>625</c:v>
                </c:pt>
                <c:pt idx="23">
                  <c:v>1.13686837721616e-9</c:v>
                </c:pt>
                <c:pt idx="24">
                  <c:v>-625.000000003411</c:v>
                </c:pt>
                <c:pt idx="25">
                  <c:v>2500.00000000346</c:v>
                </c:pt>
                <c:pt idx="26">
                  <c:v>-1875.00000000123</c:v>
                </c:pt>
                <c:pt idx="27">
                  <c:v>625.000000000095</c:v>
                </c:pt>
                <c:pt idx="28">
                  <c:v>1874.99999999991</c:v>
                </c:pt>
                <c:pt idx="29">
                  <c:v>9.45874489843845e-11</c:v>
                </c:pt>
                <c:pt idx="30">
                  <c:v>-625.000000000095</c:v>
                </c:pt>
                <c:pt idx="31">
                  <c:v>1875.00000000009</c:v>
                </c:pt>
                <c:pt idx="32">
                  <c:v>624.999999999927</c:v>
                </c:pt>
                <c:pt idx="33">
                  <c:v>2.5465851649642e-11</c:v>
                </c:pt>
                <c:pt idx="34">
                  <c:v>2500</c:v>
                </c:pt>
                <c:pt idx="35">
                  <c:v>-1250.00000000002</c:v>
                </c:pt>
                <c:pt idx="36">
                  <c:v>2500.00000000004</c:v>
                </c:pt>
                <c:pt idx="37">
                  <c:v>-3.27418092638254e-11</c:v>
                </c:pt>
                <c:pt idx="38">
                  <c:v>1250.00000000001</c:v>
                </c:pt>
                <c:pt idx="39">
                  <c:v>1249.99999999999</c:v>
                </c:pt>
                <c:pt idx="40">
                  <c:v>-6249.99999999999</c:v>
                </c:pt>
                <c:pt idx="41">
                  <c:v>0</c:v>
                </c:pt>
                <c:pt idx="42">
                  <c:v>-1875</c:v>
                </c:pt>
                <c:pt idx="43">
                  <c:v>2500</c:v>
                </c:pt>
                <c:pt idx="44">
                  <c:v>-1250</c:v>
                </c:pt>
                <c:pt idx="45">
                  <c:v>-625</c:v>
                </c:pt>
                <c:pt idx="46">
                  <c:v>1875</c:v>
                </c:pt>
                <c:pt idx="47">
                  <c:v>-2500</c:v>
                </c:pt>
                <c:pt idx="48">
                  <c:v>1875.00000000045</c:v>
                </c:pt>
                <c:pt idx="49">
                  <c:v>-1.37561073643155e-9</c:v>
                </c:pt>
                <c:pt idx="50">
                  <c:v>-1249.99999999861</c:v>
                </c:pt>
                <c:pt idx="51">
                  <c:v>624.999999999534</c:v>
                </c:pt>
                <c:pt idx="52">
                  <c:v>625</c:v>
                </c:pt>
                <c:pt idx="53">
                  <c:v>-625</c:v>
                </c:pt>
                <c:pt idx="54">
                  <c:v>0</c:v>
                </c:pt>
                <c:pt idx="55">
                  <c:v>625</c:v>
                </c:pt>
                <c:pt idx="56">
                  <c:v>-1875</c:v>
                </c:pt>
                <c:pt idx="57">
                  <c:v>2500</c:v>
                </c:pt>
                <c:pt idx="58">
                  <c:v>-1875</c:v>
                </c:pt>
                <c:pt idx="59">
                  <c:v>624.999999999989</c:v>
                </c:pt>
                <c:pt idx="60">
                  <c:v>1250.00000000002</c:v>
                </c:pt>
                <c:pt idx="61">
                  <c:v>-1875.00000000001</c:v>
                </c:pt>
                <c:pt idx="62">
                  <c:v>0</c:v>
                </c:pt>
                <c:pt idx="63">
                  <c:v>1875</c:v>
                </c:pt>
                <c:pt idx="64">
                  <c:v>-1875</c:v>
                </c:pt>
                <c:pt idx="65">
                  <c:v>625</c:v>
                </c:pt>
                <c:pt idx="66">
                  <c:v>625</c:v>
                </c:pt>
                <c:pt idx="67">
                  <c:v>-625</c:v>
                </c:pt>
                <c:pt idx="68">
                  <c:v>-625</c:v>
                </c:pt>
                <c:pt idx="69">
                  <c:v>1874.99999999998</c:v>
                </c:pt>
                <c:pt idx="70">
                  <c:v>-2499.99999999995</c:v>
                </c:pt>
                <c:pt idx="71">
                  <c:v>2499.99999999998</c:v>
                </c:pt>
                <c:pt idx="72">
                  <c:v>-1875</c:v>
                </c:pt>
                <c:pt idx="73">
                  <c:v>625</c:v>
                </c:pt>
                <c:pt idx="74">
                  <c:v>625</c:v>
                </c:pt>
                <c:pt idx="75">
                  <c:v>-1250</c:v>
                </c:pt>
                <c:pt idx="76">
                  <c:v>1250</c:v>
                </c:pt>
                <c:pt idx="77">
                  <c:v>-625</c:v>
                </c:pt>
                <c:pt idx="78">
                  <c:v>-2.27373675443232e-11</c:v>
                </c:pt>
                <c:pt idx="79">
                  <c:v>-624.999999999955</c:v>
                </c:pt>
                <c:pt idx="80">
                  <c:v>1874.99999999998</c:v>
                </c:pt>
                <c:pt idx="81">
                  <c:v>-1875</c:v>
                </c:pt>
                <c:pt idx="82">
                  <c:v>625</c:v>
                </c:pt>
                <c:pt idx="83">
                  <c:v>625</c:v>
                </c:pt>
                <c:pt idx="84">
                  <c:v>-1250</c:v>
                </c:pt>
                <c:pt idx="85">
                  <c:v>625</c:v>
                </c:pt>
                <c:pt idx="86">
                  <c:v>624.999999999977</c:v>
                </c:pt>
                <c:pt idx="87">
                  <c:v>-1249.99999999995</c:v>
                </c:pt>
                <c:pt idx="88">
                  <c:v>1249.99999999998</c:v>
                </c:pt>
                <c:pt idx="89">
                  <c:v>-625</c:v>
                </c:pt>
                <c:pt idx="90">
                  <c:v>-625</c:v>
                </c:pt>
                <c:pt idx="91">
                  <c:v>1250</c:v>
                </c:pt>
                <c:pt idx="92">
                  <c:v>-1250</c:v>
                </c:pt>
                <c:pt idx="93">
                  <c:v>1874.99999999998</c:v>
                </c:pt>
                <c:pt idx="94">
                  <c:v>-2499.99999999995</c:v>
                </c:pt>
                <c:pt idx="95">
                  <c:v>1874.99999999998</c:v>
                </c:pt>
                <c:pt idx="96">
                  <c:v>-625</c:v>
                </c:pt>
                <c:pt idx="97">
                  <c:v>-625</c:v>
                </c:pt>
                <c:pt idx="98">
                  <c:v>1250</c:v>
                </c:pt>
                <c:pt idx="99">
                  <c:v>-625</c:v>
                </c:pt>
                <c:pt idx="100">
                  <c:v>0</c:v>
                </c:pt>
                <c:pt idx="101">
                  <c:v>-625</c:v>
                </c:pt>
                <c:pt idx="102">
                  <c:v>1250</c:v>
                </c:pt>
                <c:pt idx="103">
                  <c:v>-625</c:v>
                </c:pt>
                <c:pt idx="104">
                  <c:v>-625.000000000045</c:v>
                </c:pt>
                <c:pt idx="105">
                  <c:v>1250.00000000009</c:v>
                </c:pt>
                <c:pt idx="106">
                  <c:v>-1250.00000000005</c:v>
                </c:pt>
                <c:pt idx="107">
                  <c:v>625</c:v>
                </c:pt>
                <c:pt idx="108">
                  <c:v>0</c:v>
                </c:pt>
                <c:pt idx="109">
                  <c:v>625</c:v>
                </c:pt>
                <c:pt idx="110">
                  <c:v>-1250</c:v>
                </c:pt>
                <c:pt idx="111">
                  <c:v>0</c:v>
                </c:pt>
                <c:pt idx="112">
                  <c:v>1875</c:v>
                </c:pt>
                <c:pt idx="113">
                  <c:v>-2500</c:v>
                </c:pt>
                <c:pt idx="114">
                  <c:v>1875</c:v>
                </c:pt>
                <c:pt idx="115">
                  <c:v>-1250</c:v>
                </c:pt>
                <c:pt idx="116">
                  <c:v>625</c:v>
                </c:pt>
                <c:pt idx="117">
                  <c:v>0</c:v>
                </c:pt>
                <c:pt idx="118">
                  <c:v>625</c:v>
                </c:pt>
                <c:pt idx="119">
                  <c:v>-1875</c:v>
                </c:pt>
                <c:pt idx="120">
                  <c:v>1250</c:v>
                </c:pt>
                <c:pt idx="121">
                  <c:v>624.999999999955</c:v>
                </c:pt>
                <c:pt idx="122">
                  <c:v>-1249.99999999991</c:v>
                </c:pt>
                <c:pt idx="123">
                  <c:v>624.999999999955</c:v>
                </c:pt>
                <c:pt idx="124">
                  <c:v>0</c:v>
                </c:pt>
                <c:pt idx="125">
                  <c:v>-625</c:v>
                </c:pt>
                <c:pt idx="126">
                  <c:v>1250</c:v>
                </c:pt>
                <c:pt idx="127">
                  <c:v>-1250</c:v>
                </c:pt>
                <c:pt idx="128">
                  <c:v>0</c:v>
                </c:pt>
                <c:pt idx="129">
                  <c:v>1250</c:v>
                </c:pt>
                <c:pt idx="130">
                  <c:v>-1250</c:v>
                </c:pt>
                <c:pt idx="131">
                  <c:v>625</c:v>
                </c:pt>
                <c:pt idx="132">
                  <c:v>0</c:v>
                </c:pt>
                <c:pt idx="133">
                  <c:v>-625</c:v>
                </c:pt>
                <c:pt idx="134">
                  <c:v>625</c:v>
                </c:pt>
                <c:pt idx="135">
                  <c:v>0</c:v>
                </c:pt>
                <c:pt idx="136">
                  <c:v>0</c:v>
                </c:pt>
                <c:pt idx="137">
                  <c:v>-1250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LW40_30!$AH$25:$AH$163</c:f>
              <c:numCache>
                <c:formatCode>General</c:formatCode>
                <c:ptCount val="139"/>
                <c:pt idx="0">
                  <c:v>0</c:v>
                </c:pt>
                <c:pt idx="1">
                  <c:v>233750</c:v>
                </c:pt>
                <c:pt idx="2">
                  <c:v>-625.000000000182</c:v>
                </c:pt>
                <c:pt idx="3">
                  <c:v>-2499.99999999981</c:v>
                </c:pt>
                <c:pt idx="4">
                  <c:v>-3750.00000000001</c:v>
                </c:pt>
                <c:pt idx="5">
                  <c:v>624.999999999956</c:v>
                </c:pt>
                <c:pt idx="6">
                  <c:v>-3124.99999999964</c:v>
                </c:pt>
                <c:pt idx="7">
                  <c:v>-1250.00000000073</c:v>
                </c:pt>
                <c:pt idx="8">
                  <c:v>-1249.99999999964</c:v>
                </c:pt>
                <c:pt idx="9">
                  <c:v>-2499.99999999991</c:v>
                </c:pt>
                <c:pt idx="10">
                  <c:v>-1.74622982740402e-10</c:v>
                </c:pt>
                <c:pt idx="11">
                  <c:v>-1874.99999999991</c:v>
                </c:pt>
                <c:pt idx="12">
                  <c:v>-1.09139364212751e-9</c:v>
                </c:pt>
                <c:pt idx="13">
                  <c:v>-1249.99999999782</c:v>
                </c:pt>
                <c:pt idx="14">
                  <c:v>-1250.00000000109</c:v>
                </c:pt>
                <c:pt idx="15">
                  <c:v>625</c:v>
                </c:pt>
                <c:pt idx="16">
                  <c:v>-625</c:v>
                </c:pt>
                <c:pt idx="17">
                  <c:v>0</c:v>
                </c:pt>
                <c:pt idx="18">
                  <c:v>-625</c:v>
                </c:pt>
                <c:pt idx="19">
                  <c:v>1875</c:v>
                </c:pt>
                <c:pt idx="20">
                  <c:v>-1250</c:v>
                </c:pt>
                <c:pt idx="21">
                  <c:v>1250</c:v>
                </c:pt>
                <c:pt idx="22">
                  <c:v>1875</c:v>
                </c:pt>
                <c:pt idx="23">
                  <c:v>-1874.99999999782</c:v>
                </c:pt>
                <c:pt idx="24">
                  <c:v>3124.99999999355</c:v>
                </c:pt>
                <c:pt idx="25">
                  <c:v>-624.999999993641</c:v>
                </c:pt>
                <c:pt idx="26">
                  <c:v>1249.99999999801</c:v>
                </c:pt>
                <c:pt idx="27">
                  <c:v>1874.99999999981</c:v>
                </c:pt>
                <c:pt idx="28">
                  <c:v>-624.999999999811</c:v>
                </c:pt>
                <c:pt idx="29">
                  <c:v>1874.99999999981</c:v>
                </c:pt>
                <c:pt idx="30">
                  <c:v>-624.999999999811</c:v>
                </c:pt>
                <c:pt idx="31">
                  <c:v>3124.99999999981</c:v>
                </c:pt>
                <c:pt idx="32">
                  <c:v>-1874.99999999986</c:v>
                </c:pt>
                <c:pt idx="33">
                  <c:v>2499.99999999991</c:v>
                </c:pt>
                <c:pt idx="34">
                  <c:v>8.73114913702011e-11</c:v>
                </c:pt>
                <c:pt idx="35">
                  <c:v>1874.99999999996</c:v>
                </c:pt>
                <c:pt idx="36">
                  <c:v>-1875.00000000005</c:v>
                </c:pt>
                <c:pt idx="37">
                  <c:v>4375.00000000009</c:v>
                </c:pt>
                <c:pt idx="38">
                  <c:v>-2500.00000000009</c:v>
                </c:pt>
                <c:pt idx="39">
                  <c:v>-624.999999999953</c:v>
                </c:pt>
                <c:pt idx="40">
                  <c:v>-11875</c:v>
                </c:pt>
                <c:pt idx="41">
                  <c:v>-3124.99999999998</c:v>
                </c:pt>
                <c:pt idx="42">
                  <c:v>2499.99999999998</c:v>
                </c:pt>
                <c:pt idx="43">
                  <c:v>625.000000000022</c:v>
                </c:pt>
                <c:pt idx="44">
                  <c:v>1874.99999999997</c:v>
                </c:pt>
                <c:pt idx="45">
                  <c:v>1.45519152283669e-11</c:v>
                </c:pt>
                <c:pt idx="46">
                  <c:v>-625.000000000007</c:v>
                </c:pt>
                <c:pt idx="47">
                  <c:v>3125</c:v>
                </c:pt>
                <c:pt idx="48">
                  <c:v>-2500.00000000083</c:v>
                </c:pt>
                <c:pt idx="49">
                  <c:v>1250.0000000025</c:v>
                </c:pt>
                <c:pt idx="50">
                  <c:v>-2.47382558882236e-9</c:v>
                </c:pt>
                <c:pt idx="51">
                  <c:v>-1249.99999999924</c:v>
                </c:pt>
                <c:pt idx="52">
                  <c:v>1875.00000000004</c:v>
                </c:pt>
                <c:pt idx="53">
                  <c:v>-2499.99999999996</c:v>
                </c:pt>
                <c:pt idx="54">
                  <c:v>3124.99999999996</c:v>
                </c:pt>
                <c:pt idx="55">
                  <c:v>-2500</c:v>
                </c:pt>
                <c:pt idx="56">
                  <c:v>2500</c:v>
                </c:pt>
                <c:pt idx="57">
                  <c:v>-625.000000000087</c:v>
                </c:pt>
                <c:pt idx="58">
                  <c:v>1250.00000000028</c:v>
                </c:pt>
                <c:pt idx="59">
                  <c:v>1249.99999999962</c:v>
                </c:pt>
                <c:pt idx="60">
                  <c:v>1250.00000000038</c:v>
                </c:pt>
                <c:pt idx="61">
                  <c:v>624.999999999622</c:v>
                </c:pt>
                <c:pt idx="62">
                  <c:v>1875.00000000038</c:v>
                </c:pt>
                <c:pt idx="63">
                  <c:v>1249.99999999962</c:v>
                </c:pt>
                <c:pt idx="64">
                  <c:v>1875.00000000019</c:v>
                </c:pt>
                <c:pt idx="65">
                  <c:v>625.000000000189</c:v>
                </c:pt>
                <c:pt idx="66">
                  <c:v>1874.99999999962</c:v>
                </c:pt>
                <c:pt idx="67">
                  <c:v>1875.00000000019</c:v>
                </c:pt>
                <c:pt idx="68">
                  <c:v>-1250</c:v>
                </c:pt>
                <c:pt idx="69">
                  <c:v>3125</c:v>
                </c:pt>
                <c:pt idx="70">
                  <c:v>-625</c:v>
                </c:pt>
                <c:pt idx="71">
                  <c:v>1875</c:v>
                </c:pt>
                <c:pt idx="72">
                  <c:v>-1875</c:v>
                </c:pt>
                <c:pt idx="73">
                  <c:v>2500</c:v>
                </c:pt>
                <c:pt idx="74">
                  <c:v>-2500</c:v>
                </c:pt>
                <c:pt idx="75">
                  <c:v>625</c:v>
                </c:pt>
                <c:pt idx="76">
                  <c:v>625</c:v>
                </c:pt>
                <c:pt idx="77">
                  <c:v>-3750</c:v>
                </c:pt>
                <c:pt idx="78">
                  <c:v>1875</c:v>
                </c:pt>
                <c:pt idx="79">
                  <c:v>-1875.00000000019</c:v>
                </c:pt>
                <c:pt idx="80">
                  <c:v>-1249.99999999962</c:v>
                </c:pt>
                <c:pt idx="81">
                  <c:v>-1875.00000000038</c:v>
                </c:pt>
                <c:pt idx="82">
                  <c:v>3.78349795937538e-10</c:v>
                </c:pt>
                <c:pt idx="83">
                  <c:v>-2500.00000000038</c:v>
                </c:pt>
                <c:pt idx="84">
                  <c:v>-624.999999999622</c:v>
                </c:pt>
                <c:pt idx="85">
                  <c:v>-1875.00000000038</c:v>
                </c:pt>
                <c:pt idx="86">
                  <c:v>-624.999999999709</c:v>
                </c:pt>
                <c:pt idx="87">
                  <c:v>-3750.0000000001</c:v>
                </c:pt>
                <c:pt idx="88">
                  <c:v>625</c:v>
                </c:pt>
                <c:pt idx="89">
                  <c:v>-2500.00000000006</c:v>
                </c:pt>
                <c:pt idx="90">
                  <c:v>-624.999999999884</c:v>
                </c:pt>
                <c:pt idx="91">
                  <c:v>-1250.00000000004</c:v>
                </c:pt>
                <c:pt idx="92">
                  <c:v>1874.99999999999</c:v>
                </c:pt>
                <c:pt idx="93">
                  <c:v>-1250</c:v>
                </c:pt>
                <c:pt idx="94">
                  <c:v>625</c:v>
                </c:pt>
                <c:pt idx="95">
                  <c:v>-1250</c:v>
                </c:pt>
                <c:pt idx="96">
                  <c:v>1875.00000000003</c:v>
                </c:pt>
                <c:pt idx="97">
                  <c:v>-625.000000000058</c:v>
                </c:pt>
                <c:pt idx="98">
                  <c:v>5.82076609134674e-11</c:v>
                </c:pt>
                <c:pt idx="99">
                  <c:v>-625.000000000029</c:v>
                </c:pt>
                <c:pt idx="100">
                  <c:v>1250.00000000004</c:v>
                </c:pt>
                <c:pt idx="101">
                  <c:v>-8.73114913702011e-11</c:v>
                </c:pt>
                <c:pt idx="102">
                  <c:v>-1249.99999999991</c:v>
                </c:pt>
                <c:pt idx="103">
                  <c:v>2499.99999999987</c:v>
                </c:pt>
                <c:pt idx="104">
                  <c:v>-2499.99999999982</c:v>
                </c:pt>
                <c:pt idx="105">
                  <c:v>2499.99999999991</c:v>
                </c:pt>
                <c:pt idx="106">
                  <c:v>-1250</c:v>
                </c:pt>
                <c:pt idx="107">
                  <c:v>625</c:v>
                </c:pt>
                <c:pt idx="108">
                  <c:v>0</c:v>
                </c:pt>
                <c:pt idx="109">
                  <c:v>0</c:v>
                </c:pt>
                <c:pt idx="110">
                  <c:v>1250</c:v>
                </c:pt>
                <c:pt idx="111">
                  <c:v>-625</c:v>
                </c:pt>
                <c:pt idx="112">
                  <c:v>-625</c:v>
                </c:pt>
                <c:pt idx="113">
                  <c:v>2500</c:v>
                </c:pt>
                <c:pt idx="114">
                  <c:v>-1874.99999999991</c:v>
                </c:pt>
                <c:pt idx="115">
                  <c:v>1249.99999999982</c:v>
                </c:pt>
                <c:pt idx="116">
                  <c:v>625.000000000091</c:v>
                </c:pt>
                <c:pt idx="117">
                  <c:v>-1250</c:v>
                </c:pt>
                <c:pt idx="118">
                  <c:v>1250.00000000005</c:v>
                </c:pt>
                <c:pt idx="119">
                  <c:v>624.999999999953</c:v>
                </c:pt>
                <c:pt idx="120">
                  <c:v>-4.72937244921923e-11</c:v>
                </c:pt>
                <c:pt idx="121">
                  <c:v>9.45874489843845e-11</c:v>
                </c:pt>
                <c:pt idx="122">
                  <c:v>-9.45874489843845e-11</c:v>
                </c:pt>
                <c:pt idx="123">
                  <c:v>1250.00000000005</c:v>
                </c:pt>
                <c:pt idx="124">
                  <c:v>-1250</c:v>
                </c:pt>
                <c:pt idx="125">
                  <c:v>1874.99999999998</c:v>
                </c:pt>
                <c:pt idx="126">
                  <c:v>3.63797880709171e-11</c:v>
                </c:pt>
                <c:pt idx="127">
                  <c:v>-625.000000000015</c:v>
                </c:pt>
                <c:pt idx="128">
                  <c:v>625.000000000015</c:v>
                </c:pt>
                <c:pt idx="129">
                  <c:v>1249.99999999997</c:v>
                </c:pt>
                <c:pt idx="130">
                  <c:v>-624.999999999985</c:v>
                </c:pt>
                <c:pt idx="131">
                  <c:v>7.27595761418343e-12</c:v>
                </c:pt>
                <c:pt idx="132">
                  <c:v>1874.99999999999</c:v>
                </c:pt>
                <c:pt idx="133">
                  <c:v>-625.000000000004</c:v>
                </c:pt>
                <c:pt idx="134">
                  <c:v>2.18278728425503e-11</c:v>
                </c:pt>
                <c:pt idx="135">
                  <c:v>624.999999999989</c:v>
                </c:pt>
                <c:pt idx="136">
                  <c:v>624.999999999978</c:v>
                </c:pt>
                <c:pt idx="137">
                  <c:v>625.000000000045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LW40_30!$AI$25:$AI$163</c:f>
              <c:numCache>
                <c:formatCode>General</c:formatCode>
                <c:ptCount val="139"/>
                <c:pt idx="0">
                  <c:v>0</c:v>
                </c:pt>
                <c:pt idx="1">
                  <c:v>231875</c:v>
                </c:pt>
                <c:pt idx="2">
                  <c:v>-2500.00000000018</c:v>
                </c:pt>
                <c:pt idx="3">
                  <c:v>1250.00000000023</c:v>
                </c:pt>
                <c:pt idx="4">
                  <c:v>-3750.00000000009</c:v>
                </c:pt>
                <c:pt idx="5">
                  <c:v>624.999999999953</c:v>
                </c:pt>
                <c:pt idx="6">
                  <c:v>-624.999999999636</c:v>
                </c:pt>
                <c:pt idx="7">
                  <c:v>-625.000000000586</c:v>
                </c:pt>
                <c:pt idx="8">
                  <c:v>-2499.99999999964</c:v>
                </c:pt>
                <c:pt idx="9">
                  <c:v>624.999999999825</c:v>
                </c:pt>
                <c:pt idx="10">
                  <c:v>8.73114913702011e-11</c:v>
                </c:pt>
                <c:pt idx="11">
                  <c:v>-1875</c:v>
                </c:pt>
                <c:pt idx="12">
                  <c:v>-8.18545231595635e-10</c:v>
                </c:pt>
                <c:pt idx="13">
                  <c:v>1.63709046319127e-9</c:v>
                </c:pt>
                <c:pt idx="14">
                  <c:v>-1875.00000000082</c:v>
                </c:pt>
                <c:pt idx="15">
                  <c:v>1874.99999999991</c:v>
                </c:pt>
                <c:pt idx="16">
                  <c:v>-1874.99999999982</c:v>
                </c:pt>
                <c:pt idx="17">
                  <c:v>624.999999999909</c:v>
                </c:pt>
                <c:pt idx="18">
                  <c:v>-1250</c:v>
                </c:pt>
                <c:pt idx="19">
                  <c:v>625</c:v>
                </c:pt>
                <c:pt idx="20">
                  <c:v>1250</c:v>
                </c:pt>
                <c:pt idx="21">
                  <c:v>-2500</c:v>
                </c:pt>
                <c:pt idx="22">
                  <c:v>3125</c:v>
                </c:pt>
                <c:pt idx="23">
                  <c:v>-3124.999999998</c:v>
                </c:pt>
                <c:pt idx="24">
                  <c:v>3124.999999994</c:v>
                </c:pt>
                <c:pt idx="25">
                  <c:v>-1249.999999994</c:v>
                </c:pt>
                <c:pt idx="26">
                  <c:v>624.999999997999</c:v>
                </c:pt>
                <c:pt idx="27">
                  <c:v>0</c:v>
                </c:pt>
                <c:pt idx="28">
                  <c:v>1250</c:v>
                </c:pt>
                <c:pt idx="29">
                  <c:v>-1249.99999999991</c:v>
                </c:pt>
                <c:pt idx="30">
                  <c:v>3124.99999999982</c:v>
                </c:pt>
                <c:pt idx="31">
                  <c:v>-2499.99999999991</c:v>
                </c:pt>
                <c:pt idx="32">
                  <c:v>2500</c:v>
                </c:pt>
                <c:pt idx="33">
                  <c:v>-625</c:v>
                </c:pt>
                <c:pt idx="34">
                  <c:v>625.000000000091</c:v>
                </c:pt>
                <c:pt idx="35">
                  <c:v>-1.81898940354586e-10</c:v>
                </c:pt>
                <c:pt idx="36">
                  <c:v>1250.00000000009</c:v>
                </c:pt>
                <c:pt idx="37">
                  <c:v>0</c:v>
                </c:pt>
                <c:pt idx="38">
                  <c:v>625</c:v>
                </c:pt>
                <c:pt idx="39">
                  <c:v>-3750</c:v>
                </c:pt>
                <c:pt idx="40">
                  <c:v>-11874.9999999999</c:v>
                </c:pt>
                <c:pt idx="41">
                  <c:v>-1.81898940354586e-10</c:v>
                </c:pt>
                <c:pt idx="42">
                  <c:v>625.000000000135</c:v>
                </c:pt>
                <c:pt idx="43">
                  <c:v>5624.99999999996</c:v>
                </c:pt>
                <c:pt idx="44">
                  <c:v>-1874.99999999996</c:v>
                </c:pt>
                <c:pt idx="45">
                  <c:v>3749.99999999991</c:v>
                </c:pt>
                <c:pt idx="46">
                  <c:v>-624.999999999927</c:v>
                </c:pt>
                <c:pt idx="47">
                  <c:v>1249.99999999997</c:v>
                </c:pt>
                <c:pt idx="48">
                  <c:v>-5.23868948221207e-10</c:v>
                </c:pt>
                <c:pt idx="49">
                  <c:v>-624.999999998414</c:v>
                </c:pt>
                <c:pt idx="50">
                  <c:v>-1250.00000000156</c:v>
                </c:pt>
                <c:pt idx="51">
                  <c:v>625.000000000466</c:v>
                </c:pt>
                <c:pt idx="52">
                  <c:v>-624.999999999971</c:v>
                </c:pt>
                <c:pt idx="53">
                  <c:v>-625</c:v>
                </c:pt>
                <c:pt idx="54">
                  <c:v>-1250</c:v>
                </c:pt>
                <c:pt idx="55">
                  <c:v>1875</c:v>
                </c:pt>
                <c:pt idx="56">
                  <c:v>-1249.99999999991</c:v>
                </c:pt>
                <c:pt idx="57">
                  <c:v>2499.99999999991</c:v>
                </c:pt>
                <c:pt idx="58">
                  <c:v>-1250.00000000017</c:v>
                </c:pt>
                <c:pt idx="59">
                  <c:v>4375.00000000035</c:v>
                </c:pt>
                <c:pt idx="60">
                  <c:v>-625.000000000175</c:v>
                </c:pt>
                <c:pt idx="61">
                  <c:v>3749.99999999983</c:v>
                </c:pt>
                <c:pt idx="62">
                  <c:v>1875.00000000055</c:v>
                </c:pt>
                <c:pt idx="63">
                  <c:v>2499.99999999924</c:v>
                </c:pt>
                <c:pt idx="64">
                  <c:v>3125.00000000038</c:v>
                </c:pt>
                <c:pt idx="65">
                  <c:v>1875.00000000036</c:v>
                </c:pt>
                <c:pt idx="66">
                  <c:v>3749.99999999927</c:v>
                </c:pt>
                <c:pt idx="67">
                  <c:v>1875.00000000036</c:v>
                </c:pt>
                <c:pt idx="68">
                  <c:v>1875</c:v>
                </c:pt>
                <c:pt idx="69">
                  <c:v>1250.00000000036</c:v>
                </c:pt>
                <c:pt idx="70">
                  <c:v>3124.99999999927</c:v>
                </c:pt>
                <c:pt idx="71">
                  <c:v>-1249.99999999964</c:v>
                </c:pt>
                <c:pt idx="72">
                  <c:v>2500</c:v>
                </c:pt>
                <c:pt idx="73">
                  <c:v>-625</c:v>
                </c:pt>
                <c:pt idx="74">
                  <c:v>-625.000000000364</c:v>
                </c:pt>
                <c:pt idx="75">
                  <c:v>7.27595761418343e-10</c:v>
                </c:pt>
                <c:pt idx="76">
                  <c:v>-1875.00000000036</c:v>
                </c:pt>
                <c:pt idx="77">
                  <c:v>625</c:v>
                </c:pt>
                <c:pt idx="78">
                  <c:v>-3125.00000000038</c:v>
                </c:pt>
                <c:pt idx="79">
                  <c:v>-1249.99999999924</c:v>
                </c:pt>
                <c:pt idx="80">
                  <c:v>-3.78349795937538e-10</c:v>
                </c:pt>
                <c:pt idx="81">
                  <c:v>-3125.00000000038</c:v>
                </c:pt>
                <c:pt idx="82">
                  <c:v>-1249.99999999942</c:v>
                </c:pt>
                <c:pt idx="83">
                  <c:v>-2500.0000000002</c:v>
                </c:pt>
                <c:pt idx="84">
                  <c:v>625</c:v>
                </c:pt>
                <c:pt idx="85">
                  <c:v>-4375</c:v>
                </c:pt>
                <c:pt idx="86">
                  <c:v>625</c:v>
                </c:pt>
                <c:pt idx="87">
                  <c:v>-2500.00000000006</c:v>
                </c:pt>
                <c:pt idx="88">
                  <c:v>-2499.99999999988</c:v>
                </c:pt>
                <c:pt idx="89">
                  <c:v>-625.000000000116</c:v>
                </c:pt>
                <c:pt idx="90">
                  <c:v>-1874.99999999988</c:v>
                </c:pt>
                <c:pt idx="91">
                  <c:v>-1875.00000000012</c:v>
                </c:pt>
                <c:pt idx="92">
                  <c:v>-2499.99999999988</c:v>
                </c:pt>
                <c:pt idx="93">
                  <c:v>-5.82076609134674e-11</c:v>
                </c:pt>
                <c:pt idx="94">
                  <c:v>-2500</c:v>
                </c:pt>
                <c:pt idx="95">
                  <c:v>-2500</c:v>
                </c:pt>
                <c:pt idx="96">
                  <c:v>-625</c:v>
                </c:pt>
                <c:pt idx="97">
                  <c:v>-1875.0000000002</c:v>
                </c:pt>
                <c:pt idx="98">
                  <c:v>-1874.99999999942</c:v>
                </c:pt>
                <c:pt idx="99">
                  <c:v>-1250.00000000038</c:v>
                </c:pt>
                <c:pt idx="100">
                  <c:v>-1250.00000000038</c:v>
                </c:pt>
                <c:pt idx="101">
                  <c:v>-3749.99999999924</c:v>
                </c:pt>
                <c:pt idx="102">
                  <c:v>1874.99999999962</c:v>
                </c:pt>
                <c:pt idx="103">
                  <c:v>-4375</c:v>
                </c:pt>
                <c:pt idx="104">
                  <c:v>2499.99999999964</c:v>
                </c:pt>
                <c:pt idx="105">
                  <c:v>-3749.99999999927</c:v>
                </c:pt>
                <c:pt idx="106">
                  <c:v>1874.99999999964</c:v>
                </c:pt>
                <c:pt idx="107">
                  <c:v>-1250</c:v>
                </c:pt>
                <c:pt idx="108">
                  <c:v>1875</c:v>
                </c:pt>
                <c:pt idx="109">
                  <c:v>3.63797880709171e-10</c:v>
                </c:pt>
                <c:pt idx="110">
                  <c:v>1874.99999999927</c:v>
                </c:pt>
                <c:pt idx="111">
                  <c:v>1250.00000000036</c:v>
                </c:pt>
                <c:pt idx="112">
                  <c:v>3750</c:v>
                </c:pt>
                <c:pt idx="113">
                  <c:v>3.63797880709171e-10</c:v>
                </c:pt>
                <c:pt idx="114">
                  <c:v>4374.99999999927</c:v>
                </c:pt>
                <c:pt idx="115">
                  <c:v>2500.00000000036</c:v>
                </c:pt>
                <c:pt idx="116">
                  <c:v>2500.00000000038</c:v>
                </c:pt>
                <c:pt idx="117">
                  <c:v>2499.99999999924</c:v>
                </c:pt>
                <c:pt idx="118">
                  <c:v>2500.00000000055</c:v>
                </c:pt>
                <c:pt idx="119">
                  <c:v>1874.99999999983</c:v>
                </c:pt>
                <c:pt idx="120">
                  <c:v>2499.99999999983</c:v>
                </c:pt>
                <c:pt idx="121">
                  <c:v>1250.00000000035</c:v>
                </c:pt>
                <c:pt idx="122">
                  <c:v>1249.99999999983</c:v>
                </c:pt>
                <c:pt idx="123">
                  <c:v>-8.73114913702011e-11</c:v>
                </c:pt>
                <c:pt idx="124">
                  <c:v>1250.00000000009</c:v>
                </c:pt>
                <c:pt idx="125">
                  <c:v>0</c:v>
                </c:pt>
                <c:pt idx="126">
                  <c:v>-1249.99999999994</c:v>
                </c:pt>
                <c:pt idx="127">
                  <c:v>-1.16415321826935e-10</c:v>
                </c:pt>
                <c:pt idx="128">
                  <c:v>-624.999999999942</c:v>
                </c:pt>
                <c:pt idx="129">
                  <c:v>624.999999999985</c:v>
                </c:pt>
                <c:pt idx="130">
                  <c:v>-2499.99999999997</c:v>
                </c:pt>
                <c:pt idx="131">
                  <c:v>624.999999999971</c:v>
                </c:pt>
                <c:pt idx="132">
                  <c:v>625.000000000015</c:v>
                </c:pt>
                <c:pt idx="133">
                  <c:v>0</c:v>
                </c:pt>
                <c:pt idx="134">
                  <c:v>-2.91038304567337e-11</c:v>
                </c:pt>
                <c:pt idx="135">
                  <c:v>2500.00000000008</c:v>
                </c:pt>
                <c:pt idx="136">
                  <c:v>1249.99999999985</c:v>
                </c:pt>
                <c:pt idx="137">
                  <c:v>3125.00000000019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5304641"/>
        <c:axId val="720577427"/>
      </c:lineChart>
      <c:catAx>
        <c:axId val="6253046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577427"/>
        <c:crosses val="autoZero"/>
        <c:auto val="1"/>
        <c:lblAlgn val="ctr"/>
        <c:lblOffset val="100"/>
        <c:noMultiLvlLbl val="0"/>
      </c:catAx>
      <c:valAx>
        <c:axId val="7205774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3046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5552825552826"/>
          <c:y val="0.146813186813187"/>
          <c:w val="0.866511056511056"/>
          <c:h val="0.68417582417582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RStart30!$O$26:$O$92</c:f>
              <c:numCache>
                <c:formatCode>General</c:formatCode>
                <c:ptCount val="67"/>
                <c:pt idx="0">
                  <c:v>-275</c:v>
                </c:pt>
                <c:pt idx="1">
                  <c:v>-1850</c:v>
                </c:pt>
                <c:pt idx="2">
                  <c:v>-4750</c:v>
                </c:pt>
                <c:pt idx="3">
                  <c:v>-8850</c:v>
                </c:pt>
                <c:pt idx="4">
                  <c:v>-14100</c:v>
                </c:pt>
                <c:pt idx="5">
                  <c:v>-20625</c:v>
                </c:pt>
                <c:pt idx="6">
                  <c:v>-28425</c:v>
                </c:pt>
                <c:pt idx="7">
                  <c:v>-37625</c:v>
                </c:pt>
                <c:pt idx="8">
                  <c:v>-48050</c:v>
                </c:pt>
                <c:pt idx="9">
                  <c:v>-59475</c:v>
                </c:pt>
                <c:pt idx="10">
                  <c:v>-71525</c:v>
                </c:pt>
                <c:pt idx="11">
                  <c:v>-83600</c:v>
                </c:pt>
                <c:pt idx="12">
                  <c:v>-94975</c:v>
                </c:pt>
                <c:pt idx="13">
                  <c:v>-104950</c:v>
                </c:pt>
                <c:pt idx="14">
                  <c:v>-112775</c:v>
                </c:pt>
                <c:pt idx="15">
                  <c:v>-117775</c:v>
                </c:pt>
                <c:pt idx="16">
                  <c:v>-119400</c:v>
                </c:pt>
                <c:pt idx="17">
                  <c:v>-117375</c:v>
                </c:pt>
                <c:pt idx="18">
                  <c:v>-111550</c:v>
                </c:pt>
                <c:pt idx="19">
                  <c:v>-101950</c:v>
                </c:pt>
                <c:pt idx="20">
                  <c:v>-88824.9999999999</c:v>
                </c:pt>
                <c:pt idx="21">
                  <c:v>-72624.9999999999</c:v>
                </c:pt>
                <c:pt idx="22">
                  <c:v>-53849.9999999999</c:v>
                </c:pt>
                <c:pt idx="23">
                  <c:v>-33125</c:v>
                </c:pt>
                <c:pt idx="24">
                  <c:v>-11175</c:v>
                </c:pt>
                <c:pt idx="25">
                  <c:v>11175</c:v>
                </c:pt>
                <c:pt idx="26">
                  <c:v>33125</c:v>
                </c:pt>
                <c:pt idx="27">
                  <c:v>53849.9999999999</c:v>
                </c:pt>
                <c:pt idx="28">
                  <c:v>72624.9999999999</c:v>
                </c:pt>
                <c:pt idx="29">
                  <c:v>88824.9999999999</c:v>
                </c:pt>
                <c:pt idx="30">
                  <c:v>101950</c:v>
                </c:pt>
                <c:pt idx="31">
                  <c:v>111550</c:v>
                </c:pt>
                <c:pt idx="32">
                  <c:v>117375</c:v>
                </c:pt>
                <c:pt idx="33">
                  <c:v>119400</c:v>
                </c:pt>
                <c:pt idx="34">
                  <c:v>117775</c:v>
                </c:pt>
                <c:pt idx="35">
                  <c:v>112775</c:v>
                </c:pt>
                <c:pt idx="36">
                  <c:v>104950</c:v>
                </c:pt>
                <c:pt idx="37">
                  <c:v>94974.9999999999</c:v>
                </c:pt>
                <c:pt idx="38">
                  <c:v>83599.9999999999</c:v>
                </c:pt>
                <c:pt idx="39">
                  <c:v>71524.9999999999</c:v>
                </c:pt>
                <c:pt idx="40">
                  <c:v>59474.9999999999</c:v>
                </c:pt>
                <c:pt idx="41">
                  <c:v>48050</c:v>
                </c:pt>
                <c:pt idx="42">
                  <c:v>37625</c:v>
                </c:pt>
                <c:pt idx="43">
                  <c:v>28425</c:v>
                </c:pt>
                <c:pt idx="44">
                  <c:v>20625</c:v>
                </c:pt>
                <c:pt idx="45">
                  <c:v>14100</c:v>
                </c:pt>
                <c:pt idx="46">
                  <c:v>8849.99999999999</c:v>
                </c:pt>
                <c:pt idx="47">
                  <c:v>4750</c:v>
                </c:pt>
                <c:pt idx="48">
                  <c:v>1850</c:v>
                </c:pt>
                <c:pt idx="49">
                  <c:v>275.000000000001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RStart30!$P$26:$P$92</c:f>
              <c:numCache>
                <c:formatCode>General</c:formatCode>
                <c:ptCount val="67"/>
                <c:pt idx="0">
                  <c:v>-300</c:v>
                </c:pt>
                <c:pt idx="1">
                  <c:v>-2025</c:v>
                </c:pt>
                <c:pt idx="2">
                  <c:v>-5200</c:v>
                </c:pt>
                <c:pt idx="3">
                  <c:v>-9475</c:v>
                </c:pt>
                <c:pt idx="4">
                  <c:v>-14625</c:v>
                </c:pt>
                <c:pt idx="5">
                  <c:v>-20400</c:v>
                </c:pt>
                <c:pt idx="6">
                  <c:v>-26575</c:v>
                </c:pt>
                <c:pt idx="7">
                  <c:v>-32950</c:v>
                </c:pt>
                <c:pt idx="8">
                  <c:v>-39375</c:v>
                </c:pt>
                <c:pt idx="9">
                  <c:v>-45575</c:v>
                </c:pt>
                <c:pt idx="10">
                  <c:v>-51450</c:v>
                </c:pt>
                <c:pt idx="11">
                  <c:v>-56800</c:v>
                </c:pt>
                <c:pt idx="12">
                  <c:v>-61400</c:v>
                </c:pt>
                <c:pt idx="13">
                  <c:v>-65174.9999999999</c:v>
                </c:pt>
                <c:pt idx="14">
                  <c:v>-67924.9999999999</c:v>
                </c:pt>
                <c:pt idx="15">
                  <c:v>-69549.9999999999</c:v>
                </c:pt>
                <c:pt idx="16">
                  <c:v>-69899.9999999999</c:v>
                </c:pt>
                <c:pt idx="17">
                  <c:v>-68974.9999999999</c:v>
                </c:pt>
                <c:pt idx="18">
                  <c:v>-66724.9999999999</c:v>
                </c:pt>
                <c:pt idx="19">
                  <c:v>-63149.9999999999</c:v>
                </c:pt>
                <c:pt idx="20">
                  <c:v>-58274.9999999999</c:v>
                </c:pt>
                <c:pt idx="21">
                  <c:v>-52225</c:v>
                </c:pt>
                <c:pt idx="22">
                  <c:v>-45075</c:v>
                </c:pt>
                <c:pt idx="23">
                  <c:v>-36925</c:v>
                </c:pt>
                <c:pt idx="24">
                  <c:v>-28025.0000000001</c:v>
                </c:pt>
                <c:pt idx="25">
                  <c:v>-18525</c:v>
                </c:pt>
                <c:pt idx="26">
                  <c:v>-8699.99999999999</c:v>
                </c:pt>
                <c:pt idx="27">
                  <c:v>1125</c:v>
                </c:pt>
                <c:pt idx="28">
                  <c:v>10650</c:v>
                </c:pt>
                <c:pt idx="29">
                  <c:v>19550</c:v>
                </c:pt>
                <c:pt idx="30">
                  <c:v>27725</c:v>
                </c:pt>
                <c:pt idx="31">
                  <c:v>34875</c:v>
                </c:pt>
                <c:pt idx="32">
                  <c:v>40900</c:v>
                </c:pt>
                <c:pt idx="33">
                  <c:v>45675</c:v>
                </c:pt>
                <c:pt idx="34">
                  <c:v>49100</c:v>
                </c:pt>
                <c:pt idx="35">
                  <c:v>51175</c:v>
                </c:pt>
                <c:pt idx="36">
                  <c:v>51875</c:v>
                </c:pt>
                <c:pt idx="37">
                  <c:v>51300</c:v>
                </c:pt>
                <c:pt idx="38">
                  <c:v>49425</c:v>
                </c:pt>
                <c:pt idx="39">
                  <c:v>46500</c:v>
                </c:pt>
                <c:pt idx="40">
                  <c:v>42550</c:v>
                </c:pt>
                <c:pt idx="41">
                  <c:v>37850</c:v>
                </c:pt>
                <c:pt idx="42">
                  <c:v>32525</c:v>
                </c:pt>
                <c:pt idx="43">
                  <c:v>26825</c:v>
                </c:pt>
                <c:pt idx="44">
                  <c:v>21025</c:v>
                </c:pt>
                <c:pt idx="45">
                  <c:v>15375</c:v>
                </c:pt>
                <c:pt idx="46">
                  <c:v>10100</c:v>
                </c:pt>
                <c:pt idx="47">
                  <c:v>5625</c:v>
                </c:pt>
                <c:pt idx="48">
                  <c:v>2225</c:v>
                </c:pt>
                <c:pt idx="49">
                  <c:v>325.000000000002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RStart30!$Q$26:$Q$92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RStart30!$R$26:$R$92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6569710"/>
        <c:axId val="325812178"/>
      </c:lineChart>
      <c:catAx>
        <c:axId val="5765697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812178"/>
        <c:crosses val="autoZero"/>
        <c:auto val="1"/>
        <c:lblAlgn val="ctr"/>
        <c:lblOffset val="100"/>
        <c:noMultiLvlLbl val="0"/>
      </c:catAx>
      <c:valAx>
        <c:axId val="3258121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5697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a''</a:t>
            </a:r>
            <a:endParaRPr lang="en-US" altLang="zh-CN"/>
          </a:p>
        </c:rich>
      </c:tx>
      <c:layout>
        <c:manualLayout>
          <c:xMode val="edge"/>
          <c:yMode val="edge"/>
          <c:x val="0.439643155840535"/>
          <c:y val="0.02563488260661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LW40_30!$AK$25:$AK$162</c:f>
              <c:numCache>
                <c:formatCode>General</c:formatCode>
                <c:ptCount val="138"/>
                <c:pt idx="0">
                  <c:v>0</c:v>
                </c:pt>
                <c:pt idx="1">
                  <c:v>-424375</c:v>
                </c:pt>
                <c:pt idx="2">
                  <c:v>7500.00000000082</c:v>
                </c:pt>
                <c:pt idx="3">
                  <c:v>-5000.00000000064</c:v>
                </c:pt>
                <c:pt idx="4">
                  <c:v>625.000000000182</c:v>
                </c:pt>
                <c:pt idx="5">
                  <c:v>3750.00000000036</c:v>
                </c:pt>
                <c:pt idx="6">
                  <c:v>-5625.00000000109</c:v>
                </c:pt>
                <c:pt idx="7">
                  <c:v>3750.00000000118</c:v>
                </c:pt>
                <c:pt idx="8">
                  <c:v>624.999999999374</c:v>
                </c:pt>
                <c:pt idx="9">
                  <c:v>-3749.99999999974</c:v>
                </c:pt>
                <c:pt idx="10">
                  <c:v>4374.99999999991</c:v>
                </c:pt>
                <c:pt idx="11">
                  <c:v>-3125.00000000109</c:v>
                </c:pt>
                <c:pt idx="12">
                  <c:v>2500.00000000327</c:v>
                </c:pt>
                <c:pt idx="13">
                  <c:v>-3750.00000000327</c:v>
                </c:pt>
                <c:pt idx="14">
                  <c:v>6250.00000000109</c:v>
                </c:pt>
                <c:pt idx="15">
                  <c:v>-6875</c:v>
                </c:pt>
                <c:pt idx="16">
                  <c:v>5625</c:v>
                </c:pt>
                <c:pt idx="17">
                  <c:v>-3750</c:v>
                </c:pt>
                <c:pt idx="18">
                  <c:v>3125</c:v>
                </c:pt>
                <c:pt idx="19">
                  <c:v>-1875</c:v>
                </c:pt>
                <c:pt idx="20">
                  <c:v>625.000000000091</c:v>
                </c:pt>
                <c:pt idx="21">
                  <c:v>-2.72848410531878e-10</c:v>
                </c:pt>
                <c:pt idx="22">
                  <c:v>1250.00000000219</c:v>
                </c:pt>
                <c:pt idx="23">
                  <c:v>-2500.00000000765</c:v>
                </c:pt>
                <c:pt idx="24">
                  <c:v>3125.0000000112</c:v>
                </c:pt>
                <c:pt idx="25">
                  <c:v>-1875.00000000728</c:v>
                </c:pt>
                <c:pt idx="26">
                  <c:v>1875.00000000154</c:v>
                </c:pt>
                <c:pt idx="27">
                  <c:v>-3124.99999999962</c:v>
                </c:pt>
                <c:pt idx="28">
                  <c:v>4999.99999999962</c:v>
                </c:pt>
                <c:pt idx="29">
                  <c:v>-5624.99999999962</c:v>
                </c:pt>
                <c:pt idx="30">
                  <c:v>5624.99999999967</c:v>
                </c:pt>
                <c:pt idx="31">
                  <c:v>-4374.9999999998</c:v>
                </c:pt>
                <c:pt idx="32">
                  <c:v>2499.99999999995</c:v>
                </c:pt>
                <c:pt idx="33">
                  <c:v>625</c:v>
                </c:pt>
                <c:pt idx="34">
                  <c:v>-1875.00000000002</c:v>
                </c:pt>
                <c:pt idx="35">
                  <c:v>5.82076609134674e-11</c:v>
                </c:pt>
                <c:pt idx="36">
                  <c:v>2499.99999999993</c:v>
                </c:pt>
                <c:pt idx="37">
                  <c:v>-1249.99999999997</c:v>
                </c:pt>
                <c:pt idx="38">
                  <c:v>-4375</c:v>
                </c:pt>
                <c:pt idx="39">
                  <c:v>-3750</c:v>
                </c:pt>
                <c:pt idx="40">
                  <c:v>1875</c:v>
                </c:pt>
                <c:pt idx="41">
                  <c:v>5000</c:v>
                </c:pt>
                <c:pt idx="42">
                  <c:v>0</c:v>
                </c:pt>
                <c:pt idx="43">
                  <c:v>-1875</c:v>
                </c:pt>
                <c:pt idx="44">
                  <c:v>1875</c:v>
                </c:pt>
                <c:pt idx="45">
                  <c:v>624.999999999995</c:v>
                </c:pt>
                <c:pt idx="46">
                  <c:v>-3124.99999999999</c:v>
                </c:pt>
                <c:pt idx="47">
                  <c:v>3124.99999999986</c:v>
                </c:pt>
                <c:pt idx="48">
                  <c:v>-1874.99999999946</c:v>
                </c:pt>
                <c:pt idx="49">
                  <c:v>1249.99999999918</c:v>
                </c:pt>
                <c:pt idx="50">
                  <c:v>-1874.99999999944</c:v>
                </c:pt>
                <c:pt idx="51">
                  <c:v>3124.99999999985</c:v>
                </c:pt>
                <c:pt idx="52">
                  <c:v>-2499.99999999999</c:v>
                </c:pt>
                <c:pt idx="53">
                  <c:v>-624.999999999994</c:v>
                </c:pt>
                <c:pt idx="54">
                  <c:v>3124.99999999998</c:v>
                </c:pt>
                <c:pt idx="55">
                  <c:v>-3749.99999999996</c:v>
                </c:pt>
                <c:pt idx="56">
                  <c:v>4374.99999999995</c:v>
                </c:pt>
                <c:pt idx="57">
                  <c:v>-4999.99999999995</c:v>
                </c:pt>
                <c:pt idx="58">
                  <c:v>3749.99999999995</c:v>
                </c:pt>
                <c:pt idx="59">
                  <c:v>-624.999999999953</c:v>
                </c:pt>
                <c:pt idx="60">
                  <c:v>-2500.00000000005</c:v>
                </c:pt>
                <c:pt idx="61">
                  <c:v>4375.00000000006</c:v>
                </c:pt>
                <c:pt idx="62">
                  <c:v>-5000.00000000008</c:v>
                </c:pt>
                <c:pt idx="63">
                  <c:v>4375.00000000007</c:v>
                </c:pt>
                <c:pt idx="64">
                  <c:v>-3125.00000000002</c:v>
                </c:pt>
                <c:pt idx="65">
                  <c:v>3125.00000000002</c:v>
                </c:pt>
                <c:pt idx="66">
                  <c:v>-4375.00000000007</c:v>
                </c:pt>
                <c:pt idx="67">
                  <c:v>4375.00000000007</c:v>
                </c:pt>
                <c:pt idx="68">
                  <c:v>-3125</c:v>
                </c:pt>
                <c:pt idx="69">
                  <c:v>3124.99999999993</c:v>
                </c:pt>
                <c:pt idx="70">
                  <c:v>-3749.99999999993</c:v>
                </c:pt>
                <c:pt idx="71">
                  <c:v>2499.99999999998</c:v>
                </c:pt>
                <c:pt idx="72">
                  <c:v>-624.999999999977</c:v>
                </c:pt>
                <c:pt idx="73">
                  <c:v>624.999999999932</c:v>
                </c:pt>
                <c:pt idx="74">
                  <c:v>-1249.99999999993</c:v>
                </c:pt>
                <c:pt idx="75">
                  <c:v>624.999999999977</c:v>
                </c:pt>
                <c:pt idx="76">
                  <c:v>0</c:v>
                </c:pt>
                <c:pt idx="77">
                  <c:v>625.000000000045</c:v>
                </c:pt>
                <c:pt idx="78">
                  <c:v>-1250.00000000014</c:v>
                </c:pt>
                <c:pt idx="79">
                  <c:v>625.000000000136</c:v>
                </c:pt>
                <c:pt idx="80">
                  <c:v>-4.54747350886464e-11</c:v>
                </c:pt>
                <c:pt idx="81">
                  <c:v>625</c:v>
                </c:pt>
                <c:pt idx="82">
                  <c:v>-1250</c:v>
                </c:pt>
                <c:pt idx="83">
                  <c:v>1250</c:v>
                </c:pt>
                <c:pt idx="84">
                  <c:v>-1250</c:v>
                </c:pt>
                <c:pt idx="85">
                  <c:v>625</c:v>
                </c:pt>
                <c:pt idx="86">
                  <c:v>4.54747350886464e-11</c:v>
                </c:pt>
                <c:pt idx="87">
                  <c:v>1249.99999999986</c:v>
                </c:pt>
                <c:pt idx="88">
                  <c:v>-3124.99999999986</c:v>
                </c:pt>
                <c:pt idx="89">
                  <c:v>3124.99999999995</c:v>
                </c:pt>
                <c:pt idx="90">
                  <c:v>-1875</c:v>
                </c:pt>
                <c:pt idx="91">
                  <c:v>625</c:v>
                </c:pt>
                <c:pt idx="92">
                  <c:v>1250</c:v>
                </c:pt>
                <c:pt idx="93">
                  <c:v>-3125</c:v>
                </c:pt>
                <c:pt idx="94">
                  <c:v>3125</c:v>
                </c:pt>
                <c:pt idx="95">
                  <c:v>-1875</c:v>
                </c:pt>
                <c:pt idx="96">
                  <c:v>1250</c:v>
                </c:pt>
                <c:pt idx="97">
                  <c:v>-1250</c:v>
                </c:pt>
                <c:pt idx="98">
                  <c:v>625</c:v>
                </c:pt>
                <c:pt idx="99">
                  <c:v>625</c:v>
                </c:pt>
                <c:pt idx="100">
                  <c:v>-625</c:v>
                </c:pt>
                <c:pt idx="101">
                  <c:v>-1250</c:v>
                </c:pt>
                <c:pt idx="102">
                  <c:v>2500</c:v>
                </c:pt>
                <c:pt idx="103">
                  <c:v>-1250</c:v>
                </c:pt>
                <c:pt idx="104">
                  <c:v>-1250</c:v>
                </c:pt>
                <c:pt idx="105">
                  <c:v>2500</c:v>
                </c:pt>
                <c:pt idx="106">
                  <c:v>-1250</c:v>
                </c:pt>
                <c:pt idx="107">
                  <c:v>-1250</c:v>
                </c:pt>
                <c:pt idx="108">
                  <c:v>2500</c:v>
                </c:pt>
                <c:pt idx="109">
                  <c:v>-1250</c:v>
                </c:pt>
                <c:pt idx="110">
                  <c:v>-625</c:v>
                </c:pt>
                <c:pt idx="111">
                  <c:v>0</c:v>
                </c:pt>
                <c:pt idx="112">
                  <c:v>2500</c:v>
                </c:pt>
                <c:pt idx="113">
                  <c:v>-4375</c:v>
                </c:pt>
                <c:pt idx="114">
                  <c:v>5625</c:v>
                </c:pt>
                <c:pt idx="115">
                  <c:v>-6250</c:v>
                </c:pt>
                <c:pt idx="116">
                  <c:v>5625</c:v>
                </c:pt>
                <c:pt idx="117">
                  <c:v>-5000</c:v>
                </c:pt>
                <c:pt idx="118">
                  <c:v>5000</c:v>
                </c:pt>
                <c:pt idx="119">
                  <c:v>-3750</c:v>
                </c:pt>
                <c:pt idx="120">
                  <c:v>625</c:v>
                </c:pt>
                <c:pt idx="121">
                  <c:v>1250</c:v>
                </c:pt>
                <c:pt idx="122">
                  <c:v>625</c:v>
                </c:pt>
                <c:pt idx="123">
                  <c:v>-3750</c:v>
                </c:pt>
                <c:pt idx="124">
                  <c:v>5000</c:v>
                </c:pt>
                <c:pt idx="125">
                  <c:v>-5000</c:v>
                </c:pt>
                <c:pt idx="126">
                  <c:v>4375</c:v>
                </c:pt>
                <c:pt idx="127">
                  <c:v>-2500</c:v>
                </c:pt>
                <c:pt idx="128">
                  <c:v>625</c:v>
                </c:pt>
                <c:pt idx="129">
                  <c:v>-625.000000000045</c:v>
                </c:pt>
                <c:pt idx="130">
                  <c:v>2500.00000000014</c:v>
                </c:pt>
                <c:pt idx="131">
                  <c:v>-5000.00000000014</c:v>
                </c:pt>
                <c:pt idx="132">
                  <c:v>6875.00000000005</c:v>
                </c:pt>
                <c:pt idx="133">
                  <c:v>-7500</c:v>
                </c:pt>
                <c:pt idx="134">
                  <c:v>6875</c:v>
                </c:pt>
                <c:pt idx="135">
                  <c:v>-5625</c:v>
                </c:pt>
                <c:pt idx="136">
                  <c:v>5000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LW40_30!$AL$25:$AL$162</c:f>
              <c:numCache>
                <c:formatCode>General</c:formatCode>
                <c:ptCount val="138"/>
                <c:pt idx="0">
                  <c:v>0</c:v>
                </c:pt>
                <c:pt idx="1">
                  <c:v>-70625</c:v>
                </c:pt>
                <c:pt idx="2">
                  <c:v>625.000000000056</c:v>
                </c:pt>
                <c:pt idx="3">
                  <c:v>-3125.00000000005</c:v>
                </c:pt>
                <c:pt idx="4">
                  <c:v>2500.00000000002</c:v>
                </c:pt>
                <c:pt idx="5">
                  <c:v>-1875.00000000007</c:v>
                </c:pt>
                <c:pt idx="6">
                  <c:v>1250.00000000017</c:v>
                </c:pt>
                <c:pt idx="7">
                  <c:v>624.999999999862</c:v>
                </c:pt>
                <c:pt idx="8">
                  <c:v>-3124.99999999994</c:v>
                </c:pt>
                <c:pt idx="9">
                  <c:v>3749.99999999991</c:v>
                </c:pt>
                <c:pt idx="10">
                  <c:v>-2499.99999999985</c:v>
                </c:pt>
                <c:pt idx="11">
                  <c:v>-624.99999999972</c:v>
                </c:pt>
                <c:pt idx="12">
                  <c:v>3124.99999999881</c:v>
                </c:pt>
                <c:pt idx="13">
                  <c:v>-3749.99999999872</c:v>
                </c:pt>
                <c:pt idx="14">
                  <c:v>2499.99999999945</c:v>
                </c:pt>
                <c:pt idx="15">
                  <c:v>-1874.99999999981</c:v>
                </c:pt>
                <c:pt idx="16">
                  <c:v>2499.99999999981</c:v>
                </c:pt>
                <c:pt idx="17">
                  <c:v>-3749.99999999986</c:v>
                </c:pt>
                <c:pt idx="18">
                  <c:v>3124.99999999995</c:v>
                </c:pt>
                <c:pt idx="19">
                  <c:v>-1250</c:v>
                </c:pt>
                <c:pt idx="20">
                  <c:v>0</c:v>
                </c:pt>
                <c:pt idx="21">
                  <c:v>-625</c:v>
                </c:pt>
                <c:pt idx="22">
                  <c:v>624.999999998863</c:v>
                </c:pt>
                <c:pt idx="23">
                  <c:v>625.000000004547</c:v>
                </c:pt>
                <c:pt idx="24">
                  <c:v>-3125.00000000687</c:v>
                </c:pt>
                <c:pt idx="25">
                  <c:v>4375.00000000469</c:v>
                </c:pt>
                <c:pt idx="26">
                  <c:v>-2500.00000000133</c:v>
                </c:pt>
                <c:pt idx="27">
                  <c:v>-1249.99999999981</c:v>
                </c:pt>
                <c:pt idx="28">
                  <c:v>1874.99999999981</c:v>
                </c:pt>
                <c:pt idx="29">
                  <c:v>625.000000000189</c:v>
                </c:pt>
                <c:pt idx="30">
                  <c:v>-2500.00000000019</c:v>
                </c:pt>
                <c:pt idx="31">
                  <c:v>1250.00000000017</c:v>
                </c:pt>
                <c:pt idx="32">
                  <c:v>624.999999999902</c:v>
                </c:pt>
                <c:pt idx="33">
                  <c:v>-2499.99999999997</c:v>
                </c:pt>
                <c:pt idx="34">
                  <c:v>3750.00000000002</c:v>
                </c:pt>
                <c:pt idx="35">
                  <c:v>-3750.00000000007</c:v>
                </c:pt>
                <c:pt idx="36">
                  <c:v>2500.00000000008</c:v>
                </c:pt>
                <c:pt idx="37">
                  <c:v>-1250.00000000004</c:v>
                </c:pt>
                <c:pt idx="38">
                  <c:v>2.45563569478691e-11</c:v>
                </c:pt>
                <c:pt idx="39">
                  <c:v>7499.99999999998</c:v>
                </c:pt>
                <c:pt idx="40">
                  <c:v>-6249.99999999999</c:v>
                </c:pt>
                <c:pt idx="41">
                  <c:v>1875</c:v>
                </c:pt>
                <c:pt idx="42">
                  <c:v>-4375</c:v>
                </c:pt>
                <c:pt idx="43">
                  <c:v>3750</c:v>
                </c:pt>
                <c:pt idx="44">
                  <c:v>-625</c:v>
                </c:pt>
                <c:pt idx="45">
                  <c:v>-2500</c:v>
                </c:pt>
                <c:pt idx="46">
                  <c:v>4375</c:v>
                </c:pt>
                <c:pt idx="47">
                  <c:v>-4375.00000000045</c:v>
                </c:pt>
                <c:pt idx="48">
                  <c:v>1875.00000000183</c:v>
                </c:pt>
                <c:pt idx="49">
                  <c:v>1249.99999999724</c:v>
                </c:pt>
                <c:pt idx="50">
                  <c:v>-1874.99999999815</c:v>
                </c:pt>
                <c:pt idx="51">
                  <c:v>-4.66116034658626e-10</c:v>
                </c:pt>
                <c:pt idx="52">
                  <c:v>1250</c:v>
                </c:pt>
                <c:pt idx="53">
                  <c:v>-625</c:v>
                </c:pt>
                <c:pt idx="54">
                  <c:v>-625</c:v>
                </c:pt>
                <c:pt idx="55">
                  <c:v>2500</c:v>
                </c:pt>
                <c:pt idx="56">
                  <c:v>-4375</c:v>
                </c:pt>
                <c:pt idx="57">
                  <c:v>4375</c:v>
                </c:pt>
                <c:pt idx="58">
                  <c:v>-2499.99999999999</c:v>
                </c:pt>
                <c:pt idx="59">
                  <c:v>-625.000000000034</c:v>
                </c:pt>
                <c:pt idx="60">
                  <c:v>3125.00000000003</c:v>
                </c:pt>
                <c:pt idx="61">
                  <c:v>-1875.00000000001</c:v>
                </c:pt>
                <c:pt idx="62">
                  <c:v>-1875</c:v>
                </c:pt>
                <c:pt idx="63">
                  <c:v>3750</c:v>
                </c:pt>
                <c:pt idx="64">
                  <c:v>-2500</c:v>
                </c:pt>
                <c:pt idx="65">
                  <c:v>0</c:v>
                </c:pt>
                <c:pt idx="66">
                  <c:v>1250</c:v>
                </c:pt>
                <c:pt idx="67">
                  <c:v>0</c:v>
                </c:pt>
                <c:pt idx="68">
                  <c:v>-2499.99999999998</c:v>
                </c:pt>
                <c:pt idx="69">
                  <c:v>4374.99999999993</c:v>
                </c:pt>
                <c:pt idx="70">
                  <c:v>-4999.99999999993</c:v>
                </c:pt>
                <c:pt idx="71">
                  <c:v>4374.99999999998</c:v>
                </c:pt>
                <c:pt idx="72">
                  <c:v>-2500</c:v>
                </c:pt>
                <c:pt idx="73">
                  <c:v>0</c:v>
                </c:pt>
                <c:pt idx="74">
                  <c:v>1875</c:v>
                </c:pt>
                <c:pt idx="75">
                  <c:v>-2500</c:v>
                </c:pt>
                <c:pt idx="76">
                  <c:v>1875</c:v>
                </c:pt>
                <c:pt idx="77">
                  <c:v>-624.999999999977</c:v>
                </c:pt>
                <c:pt idx="78">
                  <c:v>624.999999999932</c:v>
                </c:pt>
                <c:pt idx="79">
                  <c:v>-2499.99999999993</c:v>
                </c:pt>
                <c:pt idx="80">
                  <c:v>3749.99999999998</c:v>
                </c:pt>
                <c:pt idx="81">
                  <c:v>-2500</c:v>
                </c:pt>
                <c:pt idx="82">
                  <c:v>0</c:v>
                </c:pt>
                <c:pt idx="83">
                  <c:v>1875</c:v>
                </c:pt>
                <c:pt idx="84">
                  <c:v>-1875</c:v>
                </c:pt>
                <c:pt idx="85">
                  <c:v>2.27373675443232e-11</c:v>
                </c:pt>
                <c:pt idx="86">
                  <c:v>1874.99999999993</c:v>
                </c:pt>
                <c:pt idx="87">
                  <c:v>-2499.99999999993</c:v>
                </c:pt>
                <c:pt idx="88">
                  <c:v>1874.99999999998</c:v>
                </c:pt>
                <c:pt idx="89">
                  <c:v>0</c:v>
                </c:pt>
                <c:pt idx="90">
                  <c:v>-1875</c:v>
                </c:pt>
                <c:pt idx="91">
                  <c:v>2500</c:v>
                </c:pt>
                <c:pt idx="92">
                  <c:v>-3124.99999999998</c:v>
                </c:pt>
                <c:pt idx="93">
                  <c:v>4374.99999999993</c:v>
                </c:pt>
                <c:pt idx="94">
                  <c:v>-4374.99999999993</c:v>
                </c:pt>
                <c:pt idx="95">
                  <c:v>2499.99999999998</c:v>
                </c:pt>
                <c:pt idx="96">
                  <c:v>0</c:v>
                </c:pt>
                <c:pt idx="97">
                  <c:v>-1875</c:v>
                </c:pt>
                <c:pt idx="98">
                  <c:v>1875</c:v>
                </c:pt>
                <c:pt idx="99">
                  <c:v>-625</c:v>
                </c:pt>
                <c:pt idx="100">
                  <c:v>625</c:v>
                </c:pt>
                <c:pt idx="101">
                  <c:v>-1875</c:v>
                </c:pt>
                <c:pt idx="102">
                  <c:v>1875</c:v>
                </c:pt>
                <c:pt idx="103">
                  <c:v>4.54747350886464e-11</c:v>
                </c:pt>
                <c:pt idx="104">
                  <c:v>-1875.00000000014</c:v>
                </c:pt>
                <c:pt idx="105">
                  <c:v>2500.00000000014</c:v>
                </c:pt>
                <c:pt idx="106">
                  <c:v>-1875.00000000005</c:v>
                </c:pt>
                <c:pt idx="107">
                  <c:v>625</c:v>
                </c:pt>
                <c:pt idx="108">
                  <c:v>-625</c:v>
                </c:pt>
                <c:pt idx="109">
                  <c:v>1875</c:v>
                </c:pt>
                <c:pt idx="110">
                  <c:v>-1250</c:v>
                </c:pt>
                <c:pt idx="111">
                  <c:v>-1875</c:v>
                </c:pt>
                <c:pt idx="112">
                  <c:v>4375</c:v>
                </c:pt>
                <c:pt idx="113">
                  <c:v>-4375</c:v>
                </c:pt>
                <c:pt idx="114">
                  <c:v>3125</c:v>
                </c:pt>
                <c:pt idx="115">
                  <c:v>-1875</c:v>
                </c:pt>
                <c:pt idx="116">
                  <c:v>625</c:v>
                </c:pt>
                <c:pt idx="117">
                  <c:v>-625</c:v>
                </c:pt>
                <c:pt idx="118">
                  <c:v>2500</c:v>
                </c:pt>
                <c:pt idx="119">
                  <c:v>-3125</c:v>
                </c:pt>
                <c:pt idx="120">
                  <c:v>625.000000000045</c:v>
                </c:pt>
                <c:pt idx="121">
                  <c:v>1874.99999999986</c:v>
                </c:pt>
                <c:pt idx="122">
                  <c:v>-1874.99999999986</c:v>
                </c:pt>
                <c:pt idx="123">
                  <c:v>624.999999999955</c:v>
                </c:pt>
                <c:pt idx="124">
                  <c:v>625</c:v>
                </c:pt>
                <c:pt idx="125">
                  <c:v>-1875</c:v>
                </c:pt>
                <c:pt idx="126">
                  <c:v>2500</c:v>
                </c:pt>
                <c:pt idx="127">
                  <c:v>-1250</c:v>
                </c:pt>
                <c:pt idx="128">
                  <c:v>-1250</c:v>
                </c:pt>
                <c:pt idx="129">
                  <c:v>2500</c:v>
                </c:pt>
                <c:pt idx="130">
                  <c:v>-1875</c:v>
                </c:pt>
                <c:pt idx="131">
                  <c:v>625</c:v>
                </c:pt>
                <c:pt idx="132">
                  <c:v>625</c:v>
                </c:pt>
                <c:pt idx="133">
                  <c:v>-1250</c:v>
                </c:pt>
                <c:pt idx="134">
                  <c:v>625</c:v>
                </c:pt>
                <c:pt idx="135">
                  <c:v>0</c:v>
                </c:pt>
                <c:pt idx="136">
                  <c:v>1250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LW40_30!$AM$25:$AM$162</c:f>
              <c:numCache>
                <c:formatCode>General</c:formatCode>
                <c:ptCount val="138"/>
                <c:pt idx="0">
                  <c:v>0</c:v>
                </c:pt>
                <c:pt idx="1">
                  <c:v>234375</c:v>
                </c:pt>
                <c:pt idx="2">
                  <c:v>1874.99999999963</c:v>
                </c:pt>
                <c:pt idx="3">
                  <c:v>1250.0000000002</c:v>
                </c:pt>
                <c:pt idx="4">
                  <c:v>-4374.99999999996</c:v>
                </c:pt>
                <c:pt idx="5">
                  <c:v>3749.99999999959</c:v>
                </c:pt>
                <c:pt idx="6">
                  <c:v>-1874.99999999891</c:v>
                </c:pt>
                <c:pt idx="7">
                  <c:v>-1.09139364212751e-9</c:v>
                </c:pt>
                <c:pt idx="8">
                  <c:v>1250.00000000028</c:v>
                </c:pt>
                <c:pt idx="9">
                  <c:v>-2499.99999999974</c:v>
                </c:pt>
                <c:pt idx="10">
                  <c:v>1874.99999999974</c:v>
                </c:pt>
                <c:pt idx="11">
                  <c:v>-1874.99999999882</c:v>
                </c:pt>
                <c:pt idx="12">
                  <c:v>1249.99999999673</c:v>
                </c:pt>
                <c:pt idx="13">
                  <c:v>3.27418092638254e-9</c:v>
                </c:pt>
                <c:pt idx="14">
                  <c:v>-1875.00000000109</c:v>
                </c:pt>
                <c:pt idx="15">
                  <c:v>1250</c:v>
                </c:pt>
                <c:pt idx="16">
                  <c:v>-625</c:v>
                </c:pt>
                <c:pt idx="17">
                  <c:v>625</c:v>
                </c:pt>
                <c:pt idx="18">
                  <c:v>-2500</c:v>
                </c:pt>
                <c:pt idx="19">
                  <c:v>3125</c:v>
                </c:pt>
                <c:pt idx="20">
                  <c:v>-2500</c:v>
                </c:pt>
                <c:pt idx="21">
                  <c:v>-625</c:v>
                </c:pt>
                <c:pt idx="22">
                  <c:v>3749.99999999782</c:v>
                </c:pt>
                <c:pt idx="23">
                  <c:v>-4999.99999999136</c:v>
                </c:pt>
                <c:pt idx="24">
                  <c:v>3749.99999998719</c:v>
                </c:pt>
                <c:pt idx="25">
                  <c:v>-1874.99999999165</c:v>
                </c:pt>
                <c:pt idx="26">
                  <c:v>-625.000000001804</c:v>
                </c:pt>
                <c:pt idx="27">
                  <c:v>2499.99999999962</c:v>
                </c:pt>
                <c:pt idx="28">
                  <c:v>-2499.99999999962</c:v>
                </c:pt>
                <c:pt idx="29">
                  <c:v>2499.99999999962</c:v>
                </c:pt>
                <c:pt idx="30">
                  <c:v>-3749.99999999962</c:v>
                </c:pt>
                <c:pt idx="31">
                  <c:v>4999.99999999967</c:v>
                </c:pt>
                <c:pt idx="32">
                  <c:v>-4374.99999999977</c:v>
                </c:pt>
                <c:pt idx="33">
                  <c:v>2499.99999999983</c:v>
                </c:pt>
                <c:pt idx="34">
                  <c:v>-1874.99999999987</c:v>
                </c:pt>
                <c:pt idx="35">
                  <c:v>3750.00000000001</c:v>
                </c:pt>
                <c:pt idx="36">
                  <c:v>-6250.00000000015</c:v>
                </c:pt>
                <c:pt idx="37">
                  <c:v>6875.00000000019</c:v>
                </c:pt>
                <c:pt idx="38">
                  <c:v>-1875.00000000014</c:v>
                </c:pt>
                <c:pt idx="39">
                  <c:v>11250</c:v>
                </c:pt>
                <c:pt idx="40">
                  <c:v>-8750.00000000002</c:v>
                </c:pt>
                <c:pt idx="41">
                  <c:v>-5624.99999999996</c:v>
                </c:pt>
                <c:pt idx="42">
                  <c:v>1874.99999999996</c:v>
                </c:pt>
                <c:pt idx="43">
                  <c:v>-1249.99999999995</c:v>
                </c:pt>
                <c:pt idx="44">
                  <c:v>1874.99999999996</c:v>
                </c:pt>
                <c:pt idx="45">
                  <c:v>625.000000000022</c:v>
                </c:pt>
                <c:pt idx="46">
                  <c:v>-3750.00000000001</c:v>
                </c:pt>
                <c:pt idx="47">
                  <c:v>5625.00000000083</c:v>
                </c:pt>
                <c:pt idx="48">
                  <c:v>-3750.00000000333</c:v>
                </c:pt>
                <c:pt idx="49">
                  <c:v>1250.00000000498</c:v>
                </c:pt>
                <c:pt idx="50">
                  <c:v>1249.99999999677</c:v>
                </c:pt>
                <c:pt idx="51">
                  <c:v>-3124.99999999929</c:v>
                </c:pt>
                <c:pt idx="52">
                  <c:v>4375</c:v>
                </c:pt>
                <c:pt idx="53">
                  <c:v>-5624.99999999991</c:v>
                </c:pt>
                <c:pt idx="54">
                  <c:v>5624.99999999996</c:v>
                </c:pt>
                <c:pt idx="55">
                  <c:v>-5000</c:v>
                </c:pt>
                <c:pt idx="56">
                  <c:v>3125.00000000009</c:v>
                </c:pt>
                <c:pt idx="57">
                  <c:v>-1875.00000000036</c:v>
                </c:pt>
                <c:pt idx="58">
                  <c:v>6.54836185276508e-10</c:v>
                </c:pt>
                <c:pt idx="59">
                  <c:v>-7.56699591875076e-10</c:v>
                </c:pt>
                <c:pt idx="60">
                  <c:v>625.000000000757</c:v>
                </c:pt>
                <c:pt idx="61">
                  <c:v>-1250.00000000076</c:v>
                </c:pt>
                <c:pt idx="62">
                  <c:v>625.000000000757</c:v>
                </c:pt>
                <c:pt idx="63">
                  <c:v>-625.000000000568</c:v>
                </c:pt>
                <c:pt idx="64">
                  <c:v>1250</c:v>
                </c:pt>
                <c:pt idx="65">
                  <c:v>-1249.99999999943</c:v>
                </c:pt>
                <c:pt idx="66">
                  <c:v>-5.67524693906307e-10</c:v>
                </c:pt>
                <c:pt idx="67">
                  <c:v>3125.00000000019</c:v>
                </c:pt>
                <c:pt idx="68">
                  <c:v>-4375</c:v>
                </c:pt>
                <c:pt idx="69">
                  <c:v>3750</c:v>
                </c:pt>
                <c:pt idx="70">
                  <c:v>-2500</c:v>
                </c:pt>
                <c:pt idx="71">
                  <c:v>3750</c:v>
                </c:pt>
                <c:pt idx="72">
                  <c:v>-4375</c:v>
                </c:pt>
                <c:pt idx="73">
                  <c:v>5000</c:v>
                </c:pt>
                <c:pt idx="74">
                  <c:v>-3125</c:v>
                </c:pt>
                <c:pt idx="75">
                  <c:v>0</c:v>
                </c:pt>
                <c:pt idx="76">
                  <c:v>4375</c:v>
                </c:pt>
                <c:pt idx="77">
                  <c:v>-5625</c:v>
                </c:pt>
                <c:pt idx="78">
                  <c:v>3750.00000000019</c:v>
                </c:pt>
                <c:pt idx="79">
                  <c:v>-625.000000000568</c:v>
                </c:pt>
                <c:pt idx="80">
                  <c:v>625.000000000757</c:v>
                </c:pt>
                <c:pt idx="81">
                  <c:v>-1875.00000000076</c:v>
                </c:pt>
                <c:pt idx="82">
                  <c:v>2500.00000000076</c:v>
                </c:pt>
                <c:pt idx="83">
                  <c:v>-1875.00000000076</c:v>
                </c:pt>
                <c:pt idx="84">
                  <c:v>1250.00000000076</c:v>
                </c:pt>
                <c:pt idx="85">
                  <c:v>-1250.00000000067</c:v>
                </c:pt>
                <c:pt idx="86">
                  <c:v>3125.00000000039</c:v>
                </c:pt>
                <c:pt idx="87">
                  <c:v>-4375.0000000001</c:v>
                </c:pt>
                <c:pt idx="88">
                  <c:v>3125.00000000006</c:v>
                </c:pt>
                <c:pt idx="89">
                  <c:v>-1875.00000000017</c:v>
                </c:pt>
                <c:pt idx="90">
                  <c:v>625.00000000016</c:v>
                </c:pt>
                <c:pt idx="91">
                  <c:v>-3125.00000000003</c:v>
                </c:pt>
                <c:pt idx="92">
                  <c:v>3124.99999999999</c:v>
                </c:pt>
                <c:pt idx="93">
                  <c:v>-1875</c:v>
                </c:pt>
                <c:pt idx="94">
                  <c:v>1875</c:v>
                </c:pt>
                <c:pt idx="95">
                  <c:v>-3125.00000000003</c:v>
                </c:pt>
                <c:pt idx="96">
                  <c:v>2500.00000000009</c:v>
                </c:pt>
                <c:pt idx="97">
                  <c:v>-625.000000000116</c:v>
                </c:pt>
                <c:pt idx="98">
                  <c:v>625.000000000087</c:v>
                </c:pt>
                <c:pt idx="99">
                  <c:v>-1875.00000000007</c:v>
                </c:pt>
                <c:pt idx="100">
                  <c:v>1250.00000000013</c:v>
                </c:pt>
                <c:pt idx="101">
                  <c:v>1249.99999999983</c:v>
                </c:pt>
                <c:pt idx="102">
                  <c:v>-3749.99999999978</c:v>
                </c:pt>
                <c:pt idx="103">
                  <c:v>4999.99999999968</c:v>
                </c:pt>
                <c:pt idx="104">
                  <c:v>-4999.99999999973</c:v>
                </c:pt>
                <c:pt idx="105">
                  <c:v>3749.99999999991</c:v>
                </c:pt>
                <c:pt idx="106">
                  <c:v>-1875</c:v>
                </c:pt>
                <c:pt idx="107">
                  <c:v>625</c:v>
                </c:pt>
                <c:pt idx="108">
                  <c:v>0</c:v>
                </c:pt>
                <c:pt idx="109">
                  <c:v>-1250</c:v>
                </c:pt>
                <c:pt idx="110">
                  <c:v>1875</c:v>
                </c:pt>
                <c:pt idx="111">
                  <c:v>0</c:v>
                </c:pt>
                <c:pt idx="112">
                  <c:v>-3125</c:v>
                </c:pt>
                <c:pt idx="113">
                  <c:v>4374.99999999991</c:v>
                </c:pt>
                <c:pt idx="114">
                  <c:v>-3124.99999999973</c:v>
                </c:pt>
                <c:pt idx="115">
                  <c:v>624.999999999727</c:v>
                </c:pt>
                <c:pt idx="116">
                  <c:v>1875.00000000009</c:v>
                </c:pt>
                <c:pt idx="117">
                  <c:v>-2500.00000000005</c:v>
                </c:pt>
                <c:pt idx="118">
                  <c:v>625.000000000095</c:v>
                </c:pt>
                <c:pt idx="119">
                  <c:v>625</c:v>
                </c:pt>
                <c:pt idx="120">
                  <c:v>-1.41881173476577e-10</c:v>
                </c:pt>
                <c:pt idx="121">
                  <c:v>1.89174897968769e-10</c:v>
                </c:pt>
                <c:pt idx="122">
                  <c:v>-1250.00000000014</c:v>
                </c:pt>
                <c:pt idx="123">
                  <c:v>2500.00000000005</c:v>
                </c:pt>
                <c:pt idx="124">
                  <c:v>-3124.99999999998</c:v>
                </c:pt>
                <c:pt idx="125">
                  <c:v>1874.99999999994</c:v>
                </c:pt>
                <c:pt idx="126">
                  <c:v>625.000000000051</c:v>
                </c:pt>
                <c:pt idx="127">
                  <c:v>-1250.00000000003</c:v>
                </c:pt>
                <c:pt idx="128">
                  <c:v>-624.999999999956</c:v>
                </c:pt>
                <c:pt idx="129">
                  <c:v>1874.99999999996</c:v>
                </c:pt>
                <c:pt idx="130">
                  <c:v>-624.999999999993</c:v>
                </c:pt>
                <c:pt idx="131">
                  <c:v>-1874.99999999998</c:v>
                </c:pt>
                <c:pt idx="132">
                  <c:v>2499.99999999999</c:v>
                </c:pt>
                <c:pt idx="133">
                  <c:v>-625.000000000025</c:v>
                </c:pt>
                <c:pt idx="134">
                  <c:v>-624.999999999967</c:v>
                </c:pt>
                <c:pt idx="135">
                  <c:v>1.09139364212751e-11</c:v>
                </c:pt>
                <c:pt idx="136">
                  <c:v>-6.73026079311967e-11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LW40_30!$AN$25:$AN$162</c:f>
              <c:numCache>
                <c:formatCode>General</c:formatCode>
                <c:ptCount val="138"/>
                <c:pt idx="0">
                  <c:v>0</c:v>
                </c:pt>
                <c:pt idx="1">
                  <c:v>234375</c:v>
                </c:pt>
                <c:pt idx="2">
                  <c:v>-3750.00000000041</c:v>
                </c:pt>
                <c:pt idx="3">
                  <c:v>5000.00000000032</c:v>
                </c:pt>
                <c:pt idx="4">
                  <c:v>-4375.00000000004</c:v>
                </c:pt>
                <c:pt idx="5">
                  <c:v>1249.99999999959</c:v>
                </c:pt>
                <c:pt idx="6">
                  <c:v>9.49512468650937e-10</c:v>
                </c:pt>
                <c:pt idx="7">
                  <c:v>1874.99999999906</c:v>
                </c:pt>
                <c:pt idx="8">
                  <c:v>-3124.99999999947</c:v>
                </c:pt>
                <c:pt idx="9">
                  <c:v>624.999999999738</c:v>
                </c:pt>
                <c:pt idx="10">
                  <c:v>1875.00000000009</c:v>
                </c:pt>
                <c:pt idx="11">
                  <c:v>-1874.99999999918</c:v>
                </c:pt>
                <c:pt idx="12">
                  <c:v>-2.45563569478691e-9</c:v>
                </c:pt>
                <c:pt idx="13">
                  <c:v>1875.00000000246</c:v>
                </c:pt>
                <c:pt idx="14">
                  <c:v>-3750.00000000073</c:v>
                </c:pt>
                <c:pt idx="15">
                  <c:v>3749.99999999973</c:v>
                </c:pt>
                <c:pt idx="16">
                  <c:v>-2499.99999999973</c:v>
                </c:pt>
                <c:pt idx="17">
                  <c:v>1874.99999999991</c:v>
                </c:pt>
                <c:pt idx="18">
                  <c:v>-1875</c:v>
                </c:pt>
                <c:pt idx="19">
                  <c:v>-625</c:v>
                </c:pt>
                <c:pt idx="20">
                  <c:v>3750</c:v>
                </c:pt>
                <c:pt idx="21">
                  <c:v>-5625</c:v>
                </c:pt>
                <c:pt idx="22">
                  <c:v>6249.999999998</c:v>
                </c:pt>
                <c:pt idx="23">
                  <c:v>-6249.999999992</c:v>
                </c:pt>
                <c:pt idx="24">
                  <c:v>4374.99999998799</c:v>
                </c:pt>
                <c:pt idx="25">
                  <c:v>-1874.999999992</c:v>
                </c:pt>
                <c:pt idx="26">
                  <c:v>624.999999997999</c:v>
                </c:pt>
                <c:pt idx="27">
                  <c:v>-1250</c:v>
                </c:pt>
                <c:pt idx="28">
                  <c:v>2499.99999999991</c:v>
                </c:pt>
                <c:pt idx="29">
                  <c:v>-4374.99999999973</c:v>
                </c:pt>
                <c:pt idx="30">
                  <c:v>5624.99999999973</c:v>
                </c:pt>
                <c:pt idx="31">
                  <c:v>-4999.99999999991</c:v>
                </c:pt>
                <c:pt idx="32">
                  <c:v>3125</c:v>
                </c:pt>
                <c:pt idx="33">
                  <c:v>-1250.00000000009</c:v>
                </c:pt>
                <c:pt idx="34">
                  <c:v>625.000000000273</c:v>
                </c:pt>
                <c:pt idx="35">
                  <c:v>-1250.00000000027</c:v>
                </c:pt>
                <c:pt idx="36">
                  <c:v>1250.00000000009</c:v>
                </c:pt>
                <c:pt idx="37">
                  <c:v>-625</c:v>
                </c:pt>
                <c:pt idx="38">
                  <c:v>4375</c:v>
                </c:pt>
                <c:pt idx="39">
                  <c:v>8124.99999999991</c:v>
                </c:pt>
                <c:pt idx="40">
                  <c:v>-11874.9999999997</c:v>
                </c:pt>
                <c:pt idx="41">
                  <c:v>-625.000000000317</c:v>
                </c:pt>
                <c:pt idx="42">
                  <c:v>-4999.99999999982</c:v>
                </c:pt>
                <c:pt idx="43">
                  <c:v>7499.99999999991</c:v>
                </c:pt>
                <c:pt idx="44">
                  <c:v>-5624.99999999987</c:v>
                </c:pt>
                <c:pt idx="45">
                  <c:v>4374.99999999984</c:v>
                </c:pt>
                <c:pt idx="46">
                  <c:v>-1874.9999999999</c:v>
                </c:pt>
                <c:pt idx="47">
                  <c:v>1250.00000000049</c:v>
                </c:pt>
                <c:pt idx="48">
                  <c:v>624.99999999789</c:v>
                </c:pt>
                <c:pt idx="49">
                  <c:v>625.000000003143</c:v>
                </c:pt>
                <c:pt idx="50">
                  <c:v>-1875.00000000202</c:v>
                </c:pt>
                <c:pt idx="51">
                  <c:v>1250.00000000044</c:v>
                </c:pt>
                <c:pt idx="52">
                  <c:v>2.91038304567337e-11</c:v>
                </c:pt>
                <c:pt idx="53">
                  <c:v>625</c:v>
                </c:pt>
                <c:pt idx="54">
                  <c:v>-3125</c:v>
                </c:pt>
                <c:pt idx="55">
                  <c:v>3124.99999999991</c:v>
                </c:pt>
                <c:pt idx="56">
                  <c:v>-3749.99999999983</c:v>
                </c:pt>
                <c:pt idx="57">
                  <c:v>3750.00000000009</c:v>
                </c:pt>
                <c:pt idx="58">
                  <c:v>-5625.00000000052</c:v>
                </c:pt>
                <c:pt idx="59">
                  <c:v>5000.00000000052</c:v>
                </c:pt>
                <c:pt idx="60">
                  <c:v>-4375</c:v>
                </c:pt>
                <c:pt idx="61">
                  <c:v>1874.99999999927</c:v>
                </c:pt>
                <c:pt idx="62">
                  <c:v>-624.99999999869</c:v>
                </c:pt>
                <c:pt idx="63">
                  <c:v>-625.000000001135</c:v>
                </c:pt>
                <c:pt idx="64">
                  <c:v>1250.00000000001</c:v>
                </c:pt>
                <c:pt idx="65">
                  <c:v>-1874.99999999891</c:v>
                </c:pt>
                <c:pt idx="66">
                  <c:v>1874.99999999891</c:v>
                </c:pt>
                <c:pt idx="67">
                  <c:v>3.63797880709171e-10</c:v>
                </c:pt>
                <c:pt idx="68">
                  <c:v>624.999999999636</c:v>
                </c:pt>
                <c:pt idx="69">
                  <c:v>-1874.99999999891</c:v>
                </c:pt>
                <c:pt idx="70">
                  <c:v>4374.99999999891</c:v>
                </c:pt>
                <c:pt idx="71">
                  <c:v>-3749.99999999964</c:v>
                </c:pt>
                <c:pt idx="72">
                  <c:v>3125</c:v>
                </c:pt>
                <c:pt idx="73">
                  <c:v>3.63797880709171e-10</c:v>
                </c:pt>
                <c:pt idx="74">
                  <c:v>-625.000000001091</c:v>
                </c:pt>
                <c:pt idx="75">
                  <c:v>1875.00000000109</c:v>
                </c:pt>
                <c:pt idx="76">
                  <c:v>-2500.00000000036</c:v>
                </c:pt>
                <c:pt idx="77">
                  <c:v>3750.00000000038</c:v>
                </c:pt>
                <c:pt idx="78">
                  <c:v>-1875.00000000114</c:v>
                </c:pt>
                <c:pt idx="79">
                  <c:v>-1249.99999999886</c:v>
                </c:pt>
                <c:pt idx="80">
                  <c:v>3125</c:v>
                </c:pt>
                <c:pt idx="81">
                  <c:v>-1875.00000000096</c:v>
                </c:pt>
                <c:pt idx="82">
                  <c:v>1250.00000000079</c:v>
                </c:pt>
                <c:pt idx="83">
                  <c:v>-3125.0000000002</c:v>
                </c:pt>
                <c:pt idx="84">
                  <c:v>5000</c:v>
                </c:pt>
                <c:pt idx="85">
                  <c:v>-5000</c:v>
                </c:pt>
                <c:pt idx="86">
                  <c:v>3125.00000000006</c:v>
                </c:pt>
                <c:pt idx="87">
                  <c:v>-1.74622982740402e-10</c:v>
                </c:pt>
                <c:pt idx="88">
                  <c:v>-1874.99999999977</c:v>
                </c:pt>
                <c:pt idx="89">
                  <c:v>1249.99999999977</c:v>
                </c:pt>
                <c:pt idx="90">
                  <c:v>2.3283064365387e-10</c:v>
                </c:pt>
                <c:pt idx="91">
                  <c:v>624.999999999767</c:v>
                </c:pt>
                <c:pt idx="92">
                  <c:v>-2499.99999999983</c:v>
                </c:pt>
                <c:pt idx="93">
                  <c:v>2499.99999999994</c:v>
                </c:pt>
                <c:pt idx="94">
                  <c:v>0</c:v>
                </c:pt>
                <c:pt idx="95">
                  <c:v>-1875</c:v>
                </c:pt>
                <c:pt idx="96">
                  <c:v>1250.0000000002</c:v>
                </c:pt>
                <c:pt idx="97">
                  <c:v>-7.8580342233181e-10</c:v>
                </c:pt>
                <c:pt idx="98">
                  <c:v>-624.99999999904</c:v>
                </c:pt>
                <c:pt idx="99">
                  <c:v>0</c:v>
                </c:pt>
                <c:pt idx="100">
                  <c:v>2499.99999999886</c:v>
                </c:pt>
                <c:pt idx="101">
                  <c:v>-5624.99999999886</c:v>
                </c:pt>
                <c:pt idx="102">
                  <c:v>6249.99999999962</c:v>
                </c:pt>
                <c:pt idx="103">
                  <c:v>-6874.99999999964</c:v>
                </c:pt>
                <c:pt idx="104">
                  <c:v>6249.99999999891</c:v>
                </c:pt>
                <c:pt idx="105">
                  <c:v>-5624.99999999891</c:v>
                </c:pt>
                <c:pt idx="106">
                  <c:v>3124.99999999964</c:v>
                </c:pt>
                <c:pt idx="107">
                  <c:v>-3125</c:v>
                </c:pt>
                <c:pt idx="108">
                  <c:v>1874.99999999964</c:v>
                </c:pt>
                <c:pt idx="109">
                  <c:v>-1874.99999999891</c:v>
                </c:pt>
                <c:pt idx="110">
                  <c:v>624.999999998909</c:v>
                </c:pt>
                <c:pt idx="111">
                  <c:v>-2499.99999999964</c:v>
                </c:pt>
                <c:pt idx="112">
                  <c:v>3749.99999999964</c:v>
                </c:pt>
                <c:pt idx="113">
                  <c:v>-4374.99999999891</c:v>
                </c:pt>
                <c:pt idx="114">
                  <c:v>1874.99999999891</c:v>
                </c:pt>
                <c:pt idx="115">
                  <c:v>-1.45519152283669e-11</c:v>
                </c:pt>
                <c:pt idx="116">
                  <c:v>1.13504938781261e-9</c:v>
                </c:pt>
                <c:pt idx="117">
                  <c:v>-1.30967237055302e-9</c:v>
                </c:pt>
                <c:pt idx="118">
                  <c:v>625.000000000728</c:v>
                </c:pt>
                <c:pt idx="119">
                  <c:v>-625</c:v>
                </c:pt>
                <c:pt idx="120">
                  <c:v>1249.99999999948</c:v>
                </c:pt>
                <c:pt idx="121">
                  <c:v>5.23868948221207e-10</c:v>
                </c:pt>
                <c:pt idx="122">
                  <c:v>1249.99999999991</c:v>
                </c:pt>
                <c:pt idx="123">
                  <c:v>-1250.00000000017</c:v>
                </c:pt>
                <c:pt idx="124">
                  <c:v>1250.00000000009</c:v>
                </c:pt>
                <c:pt idx="125">
                  <c:v>1249.99999999994</c:v>
                </c:pt>
                <c:pt idx="126">
                  <c:v>-1249.99999999983</c:v>
                </c:pt>
                <c:pt idx="127">
                  <c:v>624.999999999825</c:v>
                </c:pt>
                <c:pt idx="128">
                  <c:v>-1249.99999999993</c:v>
                </c:pt>
                <c:pt idx="129">
                  <c:v>3124.99999999996</c:v>
                </c:pt>
                <c:pt idx="130">
                  <c:v>-3124.99999999994</c:v>
                </c:pt>
                <c:pt idx="131">
                  <c:v>-4.36557456851006e-11</c:v>
                </c:pt>
                <c:pt idx="132">
                  <c:v>625.000000000015</c:v>
                </c:pt>
                <c:pt idx="133">
                  <c:v>2.91038304567337e-11</c:v>
                </c:pt>
                <c:pt idx="134">
                  <c:v>-2500.00000000011</c:v>
                </c:pt>
                <c:pt idx="135">
                  <c:v>1250.00000000023</c:v>
                </c:pt>
                <c:pt idx="136">
                  <c:v>-1875.00000000033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7387137"/>
        <c:axId val="395827290"/>
      </c:lineChart>
      <c:catAx>
        <c:axId val="4473871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827290"/>
        <c:crosses val="autoZero"/>
        <c:auto val="1"/>
        <c:lblAlgn val="ctr"/>
        <c:lblOffset val="100"/>
        <c:noMultiLvlLbl val="0"/>
      </c:catAx>
      <c:valAx>
        <c:axId val="3958272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3871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LW40_30!$J$25:$J$164</c:f>
              <c:numCache>
                <c:formatCode>General</c:formatCode>
                <c:ptCount val="140"/>
                <c:pt idx="0">
                  <c:v>-27647</c:v>
                </c:pt>
                <c:pt idx="1">
                  <c:v>-28321</c:v>
                </c:pt>
                <c:pt idx="2">
                  <c:v>-29011</c:v>
                </c:pt>
                <c:pt idx="3">
                  <c:v>-29730</c:v>
                </c:pt>
                <c:pt idx="4">
                  <c:v>-30483</c:v>
                </c:pt>
                <c:pt idx="5">
                  <c:v>-31279</c:v>
                </c:pt>
                <c:pt idx="6">
                  <c:v>-32123</c:v>
                </c:pt>
                <c:pt idx="7">
                  <c:v>-33017</c:v>
                </c:pt>
                <c:pt idx="8">
                  <c:v>-33966</c:v>
                </c:pt>
                <c:pt idx="9">
                  <c:v>-34969</c:v>
                </c:pt>
                <c:pt idx="10">
                  <c:v>-36025</c:v>
                </c:pt>
                <c:pt idx="11">
                  <c:v>-37134</c:v>
                </c:pt>
                <c:pt idx="12">
                  <c:v>-38291</c:v>
                </c:pt>
                <c:pt idx="13">
                  <c:v>-39493</c:v>
                </c:pt>
                <c:pt idx="14">
                  <c:v>-40734</c:v>
                </c:pt>
                <c:pt idx="15">
                  <c:v>-42009</c:v>
                </c:pt>
                <c:pt idx="16">
                  <c:v>-43308</c:v>
                </c:pt>
                <c:pt idx="17">
                  <c:v>-44626</c:v>
                </c:pt>
                <c:pt idx="18">
                  <c:v>-45952</c:v>
                </c:pt>
                <c:pt idx="19">
                  <c:v>-47278</c:v>
                </c:pt>
                <c:pt idx="20">
                  <c:v>-48593</c:v>
                </c:pt>
                <c:pt idx="21">
                  <c:v>-49888</c:v>
                </c:pt>
                <c:pt idx="22">
                  <c:v>-51153</c:v>
                </c:pt>
                <c:pt idx="23">
                  <c:v>-52378</c:v>
                </c:pt>
                <c:pt idx="24">
                  <c:v>-53553</c:v>
                </c:pt>
                <c:pt idx="25">
                  <c:v>-54670</c:v>
                </c:pt>
                <c:pt idx="26">
                  <c:v>-55719</c:v>
                </c:pt>
                <c:pt idx="27">
                  <c:v>-56693</c:v>
                </c:pt>
                <c:pt idx="28">
                  <c:v>-57585</c:v>
                </c:pt>
                <c:pt idx="29">
                  <c:v>-58391</c:v>
                </c:pt>
                <c:pt idx="30">
                  <c:v>-59105</c:v>
                </c:pt>
                <c:pt idx="31">
                  <c:v>-59727</c:v>
                </c:pt>
                <c:pt idx="32">
                  <c:v>-60254</c:v>
                </c:pt>
                <c:pt idx="33">
                  <c:v>-60689</c:v>
                </c:pt>
                <c:pt idx="34">
                  <c:v>-61034</c:v>
                </c:pt>
                <c:pt idx="35">
                  <c:v>-61294</c:v>
                </c:pt>
                <c:pt idx="36">
                  <c:v>-61478</c:v>
                </c:pt>
                <c:pt idx="37">
                  <c:v>-61596</c:v>
                </c:pt>
                <c:pt idx="38">
                  <c:v>-61659</c:v>
                </c:pt>
                <c:pt idx="39">
                  <c:v>-61683</c:v>
                </c:pt>
                <c:pt idx="40">
                  <c:v>-61687</c:v>
                </c:pt>
                <c:pt idx="41">
                  <c:v>-61686</c:v>
                </c:pt>
                <c:pt idx="42">
                  <c:v>-61685</c:v>
                </c:pt>
                <c:pt idx="43">
                  <c:v>-61682</c:v>
                </c:pt>
                <c:pt idx="44">
                  <c:v>-61676</c:v>
                </c:pt>
                <c:pt idx="45">
                  <c:v>-61667</c:v>
                </c:pt>
                <c:pt idx="46">
                  <c:v>-61653</c:v>
                </c:pt>
                <c:pt idx="47">
                  <c:v>-61633</c:v>
                </c:pt>
                <c:pt idx="48">
                  <c:v>-61608</c:v>
                </c:pt>
                <c:pt idx="49">
                  <c:v>-61576</c:v>
                </c:pt>
                <c:pt idx="50">
                  <c:v>-61537</c:v>
                </c:pt>
                <c:pt idx="51">
                  <c:v>-61490</c:v>
                </c:pt>
                <c:pt idx="52">
                  <c:v>-61435</c:v>
                </c:pt>
                <c:pt idx="53">
                  <c:v>-61370</c:v>
                </c:pt>
                <c:pt idx="54">
                  <c:v>-61296</c:v>
                </c:pt>
                <c:pt idx="55">
                  <c:v>-61213</c:v>
                </c:pt>
                <c:pt idx="56">
                  <c:v>-61119</c:v>
                </c:pt>
                <c:pt idx="57">
                  <c:v>-61015</c:v>
                </c:pt>
                <c:pt idx="58">
                  <c:v>-60899</c:v>
                </c:pt>
                <c:pt idx="59">
                  <c:v>-60773</c:v>
                </c:pt>
                <c:pt idx="60">
                  <c:v>-60635</c:v>
                </c:pt>
                <c:pt idx="61">
                  <c:v>-60485</c:v>
                </c:pt>
                <c:pt idx="62">
                  <c:v>-60324</c:v>
                </c:pt>
                <c:pt idx="63">
                  <c:v>-60150</c:v>
                </c:pt>
                <c:pt idx="64">
                  <c:v>-59965</c:v>
                </c:pt>
                <c:pt idx="65">
                  <c:v>-59767</c:v>
                </c:pt>
                <c:pt idx="66">
                  <c:v>-59557</c:v>
                </c:pt>
                <c:pt idx="67">
                  <c:v>-59334</c:v>
                </c:pt>
                <c:pt idx="68">
                  <c:v>-59100</c:v>
                </c:pt>
                <c:pt idx="69">
                  <c:v>-58853</c:v>
                </c:pt>
                <c:pt idx="70">
                  <c:v>-58594</c:v>
                </c:pt>
                <c:pt idx="71">
                  <c:v>-58322</c:v>
                </c:pt>
                <c:pt idx="72">
                  <c:v>-58039</c:v>
                </c:pt>
                <c:pt idx="73">
                  <c:v>-57744</c:v>
                </c:pt>
                <c:pt idx="74">
                  <c:v>-57437</c:v>
                </c:pt>
                <c:pt idx="75">
                  <c:v>-57118</c:v>
                </c:pt>
                <c:pt idx="76">
                  <c:v>-56788</c:v>
                </c:pt>
                <c:pt idx="77">
                  <c:v>-56447</c:v>
                </c:pt>
                <c:pt idx="78">
                  <c:v>-56095</c:v>
                </c:pt>
                <c:pt idx="79">
                  <c:v>-55732</c:v>
                </c:pt>
                <c:pt idx="80">
                  <c:v>-55359</c:v>
                </c:pt>
                <c:pt idx="81">
                  <c:v>-54976</c:v>
                </c:pt>
                <c:pt idx="82">
                  <c:v>-54583</c:v>
                </c:pt>
                <c:pt idx="83">
                  <c:v>-54180</c:v>
                </c:pt>
                <c:pt idx="84">
                  <c:v>-53768</c:v>
                </c:pt>
                <c:pt idx="85">
                  <c:v>-53347</c:v>
                </c:pt>
                <c:pt idx="86">
                  <c:v>-52918</c:v>
                </c:pt>
                <c:pt idx="87">
                  <c:v>-52481</c:v>
                </c:pt>
                <c:pt idx="88">
                  <c:v>-52036</c:v>
                </c:pt>
                <c:pt idx="89">
                  <c:v>-51583</c:v>
                </c:pt>
                <c:pt idx="90">
                  <c:v>-51124</c:v>
                </c:pt>
                <c:pt idx="91">
                  <c:v>-50658</c:v>
                </c:pt>
                <c:pt idx="92">
                  <c:v>-50186</c:v>
                </c:pt>
                <c:pt idx="93">
                  <c:v>-49708</c:v>
                </c:pt>
                <c:pt idx="94">
                  <c:v>-49224</c:v>
                </c:pt>
                <c:pt idx="95">
                  <c:v>-48736</c:v>
                </c:pt>
                <c:pt idx="96">
                  <c:v>-48243</c:v>
                </c:pt>
                <c:pt idx="97">
                  <c:v>-47746</c:v>
                </c:pt>
                <c:pt idx="98">
                  <c:v>-47245</c:v>
                </c:pt>
                <c:pt idx="99">
                  <c:v>-46741</c:v>
                </c:pt>
                <c:pt idx="100">
                  <c:v>-46234</c:v>
                </c:pt>
                <c:pt idx="101">
                  <c:v>-45724</c:v>
                </c:pt>
                <c:pt idx="102">
                  <c:v>-45212</c:v>
                </c:pt>
                <c:pt idx="103">
                  <c:v>-44699</c:v>
                </c:pt>
                <c:pt idx="104">
                  <c:v>-44184</c:v>
                </c:pt>
                <c:pt idx="105">
                  <c:v>-43668</c:v>
                </c:pt>
                <c:pt idx="106">
                  <c:v>-43152</c:v>
                </c:pt>
                <c:pt idx="107">
                  <c:v>-42635</c:v>
                </c:pt>
                <c:pt idx="108">
                  <c:v>-42118</c:v>
                </c:pt>
                <c:pt idx="109">
                  <c:v>-41602</c:v>
                </c:pt>
                <c:pt idx="110">
                  <c:v>-41086</c:v>
                </c:pt>
                <c:pt idx="111">
                  <c:v>-40571</c:v>
                </c:pt>
                <c:pt idx="112">
                  <c:v>-40058</c:v>
                </c:pt>
                <c:pt idx="113">
                  <c:v>-39547</c:v>
                </c:pt>
                <c:pt idx="114">
                  <c:v>-39037</c:v>
                </c:pt>
                <c:pt idx="115">
                  <c:v>-38530</c:v>
                </c:pt>
                <c:pt idx="116">
                  <c:v>-38024</c:v>
                </c:pt>
                <c:pt idx="117">
                  <c:v>-37522</c:v>
                </c:pt>
                <c:pt idx="118">
                  <c:v>-37022</c:v>
                </c:pt>
                <c:pt idx="119">
                  <c:v>-36526</c:v>
                </c:pt>
                <c:pt idx="120">
                  <c:v>-36032</c:v>
                </c:pt>
                <c:pt idx="121">
                  <c:v>-35542</c:v>
                </c:pt>
                <c:pt idx="122">
                  <c:v>-35056</c:v>
                </c:pt>
                <c:pt idx="123">
                  <c:v>-34573</c:v>
                </c:pt>
                <c:pt idx="124">
                  <c:v>-34093</c:v>
                </c:pt>
                <c:pt idx="125">
                  <c:v>-33618</c:v>
                </c:pt>
                <c:pt idx="126">
                  <c:v>-33146</c:v>
                </c:pt>
                <c:pt idx="127">
                  <c:v>-32679</c:v>
                </c:pt>
                <c:pt idx="128">
                  <c:v>-32215</c:v>
                </c:pt>
                <c:pt idx="129">
                  <c:v>-31755</c:v>
                </c:pt>
                <c:pt idx="130">
                  <c:v>-31299</c:v>
                </c:pt>
                <c:pt idx="131">
                  <c:v>-30847</c:v>
                </c:pt>
                <c:pt idx="132">
                  <c:v>-30398</c:v>
                </c:pt>
                <c:pt idx="133">
                  <c:v>-29954</c:v>
                </c:pt>
                <c:pt idx="134">
                  <c:v>-29512</c:v>
                </c:pt>
                <c:pt idx="135">
                  <c:v>-29075</c:v>
                </c:pt>
                <c:pt idx="136">
                  <c:v>-28640</c:v>
                </c:pt>
                <c:pt idx="137">
                  <c:v>-28209</c:v>
                </c:pt>
                <c:pt idx="138">
                  <c:v>-27780</c:v>
                </c:pt>
                <c:pt idx="139">
                  <c:v>-27355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LW40_30!$K$25:$K$164</c:f>
              <c:numCache>
                <c:formatCode>General</c:formatCode>
                <c:ptCount val="140"/>
                <c:pt idx="0">
                  <c:v>-48237</c:v>
                </c:pt>
                <c:pt idx="1">
                  <c:v>-48354</c:v>
                </c:pt>
                <c:pt idx="2">
                  <c:v>-48459</c:v>
                </c:pt>
                <c:pt idx="3">
                  <c:v>-48539</c:v>
                </c:pt>
                <c:pt idx="4">
                  <c:v>-48584</c:v>
                </c:pt>
                <c:pt idx="5">
                  <c:v>-48588</c:v>
                </c:pt>
                <c:pt idx="6">
                  <c:v>-48544</c:v>
                </c:pt>
                <c:pt idx="7">
                  <c:v>-48448</c:v>
                </c:pt>
                <c:pt idx="8">
                  <c:v>-48296</c:v>
                </c:pt>
                <c:pt idx="9">
                  <c:v>-48086</c:v>
                </c:pt>
                <c:pt idx="10">
                  <c:v>-47819</c:v>
                </c:pt>
                <c:pt idx="11">
                  <c:v>-47494</c:v>
                </c:pt>
                <c:pt idx="12">
                  <c:v>-47114</c:v>
                </c:pt>
                <c:pt idx="13">
                  <c:v>-46682</c:v>
                </c:pt>
                <c:pt idx="14">
                  <c:v>-46200</c:v>
                </c:pt>
                <c:pt idx="15">
                  <c:v>-45674</c:v>
                </c:pt>
                <c:pt idx="16">
                  <c:v>-45108</c:v>
                </c:pt>
                <c:pt idx="17">
                  <c:v>-44508</c:v>
                </c:pt>
                <c:pt idx="18">
                  <c:v>-43879</c:v>
                </c:pt>
                <c:pt idx="19">
                  <c:v>-43229</c:v>
                </c:pt>
                <c:pt idx="20">
                  <c:v>-42563</c:v>
                </c:pt>
                <c:pt idx="21">
                  <c:v>-41888</c:v>
                </c:pt>
                <c:pt idx="22">
                  <c:v>-41211</c:v>
                </c:pt>
                <c:pt idx="23">
                  <c:v>-40539</c:v>
                </c:pt>
                <c:pt idx="24">
                  <c:v>-39878</c:v>
                </c:pt>
                <c:pt idx="25">
                  <c:v>-39234</c:v>
                </c:pt>
                <c:pt idx="26">
                  <c:v>-38614</c:v>
                </c:pt>
                <c:pt idx="27">
                  <c:v>-38021</c:v>
                </c:pt>
                <c:pt idx="28">
                  <c:v>-37461</c:v>
                </c:pt>
                <c:pt idx="29">
                  <c:v>-36939</c:v>
                </c:pt>
                <c:pt idx="30">
                  <c:v>-36457</c:v>
                </c:pt>
                <c:pt idx="31">
                  <c:v>-36017</c:v>
                </c:pt>
                <c:pt idx="32">
                  <c:v>-35622</c:v>
                </c:pt>
                <c:pt idx="33">
                  <c:v>-35272</c:v>
                </c:pt>
                <c:pt idx="34">
                  <c:v>-34966</c:v>
                </c:pt>
                <c:pt idx="35">
                  <c:v>-34703</c:v>
                </c:pt>
                <c:pt idx="36">
                  <c:v>-34478</c:v>
                </c:pt>
                <c:pt idx="37">
                  <c:v>-34288</c:v>
                </c:pt>
                <c:pt idx="38">
                  <c:v>-34126</c:v>
                </c:pt>
                <c:pt idx="39">
                  <c:v>-33985</c:v>
                </c:pt>
                <c:pt idx="40">
                  <c:v>-33856</c:v>
                </c:pt>
                <c:pt idx="41">
                  <c:v>-33728</c:v>
                </c:pt>
                <c:pt idx="42">
                  <c:v>-33600</c:v>
                </c:pt>
                <c:pt idx="43">
                  <c:v>-33471</c:v>
                </c:pt>
                <c:pt idx="44">
                  <c:v>-33343</c:v>
                </c:pt>
                <c:pt idx="45">
                  <c:v>-33214</c:v>
                </c:pt>
                <c:pt idx="46">
                  <c:v>-33084</c:v>
                </c:pt>
                <c:pt idx="47">
                  <c:v>-32954</c:v>
                </c:pt>
                <c:pt idx="48">
                  <c:v>-32822</c:v>
                </c:pt>
                <c:pt idx="49">
                  <c:v>-32690</c:v>
                </c:pt>
                <c:pt idx="50">
                  <c:v>-32557</c:v>
                </c:pt>
                <c:pt idx="51">
                  <c:v>-32422</c:v>
                </c:pt>
                <c:pt idx="52">
                  <c:v>-32286</c:v>
                </c:pt>
                <c:pt idx="53">
                  <c:v>-32149</c:v>
                </c:pt>
                <c:pt idx="54">
                  <c:v>-32010</c:v>
                </c:pt>
                <c:pt idx="55">
                  <c:v>-31869</c:v>
                </c:pt>
                <c:pt idx="56">
                  <c:v>-31726</c:v>
                </c:pt>
                <c:pt idx="57">
                  <c:v>-31580</c:v>
                </c:pt>
                <c:pt idx="58">
                  <c:v>-31433</c:v>
                </c:pt>
                <c:pt idx="59">
                  <c:v>-31283</c:v>
                </c:pt>
                <c:pt idx="60">
                  <c:v>-31131</c:v>
                </c:pt>
                <c:pt idx="61">
                  <c:v>-30977</c:v>
                </c:pt>
                <c:pt idx="62">
                  <c:v>-30819</c:v>
                </c:pt>
                <c:pt idx="63">
                  <c:v>-30658</c:v>
                </c:pt>
                <c:pt idx="64">
                  <c:v>-30495</c:v>
                </c:pt>
                <c:pt idx="65">
                  <c:v>-30328</c:v>
                </c:pt>
                <c:pt idx="66">
                  <c:v>-30158</c:v>
                </c:pt>
                <c:pt idx="67">
                  <c:v>-29985</c:v>
                </c:pt>
                <c:pt idx="68">
                  <c:v>-29808</c:v>
                </c:pt>
                <c:pt idx="69">
                  <c:v>-29627</c:v>
                </c:pt>
                <c:pt idx="70">
                  <c:v>-29443</c:v>
                </c:pt>
                <c:pt idx="71">
                  <c:v>-29254</c:v>
                </c:pt>
                <c:pt idx="72">
                  <c:v>-29062</c:v>
                </c:pt>
                <c:pt idx="73">
                  <c:v>-28865</c:v>
                </c:pt>
                <c:pt idx="74">
                  <c:v>-28664</c:v>
                </c:pt>
                <c:pt idx="75">
                  <c:v>-28459</c:v>
                </c:pt>
                <c:pt idx="76">
                  <c:v>-28249</c:v>
                </c:pt>
                <c:pt idx="77">
                  <c:v>-28035</c:v>
                </c:pt>
                <c:pt idx="78">
                  <c:v>-27816</c:v>
                </c:pt>
                <c:pt idx="79">
                  <c:v>-27592</c:v>
                </c:pt>
                <c:pt idx="80">
                  <c:v>-27363</c:v>
                </c:pt>
                <c:pt idx="81">
                  <c:v>-27130</c:v>
                </c:pt>
                <c:pt idx="82">
                  <c:v>-26891</c:v>
                </c:pt>
                <c:pt idx="83">
                  <c:v>-26647</c:v>
                </c:pt>
                <c:pt idx="84">
                  <c:v>-26398</c:v>
                </c:pt>
                <c:pt idx="85">
                  <c:v>-26143</c:v>
                </c:pt>
                <c:pt idx="86">
                  <c:v>-25883</c:v>
                </c:pt>
                <c:pt idx="87">
                  <c:v>-25618</c:v>
                </c:pt>
                <c:pt idx="88">
                  <c:v>-25347</c:v>
                </c:pt>
                <c:pt idx="89">
                  <c:v>-25071</c:v>
                </c:pt>
                <c:pt idx="90">
                  <c:v>-24789</c:v>
                </c:pt>
                <c:pt idx="91">
                  <c:v>-24501</c:v>
                </c:pt>
                <c:pt idx="92">
                  <c:v>-24208</c:v>
                </c:pt>
                <c:pt idx="93">
                  <c:v>-23909</c:v>
                </c:pt>
                <c:pt idx="94">
                  <c:v>-23605</c:v>
                </c:pt>
                <c:pt idx="95">
                  <c:v>-23294</c:v>
                </c:pt>
                <c:pt idx="96">
                  <c:v>-22978</c:v>
                </c:pt>
                <c:pt idx="97">
                  <c:v>-22656</c:v>
                </c:pt>
                <c:pt idx="98">
                  <c:v>-22328</c:v>
                </c:pt>
                <c:pt idx="99">
                  <c:v>-21995</c:v>
                </c:pt>
                <c:pt idx="100">
                  <c:v>-21656</c:v>
                </c:pt>
                <c:pt idx="101">
                  <c:v>-21311</c:v>
                </c:pt>
                <c:pt idx="102">
                  <c:v>-20960</c:v>
                </c:pt>
                <c:pt idx="103">
                  <c:v>-20604</c:v>
                </c:pt>
                <c:pt idx="104">
                  <c:v>-20242</c:v>
                </c:pt>
                <c:pt idx="105">
                  <c:v>-19874</c:v>
                </c:pt>
                <c:pt idx="106">
                  <c:v>-19501</c:v>
                </c:pt>
                <c:pt idx="107">
                  <c:v>-19122</c:v>
                </c:pt>
                <c:pt idx="108">
                  <c:v>-18738</c:v>
                </c:pt>
                <c:pt idx="109">
                  <c:v>-18349</c:v>
                </c:pt>
                <c:pt idx="110">
                  <c:v>-17955</c:v>
                </c:pt>
                <c:pt idx="111">
                  <c:v>-17555</c:v>
                </c:pt>
                <c:pt idx="112">
                  <c:v>-17150</c:v>
                </c:pt>
                <c:pt idx="113">
                  <c:v>-16741</c:v>
                </c:pt>
                <c:pt idx="114">
                  <c:v>-16326</c:v>
                </c:pt>
                <c:pt idx="115">
                  <c:v>-15907</c:v>
                </c:pt>
                <c:pt idx="116">
                  <c:v>-15483</c:v>
                </c:pt>
                <c:pt idx="117">
                  <c:v>-15055</c:v>
                </c:pt>
                <c:pt idx="118">
                  <c:v>-14623</c:v>
                </c:pt>
                <c:pt idx="119">
                  <c:v>-14187</c:v>
                </c:pt>
                <c:pt idx="120">
                  <c:v>-13746</c:v>
                </c:pt>
                <c:pt idx="121">
                  <c:v>-13302</c:v>
                </c:pt>
                <c:pt idx="122">
                  <c:v>-12855</c:v>
                </c:pt>
                <c:pt idx="123">
                  <c:v>-12404</c:v>
                </c:pt>
                <c:pt idx="124">
                  <c:v>-11950</c:v>
                </c:pt>
                <c:pt idx="125">
                  <c:v>-11493</c:v>
                </c:pt>
                <c:pt idx="126">
                  <c:v>-11033</c:v>
                </c:pt>
                <c:pt idx="127">
                  <c:v>-10571</c:v>
                </c:pt>
                <c:pt idx="128">
                  <c:v>-10106</c:v>
                </c:pt>
                <c:pt idx="129">
                  <c:v>-9639</c:v>
                </c:pt>
                <c:pt idx="130">
                  <c:v>-9171</c:v>
                </c:pt>
                <c:pt idx="131">
                  <c:v>-8701</c:v>
                </c:pt>
                <c:pt idx="132">
                  <c:v>-8230</c:v>
                </c:pt>
                <c:pt idx="133">
                  <c:v>-7758</c:v>
                </c:pt>
                <c:pt idx="134">
                  <c:v>-7285</c:v>
                </c:pt>
                <c:pt idx="135">
                  <c:v>-6812</c:v>
                </c:pt>
                <c:pt idx="136">
                  <c:v>-6339</c:v>
                </c:pt>
                <c:pt idx="137">
                  <c:v>-5866</c:v>
                </c:pt>
                <c:pt idx="138">
                  <c:v>-5393</c:v>
                </c:pt>
                <c:pt idx="139">
                  <c:v>-4922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LW40_30!$L$25:$L$164</c:f>
              <c:numCache>
                <c:formatCode>General</c:formatCode>
                <c:ptCount val="140"/>
                <c:pt idx="0">
                  <c:v>-8610</c:v>
                </c:pt>
                <c:pt idx="1">
                  <c:v>-8232</c:v>
                </c:pt>
                <c:pt idx="2">
                  <c:v>-7832</c:v>
                </c:pt>
                <c:pt idx="3">
                  <c:v>-7392</c:v>
                </c:pt>
                <c:pt idx="4">
                  <c:v>-6895</c:v>
                </c:pt>
                <c:pt idx="5">
                  <c:v>-6328</c:v>
                </c:pt>
                <c:pt idx="6">
                  <c:v>-5684</c:v>
                </c:pt>
                <c:pt idx="7">
                  <c:v>-4955</c:v>
                </c:pt>
                <c:pt idx="8">
                  <c:v>-4138</c:v>
                </c:pt>
                <c:pt idx="9">
                  <c:v>-3232</c:v>
                </c:pt>
                <c:pt idx="10">
                  <c:v>-2238</c:v>
                </c:pt>
                <c:pt idx="11">
                  <c:v>-1161</c:v>
                </c:pt>
                <c:pt idx="12">
                  <c:v>-6</c:v>
                </c:pt>
                <c:pt idx="13">
                  <c:v>1219</c:v>
                </c:pt>
                <c:pt idx="14">
                  <c:v>2506</c:v>
                </c:pt>
                <c:pt idx="15">
                  <c:v>3845</c:v>
                </c:pt>
                <c:pt idx="16">
                  <c:v>5224</c:v>
                </c:pt>
                <c:pt idx="17">
                  <c:v>6632</c:v>
                </c:pt>
                <c:pt idx="18">
                  <c:v>8057</c:v>
                </c:pt>
                <c:pt idx="19">
                  <c:v>9487</c:v>
                </c:pt>
                <c:pt idx="20">
                  <c:v>10909</c:v>
                </c:pt>
                <c:pt idx="21">
                  <c:v>12313</c:v>
                </c:pt>
                <c:pt idx="22">
                  <c:v>13687</c:v>
                </c:pt>
                <c:pt idx="23">
                  <c:v>15021</c:v>
                </c:pt>
                <c:pt idx="24">
                  <c:v>16308</c:v>
                </c:pt>
                <c:pt idx="25">
                  <c:v>17538</c:v>
                </c:pt>
                <c:pt idx="26">
                  <c:v>18706</c:v>
                </c:pt>
                <c:pt idx="27">
                  <c:v>19806</c:v>
                </c:pt>
                <c:pt idx="28">
                  <c:v>20834</c:v>
                </c:pt>
                <c:pt idx="29">
                  <c:v>21789</c:v>
                </c:pt>
                <c:pt idx="30">
                  <c:v>22669</c:v>
                </c:pt>
                <c:pt idx="31">
                  <c:v>23475</c:v>
                </c:pt>
                <c:pt idx="32">
                  <c:v>24207</c:v>
                </c:pt>
                <c:pt idx="33">
                  <c:v>24870</c:v>
                </c:pt>
                <c:pt idx="34">
                  <c:v>25466</c:v>
                </c:pt>
                <c:pt idx="35">
                  <c:v>26001</c:v>
                </c:pt>
                <c:pt idx="36">
                  <c:v>26481</c:v>
                </c:pt>
                <c:pt idx="37">
                  <c:v>26915</c:v>
                </c:pt>
                <c:pt idx="38">
                  <c:v>27309</c:v>
                </c:pt>
                <c:pt idx="39">
                  <c:v>27676</c:v>
                </c:pt>
                <c:pt idx="40">
                  <c:v>28025</c:v>
                </c:pt>
                <c:pt idx="41">
                  <c:v>28364</c:v>
                </c:pt>
                <c:pt idx="42">
                  <c:v>28682</c:v>
                </c:pt>
                <c:pt idx="43">
                  <c:v>28963</c:v>
                </c:pt>
                <c:pt idx="44">
                  <c:v>29195</c:v>
                </c:pt>
                <c:pt idx="45">
                  <c:v>29367</c:v>
                </c:pt>
                <c:pt idx="46">
                  <c:v>29471</c:v>
                </c:pt>
                <c:pt idx="47">
                  <c:v>29499</c:v>
                </c:pt>
                <c:pt idx="48">
                  <c:v>29442</c:v>
                </c:pt>
                <c:pt idx="49">
                  <c:v>29296</c:v>
                </c:pt>
                <c:pt idx="50">
                  <c:v>29053</c:v>
                </c:pt>
                <c:pt idx="51">
                  <c:v>28707</c:v>
                </c:pt>
                <c:pt idx="52">
                  <c:v>28252</c:v>
                </c:pt>
                <c:pt idx="53">
                  <c:v>27680</c:v>
                </c:pt>
                <c:pt idx="54">
                  <c:v>26986</c:v>
                </c:pt>
                <c:pt idx="55">
                  <c:v>26161</c:v>
                </c:pt>
                <c:pt idx="56">
                  <c:v>25201</c:v>
                </c:pt>
                <c:pt idx="57">
                  <c:v>24098</c:v>
                </c:pt>
                <c:pt idx="58">
                  <c:v>22848</c:v>
                </c:pt>
                <c:pt idx="59">
                  <c:v>21446</c:v>
                </c:pt>
                <c:pt idx="60">
                  <c:v>19889</c:v>
                </c:pt>
                <c:pt idx="61">
                  <c:v>18176</c:v>
                </c:pt>
                <c:pt idx="62">
                  <c:v>16308</c:v>
                </c:pt>
                <c:pt idx="63">
                  <c:v>14287</c:v>
                </c:pt>
                <c:pt idx="64">
                  <c:v>12118</c:v>
                </c:pt>
                <c:pt idx="65">
                  <c:v>9808</c:v>
                </c:pt>
                <c:pt idx="66">
                  <c:v>7367</c:v>
                </c:pt>
                <c:pt idx="67">
                  <c:v>4806</c:v>
                </c:pt>
                <c:pt idx="68">
                  <c:v>2139</c:v>
                </c:pt>
                <c:pt idx="69">
                  <c:v>-617</c:v>
                </c:pt>
                <c:pt idx="70">
                  <c:v>-3447</c:v>
                </c:pt>
                <c:pt idx="71">
                  <c:v>-6331</c:v>
                </c:pt>
                <c:pt idx="72">
                  <c:v>-9250</c:v>
                </c:pt>
                <c:pt idx="73">
                  <c:v>-12182</c:v>
                </c:pt>
                <c:pt idx="74">
                  <c:v>-15108</c:v>
                </c:pt>
                <c:pt idx="75">
                  <c:v>-18005</c:v>
                </c:pt>
                <c:pt idx="76">
                  <c:v>-20854</c:v>
                </c:pt>
                <c:pt idx="77">
                  <c:v>-23635</c:v>
                </c:pt>
                <c:pt idx="78">
                  <c:v>-26327</c:v>
                </c:pt>
                <c:pt idx="79">
                  <c:v>-28915</c:v>
                </c:pt>
                <c:pt idx="80">
                  <c:v>-31381</c:v>
                </c:pt>
                <c:pt idx="81">
                  <c:v>-33710</c:v>
                </c:pt>
                <c:pt idx="82">
                  <c:v>-35889</c:v>
                </c:pt>
                <c:pt idx="83">
                  <c:v>-37908</c:v>
                </c:pt>
                <c:pt idx="84">
                  <c:v>-39757</c:v>
                </c:pt>
                <c:pt idx="85">
                  <c:v>-41430</c:v>
                </c:pt>
                <c:pt idx="86">
                  <c:v>-42922</c:v>
                </c:pt>
                <c:pt idx="87">
                  <c:v>-44231</c:v>
                </c:pt>
                <c:pt idx="88">
                  <c:v>-45356</c:v>
                </c:pt>
                <c:pt idx="89">
                  <c:v>-46302</c:v>
                </c:pt>
                <c:pt idx="90">
                  <c:v>-47073</c:v>
                </c:pt>
                <c:pt idx="91">
                  <c:v>-47677</c:v>
                </c:pt>
                <c:pt idx="92">
                  <c:v>-48123</c:v>
                </c:pt>
                <c:pt idx="93">
                  <c:v>-48422</c:v>
                </c:pt>
                <c:pt idx="94">
                  <c:v>-48582</c:v>
                </c:pt>
                <c:pt idx="95">
                  <c:v>-48613</c:v>
                </c:pt>
                <c:pt idx="96">
                  <c:v>-48524</c:v>
                </c:pt>
                <c:pt idx="97">
                  <c:v>-48326</c:v>
                </c:pt>
                <c:pt idx="98">
                  <c:v>-48027</c:v>
                </c:pt>
                <c:pt idx="99">
                  <c:v>-47636</c:v>
                </c:pt>
                <c:pt idx="100">
                  <c:v>-47162</c:v>
                </c:pt>
                <c:pt idx="101">
                  <c:v>-46615</c:v>
                </c:pt>
                <c:pt idx="102">
                  <c:v>-46003</c:v>
                </c:pt>
                <c:pt idx="103">
                  <c:v>-45334</c:v>
                </c:pt>
                <c:pt idx="104">
                  <c:v>-44618</c:v>
                </c:pt>
                <c:pt idx="105">
                  <c:v>-43861</c:v>
                </c:pt>
                <c:pt idx="106">
                  <c:v>-43073</c:v>
                </c:pt>
                <c:pt idx="107">
                  <c:v>-42260</c:v>
                </c:pt>
                <c:pt idx="108">
                  <c:v>-41430</c:v>
                </c:pt>
                <c:pt idx="109">
                  <c:v>-40590</c:v>
                </c:pt>
                <c:pt idx="110">
                  <c:v>-39747</c:v>
                </c:pt>
                <c:pt idx="111">
                  <c:v>-38908</c:v>
                </c:pt>
                <c:pt idx="112">
                  <c:v>-38078</c:v>
                </c:pt>
                <c:pt idx="113">
                  <c:v>-37263</c:v>
                </c:pt>
                <c:pt idx="114">
                  <c:v>-36470</c:v>
                </c:pt>
                <c:pt idx="115">
                  <c:v>-35702</c:v>
                </c:pt>
                <c:pt idx="116">
                  <c:v>-34965</c:v>
                </c:pt>
                <c:pt idx="117">
                  <c:v>-34263</c:v>
                </c:pt>
                <c:pt idx="118">
                  <c:v>-33599</c:v>
                </c:pt>
                <c:pt idx="119">
                  <c:v>-32978</c:v>
                </c:pt>
                <c:pt idx="120">
                  <c:v>-32403</c:v>
                </c:pt>
                <c:pt idx="121">
                  <c:v>-31876</c:v>
                </c:pt>
                <c:pt idx="122">
                  <c:v>-31399</c:v>
                </c:pt>
                <c:pt idx="123">
                  <c:v>-30974</c:v>
                </c:pt>
                <c:pt idx="124">
                  <c:v>-30603</c:v>
                </c:pt>
                <c:pt idx="125">
                  <c:v>-30286</c:v>
                </c:pt>
                <c:pt idx="126">
                  <c:v>-30025</c:v>
                </c:pt>
                <c:pt idx="127">
                  <c:v>-29819</c:v>
                </c:pt>
                <c:pt idx="128">
                  <c:v>-29667</c:v>
                </c:pt>
                <c:pt idx="129">
                  <c:v>-29569</c:v>
                </c:pt>
                <c:pt idx="130">
                  <c:v>-29524</c:v>
                </c:pt>
                <c:pt idx="131">
                  <c:v>-29529</c:v>
                </c:pt>
                <c:pt idx="132">
                  <c:v>-29582</c:v>
                </c:pt>
                <c:pt idx="133">
                  <c:v>-29681</c:v>
                </c:pt>
                <c:pt idx="134">
                  <c:v>-29821</c:v>
                </c:pt>
                <c:pt idx="135">
                  <c:v>-29998</c:v>
                </c:pt>
                <c:pt idx="136">
                  <c:v>-30208</c:v>
                </c:pt>
                <c:pt idx="137">
                  <c:v>-30446</c:v>
                </c:pt>
                <c:pt idx="138">
                  <c:v>-30706</c:v>
                </c:pt>
                <c:pt idx="139">
                  <c:v>-30981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LW40_30!$M$25:$M$164</c:f>
              <c:numCache>
                <c:formatCode>General</c:formatCode>
                <c:ptCount val="140"/>
                <c:pt idx="0">
                  <c:v>-47693</c:v>
                </c:pt>
                <c:pt idx="1">
                  <c:v>-47323</c:v>
                </c:pt>
                <c:pt idx="2">
                  <c:v>-46942</c:v>
                </c:pt>
                <c:pt idx="3">
                  <c:v>-46538</c:v>
                </c:pt>
                <c:pt idx="4">
                  <c:v>-46103</c:v>
                </c:pt>
                <c:pt idx="5">
                  <c:v>-45627</c:v>
                </c:pt>
                <c:pt idx="6">
                  <c:v>-45106</c:v>
                </c:pt>
                <c:pt idx="7">
                  <c:v>-44535</c:v>
                </c:pt>
                <c:pt idx="8">
                  <c:v>-43910</c:v>
                </c:pt>
                <c:pt idx="9">
                  <c:v>-43228</c:v>
                </c:pt>
                <c:pt idx="10">
                  <c:v>-42490</c:v>
                </c:pt>
                <c:pt idx="11">
                  <c:v>-41696</c:v>
                </c:pt>
                <c:pt idx="12">
                  <c:v>-40846</c:v>
                </c:pt>
                <c:pt idx="13">
                  <c:v>-39943</c:v>
                </c:pt>
                <c:pt idx="14">
                  <c:v>-38990</c:v>
                </c:pt>
                <c:pt idx="15">
                  <c:v>-37990</c:v>
                </c:pt>
                <c:pt idx="16">
                  <c:v>-36949</c:v>
                </c:pt>
                <c:pt idx="17">
                  <c:v>-35870</c:v>
                </c:pt>
                <c:pt idx="18">
                  <c:v>-34759</c:v>
                </c:pt>
                <c:pt idx="19">
                  <c:v>-33621</c:v>
                </c:pt>
                <c:pt idx="20">
                  <c:v>-32463</c:v>
                </c:pt>
                <c:pt idx="21">
                  <c:v>-31291</c:v>
                </c:pt>
                <c:pt idx="22">
                  <c:v>-30109</c:v>
                </c:pt>
                <c:pt idx="23">
                  <c:v>-28925</c:v>
                </c:pt>
                <c:pt idx="24">
                  <c:v>-27742</c:v>
                </c:pt>
                <c:pt idx="25">
                  <c:v>-26568</c:v>
                </c:pt>
                <c:pt idx="26">
                  <c:v>-25406</c:v>
                </c:pt>
                <c:pt idx="27">
                  <c:v>-24261</c:v>
                </c:pt>
                <c:pt idx="28">
                  <c:v>-23137</c:v>
                </c:pt>
                <c:pt idx="29">
                  <c:v>-22038</c:v>
                </c:pt>
                <c:pt idx="30">
                  <c:v>-20966</c:v>
                </c:pt>
                <c:pt idx="31">
                  <c:v>-19925</c:v>
                </c:pt>
                <c:pt idx="32">
                  <c:v>-18914</c:v>
                </c:pt>
                <c:pt idx="33">
                  <c:v>-17936</c:v>
                </c:pt>
                <c:pt idx="34">
                  <c:v>-16990</c:v>
                </c:pt>
                <c:pt idx="35">
                  <c:v>-16076</c:v>
                </c:pt>
                <c:pt idx="36">
                  <c:v>-15193</c:v>
                </c:pt>
                <c:pt idx="37">
                  <c:v>-14340</c:v>
                </c:pt>
                <c:pt idx="38">
                  <c:v>-13514</c:v>
                </c:pt>
                <c:pt idx="39">
                  <c:v>-12712</c:v>
                </c:pt>
                <c:pt idx="40">
                  <c:v>-11930</c:v>
                </c:pt>
                <c:pt idx="41">
                  <c:v>-11170</c:v>
                </c:pt>
                <c:pt idx="42">
                  <c:v>-10453</c:v>
                </c:pt>
                <c:pt idx="43">
                  <c:v>-9800</c:v>
                </c:pt>
                <c:pt idx="44">
                  <c:v>-9231</c:v>
                </c:pt>
                <c:pt idx="45">
                  <c:v>-8757</c:v>
                </c:pt>
                <c:pt idx="46">
                  <c:v>-8392</c:v>
                </c:pt>
                <c:pt idx="47">
                  <c:v>-8144</c:v>
                </c:pt>
                <c:pt idx="48">
                  <c:v>-8022</c:v>
                </c:pt>
                <c:pt idx="49">
                  <c:v>-8033</c:v>
                </c:pt>
                <c:pt idx="50">
                  <c:v>-8184</c:v>
                </c:pt>
                <c:pt idx="51">
                  <c:v>-8483</c:v>
                </c:pt>
                <c:pt idx="52">
                  <c:v>-8940</c:v>
                </c:pt>
                <c:pt idx="53">
                  <c:v>-9564</c:v>
                </c:pt>
                <c:pt idx="54">
                  <c:v>-10365</c:v>
                </c:pt>
                <c:pt idx="55">
                  <c:v>-11354</c:v>
                </c:pt>
                <c:pt idx="56">
                  <c:v>-12544</c:v>
                </c:pt>
                <c:pt idx="57">
                  <c:v>-13945</c:v>
                </c:pt>
                <c:pt idx="58">
                  <c:v>-15569</c:v>
                </c:pt>
                <c:pt idx="59">
                  <c:v>-17424</c:v>
                </c:pt>
                <c:pt idx="60">
                  <c:v>-19520</c:v>
                </c:pt>
                <c:pt idx="61">
                  <c:v>-21860</c:v>
                </c:pt>
                <c:pt idx="62">
                  <c:v>-24448</c:v>
                </c:pt>
                <c:pt idx="63">
                  <c:v>-27282</c:v>
                </c:pt>
                <c:pt idx="64">
                  <c:v>-30357</c:v>
                </c:pt>
                <c:pt idx="65">
                  <c:v>-33664</c:v>
                </c:pt>
                <c:pt idx="66">
                  <c:v>-37189</c:v>
                </c:pt>
                <c:pt idx="67">
                  <c:v>-40915</c:v>
                </c:pt>
                <c:pt idx="68">
                  <c:v>-44819</c:v>
                </c:pt>
                <c:pt idx="69">
                  <c:v>-48875</c:v>
                </c:pt>
                <c:pt idx="70">
                  <c:v>-53054</c:v>
                </c:pt>
                <c:pt idx="71">
                  <c:v>-57325</c:v>
                </c:pt>
                <c:pt idx="72">
                  <c:v>-61652</c:v>
                </c:pt>
                <c:pt idx="73">
                  <c:v>-66001</c:v>
                </c:pt>
                <c:pt idx="74">
                  <c:v>-70334</c:v>
                </c:pt>
                <c:pt idx="75">
                  <c:v>-74614</c:v>
                </c:pt>
                <c:pt idx="76">
                  <c:v>-78805</c:v>
                </c:pt>
                <c:pt idx="77">
                  <c:v>-82871</c:v>
                </c:pt>
                <c:pt idx="78">
                  <c:v>-86779</c:v>
                </c:pt>
                <c:pt idx="79">
                  <c:v>-90495</c:v>
                </c:pt>
                <c:pt idx="80">
                  <c:v>-93990</c:v>
                </c:pt>
                <c:pt idx="81">
                  <c:v>-97237</c:v>
                </c:pt>
                <c:pt idx="82">
                  <c:v>-100209</c:v>
                </c:pt>
                <c:pt idx="83">
                  <c:v>-102884</c:v>
                </c:pt>
                <c:pt idx="84">
                  <c:v>-105242</c:v>
                </c:pt>
                <c:pt idx="85">
                  <c:v>-107267</c:v>
                </c:pt>
                <c:pt idx="86">
                  <c:v>-108942</c:v>
                </c:pt>
                <c:pt idx="87">
                  <c:v>-110257</c:v>
                </c:pt>
                <c:pt idx="88">
                  <c:v>-111201</c:v>
                </c:pt>
                <c:pt idx="89">
                  <c:v>-111767</c:v>
                </c:pt>
                <c:pt idx="90">
                  <c:v>-111952</c:v>
                </c:pt>
                <c:pt idx="91">
                  <c:v>-111754</c:v>
                </c:pt>
                <c:pt idx="92">
                  <c:v>-111174</c:v>
                </c:pt>
                <c:pt idx="93">
                  <c:v>-110216</c:v>
                </c:pt>
                <c:pt idx="94">
                  <c:v>-108888</c:v>
                </c:pt>
                <c:pt idx="95">
                  <c:v>-107198</c:v>
                </c:pt>
                <c:pt idx="96">
                  <c:v>-105158</c:v>
                </c:pt>
                <c:pt idx="97">
                  <c:v>-102784</c:v>
                </c:pt>
                <c:pt idx="98">
                  <c:v>-100093</c:v>
                </c:pt>
                <c:pt idx="99">
                  <c:v>-97105</c:v>
                </c:pt>
                <c:pt idx="100">
                  <c:v>-93843</c:v>
                </c:pt>
                <c:pt idx="101">
                  <c:v>-90332</c:v>
                </c:pt>
                <c:pt idx="102">
                  <c:v>-86599</c:v>
                </c:pt>
                <c:pt idx="103">
                  <c:v>-82677</c:v>
                </c:pt>
                <c:pt idx="104">
                  <c:v>-78596</c:v>
                </c:pt>
                <c:pt idx="105">
                  <c:v>-74393</c:v>
                </c:pt>
                <c:pt idx="106">
                  <c:v>-70101</c:v>
                </c:pt>
                <c:pt idx="107">
                  <c:v>-65759</c:v>
                </c:pt>
                <c:pt idx="108">
                  <c:v>-61403</c:v>
                </c:pt>
                <c:pt idx="109">
                  <c:v>-57071</c:v>
                </c:pt>
                <c:pt idx="110">
                  <c:v>-52798</c:v>
                </c:pt>
                <c:pt idx="111">
                  <c:v>-48619</c:v>
                </c:pt>
                <c:pt idx="112">
                  <c:v>-44566</c:v>
                </c:pt>
                <c:pt idx="113">
                  <c:v>-40669</c:v>
                </c:pt>
                <c:pt idx="114">
                  <c:v>-36952</c:v>
                </c:pt>
                <c:pt idx="115">
                  <c:v>-33439</c:v>
                </c:pt>
                <c:pt idx="116">
                  <c:v>-30147</c:v>
                </c:pt>
                <c:pt idx="117">
                  <c:v>-27089</c:v>
                </c:pt>
                <c:pt idx="118">
                  <c:v>-24274</c:v>
                </c:pt>
                <c:pt idx="119">
                  <c:v>-21707</c:v>
                </c:pt>
                <c:pt idx="120">
                  <c:v>-19389</c:v>
                </c:pt>
                <c:pt idx="121">
                  <c:v>-17318</c:v>
                </c:pt>
                <c:pt idx="122">
                  <c:v>-15488</c:v>
                </c:pt>
                <c:pt idx="123">
                  <c:v>-13891</c:v>
                </c:pt>
                <c:pt idx="124">
                  <c:v>-12517</c:v>
                </c:pt>
                <c:pt idx="125">
                  <c:v>-11356</c:v>
                </c:pt>
                <c:pt idx="126">
                  <c:v>-10396</c:v>
                </c:pt>
                <c:pt idx="127">
                  <c:v>-9625</c:v>
                </c:pt>
                <c:pt idx="128">
                  <c:v>-9033</c:v>
                </c:pt>
                <c:pt idx="129">
                  <c:v>-8610</c:v>
                </c:pt>
                <c:pt idx="130">
                  <c:v>-8347</c:v>
                </c:pt>
                <c:pt idx="131">
                  <c:v>-8234</c:v>
                </c:pt>
                <c:pt idx="132">
                  <c:v>-8265</c:v>
                </c:pt>
                <c:pt idx="133">
                  <c:v>-8433</c:v>
                </c:pt>
                <c:pt idx="134">
                  <c:v>-8730</c:v>
                </c:pt>
                <c:pt idx="135">
                  <c:v>-9148</c:v>
                </c:pt>
                <c:pt idx="136">
                  <c:v>-9679</c:v>
                </c:pt>
                <c:pt idx="137">
                  <c:v>-10311</c:v>
                </c:pt>
                <c:pt idx="138">
                  <c:v>-11030</c:v>
                </c:pt>
                <c:pt idx="139">
                  <c:v>-11817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7272875"/>
        <c:axId val="221181152"/>
      </c:lineChart>
      <c:catAx>
        <c:axId val="3872728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181152"/>
        <c:crosses val="autoZero"/>
        <c:auto val="1"/>
        <c:lblAlgn val="ctr"/>
        <c:lblOffset val="100"/>
        <c:noMultiLvlLbl val="0"/>
      </c:catAx>
      <c:valAx>
        <c:axId val="2211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72728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LW40_30!$O$25:$O$164</c:f>
              <c:numCache>
                <c:formatCode>General</c:formatCode>
                <c:ptCount val="140"/>
                <c:pt idx="0">
                  <c:v>0</c:v>
                </c:pt>
                <c:pt idx="1">
                  <c:v>-16850</c:v>
                </c:pt>
                <c:pt idx="2">
                  <c:v>-17250</c:v>
                </c:pt>
                <c:pt idx="3">
                  <c:v>-17975</c:v>
                </c:pt>
                <c:pt idx="4">
                  <c:v>-18825</c:v>
                </c:pt>
                <c:pt idx="5">
                  <c:v>-19900</c:v>
                </c:pt>
                <c:pt idx="6">
                  <c:v>-21100</c:v>
                </c:pt>
                <c:pt idx="7">
                  <c:v>-22350</c:v>
                </c:pt>
                <c:pt idx="8">
                  <c:v>-23725</c:v>
                </c:pt>
                <c:pt idx="9">
                  <c:v>-25075</c:v>
                </c:pt>
                <c:pt idx="10">
                  <c:v>-26400</c:v>
                </c:pt>
                <c:pt idx="11">
                  <c:v>-27725</c:v>
                </c:pt>
                <c:pt idx="12">
                  <c:v>-28925</c:v>
                </c:pt>
                <c:pt idx="13">
                  <c:v>-30050</c:v>
                </c:pt>
                <c:pt idx="14">
                  <c:v>-31025</c:v>
                </c:pt>
                <c:pt idx="15">
                  <c:v>-31875</c:v>
                </c:pt>
                <c:pt idx="16">
                  <c:v>-32475</c:v>
                </c:pt>
                <c:pt idx="17">
                  <c:v>-32950</c:v>
                </c:pt>
                <c:pt idx="18">
                  <c:v>-33150</c:v>
                </c:pt>
                <c:pt idx="19">
                  <c:v>-33150</c:v>
                </c:pt>
                <c:pt idx="20">
                  <c:v>-32875</c:v>
                </c:pt>
                <c:pt idx="21">
                  <c:v>-32375</c:v>
                </c:pt>
                <c:pt idx="22">
                  <c:v>-31625</c:v>
                </c:pt>
                <c:pt idx="23">
                  <c:v>-30625</c:v>
                </c:pt>
                <c:pt idx="24">
                  <c:v>-29375</c:v>
                </c:pt>
                <c:pt idx="25">
                  <c:v>-27925.0000000001</c:v>
                </c:pt>
                <c:pt idx="26">
                  <c:v>-26225</c:v>
                </c:pt>
                <c:pt idx="27">
                  <c:v>-24350</c:v>
                </c:pt>
                <c:pt idx="28">
                  <c:v>-22300</c:v>
                </c:pt>
                <c:pt idx="29">
                  <c:v>-20150</c:v>
                </c:pt>
                <c:pt idx="30">
                  <c:v>-17850</c:v>
                </c:pt>
                <c:pt idx="31">
                  <c:v>-15550</c:v>
                </c:pt>
                <c:pt idx="32">
                  <c:v>-13175</c:v>
                </c:pt>
                <c:pt idx="33">
                  <c:v>-10875</c:v>
                </c:pt>
                <c:pt idx="34">
                  <c:v>-8624.99999999999</c:v>
                </c:pt>
                <c:pt idx="35">
                  <c:v>-6499.99999999999</c:v>
                </c:pt>
                <c:pt idx="36">
                  <c:v>-4600</c:v>
                </c:pt>
                <c:pt idx="37">
                  <c:v>-2950</c:v>
                </c:pt>
                <c:pt idx="38">
                  <c:v>-1575</c:v>
                </c:pt>
                <c:pt idx="39">
                  <c:v>-599.999999999999</c:v>
                </c:pt>
                <c:pt idx="40">
                  <c:v>-99.9999999999999</c:v>
                </c:pt>
                <c:pt idx="41">
                  <c:v>25</c:v>
                </c:pt>
                <c:pt idx="42">
                  <c:v>25</c:v>
                </c:pt>
                <c:pt idx="43">
                  <c:v>74.9999999999999</c:v>
                </c:pt>
                <c:pt idx="44">
                  <c:v>150</c:v>
                </c:pt>
                <c:pt idx="45">
                  <c:v>225</c:v>
                </c:pt>
                <c:pt idx="46">
                  <c:v>350</c:v>
                </c:pt>
                <c:pt idx="47">
                  <c:v>500</c:v>
                </c:pt>
                <c:pt idx="48">
                  <c:v>624.999999999999</c:v>
                </c:pt>
                <c:pt idx="49">
                  <c:v>799.999999999999</c:v>
                </c:pt>
                <c:pt idx="50">
                  <c:v>975.000000000005</c:v>
                </c:pt>
                <c:pt idx="51">
                  <c:v>1175</c:v>
                </c:pt>
                <c:pt idx="52">
                  <c:v>1375</c:v>
                </c:pt>
                <c:pt idx="53">
                  <c:v>1625</c:v>
                </c:pt>
                <c:pt idx="54">
                  <c:v>1850</c:v>
                </c:pt>
                <c:pt idx="55">
                  <c:v>2075</c:v>
                </c:pt>
                <c:pt idx="56">
                  <c:v>2350</c:v>
                </c:pt>
                <c:pt idx="57">
                  <c:v>2600</c:v>
                </c:pt>
                <c:pt idx="58">
                  <c:v>2900</c:v>
                </c:pt>
                <c:pt idx="59">
                  <c:v>3150</c:v>
                </c:pt>
                <c:pt idx="60">
                  <c:v>3450</c:v>
                </c:pt>
                <c:pt idx="61">
                  <c:v>3750</c:v>
                </c:pt>
                <c:pt idx="62">
                  <c:v>4025</c:v>
                </c:pt>
                <c:pt idx="63">
                  <c:v>4350</c:v>
                </c:pt>
                <c:pt idx="64">
                  <c:v>4625</c:v>
                </c:pt>
                <c:pt idx="65">
                  <c:v>4950</c:v>
                </c:pt>
                <c:pt idx="66">
                  <c:v>5250</c:v>
                </c:pt>
                <c:pt idx="67">
                  <c:v>5575</c:v>
                </c:pt>
                <c:pt idx="68">
                  <c:v>5849.99999999999</c:v>
                </c:pt>
                <c:pt idx="69">
                  <c:v>6174.99999999999</c:v>
                </c:pt>
                <c:pt idx="70">
                  <c:v>6474.99999999999</c:v>
                </c:pt>
                <c:pt idx="71">
                  <c:v>6799.99999999999</c:v>
                </c:pt>
                <c:pt idx="72">
                  <c:v>7074.99999999999</c:v>
                </c:pt>
                <c:pt idx="73">
                  <c:v>7374.99999999999</c:v>
                </c:pt>
                <c:pt idx="74">
                  <c:v>7674.99999999999</c:v>
                </c:pt>
                <c:pt idx="75">
                  <c:v>7974.99999999999</c:v>
                </c:pt>
                <c:pt idx="76">
                  <c:v>8249.99999999999</c:v>
                </c:pt>
                <c:pt idx="77">
                  <c:v>8524.99999999999</c:v>
                </c:pt>
                <c:pt idx="78">
                  <c:v>8799.99999999999</c:v>
                </c:pt>
                <c:pt idx="79">
                  <c:v>9074.99999999999</c:v>
                </c:pt>
                <c:pt idx="80">
                  <c:v>9324.99999999999</c:v>
                </c:pt>
                <c:pt idx="81">
                  <c:v>9574.99999999999</c:v>
                </c:pt>
                <c:pt idx="82">
                  <c:v>9824.99999999999</c:v>
                </c:pt>
                <c:pt idx="83">
                  <c:v>10075</c:v>
                </c:pt>
                <c:pt idx="84">
                  <c:v>10300</c:v>
                </c:pt>
                <c:pt idx="85">
                  <c:v>10525</c:v>
                </c:pt>
                <c:pt idx="86">
                  <c:v>10725</c:v>
                </c:pt>
                <c:pt idx="87">
                  <c:v>10925</c:v>
                </c:pt>
                <c:pt idx="88">
                  <c:v>11125</c:v>
                </c:pt>
                <c:pt idx="89">
                  <c:v>11325</c:v>
                </c:pt>
                <c:pt idx="90">
                  <c:v>11475</c:v>
                </c:pt>
                <c:pt idx="91">
                  <c:v>11650</c:v>
                </c:pt>
                <c:pt idx="92">
                  <c:v>11800</c:v>
                </c:pt>
                <c:pt idx="93">
                  <c:v>11950</c:v>
                </c:pt>
                <c:pt idx="94">
                  <c:v>12100</c:v>
                </c:pt>
                <c:pt idx="95">
                  <c:v>12200</c:v>
                </c:pt>
                <c:pt idx="96">
                  <c:v>12325</c:v>
                </c:pt>
                <c:pt idx="97">
                  <c:v>12425</c:v>
                </c:pt>
                <c:pt idx="98">
                  <c:v>12525</c:v>
                </c:pt>
                <c:pt idx="99">
                  <c:v>12600</c:v>
                </c:pt>
                <c:pt idx="100">
                  <c:v>12675</c:v>
                </c:pt>
                <c:pt idx="101">
                  <c:v>12750</c:v>
                </c:pt>
                <c:pt idx="102">
                  <c:v>12800</c:v>
                </c:pt>
                <c:pt idx="103">
                  <c:v>12825</c:v>
                </c:pt>
                <c:pt idx="104">
                  <c:v>12875</c:v>
                </c:pt>
                <c:pt idx="105">
                  <c:v>12900</c:v>
                </c:pt>
                <c:pt idx="106">
                  <c:v>12900</c:v>
                </c:pt>
                <c:pt idx="107">
                  <c:v>12925</c:v>
                </c:pt>
                <c:pt idx="108">
                  <c:v>12925</c:v>
                </c:pt>
                <c:pt idx="109">
                  <c:v>12900</c:v>
                </c:pt>
                <c:pt idx="110">
                  <c:v>12900</c:v>
                </c:pt>
                <c:pt idx="111">
                  <c:v>12875</c:v>
                </c:pt>
                <c:pt idx="112">
                  <c:v>12825</c:v>
                </c:pt>
                <c:pt idx="113">
                  <c:v>12775</c:v>
                </c:pt>
                <c:pt idx="114">
                  <c:v>12750</c:v>
                </c:pt>
                <c:pt idx="115">
                  <c:v>12675</c:v>
                </c:pt>
                <c:pt idx="116">
                  <c:v>12650</c:v>
                </c:pt>
                <c:pt idx="117">
                  <c:v>12550</c:v>
                </c:pt>
                <c:pt idx="118">
                  <c:v>12500</c:v>
                </c:pt>
                <c:pt idx="119">
                  <c:v>12400</c:v>
                </c:pt>
                <c:pt idx="120">
                  <c:v>12350</c:v>
                </c:pt>
                <c:pt idx="121">
                  <c:v>12250</c:v>
                </c:pt>
                <c:pt idx="122">
                  <c:v>12150</c:v>
                </c:pt>
                <c:pt idx="123">
                  <c:v>12075</c:v>
                </c:pt>
                <c:pt idx="124">
                  <c:v>12000</c:v>
                </c:pt>
                <c:pt idx="125">
                  <c:v>11875</c:v>
                </c:pt>
                <c:pt idx="126">
                  <c:v>11800</c:v>
                </c:pt>
                <c:pt idx="127">
                  <c:v>11675</c:v>
                </c:pt>
                <c:pt idx="128">
                  <c:v>11600</c:v>
                </c:pt>
                <c:pt idx="129">
                  <c:v>11500</c:v>
                </c:pt>
                <c:pt idx="130">
                  <c:v>11400</c:v>
                </c:pt>
                <c:pt idx="131">
                  <c:v>11300</c:v>
                </c:pt>
                <c:pt idx="132">
                  <c:v>11225</c:v>
                </c:pt>
                <c:pt idx="133">
                  <c:v>11100</c:v>
                </c:pt>
                <c:pt idx="134">
                  <c:v>11050</c:v>
                </c:pt>
                <c:pt idx="135">
                  <c:v>10925</c:v>
                </c:pt>
                <c:pt idx="136">
                  <c:v>10875</c:v>
                </c:pt>
                <c:pt idx="137">
                  <c:v>10775</c:v>
                </c:pt>
                <c:pt idx="138">
                  <c:v>10725</c:v>
                </c:pt>
                <c:pt idx="139">
                  <c:v>10625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LW40_30!$P$25:$P$164</c:f>
              <c:numCache>
                <c:formatCode>General</c:formatCode>
                <c:ptCount val="140"/>
                <c:pt idx="0">
                  <c:v>0</c:v>
                </c:pt>
                <c:pt idx="1">
                  <c:v>-2925</c:v>
                </c:pt>
                <c:pt idx="2">
                  <c:v>-2625</c:v>
                </c:pt>
                <c:pt idx="3">
                  <c:v>-2000</c:v>
                </c:pt>
                <c:pt idx="4">
                  <c:v>-1125</c:v>
                </c:pt>
                <c:pt idx="5">
                  <c:v>-100</c:v>
                </c:pt>
                <c:pt idx="6">
                  <c:v>1100</c:v>
                </c:pt>
                <c:pt idx="7">
                  <c:v>2400</c:v>
                </c:pt>
                <c:pt idx="8">
                  <c:v>3800</c:v>
                </c:pt>
                <c:pt idx="9">
                  <c:v>5250</c:v>
                </c:pt>
                <c:pt idx="10">
                  <c:v>6675</c:v>
                </c:pt>
                <c:pt idx="11">
                  <c:v>8125</c:v>
                </c:pt>
                <c:pt idx="12">
                  <c:v>9500.00000000001</c:v>
                </c:pt>
                <c:pt idx="13">
                  <c:v>10800</c:v>
                </c:pt>
                <c:pt idx="14">
                  <c:v>12050</c:v>
                </c:pt>
                <c:pt idx="15">
                  <c:v>13150</c:v>
                </c:pt>
                <c:pt idx="16">
                  <c:v>14150</c:v>
                </c:pt>
                <c:pt idx="17">
                  <c:v>15000</c:v>
                </c:pt>
                <c:pt idx="18">
                  <c:v>15725</c:v>
                </c:pt>
                <c:pt idx="19">
                  <c:v>16250</c:v>
                </c:pt>
                <c:pt idx="20">
                  <c:v>16650</c:v>
                </c:pt>
                <c:pt idx="21">
                  <c:v>16875</c:v>
                </c:pt>
                <c:pt idx="22">
                  <c:v>16925</c:v>
                </c:pt>
                <c:pt idx="23">
                  <c:v>16800</c:v>
                </c:pt>
                <c:pt idx="24">
                  <c:v>16525</c:v>
                </c:pt>
                <c:pt idx="25">
                  <c:v>16100</c:v>
                </c:pt>
                <c:pt idx="26">
                  <c:v>15500</c:v>
                </c:pt>
                <c:pt idx="27">
                  <c:v>14825</c:v>
                </c:pt>
                <c:pt idx="28">
                  <c:v>14000</c:v>
                </c:pt>
                <c:pt idx="29">
                  <c:v>13050</c:v>
                </c:pt>
                <c:pt idx="30">
                  <c:v>12050</c:v>
                </c:pt>
                <c:pt idx="31">
                  <c:v>11000</c:v>
                </c:pt>
                <c:pt idx="32">
                  <c:v>9874.99999999999</c:v>
                </c:pt>
                <c:pt idx="33">
                  <c:v>8749.99999999999</c:v>
                </c:pt>
                <c:pt idx="34">
                  <c:v>7649.99999999999</c:v>
                </c:pt>
                <c:pt idx="35">
                  <c:v>6574.99999999999</c:v>
                </c:pt>
                <c:pt idx="36">
                  <c:v>5625</c:v>
                </c:pt>
                <c:pt idx="37">
                  <c:v>4750</c:v>
                </c:pt>
                <c:pt idx="38">
                  <c:v>4050</c:v>
                </c:pt>
                <c:pt idx="39">
                  <c:v>3525</c:v>
                </c:pt>
                <c:pt idx="40">
                  <c:v>3225</c:v>
                </c:pt>
                <c:pt idx="41">
                  <c:v>3200</c:v>
                </c:pt>
                <c:pt idx="42">
                  <c:v>3200</c:v>
                </c:pt>
                <c:pt idx="43">
                  <c:v>3225</c:v>
                </c:pt>
                <c:pt idx="44">
                  <c:v>3200</c:v>
                </c:pt>
                <c:pt idx="45">
                  <c:v>3225</c:v>
                </c:pt>
                <c:pt idx="46">
                  <c:v>3250</c:v>
                </c:pt>
                <c:pt idx="47">
                  <c:v>3250</c:v>
                </c:pt>
                <c:pt idx="48">
                  <c:v>3300</c:v>
                </c:pt>
                <c:pt idx="49">
                  <c:v>3300</c:v>
                </c:pt>
                <c:pt idx="50">
                  <c:v>3325.00000000002</c:v>
                </c:pt>
                <c:pt idx="51">
                  <c:v>3375</c:v>
                </c:pt>
                <c:pt idx="52">
                  <c:v>3400</c:v>
                </c:pt>
                <c:pt idx="53">
                  <c:v>3425</c:v>
                </c:pt>
                <c:pt idx="54">
                  <c:v>3475</c:v>
                </c:pt>
                <c:pt idx="55">
                  <c:v>3525</c:v>
                </c:pt>
                <c:pt idx="56">
                  <c:v>3575</c:v>
                </c:pt>
                <c:pt idx="57">
                  <c:v>3650</c:v>
                </c:pt>
                <c:pt idx="58">
                  <c:v>3675</c:v>
                </c:pt>
                <c:pt idx="59">
                  <c:v>3750</c:v>
                </c:pt>
                <c:pt idx="60">
                  <c:v>3800</c:v>
                </c:pt>
                <c:pt idx="61">
                  <c:v>3850</c:v>
                </c:pt>
                <c:pt idx="62">
                  <c:v>3950</c:v>
                </c:pt>
                <c:pt idx="63">
                  <c:v>4025</c:v>
                </c:pt>
                <c:pt idx="64">
                  <c:v>4075</c:v>
                </c:pt>
                <c:pt idx="65">
                  <c:v>4175</c:v>
                </c:pt>
                <c:pt idx="66">
                  <c:v>4250</c:v>
                </c:pt>
                <c:pt idx="67">
                  <c:v>4325</c:v>
                </c:pt>
                <c:pt idx="68">
                  <c:v>4425</c:v>
                </c:pt>
                <c:pt idx="69">
                  <c:v>4525</c:v>
                </c:pt>
                <c:pt idx="70">
                  <c:v>4600</c:v>
                </c:pt>
                <c:pt idx="71">
                  <c:v>4725</c:v>
                </c:pt>
                <c:pt idx="72">
                  <c:v>4800</c:v>
                </c:pt>
                <c:pt idx="73">
                  <c:v>4925</c:v>
                </c:pt>
                <c:pt idx="74">
                  <c:v>5025</c:v>
                </c:pt>
                <c:pt idx="75">
                  <c:v>5125</c:v>
                </c:pt>
                <c:pt idx="76">
                  <c:v>5250</c:v>
                </c:pt>
                <c:pt idx="77">
                  <c:v>5350</c:v>
                </c:pt>
                <c:pt idx="78">
                  <c:v>5475</c:v>
                </c:pt>
                <c:pt idx="79">
                  <c:v>5600</c:v>
                </c:pt>
                <c:pt idx="80">
                  <c:v>5724.99999999999</c:v>
                </c:pt>
                <c:pt idx="81">
                  <c:v>5824.99999999999</c:v>
                </c:pt>
                <c:pt idx="82">
                  <c:v>5974.99999999999</c:v>
                </c:pt>
                <c:pt idx="83">
                  <c:v>6099.99999999999</c:v>
                </c:pt>
                <c:pt idx="84">
                  <c:v>6224.99999999999</c:v>
                </c:pt>
                <c:pt idx="85">
                  <c:v>6374.99999999999</c:v>
                </c:pt>
                <c:pt idx="86">
                  <c:v>6499.99999999999</c:v>
                </c:pt>
                <c:pt idx="87">
                  <c:v>6624.99999999999</c:v>
                </c:pt>
                <c:pt idx="88">
                  <c:v>6774.99999999999</c:v>
                </c:pt>
                <c:pt idx="89">
                  <c:v>6899.99999999999</c:v>
                </c:pt>
                <c:pt idx="90">
                  <c:v>7049.99999999999</c:v>
                </c:pt>
                <c:pt idx="91">
                  <c:v>7199.99999999999</c:v>
                </c:pt>
                <c:pt idx="92">
                  <c:v>7324.99999999999</c:v>
                </c:pt>
                <c:pt idx="93">
                  <c:v>7474.99999999999</c:v>
                </c:pt>
                <c:pt idx="94">
                  <c:v>7599.99999999999</c:v>
                </c:pt>
                <c:pt idx="95">
                  <c:v>7774.99999999999</c:v>
                </c:pt>
                <c:pt idx="96">
                  <c:v>7899.99999999999</c:v>
                </c:pt>
                <c:pt idx="97">
                  <c:v>8049.99999999999</c:v>
                </c:pt>
                <c:pt idx="98">
                  <c:v>8199.99999999999</c:v>
                </c:pt>
                <c:pt idx="99">
                  <c:v>8324.99999999999</c:v>
                </c:pt>
                <c:pt idx="100">
                  <c:v>8474.99999999999</c:v>
                </c:pt>
                <c:pt idx="101">
                  <c:v>8624.99999999999</c:v>
                </c:pt>
                <c:pt idx="102">
                  <c:v>8774.99999999999</c:v>
                </c:pt>
                <c:pt idx="103">
                  <c:v>8899.99999999999</c:v>
                </c:pt>
                <c:pt idx="104">
                  <c:v>9049.99999999999</c:v>
                </c:pt>
                <c:pt idx="105">
                  <c:v>9199.99999999999</c:v>
                </c:pt>
                <c:pt idx="106">
                  <c:v>9324.99999999999</c:v>
                </c:pt>
                <c:pt idx="107">
                  <c:v>9474.99999999999</c:v>
                </c:pt>
                <c:pt idx="108">
                  <c:v>9599.99999999999</c:v>
                </c:pt>
                <c:pt idx="109">
                  <c:v>9724.99999999999</c:v>
                </c:pt>
                <c:pt idx="110">
                  <c:v>9849.99999999999</c:v>
                </c:pt>
                <c:pt idx="111">
                  <c:v>9999.99999999999</c:v>
                </c:pt>
                <c:pt idx="112">
                  <c:v>10125</c:v>
                </c:pt>
                <c:pt idx="113">
                  <c:v>10225</c:v>
                </c:pt>
                <c:pt idx="114">
                  <c:v>10375</c:v>
                </c:pt>
                <c:pt idx="115">
                  <c:v>10475</c:v>
                </c:pt>
                <c:pt idx="116">
                  <c:v>10600</c:v>
                </c:pt>
                <c:pt idx="117">
                  <c:v>10700</c:v>
                </c:pt>
                <c:pt idx="118">
                  <c:v>10800</c:v>
                </c:pt>
                <c:pt idx="119">
                  <c:v>10900</c:v>
                </c:pt>
                <c:pt idx="120">
                  <c:v>11025</c:v>
                </c:pt>
                <c:pt idx="121">
                  <c:v>11100</c:v>
                </c:pt>
                <c:pt idx="122">
                  <c:v>11175</c:v>
                </c:pt>
                <c:pt idx="123">
                  <c:v>11275</c:v>
                </c:pt>
                <c:pt idx="124">
                  <c:v>11350</c:v>
                </c:pt>
                <c:pt idx="125">
                  <c:v>11425</c:v>
                </c:pt>
                <c:pt idx="126">
                  <c:v>11500</c:v>
                </c:pt>
                <c:pt idx="127">
                  <c:v>11550</c:v>
                </c:pt>
                <c:pt idx="128">
                  <c:v>11625</c:v>
                </c:pt>
                <c:pt idx="129">
                  <c:v>11675</c:v>
                </c:pt>
                <c:pt idx="130">
                  <c:v>11700</c:v>
                </c:pt>
                <c:pt idx="131">
                  <c:v>11750</c:v>
                </c:pt>
                <c:pt idx="132">
                  <c:v>11775</c:v>
                </c:pt>
                <c:pt idx="133">
                  <c:v>11800</c:v>
                </c:pt>
                <c:pt idx="134">
                  <c:v>11825</c:v>
                </c:pt>
                <c:pt idx="135">
                  <c:v>11825</c:v>
                </c:pt>
                <c:pt idx="136">
                  <c:v>11825</c:v>
                </c:pt>
                <c:pt idx="137">
                  <c:v>11825</c:v>
                </c:pt>
                <c:pt idx="138">
                  <c:v>11825</c:v>
                </c:pt>
                <c:pt idx="139">
                  <c:v>11775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LW40_30!$Q$25:$Q$164</c:f>
              <c:numCache>
                <c:formatCode>General</c:formatCode>
                <c:ptCount val="140"/>
                <c:pt idx="0">
                  <c:v>0</c:v>
                </c:pt>
                <c:pt idx="1">
                  <c:v>9450</c:v>
                </c:pt>
                <c:pt idx="2">
                  <c:v>10000</c:v>
                </c:pt>
                <c:pt idx="3">
                  <c:v>11000</c:v>
                </c:pt>
                <c:pt idx="4">
                  <c:v>12425</c:v>
                </c:pt>
                <c:pt idx="5">
                  <c:v>14175</c:v>
                </c:pt>
                <c:pt idx="6">
                  <c:v>16100</c:v>
                </c:pt>
                <c:pt idx="7">
                  <c:v>18225</c:v>
                </c:pt>
                <c:pt idx="8">
                  <c:v>20425</c:v>
                </c:pt>
                <c:pt idx="9">
                  <c:v>22650</c:v>
                </c:pt>
                <c:pt idx="10">
                  <c:v>24850</c:v>
                </c:pt>
                <c:pt idx="11">
                  <c:v>26925</c:v>
                </c:pt>
                <c:pt idx="12">
                  <c:v>28875</c:v>
                </c:pt>
                <c:pt idx="13">
                  <c:v>30625</c:v>
                </c:pt>
                <c:pt idx="14">
                  <c:v>32175</c:v>
                </c:pt>
                <c:pt idx="15">
                  <c:v>33475</c:v>
                </c:pt>
                <c:pt idx="16">
                  <c:v>34475</c:v>
                </c:pt>
                <c:pt idx="17">
                  <c:v>35200</c:v>
                </c:pt>
                <c:pt idx="18">
                  <c:v>35625</c:v>
                </c:pt>
                <c:pt idx="19">
                  <c:v>35750</c:v>
                </c:pt>
                <c:pt idx="20">
                  <c:v>35550</c:v>
                </c:pt>
                <c:pt idx="21">
                  <c:v>35100</c:v>
                </c:pt>
                <c:pt idx="22">
                  <c:v>34350</c:v>
                </c:pt>
                <c:pt idx="23">
                  <c:v>33350</c:v>
                </c:pt>
                <c:pt idx="24">
                  <c:v>32175</c:v>
                </c:pt>
                <c:pt idx="25">
                  <c:v>30750.0000000001</c:v>
                </c:pt>
                <c:pt idx="26">
                  <c:v>29200</c:v>
                </c:pt>
                <c:pt idx="27">
                  <c:v>27500</c:v>
                </c:pt>
                <c:pt idx="28">
                  <c:v>25700</c:v>
                </c:pt>
                <c:pt idx="29">
                  <c:v>23875</c:v>
                </c:pt>
                <c:pt idx="30">
                  <c:v>22000</c:v>
                </c:pt>
                <c:pt idx="31">
                  <c:v>20150</c:v>
                </c:pt>
                <c:pt idx="32">
                  <c:v>18300</c:v>
                </c:pt>
                <c:pt idx="33">
                  <c:v>16575</c:v>
                </c:pt>
                <c:pt idx="34">
                  <c:v>14900</c:v>
                </c:pt>
                <c:pt idx="35">
                  <c:v>13375</c:v>
                </c:pt>
                <c:pt idx="36">
                  <c:v>12000</c:v>
                </c:pt>
                <c:pt idx="37">
                  <c:v>10850</c:v>
                </c:pt>
                <c:pt idx="38">
                  <c:v>9849.99999999999</c:v>
                </c:pt>
                <c:pt idx="39">
                  <c:v>9174.99999999999</c:v>
                </c:pt>
                <c:pt idx="40">
                  <c:v>8724.99999999999</c:v>
                </c:pt>
                <c:pt idx="41">
                  <c:v>8474.99999999999</c:v>
                </c:pt>
                <c:pt idx="42">
                  <c:v>7949.99999999999</c:v>
                </c:pt>
                <c:pt idx="43">
                  <c:v>7024.99999999999</c:v>
                </c:pt>
                <c:pt idx="44">
                  <c:v>5799.99999999999</c:v>
                </c:pt>
                <c:pt idx="45">
                  <c:v>4300</c:v>
                </c:pt>
                <c:pt idx="46">
                  <c:v>2600</c:v>
                </c:pt>
                <c:pt idx="47">
                  <c:v>699.999999999999</c:v>
                </c:pt>
                <c:pt idx="48">
                  <c:v>-1425</c:v>
                </c:pt>
                <c:pt idx="49">
                  <c:v>-3650</c:v>
                </c:pt>
                <c:pt idx="50">
                  <c:v>-6075.00000000003</c:v>
                </c:pt>
                <c:pt idx="51">
                  <c:v>-8649.99999999999</c:v>
                </c:pt>
                <c:pt idx="52">
                  <c:v>-11375</c:v>
                </c:pt>
                <c:pt idx="53">
                  <c:v>-14300</c:v>
                </c:pt>
                <c:pt idx="54">
                  <c:v>-17350</c:v>
                </c:pt>
                <c:pt idx="55">
                  <c:v>-20625</c:v>
                </c:pt>
                <c:pt idx="56">
                  <c:v>-24000</c:v>
                </c:pt>
                <c:pt idx="57">
                  <c:v>-27575</c:v>
                </c:pt>
                <c:pt idx="58">
                  <c:v>-31250</c:v>
                </c:pt>
                <c:pt idx="59">
                  <c:v>-35050</c:v>
                </c:pt>
                <c:pt idx="60">
                  <c:v>-38925</c:v>
                </c:pt>
                <c:pt idx="61">
                  <c:v>-42825</c:v>
                </c:pt>
                <c:pt idx="62">
                  <c:v>-46700</c:v>
                </c:pt>
                <c:pt idx="63">
                  <c:v>-50525</c:v>
                </c:pt>
                <c:pt idx="64">
                  <c:v>-54224.9999999999</c:v>
                </c:pt>
                <c:pt idx="65">
                  <c:v>-57749.9999999999</c:v>
                </c:pt>
                <c:pt idx="66">
                  <c:v>-61024.9999999999</c:v>
                </c:pt>
                <c:pt idx="67">
                  <c:v>-64024.9999999999</c:v>
                </c:pt>
                <c:pt idx="68">
                  <c:v>-66674.9999999999</c:v>
                </c:pt>
                <c:pt idx="69">
                  <c:v>-68899.9999999999</c:v>
                </c:pt>
                <c:pt idx="70">
                  <c:v>-70749.9999999999</c:v>
                </c:pt>
                <c:pt idx="71">
                  <c:v>-72099.9999999999</c:v>
                </c:pt>
                <c:pt idx="72">
                  <c:v>-72974.9999999999</c:v>
                </c:pt>
                <c:pt idx="73">
                  <c:v>-73299.9999999999</c:v>
                </c:pt>
                <c:pt idx="74">
                  <c:v>-73149.9999999999</c:v>
                </c:pt>
                <c:pt idx="75">
                  <c:v>-72424.9999999999</c:v>
                </c:pt>
                <c:pt idx="76">
                  <c:v>-71224.9999999999</c:v>
                </c:pt>
                <c:pt idx="77">
                  <c:v>-69524.9999999999</c:v>
                </c:pt>
                <c:pt idx="78">
                  <c:v>-67299.9999999999</c:v>
                </c:pt>
                <c:pt idx="79">
                  <c:v>-64699.9999999999</c:v>
                </c:pt>
                <c:pt idx="80">
                  <c:v>-61649.9999999999</c:v>
                </c:pt>
                <c:pt idx="81">
                  <c:v>-58224.9999999999</c:v>
                </c:pt>
                <c:pt idx="82">
                  <c:v>-54474.9999999999</c:v>
                </c:pt>
                <c:pt idx="83">
                  <c:v>-50475</c:v>
                </c:pt>
                <c:pt idx="84">
                  <c:v>-46225</c:v>
                </c:pt>
                <c:pt idx="85">
                  <c:v>-41825</c:v>
                </c:pt>
                <c:pt idx="86">
                  <c:v>-37300</c:v>
                </c:pt>
                <c:pt idx="87">
                  <c:v>-32725</c:v>
                </c:pt>
                <c:pt idx="88">
                  <c:v>-28125</c:v>
                </c:pt>
                <c:pt idx="89">
                  <c:v>-23650</c:v>
                </c:pt>
                <c:pt idx="90">
                  <c:v>-19275</c:v>
                </c:pt>
                <c:pt idx="91">
                  <c:v>-15100</c:v>
                </c:pt>
                <c:pt idx="92">
                  <c:v>-11150</c:v>
                </c:pt>
                <c:pt idx="93">
                  <c:v>-7474.99999999999</c:v>
                </c:pt>
                <c:pt idx="94">
                  <c:v>-4000</c:v>
                </c:pt>
                <c:pt idx="95">
                  <c:v>-774.999999999999</c:v>
                </c:pt>
                <c:pt idx="96">
                  <c:v>2225</c:v>
                </c:pt>
                <c:pt idx="97">
                  <c:v>4950</c:v>
                </c:pt>
                <c:pt idx="98">
                  <c:v>7474.99999999999</c:v>
                </c:pt>
                <c:pt idx="99">
                  <c:v>9774.99999999999</c:v>
                </c:pt>
                <c:pt idx="100">
                  <c:v>11850</c:v>
                </c:pt>
                <c:pt idx="101">
                  <c:v>13675</c:v>
                </c:pt>
                <c:pt idx="102">
                  <c:v>15300</c:v>
                </c:pt>
                <c:pt idx="103">
                  <c:v>16725</c:v>
                </c:pt>
                <c:pt idx="104">
                  <c:v>17900</c:v>
                </c:pt>
                <c:pt idx="105">
                  <c:v>18925</c:v>
                </c:pt>
                <c:pt idx="106">
                  <c:v>19700</c:v>
                </c:pt>
                <c:pt idx="107">
                  <c:v>20325</c:v>
                </c:pt>
                <c:pt idx="108">
                  <c:v>20750</c:v>
                </c:pt>
                <c:pt idx="109">
                  <c:v>21000</c:v>
                </c:pt>
                <c:pt idx="110">
                  <c:v>21075</c:v>
                </c:pt>
                <c:pt idx="111">
                  <c:v>20975</c:v>
                </c:pt>
                <c:pt idx="112">
                  <c:v>20750</c:v>
                </c:pt>
                <c:pt idx="113">
                  <c:v>20375</c:v>
                </c:pt>
                <c:pt idx="114">
                  <c:v>19825</c:v>
                </c:pt>
                <c:pt idx="115">
                  <c:v>19200</c:v>
                </c:pt>
                <c:pt idx="116">
                  <c:v>18425</c:v>
                </c:pt>
                <c:pt idx="117">
                  <c:v>17550</c:v>
                </c:pt>
                <c:pt idx="118">
                  <c:v>16600</c:v>
                </c:pt>
                <c:pt idx="119">
                  <c:v>15525</c:v>
                </c:pt>
                <c:pt idx="120">
                  <c:v>14375</c:v>
                </c:pt>
                <c:pt idx="121">
                  <c:v>13175</c:v>
                </c:pt>
                <c:pt idx="122">
                  <c:v>11925</c:v>
                </c:pt>
                <c:pt idx="123">
                  <c:v>10625</c:v>
                </c:pt>
                <c:pt idx="124">
                  <c:v>9274.99999999999</c:v>
                </c:pt>
                <c:pt idx="125">
                  <c:v>7924.99999999999</c:v>
                </c:pt>
                <c:pt idx="126">
                  <c:v>6524.99999999999</c:v>
                </c:pt>
                <c:pt idx="127">
                  <c:v>5150</c:v>
                </c:pt>
                <c:pt idx="128">
                  <c:v>3800</c:v>
                </c:pt>
                <c:pt idx="129">
                  <c:v>2450</c:v>
                </c:pt>
                <c:pt idx="130">
                  <c:v>1125</c:v>
                </c:pt>
                <c:pt idx="131">
                  <c:v>-125</c:v>
                </c:pt>
                <c:pt idx="132">
                  <c:v>-1325</c:v>
                </c:pt>
                <c:pt idx="133">
                  <c:v>-2475</c:v>
                </c:pt>
                <c:pt idx="134">
                  <c:v>-3500</c:v>
                </c:pt>
                <c:pt idx="135">
                  <c:v>-4425</c:v>
                </c:pt>
                <c:pt idx="136">
                  <c:v>-5250</c:v>
                </c:pt>
                <c:pt idx="137">
                  <c:v>-5949.99999999999</c:v>
                </c:pt>
                <c:pt idx="138">
                  <c:v>-6499.99999999999</c:v>
                </c:pt>
                <c:pt idx="139">
                  <c:v>-6874.99999999999</c:v>
                </c:pt>
              </c:numCache>
            </c:numRef>
          </c:val>
          <c:smooth val="0"/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LW40_30!$R$25:$R$164</c:f>
              <c:numCache>
                <c:formatCode>General</c:formatCode>
                <c:ptCount val="140"/>
                <c:pt idx="0">
                  <c:v>0</c:v>
                </c:pt>
                <c:pt idx="1">
                  <c:v>9250</c:v>
                </c:pt>
                <c:pt idx="2">
                  <c:v>9525</c:v>
                </c:pt>
                <c:pt idx="3">
                  <c:v>10100</c:v>
                </c:pt>
                <c:pt idx="4">
                  <c:v>10875</c:v>
                </c:pt>
                <c:pt idx="5">
                  <c:v>11900</c:v>
                </c:pt>
                <c:pt idx="6">
                  <c:v>13025</c:v>
                </c:pt>
                <c:pt idx="7">
                  <c:v>14275</c:v>
                </c:pt>
                <c:pt idx="8">
                  <c:v>15625</c:v>
                </c:pt>
                <c:pt idx="9">
                  <c:v>17050</c:v>
                </c:pt>
                <c:pt idx="10">
                  <c:v>18450</c:v>
                </c:pt>
                <c:pt idx="11">
                  <c:v>19850</c:v>
                </c:pt>
                <c:pt idx="12">
                  <c:v>21250</c:v>
                </c:pt>
                <c:pt idx="13">
                  <c:v>22575</c:v>
                </c:pt>
                <c:pt idx="14">
                  <c:v>23825</c:v>
                </c:pt>
                <c:pt idx="15">
                  <c:v>25000</c:v>
                </c:pt>
                <c:pt idx="16">
                  <c:v>26025</c:v>
                </c:pt>
                <c:pt idx="17">
                  <c:v>26975</c:v>
                </c:pt>
                <c:pt idx="18">
                  <c:v>27775</c:v>
                </c:pt>
                <c:pt idx="19">
                  <c:v>28450</c:v>
                </c:pt>
                <c:pt idx="20">
                  <c:v>28950</c:v>
                </c:pt>
                <c:pt idx="21">
                  <c:v>29300</c:v>
                </c:pt>
                <c:pt idx="22">
                  <c:v>29550</c:v>
                </c:pt>
                <c:pt idx="23">
                  <c:v>29600</c:v>
                </c:pt>
                <c:pt idx="24">
                  <c:v>29575</c:v>
                </c:pt>
                <c:pt idx="25">
                  <c:v>29350.0000000001</c:v>
                </c:pt>
                <c:pt idx="26">
                  <c:v>29050</c:v>
                </c:pt>
                <c:pt idx="27">
                  <c:v>28625</c:v>
                </c:pt>
                <c:pt idx="28">
                  <c:v>28100</c:v>
                </c:pt>
                <c:pt idx="29">
                  <c:v>27475</c:v>
                </c:pt>
                <c:pt idx="30">
                  <c:v>26800</c:v>
                </c:pt>
                <c:pt idx="31">
                  <c:v>26025</c:v>
                </c:pt>
                <c:pt idx="32">
                  <c:v>25275</c:v>
                </c:pt>
                <c:pt idx="33">
                  <c:v>24450</c:v>
                </c:pt>
                <c:pt idx="34">
                  <c:v>23650</c:v>
                </c:pt>
                <c:pt idx="35">
                  <c:v>22850</c:v>
                </c:pt>
                <c:pt idx="36">
                  <c:v>22075</c:v>
                </c:pt>
                <c:pt idx="37">
                  <c:v>21325</c:v>
                </c:pt>
                <c:pt idx="38">
                  <c:v>20650</c:v>
                </c:pt>
                <c:pt idx="39">
                  <c:v>20050</c:v>
                </c:pt>
                <c:pt idx="40">
                  <c:v>19550</c:v>
                </c:pt>
                <c:pt idx="41">
                  <c:v>19000</c:v>
                </c:pt>
                <c:pt idx="42">
                  <c:v>17925</c:v>
                </c:pt>
                <c:pt idx="43">
                  <c:v>16325</c:v>
                </c:pt>
                <c:pt idx="44">
                  <c:v>14225</c:v>
                </c:pt>
                <c:pt idx="45">
                  <c:v>11850</c:v>
                </c:pt>
                <c:pt idx="46">
                  <c:v>9124.99999999999</c:v>
                </c:pt>
                <c:pt idx="47">
                  <c:v>6199.99999999999</c:v>
                </c:pt>
                <c:pt idx="48">
                  <c:v>3050</c:v>
                </c:pt>
                <c:pt idx="49">
                  <c:v>-275</c:v>
                </c:pt>
                <c:pt idx="50">
                  <c:v>-3775.00000000002</c:v>
                </c:pt>
                <c:pt idx="51">
                  <c:v>-7474.99999999999</c:v>
                </c:pt>
                <c:pt idx="52">
                  <c:v>-11425</c:v>
                </c:pt>
                <c:pt idx="53">
                  <c:v>-15600</c:v>
                </c:pt>
                <c:pt idx="54">
                  <c:v>-20025</c:v>
                </c:pt>
                <c:pt idx="55">
                  <c:v>-24725</c:v>
                </c:pt>
                <c:pt idx="56">
                  <c:v>-29750</c:v>
                </c:pt>
                <c:pt idx="57">
                  <c:v>-35025</c:v>
                </c:pt>
                <c:pt idx="58">
                  <c:v>-40600</c:v>
                </c:pt>
                <c:pt idx="59">
                  <c:v>-46375</c:v>
                </c:pt>
                <c:pt idx="60">
                  <c:v>-52400</c:v>
                </c:pt>
                <c:pt idx="61">
                  <c:v>-58499.9999999999</c:v>
                </c:pt>
                <c:pt idx="62">
                  <c:v>-64699.9999999999</c:v>
                </c:pt>
                <c:pt idx="63">
                  <c:v>-70849.9999999999</c:v>
                </c:pt>
                <c:pt idx="64">
                  <c:v>-76874.9999999999</c:v>
                </c:pt>
                <c:pt idx="65">
                  <c:v>-82674.9999999999</c:v>
                </c:pt>
                <c:pt idx="66">
                  <c:v>-88124.9999999999</c:v>
                </c:pt>
                <c:pt idx="67">
                  <c:v>-93149.9999999999</c:v>
                </c:pt>
                <c:pt idx="68">
                  <c:v>-97599.9999999999</c:v>
                </c:pt>
                <c:pt idx="69">
                  <c:v>-101400</c:v>
                </c:pt>
                <c:pt idx="70">
                  <c:v>-104475</c:v>
                </c:pt>
                <c:pt idx="71">
                  <c:v>-106775</c:v>
                </c:pt>
                <c:pt idx="72">
                  <c:v>-108175</c:v>
                </c:pt>
                <c:pt idx="73">
                  <c:v>-108725</c:v>
                </c:pt>
                <c:pt idx="74">
                  <c:v>-108325</c:v>
                </c:pt>
                <c:pt idx="75">
                  <c:v>-107000</c:v>
                </c:pt>
                <c:pt idx="76">
                  <c:v>-104775</c:v>
                </c:pt>
                <c:pt idx="77">
                  <c:v>-101650</c:v>
                </c:pt>
                <c:pt idx="78">
                  <c:v>-97699.9999999999</c:v>
                </c:pt>
                <c:pt idx="79">
                  <c:v>-92899.9999999999</c:v>
                </c:pt>
                <c:pt idx="80">
                  <c:v>-87374.9999999999</c:v>
                </c:pt>
                <c:pt idx="81">
                  <c:v>-81174.9999999999</c:v>
                </c:pt>
                <c:pt idx="82">
                  <c:v>-74299.9999999999</c:v>
                </c:pt>
                <c:pt idx="83">
                  <c:v>-66874.9999999999</c:v>
                </c:pt>
                <c:pt idx="84">
                  <c:v>-58949.9999999999</c:v>
                </c:pt>
                <c:pt idx="85">
                  <c:v>-50625</c:v>
                </c:pt>
                <c:pt idx="86">
                  <c:v>-41875</c:v>
                </c:pt>
                <c:pt idx="87">
                  <c:v>-32875</c:v>
                </c:pt>
                <c:pt idx="88">
                  <c:v>-23600</c:v>
                </c:pt>
                <c:pt idx="89">
                  <c:v>-14150</c:v>
                </c:pt>
                <c:pt idx="90">
                  <c:v>-4625</c:v>
                </c:pt>
                <c:pt idx="91">
                  <c:v>4950</c:v>
                </c:pt>
                <c:pt idx="92">
                  <c:v>14500</c:v>
                </c:pt>
                <c:pt idx="93">
                  <c:v>23950</c:v>
                </c:pt>
                <c:pt idx="94">
                  <c:v>33200</c:v>
                </c:pt>
                <c:pt idx="95">
                  <c:v>42250</c:v>
                </c:pt>
                <c:pt idx="96">
                  <c:v>51000</c:v>
                </c:pt>
                <c:pt idx="97">
                  <c:v>59349.9999999999</c:v>
                </c:pt>
                <c:pt idx="98">
                  <c:v>67274.9999999999</c:v>
                </c:pt>
                <c:pt idx="99">
                  <c:v>74699.9999999999</c:v>
                </c:pt>
                <c:pt idx="100">
                  <c:v>81549.9999999999</c:v>
                </c:pt>
                <c:pt idx="101">
                  <c:v>87774.9999999999</c:v>
                </c:pt>
                <c:pt idx="102">
                  <c:v>93324.9999999999</c:v>
                </c:pt>
                <c:pt idx="103">
                  <c:v>98049.9999999999</c:v>
                </c:pt>
                <c:pt idx="104">
                  <c:v>102025</c:v>
                </c:pt>
                <c:pt idx="105">
                  <c:v>105075</c:v>
                </c:pt>
                <c:pt idx="106">
                  <c:v>107300</c:v>
                </c:pt>
                <c:pt idx="107">
                  <c:v>108550</c:v>
                </c:pt>
                <c:pt idx="108">
                  <c:v>108900</c:v>
                </c:pt>
                <c:pt idx="109">
                  <c:v>108300</c:v>
                </c:pt>
                <c:pt idx="110">
                  <c:v>106825</c:v>
                </c:pt>
                <c:pt idx="111">
                  <c:v>104475</c:v>
                </c:pt>
                <c:pt idx="112">
                  <c:v>101325</c:v>
                </c:pt>
                <c:pt idx="113">
                  <c:v>97424.9999999999</c:v>
                </c:pt>
                <c:pt idx="114">
                  <c:v>92924.9999999999</c:v>
                </c:pt>
                <c:pt idx="115">
                  <c:v>87824.9999999999</c:v>
                </c:pt>
                <c:pt idx="116">
                  <c:v>82299.9999999999</c:v>
                </c:pt>
                <c:pt idx="117">
                  <c:v>76449.9999999999</c:v>
                </c:pt>
                <c:pt idx="118">
                  <c:v>70374.9999999999</c:v>
                </c:pt>
                <c:pt idx="119">
                  <c:v>64174.9999999999</c:v>
                </c:pt>
                <c:pt idx="120">
                  <c:v>57949.9999999999</c:v>
                </c:pt>
                <c:pt idx="121">
                  <c:v>51775</c:v>
                </c:pt>
                <c:pt idx="122">
                  <c:v>45750</c:v>
                </c:pt>
                <c:pt idx="123">
                  <c:v>39925</c:v>
                </c:pt>
                <c:pt idx="124">
                  <c:v>34350</c:v>
                </c:pt>
                <c:pt idx="125">
                  <c:v>29025</c:v>
                </c:pt>
                <c:pt idx="126">
                  <c:v>24000</c:v>
                </c:pt>
                <c:pt idx="127">
                  <c:v>19275</c:v>
                </c:pt>
                <c:pt idx="128">
                  <c:v>14800</c:v>
                </c:pt>
                <c:pt idx="129">
                  <c:v>10575</c:v>
                </c:pt>
                <c:pt idx="130">
                  <c:v>6574.99999999999</c:v>
                </c:pt>
                <c:pt idx="131">
                  <c:v>2825</c:v>
                </c:pt>
                <c:pt idx="132">
                  <c:v>-774.999999999999</c:v>
                </c:pt>
                <c:pt idx="133">
                  <c:v>-4200</c:v>
                </c:pt>
                <c:pt idx="134">
                  <c:v>-7424.99999999999</c:v>
                </c:pt>
                <c:pt idx="135">
                  <c:v>-10450</c:v>
                </c:pt>
                <c:pt idx="136">
                  <c:v>-13275</c:v>
                </c:pt>
                <c:pt idx="137">
                  <c:v>-15800</c:v>
                </c:pt>
                <c:pt idx="138">
                  <c:v>-17975</c:v>
                </c:pt>
                <c:pt idx="139">
                  <c:v>-19675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6628986"/>
        <c:axId val="958908238"/>
      </c:lineChart>
      <c:catAx>
        <c:axId val="7666289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908238"/>
        <c:crosses val="autoZero"/>
        <c:auto val="1"/>
        <c:lblAlgn val="ctr"/>
        <c:lblOffset val="100"/>
        <c:noMultiLvlLbl val="0"/>
      </c:catAx>
      <c:valAx>
        <c:axId val="958908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6289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RW40_30!$V$25:$V$165</c:f>
              <c:numCache>
                <c:formatCode>General</c:formatCode>
                <c:ptCount val="141"/>
                <c:pt idx="0">
                  <c:v>0</c:v>
                </c:pt>
                <c:pt idx="1">
                  <c:v>231250</c:v>
                </c:pt>
                <c:pt idx="2">
                  <c:v>6875</c:v>
                </c:pt>
                <c:pt idx="3">
                  <c:v>14375</c:v>
                </c:pt>
                <c:pt idx="4">
                  <c:v>19374.9999999999</c:v>
                </c:pt>
                <c:pt idx="5">
                  <c:v>25625</c:v>
                </c:pt>
                <c:pt idx="6">
                  <c:v>28125</c:v>
                </c:pt>
                <c:pt idx="7">
                  <c:v>31250</c:v>
                </c:pt>
                <c:pt idx="8">
                  <c:v>33750.0000000003</c:v>
                </c:pt>
                <c:pt idx="9">
                  <c:v>35625</c:v>
                </c:pt>
                <c:pt idx="10">
                  <c:v>35000.0000000001</c:v>
                </c:pt>
                <c:pt idx="11">
                  <c:v>35000</c:v>
                </c:pt>
                <c:pt idx="12">
                  <c:v>35000</c:v>
                </c:pt>
                <c:pt idx="13">
                  <c:v>33125</c:v>
                </c:pt>
                <c:pt idx="14">
                  <c:v>31249.9999999992</c:v>
                </c:pt>
                <c:pt idx="15">
                  <c:v>29375</c:v>
                </c:pt>
                <c:pt idx="16">
                  <c:v>25625</c:v>
                </c:pt>
                <c:pt idx="17">
                  <c:v>23749.9999999999</c:v>
                </c:pt>
                <c:pt idx="18">
                  <c:v>20000</c:v>
                </c:pt>
                <c:pt idx="19">
                  <c:v>16875</c:v>
                </c:pt>
                <c:pt idx="20">
                  <c:v>12500</c:v>
                </c:pt>
                <c:pt idx="21">
                  <c:v>8750</c:v>
                </c:pt>
                <c:pt idx="22">
                  <c:v>6250</c:v>
                </c:pt>
                <c:pt idx="23">
                  <c:v>1250</c:v>
                </c:pt>
                <c:pt idx="24">
                  <c:v>-625</c:v>
                </c:pt>
                <c:pt idx="25">
                  <c:v>-5624.999999998</c:v>
                </c:pt>
                <c:pt idx="26">
                  <c:v>-7500.000000002</c:v>
                </c:pt>
                <c:pt idx="27">
                  <c:v>-10625</c:v>
                </c:pt>
                <c:pt idx="28">
                  <c:v>-13125</c:v>
                </c:pt>
                <c:pt idx="29">
                  <c:v>-15625</c:v>
                </c:pt>
                <c:pt idx="30">
                  <c:v>-16875</c:v>
                </c:pt>
                <c:pt idx="31">
                  <c:v>-19374.9999999999</c:v>
                </c:pt>
                <c:pt idx="32">
                  <c:v>-18750</c:v>
                </c:pt>
                <c:pt idx="33">
                  <c:v>-20625</c:v>
                </c:pt>
                <c:pt idx="34">
                  <c:v>-20000</c:v>
                </c:pt>
                <c:pt idx="35">
                  <c:v>-20000</c:v>
                </c:pt>
                <c:pt idx="36">
                  <c:v>-19374.9999999999</c:v>
                </c:pt>
                <c:pt idx="37">
                  <c:v>-18750</c:v>
                </c:pt>
                <c:pt idx="38">
                  <c:v>-16875</c:v>
                </c:pt>
                <c:pt idx="39">
                  <c:v>-15000</c:v>
                </c:pt>
                <c:pt idx="40">
                  <c:v>-12500</c:v>
                </c:pt>
                <c:pt idx="41">
                  <c:v>-13750</c:v>
                </c:pt>
                <c:pt idx="42">
                  <c:v>-26874.9999999999</c:v>
                </c:pt>
                <c:pt idx="43">
                  <c:v>-40000</c:v>
                </c:pt>
                <c:pt idx="44">
                  <c:v>-52500</c:v>
                </c:pt>
                <c:pt idx="45">
                  <c:v>-59375</c:v>
                </c:pt>
                <c:pt idx="46">
                  <c:v>-68124.9999999999</c:v>
                </c:pt>
                <c:pt idx="47">
                  <c:v>-73125</c:v>
                </c:pt>
                <c:pt idx="48">
                  <c:v>-78749.9999999999</c:v>
                </c:pt>
                <c:pt idx="49">
                  <c:v>-83124.9999999999</c:v>
                </c:pt>
                <c:pt idx="50">
                  <c:v>-87500.0000000005</c:v>
                </c:pt>
                <c:pt idx="51">
                  <c:v>-92499.9999999994</c:v>
                </c:pt>
                <c:pt idx="52">
                  <c:v>-98749.9999999999</c:v>
                </c:pt>
                <c:pt idx="53">
                  <c:v>-104375</c:v>
                </c:pt>
                <c:pt idx="54">
                  <c:v>-110625</c:v>
                </c:pt>
                <c:pt idx="55">
                  <c:v>-117500</c:v>
                </c:pt>
                <c:pt idx="56">
                  <c:v>-125625</c:v>
                </c:pt>
                <c:pt idx="57">
                  <c:v>-131875</c:v>
                </c:pt>
                <c:pt idx="58">
                  <c:v>-139375</c:v>
                </c:pt>
                <c:pt idx="59">
                  <c:v>-144375</c:v>
                </c:pt>
                <c:pt idx="60">
                  <c:v>-150625</c:v>
                </c:pt>
                <c:pt idx="61">
                  <c:v>-152500</c:v>
                </c:pt>
                <c:pt idx="62">
                  <c:v>-155000</c:v>
                </c:pt>
                <c:pt idx="63">
                  <c:v>-153750</c:v>
                </c:pt>
                <c:pt idx="64">
                  <c:v>-150625</c:v>
                </c:pt>
                <c:pt idx="65">
                  <c:v>-145000</c:v>
                </c:pt>
                <c:pt idx="66">
                  <c:v>-136250</c:v>
                </c:pt>
                <c:pt idx="67">
                  <c:v>-125625</c:v>
                </c:pt>
                <c:pt idx="68">
                  <c:v>-111250</c:v>
                </c:pt>
                <c:pt idx="69">
                  <c:v>-95000</c:v>
                </c:pt>
                <c:pt idx="70">
                  <c:v>-76875</c:v>
                </c:pt>
                <c:pt idx="71">
                  <c:v>-57499.9999999996</c:v>
                </c:pt>
                <c:pt idx="72">
                  <c:v>-35000</c:v>
                </c:pt>
                <c:pt idx="73">
                  <c:v>-13750</c:v>
                </c:pt>
                <c:pt idx="74">
                  <c:v>10000</c:v>
                </c:pt>
                <c:pt idx="75">
                  <c:v>33125</c:v>
                </c:pt>
                <c:pt idx="76">
                  <c:v>55624.9999999996</c:v>
                </c:pt>
                <c:pt idx="77">
                  <c:v>78125</c:v>
                </c:pt>
                <c:pt idx="78">
                  <c:v>98750</c:v>
                </c:pt>
                <c:pt idx="79">
                  <c:v>120000</c:v>
                </c:pt>
                <c:pt idx="80">
                  <c:v>138125</c:v>
                </c:pt>
                <c:pt idx="81">
                  <c:v>155000</c:v>
                </c:pt>
                <c:pt idx="82">
                  <c:v>171875</c:v>
                </c:pt>
                <c:pt idx="83">
                  <c:v>185625</c:v>
                </c:pt>
                <c:pt idx="84">
                  <c:v>198125</c:v>
                </c:pt>
                <c:pt idx="85">
                  <c:v>208125</c:v>
                </c:pt>
                <c:pt idx="86">
                  <c:v>218750</c:v>
                </c:pt>
                <c:pt idx="87">
                  <c:v>225000</c:v>
                </c:pt>
                <c:pt idx="88">
                  <c:v>231875</c:v>
                </c:pt>
                <c:pt idx="89">
                  <c:v>236250</c:v>
                </c:pt>
                <c:pt idx="90">
                  <c:v>238125</c:v>
                </c:pt>
                <c:pt idx="91">
                  <c:v>239375</c:v>
                </c:pt>
                <c:pt idx="92">
                  <c:v>238750</c:v>
                </c:pt>
                <c:pt idx="93">
                  <c:v>236250</c:v>
                </c:pt>
                <c:pt idx="94">
                  <c:v>231250</c:v>
                </c:pt>
                <c:pt idx="95">
                  <c:v>226250</c:v>
                </c:pt>
                <c:pt idx="96">
                  <c:v>218750</c:v>
                </c:pt>
                <c:pt idx="97">
                  <c:v>208750</c:v>
                </c:pt>
                <c:pt idx="98">
                  <c:v>198125</c:v>
                </c:pt>
                <c:pt idx="99">
                  <c:v>185625</c:v>
                </c:pt>
                <c:pt idx="100">
                  <c:v>171250</c:v>
                </c:pt>
                <c:pt idx="101">
                  <c:v>155625</c:v>
                </c:pt>
                <c:pt idx="102">
                  <c:v>138750</c:v>
                </c:pt>
                <c:pt idx="103">
                  <c:v>118125</c:v>
                </c:pt>
                <c:pt idx="104">
                  <c:v>99375</c:v>
                </c:pt>
                <c:pt idx="105">
                  <c:v>76250</c:v>
                </c:pt>
                <c:pt idx="106">
                  <c:v>55624.9999999996</c:v>
                </c:pt>
                <c:pt idx="107">
                  <c:v>31250</c:v>
                </c:pt>
                <c:pt idx="108">
                  <c:v>8750</c:v>
                </c:pt>
                <c:pt idx="109">
                  <c:v>-15000</c:v>
                </c:pt>
                <c:pt idx="110">
                  <c:v>-36875</c:v>
                </c:pt>
                <c:pt idx="111">
                  <c:v>-58749.9999999996</c:v>
                </c:pt>
                <c:pt idx="112">
                  <c:v>-78750</c:v>
                </c:pt>
                <c:pt idx="113">
                  <c:v>-97500</c:v>
                </c:pt>
                <c:pt idx="114">
                  <c:v>-112500</c:v>
                </c:pt>
                <c:pt idx="115">
                  <c:v>-127500</c:v>
                </c:pt>
                <c:pt idx="116">
                  <c:v>-138125</c:v>
                </c:pt>
                <c:pt idx="117">
                  <c:v>-146250</c:v>
                </c:pt>
                <c:pt idx="118">
                  <c:v>-151875</c:v>
                </c:pt>
                <c:pt idx="119">
                  <c:v>-155000</c:v>
                </c:pt>
                <c:pt idx="120">
                  <c:v>-155625</c:v>
                </c:pt>
                <c:pt idx="121">
                  <c:v>-154375</c:v>
                </c:pt>
                <c:pt idx="122">
                  <c:v>-150625</c:v>
                </c:pt>
                <c:pt idx="123">
                  <c:v>-145625</c:v>
                </c:pt>
                <c:pt idx="124">
                  <c:v>-139375</c:v>
                </c:pt>
                <c:pt idx="125">
                  <c:v>-133125</c:v>
                </c:pt>
                <c:pt idx="126">
                  <c:v>-125625</c:v>
                </c:pt>
                <c:pt idx="127">
                  <c:v>-118125</c:v>
                </c:pt>
                <c:pt idx="128">
                  <c:v>-111875</c:v>
                </c:pt>
                <c:pt idx="129">
                  <c:v>-105625</c:v>
                </c:pt>
                <c:pt idx="130">
                  <c:v>-99999.9999999999</c:v>
                </c:pt>
                <c:pt idx="131">
                  <c:v>-93749.9999999999</c:v>
                </c:pt>
                <c:pt idx="132">
                  <c:v>-89999.9999999999</c:v>
                </c:pt>
                <c:pt idx="133">
                  <c:v>-85624.9999999999</c:v>
                </c:pt>
                <c:pt idx="134">
                  <c:v>-80624.9999999999</c:v>
                </c:pt>
                <c:pt idx="135">
                  <c:v>-75624.9999999999</c:v>
                </c:pt>
                <c:pt idx="136">
                  <c:v>-70625</c:v>
                </c:pt>
                <c:pt idx="137">
                  <c:v>-63124.9999999999</c:v>
                </c:pt>
                <c:pt idx="138">
                  <c:v>-54375</c:v>
                </c:pt>
                <c:pt idx="139">
                  <c:v>-42499.9999999999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RW40_30!$W$25:$W$165</c:f>
              <c:numCache>
                <c:formatCode>General</c:formatCode>
                <c:ptCount val="141"/>
                <c:pt idx="0">
                  <c:v>0</c:v>
                </c:pt>
                <c:pt idx="1">
                  <c:v>236250</c:v>
                </c:pt>
                <c:pt idx="2">
                  <c:v>13750</c:v>
                </c:pt>
                <c:pt idx="3">
                  <c:v>25000</c:v>
                </c:pt>
                <c:pt idx="4">
                  <c:v>35624.9999999999</c:v>
                </c:pt>
                <c:pt idx="5">
                  <c:v>43750</c:v>
                </c:pt>
                <c:pt idx="6">
                  <c:v>48125</c:v>
                </c:pt>
                <c:pt idx="7">
                  <c:v>53125</c:v>
                </c:pt>
                <c:pt idx="8">
                  <c:v>55000.0000000004</c:v>
                </c:pt>
                <c:pt idx="9">
                  <c:v>55625</c:v>
                </c:pt>
                <c:pt idx="10">
                  <c:v>55000</c:v>
                </c:pt>
                <c:pt idx="11">
                  <c:v>51875.0000000001</c:v>
                </c:pt>
                <c:pt idx="12">
                  <c:v>48750</c:v>
                </c:pt>
                <c:pt idx="13">
                  <c:v>43750</c:v>
                </c:pt>
                <c:pt idx="14">
                  <c:v>38749.9999999989</c:v>
                </c:pt>
                <c:pt idx="15">
                  <c:v>32500</c:v>
                </c:pt>
                <c:pt idx="16">
                  <c:v>25000</c:v>
                </c:pt>
                <c:pt idx="17">
                  <c:v>18125</c:v>
                </c:pt>
                <c:pt idx="18">
                  <c:v>10625</c:v>
                </c:pt>
                <c:pt idx="19">
                  <c:v>3125</c:v>
                </c:pt>
                <c:pt idx="20">
                  <c:v>-5000</c:v>
                </c:pt>
                <c:pt idx="21">
                  <c:v>-11250</c:v>
                </c:pt>
                <c:pt idx="22">
                  <c:v>-18750</c:v>
                </c:pt>
                <c:pt idx="23">
                  <c:v>-25000</c:v>
                </c:pt>
                <c:pt idx="24">
                  <c:v>-29375</c:v>
                </c:pt>
                <c:pt idx="25">
                  <c:v>-35624.9999999978</c:v>
                </c:pt>
                <c:pt idx="26">
                  <c:v>-38750.0000000021</c:v>
                </c:pt>
                <c:pt idx="27">
                  <c:v>-42500</c:v>
                </c:pt>
                <c:pt idx="28">
                  <c:v>-44999.9999999999</c:v>
                </c:pt>
                <c:pt idx="29">
                  <c:v>-45625</c:v>
                </c:pt>
                <c:pt idx="30">
                  <c:v>-46874.9999999999</c:v>
                </c:pt>
                <c:pt idx="31">
                  <c:v>-46250</c:v>
                </c:pt>
                <c:pt idx="32">
                  <c:v>-46249.9999999999</c:v>
                </c:pt>
                <c:pt idx="33">
                  <c:v>-43125</c:v>
                </c:pt>
                <c:pt idx="34">
                  <c:v>-41875</c:v>
                </c:pt>
                <c:pt idx="35">
                  <c:v>-38125</c:v>
                </c:pt>
                <c:pt idx="36">
                  <c:v>-34375</c:v>
                </c:pt>
                <c:pt idx="37">
                  <c:v>-28750</c:v>
                </c:pt>
                <c:pt idx="38">
                  <c:v>-25000</c:v>
                </c:pt>
                <c:pt idx="39">
                  <c:v>-16875</c:v>
                </c:pt>
                <c:pt idx="40">
                  <c:v>-11250</c:v>
                </c:pt>
                <c:pt idx="41">
                  <c:v>-6250</c:v>
                </c:pt>
                <c:pt idx="42">
                  <c:v>-13125</c:v>
                </c:pt>
                <c:pt idx="43">
                  <c:v>-23125</c:v>
                </c:pt>
                <c:pt idx="44">
                  <c:v>-30625</c:v>
                </c:pt>
                <c:pt idx="45">
                  <c:v>-37500</c:v>
                </c:pt>
                <c:pt idx="46">
                  <c:v>-42500</c:v>
                </c:pt>
                <c:pt idx="47">
                  <c:v>-47500</c:v>
                </c:pt>
                <c:pt idx="48">
                  <c:v>-53125</c:v>
                </c:pt>
                <c:pt idx="49">
                  <c:v>-55625</c:v>
                </c:pt>
                <c:pt idx="50">
                  <c:v>-60625.0000000008</c:v>
                </c:pt>
                <c:pt idx="51">
                  <c:v>-64374.9999999991</c:v>
                </c:pt>
                <c:pt idx="52">
                  <c:v>-68124.9999999999</c:v>
                </c:pt>
                <c:pt idx="53">
                  <c:v>-73125</c:v>
                </c:pt>
                <c:pt idx="54">
                  <c:v>-76250</c:v>
                </c:pt>
                <c:pt idx="55">
                  <c:v>-81874.9999999999</c:v>
                </c:pt>
                <c:pt idx="56">
                  <c:v>-84374.9999999999</c:v>
                </c:pt>
                <c:pt idx="57">
                  <c:v>-89374.9999999999</c:v>
                </c:pt>
                <c:pt idx="58">
                  <c:v>-91874.9999999999</c:v>
                </c:pt>
                <c:pt idx="59">
                  <c:v>-95000</c:v>
                </c:pt>
                <c:pt idx="60">
                  <c:v>-96874.9999999998</c:v>
                </c:pt>
                <c:pt idx="61">
                  <c:v>-97500</c:v>
                </c:pt>
                <c:pt idx="62">
                  <c:v>-96874.9999999998</c:v>
                </c:pt>
                <c:pt idx="63">
                  <c:v>-95625</c:v>
                </c:pt>
                <c:pt idx="64">
                  <c:v>-92499.9999999998</c:v>
                </c:pt>
                <c:pt idx="65">
                  <c:v>-88125</c:v>
                </c:pt>
                <c:pt idx="66">
                  <c:v>-81875</c:v>
                </c:pt>
                <c:pt idx="67">
                  <c:v>-74999.9999999998</c:v>
                </c:pt>
                <c:pt idx="68">
                  <c:v>-66250</c:v>
                </c:pt>
                <c:pt idx="69">
                  <c:v>-55625</c:v>
                </c:pt>
                <c:pt idx="70">
                  <c:v>-46250</c:v>
                </c:pt>
                <c:pt idx="71">
                  <c:v>-33750</c:v>
                </c:pt>
                <c:pt idx="72">
                  <c:v>-21875</c:v>
                </c:pt>
                <c:pt idx="73">
                  <c:v>-8125</c:v>
                </c:pt>
                <c:pt idx="74">
                  <c:v>3750</c:v>
                </c:pt>
                <c:pt idx="75">
                  <c:v>18125</c:v>
                </c:pt>
                <c:pt idx="76">
                  <c:v>30000</c:v>
                </c:pt>
                <c:pt idx="77">
                  <c:v>42500</c:v>
                </c:pt>
                <c:pt idx="78">
                  <c:v>55625</c:v>
                </c:pt>
                <c:pt idx="79">
                  <c:v>65000</c:v>
                </c:pt>
                <c:pt idx="80">
                  <c:v>76250</c:v>
                </c:pt>
                <c:pt idx="81">
                  <c:v>85624.9999999998</c:v>
                </c:pt>
                <c:pt idx="82">
                  <c:v>93750</c:v>
                </c:pt>
                <c:pt idx="83">
                  <c:v>99999.9999999998</c:v>
                </c:pt>
                <c:pt idx="84">
                  <c:v>106250</c:v>
                </c:pt>
                <c:pt idx="85">
                  <c:v>110000</c:v>
                </c:pt>
                <c:pt idx="86">
                  <c:v>113125</c:v>
                </c:pt>
                <c:pt idx="87">
                  <c:v>114375</c:v>
                </c:pt>
                <c:pt idx="88">
                  <c:v>115000</c:v>
                </c:pt>
                <c:pt idx="89">
                  <c:v>111875</c:v>
                </c:pt>
                <c:pt idx="90">
                  <c:v>109375</c:v>
                </c:pt>
                <c:pt idx="91">
                  <c:v>104375</c:v>
                </c:pt>
                <c:pt idx="92">
                  <c:v>98749.9999999999</c:v>
                </c:pt>
                <c:pt idx="93">
                  <c:v>91874.9999999999</c:v>
                </c:pt>
                <c:pt idx="94">
                  <c:v>86874.9999999999</c:v>
                </c:pt>
                <c:pt idx="95">
                  <c:v>80624.9999999999</c:v>
                </c:pt>
                <c:pt idx="96">
                  <c:v>74999.9999999999</c:v>
                </c:pt>
                <c:pt idx="97">
                  <c:v>68124.9999999999</c:v>
                </c:pt>
                <c:pt idx="98">
                  <c:v>63125</c:v>
                </c:pt>
                <c:pt idx="99">
                  <c:v>57499.9999999999</c:v>
                </c:pt>
                <c:pt idx="100">
                  <c:v>51875</c:v>
                </c:pt>
                <c:pt idx="101">
                  <c:v>45625</c:v>
                </c:pt>
                <c:pt idx="102">
                  <c:v>40625</c:v>
                </c:pt>
                <c:pt idx="103">
                  <c:v>35625</c:v>
                </c:pt>
                <c:pt idx="104">
                  <c:v>29375</c:v>
                </c:pt>
                <c:pt idx="105">
                  <c:v>25624.9999999999</c:v>
                </c:pt>
                <c:pt idx="106">
                  <c:v>19375</c:v>
                </c:pt>
                <c:pt idx="107">
                  <c:v>15625</c:v>
                </c:pt>
                <c:pt idx="108">
                  <c:v>10625</c:v>
                </c:pt>
                <c:pt idx="109">
                  <c:v>6250</c:v>
                </c:pt>
                <c:pt idx="110">
                  <c:v>1875</c:v>
                </c:pt>
                <c:pt idx="111">
                  <c:v>-2500</c:v>
                </c:pt>
                <c:pt idx="112">
                  <c:v>-5625</c:v>
                </c:pt>
                <c:pt idx="113">
                  <c:v>-9375</c:v>
                </c:pt>
                <c:pt idx="114">
                  <c:v>-13750</c:v>
                </c:pt>
                <c:pt idx="115">
                  <c:v>-15625</c:v>
                </c:pt>
                <c:pt idx="116">
                  <c:v>-19374.9999999999</c:v>
                </c:pt>
                <c:pt idx="117">
                  <c:v>-21875</c:v>
                </c:pt>
                <c:pt idx="118">
                  <c:v>-23750</c:v>
                </c:pt>
                <c:pt idx="119">
                  <c:v>-26875</c:v>
                </c:pt>
                <c:pt idx="120">
                  <c:v>-28750</c:v>
                </c:pt>
                <c:pt idx="121">
                  <c:v>-30000</c:v>
                </c:pt>
                <c:pt idx="122">
                  <c:v>-31250</c:v>
                </c:pt>
                <c:pt idx="123">
                  <c:v>-32500</c:v>
                </c:pt>
                <c:pt idx="124">
                  <c:v>-33750</c:v>
                </c:pt>
                <c:pt idx="125">
                  <c:v>-33750</c:v>
                </c:pt>
                <c:pt idx="126">
                  <c:v>-35000</c:v>
                </c:pt>
                <c:pt idx="127">
                  <c:v>-34375</c:v>
                </c:pt>
                <c:pt idx="128">
                  <c:v>-33750</c:v>
                </c:pt>
                <c:pt idx="129">
                  <c:v>-33750</c:v>
                </c:pt>
                <c:pt idx="130">
                  <c:v>-33125</c:v>
                </c:pt>
                <c:pt idx="131">
                  <c:v>-31250</c:v>
                </c:pt>
                <c:pt idx="132">
                  <c:v>-30000</c:v>
                </c:pt>
                <c:pt idx="133">
                  <c:v>-28750</c:v>
                </c:pt>
                <c:pt idx="134">
                  <c:v>-25625</c:v>
                </c:pt>
                <c:pt idx="135">
                  <c:v>-23125</c:v>
                </c:pt>
                <c:pt idx="136">
                  <c:v>-20625</c:v>
                </c:pt>
                <c:pt idx="137">
                  <c:v>-17500</c:v>
                </c:pt>
                <c:pt idx="138">
                  <c:v>-13750</c:v>
                </c:pt>
                <c:pt idx="139">
                  <c:v>-9374.99999999998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RW40_30!$X$25:$X$165</c:f>
              <c:numCache>
                <c:formatCode>General</c:formatCode>
                <c:ptCount val="141"/>
                <c:pt idx="0">
                  <c:v>0</c:v>
                </c:pt>
                <c:pt idx="1">
                  <c:v>-73125</c:v>
                </c:pt>
                <c:pt idx="2">
                  <c:v>7500</c:v>
                </c:pt>
                <c:pt idx="3">
                  <c:v>15625</c:v>
                </c:pt>
                <c:pt idx="4">
                  <c:v>21875</c:v>
                </c:pt>
                <c:pt idx="5">
                  <c:v>25625</c:v>
                </c:pt>
                <c:pt idx="6">
                  <c:v>30000</c:v>
                </c:pt>
                <c:pt idx="7">
                  <c:v>32500</c:v>
                </c:pt>
                <c:pt idx="8">
                  <c:v>35000.0000000001</c:v>
                </c:pt>
                <c:pt idx="9">
                  <c:v>36250</c:v>
                </c:pt>
                <c:pt idx="10">
                  <c:v>35625</c:v>
                </c:pt>
                <c:pt idx="11">
                  <c:v>36250</c:v>
                </c:pt>
                <c:pt idx="12">
                  <c:v>34375</c:v>
                </c:pt>
                <c:pt idx="13">
                  <c:v>32500</c:v>
                </c:pt>
                <c:pt idx="14">
                  <c:v>31249.9999999996</c:v>
                </c:pt>
                <c:pt idx="15">
                  <c:v>27500</c:v>
                </c:pt>
                <c:pt idx="16">
                  <c:v>25000</c:v>
                </c:pt>
                <c:pt idx="17">
                  <c:v>21250</c:v>
                </c:pt>
                <c:pt idx="18">
                  <c:v>18125</c:v>
                </c:pt>
                <c:pt idx="19">
                  <c:v>13125</c:v>
                </c:pt>
                <c:pt idx="20">
                  <c:v>10000</c:v>
                </c:pt>
                <c:pt idx="21">
                  <c:v>5625</c:v>
                </c:pt>
                <c:pt idx="22">
                  <c:v>1250</c:v>
                </c:pt>
                <c:pt idx="23">
                  <c:v>-3125</c:v>
                </c:pt>
                <c:pt idx="24">
                  <c:v>-6875</c:v>
                </c:pt>
                <c:pt idx="25">
                  <c:v>-10624.9999999989</c:v>
                </c:pt>
                <c:pt idx="26">
                  <c:v>-15000.0000000011</c:v>
                </c:pt>
                <c:pt idx="27">
                  <c:v>-16875</c:v>
                </c:pt>
                <c:pt idx="28">
                  <c:v>-20625</c:v>
                </c:pt>
                <c:pt idx="29">
                  <c:v>-23750</c:v>
                </c:pt>
                <c:pt idx="30">
                  <c:v>-25000</c:v>
                </c:pt>
                <c:pt idx="31">
                  <c:v>-26250</c:v>
                </c:pt>
                <c:pt idx="32">
                  <c:v>-28125</c:v>
                </c:pt>
                <c:pt idx="33">
                  <c:v>-28125</c:v>
                </c:pt>
                <c:pt idx="34">
                  <c:v>-27500</c:v>
                </c:pt>
                <c:pt idx="35">
                  <c:v>-26875</c:v>
                </c:pt>
                <c:pt idx="36">
                  <c:v>-23750</c:v>
                </c:pt>
                <c:pt idx="37">
                  <c:v>-21875</c:v>
                </c:pt>
                <c:pt idx="38">
                  <c:v>-17500</c:v>
                </c:pt>
                <c:pt idx="39">
                  <c:v>-13125</c:v>
                </c:pt>
                <c:pt idx="40">
                  <c:v>-7499.99999999999</c:v>
                </c:pt>
                <c:pt idx="41">
                  <c:v>-625</c:v>
                </c:pt>
                <c:pt idx="42">
                  <c:v>0</c:v>
                </c:pt>
                <c:pt idx="43">
                  <c:v>625</c:v>
                </c:pt>
                <c:pt idx="44">
                  <c:v>-625</c:v>
                </c:pt>
                <c:pt idx="45">
                  <c:v>625</c:v>
                </c:pt>
                <c:pt idx="46">
                  <c:v>625</c:v>
                </c:pt>
                <c:pt idx="47">
                  <c:v>0</c:v>
                </c:pt>
                <c:pt idx="48">
                  <c:v>1250</c:v>
                </c:pt>
                <c:pt idx="49">
                  <c:v>0</c:v>
                </c:pt>
                <c:pt idx="50">
                  <c:v>625.000000000455</c:v>
                </c:pt>
                <c:pt idx="51">
                  <c:v>1249.99999999953</c:v>
                </c:pt>
                <c:pt idx="52">
                  <c:v>625</c:v>
                </c:pt>
                <c:pt idx="53">
                  <c:v>625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1875</c:v>
                </c:pt>
                <c:pt idx="58">
                  <c:v>625</c:v>
                </c:pt>
                <c:pt idx="59">
                  <c:v>1875</c:v>
                </c:pt>
                <c:pt idx="60">
                  <c:v>1250</c:v>
                </c:pt>
                <c:pt idx="61">
                  <c:v>1249.99999999999</c:v>
                </c:pt>
                <c:pt idx="62">
                  <c:v>2500</c:v>
                </c:pt>
                <c:pt idx="63">
                  <c:v>1875</c:v>
                </c:pt>
                <c:pt idx="64">
                  <c:v>1250</c:v>
                </c:pt>
                <c:pt idx="65">
                  <c:v>2500</c:v>
                </c:pt>
                <c:pt idx="66">
                  <c:v>1875</c:v>
                </c:pt>
                <c:pt idx="67">
                  <c:v>1875</c:v>
                </c:pt>
                <c:pt idx="68">
                  <c:v>2500</c:v>
                </c:pt>
                <c:pt idx="69">
                  <c:v>2500</c:v>
                </c:pt>
                <c:pt idx="70">
                  <c:v>1875</c:v>
                </c:pt>
                <c:pt idx="71">
                  <c:v>3124.99999999998</c:v>
                </c:pt>
                <c:pt idx="72">
                  <c:v>1875</c:v>
                </c:pt>
                <c:pt idx="73">
                  <c:v>3125</c:v>
                </c:pt>
                <c:pt idx="74">
                  <c:v>2500</c:v>
                </c:pt>
                <c:pt idx="75">
                  <c:v>2500</c:v>
                </c:pt>
                <c:pt idx="76">
                  <c:v>3125</c:v>
                </c:pt>
                <c:pt idx="77">
                  <c:v>2500</c:v>
                </c:pt>
                <c:pt idx="78">
                  <c:v>3125</c:v>
                </c:pt>
                <c:pt idx="79">
                  <c:v>3125</c:v>
                </c:pt>
                <c:pt idx="80">
                  <c:v>3124.99999999998</c:v>
                </c:pt>
                <c:pt idx="81">
                  <c:v>2500</c:v>
                </c:pt>
                <c:pt idx="82">
                  <c:v>3750</c:v>
                </c:pt>
                <c:pt idx="83">
                  <c:v>3125</c:v>
                </c:pt>
                <c:pt idx="84">
                  <c:v>3125</c:v>
                </c:pt>
                <c:pt idx="85">
                  <c:v>3750</c:v>
                </c:pt>
                <c:pt idx="86">
                  <c:v>3125</c:v>
                </c:pt>
                <c:pt idx="87">
                  <c:v>3125</c:v>
                </c:pt>
                <c:pt idx="88">
                  <c:v>3749.99999999998</c:v>
                </c:pt>
                <c:pt idx="89">
                  <c:v>3125</c:v>
                </c:pt>
                <c:pt idx="90">
                  <c:v>3750</c:v>
                </c:pt>
                <c:pt idx="91">
                  <c:v>3750</c:v>
                </c:pt>
                <c:pt idx="92">
                  <c:v>3125</c:v>
                </c:pt>
                <c:pt idx="93">
                  <c:v>3750</c:v>
                </c:pt>
                <c:pt idx="94">
                  <c:v>3125</c:v>
                </c:pt>
                <c:pt idx="95">
                  <c:v>4374.99999999998</c:v>
                </c:pt>
                <c:pt idx="96">
                  <c:v>3125</c:v>
                </c:pt>
                <c:pt idx="97">
                  <c:v>3750</c:v>
                </c:pt>
                <c:pt idx="98">
                  <c:v>3750</c:v>
                </c:pt>
                <c:pt idx="99">
                  <c:v>3125</c:v>
                </c:pt>
                <c:pt idx="100">
                  <c:v>3750</c:v>
                </c:pt>
                <c:pt idx="101">
                  <c:v>3750</c:v>
                </c:pt>
                <c:pt idx="102">
                  <c:v>3750</c:v>
                </c:pt>
                <c:pt idx="103">
                  <c:v>3125</c:v>
                </c:pt>
                <c:pt idx="104">
                  <c:v>3750</c:v>
                </c:pt>
                <c:pt idx="105">
                  <c:v>3750</c:v>
                </c:pt>
                <c:pt idx="106">
                  <c:v>3124.99999999995</c:v>
                </c:pt>
                <c:pt idx="107">
                  <c:v>3750</c:v>
                </c:pt>
                <c:pt idx="108">
                  <c:v>3125</c:v>
                </c:pt>
                <c:pt idx="109">
                  <c:v>3125</c:v>
                </c:pt>
                <c:pt idx="110">
                  <c:v>3125</c:v>
                </c:pt>
                <c:pt idx="111">
                  <c:v>3750</c:v>
                </c:pt>
                <c:pt idx="112">
                  <c:v>3125</c:v>
                </c:pt>
                <c:pt idx="113">
                  <c:v>2500</c:v>
                </c:pt>
                <c:pt idx="114">
                  <c:v>3750</c:v>
                </c:pt>
                <c:pt idx="115">
                  <c:v>2500</c:v>
                </c:pt>
                <c:pt idx="116">
                  <c:v>3125</c:v>
                </c:pt>
                <c:pt idx="117">
                  <c:v>2500</c:v>
                </c:pt>
                <c:pt idx="118">
                  <c:v>2500</c:v>
                </c:pt>
                <c:pt idx="119">
                  <c:v>2500</c:v>
                </c:pt>
                <c:pt idx="120">
                  <c:v>3125</c:v>
                </c:pt>
                <c:pt idx="121">
                  <c:v>1875</c:v>
                </c:pt>
                <c:pt idx="122">
                  <c:v>1875</c:v>
                </c:pt>
                <c:pt idx="123">
                  <c:v>2499.99999999995</c:v>
                </c:pt>
                <c:pt idx="124">
                  <c:v>1875</c:v>
                </c:pt>
                <c:pt idx="125">
                  <c:v>1875</c:v>
                </c:pt>
                <c:pt idx="126">
                  <c:v>1875</c:v>
                </c:pt>
                <c:pt idx="127">
                  <c:v>1250</c:v>
                </c:pt>
                <c:pt idx="128">
                  <c:v>1875</c:v>
                </c:pt>
                <c:pt idx="129">
                  <c:v>1250</c:v>
                </c:pt>
                <c:pt idx="130">
                  <c:v>625</c:v>
                </c:pt>
                <c:pt idx="131">
                  <c:v>1250</c:v>
                </c:pt>
                <c:pt idx="132">
                  <c:v>625</c:v>
                </c:pt>
                <c:pt idx="133">
                  <c:v>625</c:v>
                </c:pt>
                <c:pt idx="134">
                  <c:v>625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-1250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RW40_30!$Y$25:$Y$165</c:f>
              <c:numCache>
                <c:formatCode>General</c:formatCode>
                <c:ptCount val="141"/>
                <c:pt idx="0">
                  <c:v>0</c:v>
                </c:pt>
                <c:pt idx="1">
                  <c:v>-421250</c:v>
                </c:pt>
                <c:pt idx="2">
                  <c:v>-10000</c:v>
                </c:pt>
                <c:pt idx="3">
                  <c:v>-18125.0000000001</c:v>
                </c:pt>
                <c:pt idx="4">
                  <c:v>-21249.9999999998</c:v>
                </c:pt>
                <c:pt idx="5">
                  <c:v>-26875</c:v>
                </c:pt>
                <c:pt idx="6">
                  <c:v>-30000</c:v>
                </c:pt>
                <c:pt idx="7">
                  <c:v>-31250</c:v>
                </c:pt>
                <c:pt idx="8">
                  <c:v>-34375.0000000004</c:v>
                </c:pt>
                <c:pt idx="9">
                  <c:v>-33750</c:v>
                </c:pt>
                <c:pt idx="10">
                  <c:v>-33125.0000000001</c:v>
                </c:pt>
                <c:pt idx="11">
                  <c:v>-33125</c:v>
                </c:pt>
                <c:pt idx="12">
                  <c:v>-30000</c:v>
                </c:pt>
                <c:pt idx="13">
                  <c:v>-28125</c:v>
                </c:pt>
                <c:pt idx="14">
                  <c:v>-24374.9999999989</c:v>
                </c:pt>
                <c:pt idx="15">
                  <c:v>-21250</c:v>
                </c:pt>
                <c:pt idx="16">
                  <c:v>-15000</c:v>
                </c:pt>
                <c:pt idx="17">
                  <c:v>-11875</c:v>
                </c:pt>
                <c:pt idx="18">
                  <c:v>-5000</c:v>
                </c:pt>
                <c:pt idx="19">
                  <c:v>0</c:v>
                </c:pt>
                <c:pt idx="20">
                  <c:v>6875</c:v>
                </c:pt>
                <c:pt idx="21">
                  <c:v>12500</c:v>
                </c:pt>
                <c:pt idx="22">
                  <c:v>18750</c:v>
                </c:pt>
                <c:pt idx="23">
                  <c:v>24999.9999999999</c:v>
                </c:pt>
                <c:pt idx="24">
                  <c:v>31250</c:v>
                </c:pt>
                <c:pt idx="25">
                  <c:v>36249.9999999981</c:v>
                </c:pt>
                <c:pt idx="26">
                  <c:v>42500.0000000018</c:v>
                </c:pt>
                <c:pt idx="27">
                  <c:v>46875</c:v>
                </c:pt>
                <c:pt idx="28">
                  <c:v>51249.9999999999</c:v>
                </c:pt>
                <c:pt idx="29">
                  <c:v>53750</c:v>
                </c:pt>
                <c:pt idx="30">
                  <c:v>57499.9999999999</c:v>
                </c:pt>
                <c:pt idx="31">
                  <c:v>57500</c:v>
                </c:pt>
                <c:pt idx="32">
                  <c:v>59374.9999999999</c:v>
                </c:pt>
                <c:pt idx="33">
                  <c:v>57500</c:v>
                </c:pt>
                <c:pt idx="34">
                  <c:v>56250</c:v>
                </c:pt>
                <c:pt idx="35">
                  <c:v>53125</c:v>
                </c:pt>
                <c:pt idx="36">
                  <c:v>47500</c:v>
                </c:pt>
                <c:pt idx="37">
                  <c:v>41250</c:v>
                </c:pt>
                <c:pt idx="38">
                  <c:v>34375</c:v>
                </c:pt>
                <c:pt idx="39">
                  <c:v>24375</c:v>
                </c:pt>
                <c:pt idx="40">
                  <c:v>12500</c:v>
                </c:pt>
                <c:pt idx="41">
                  <c:v>3125</c:v>
                </c:pt>
                <c:pt idx="42">
                  <c:v>0</c:v>
                </c:pt>
                <c:pt idx="43">
                  <c:v>1250</c:v>
                </c:pt>
                <c:pt idx="44">
                  <c:v>1875</c:v>
                </c:pt>
                <c:pt idx="45">
                  <c:v>1875</c:v>
                </c:pt>
                <c:pt idx="46">
                  <c:v>3125</c:v>
                </c:pt>
                <c:pt idx="47">
                  <c:v>3750</c:v>
                </c:pt>
                <c:pt idx="48">
                  <c:v>3125</c:v>
                </c:pt>
                <c:pt idx="49">
                  <c:v>4375</c:v>
                </c:pt>
                <c:pt idx="50">
                  <c:v>4375.00000000013</c:v>
                </c:pt>
                <c:pt idx="51">
                  <c:v>4999.99999999986</c:v>
                </c:pt>
                <c:pt idx="52">
                  <c:v>5000</c:v>
                </c:pt>
                <c:pt idx="53">
                  <c:v>6249.99999999999</c:v>
                </c:pt>
                <c:pt idx="54">
                  <c:v>5624.99999999999</c:v>
                </c:pt>
                <c:pt idx="55">
                  <c:v>5624.99999999999</c:v>
                </c:pt>
                <c:pt idx="56">
                  <c:v>6874.99999999999</c:v>
                </c:pt>
                <c:pt idx="57">
                  <c:v>6250</c:v>
                </c:pt>
                <c:pt idx="58">
                  <c:v>7499.99999999999</c:v>
                </c:pt>
                <c:pt idx="59">
                  <c:v>6250</c:v>
                </c:pt>
                <c:pt idx="60">
                  <c:v>7499.99999999999</c:v>
                </c:pt>
                <c:pt idx="61">
                  <c:v>7500</c:v>
                </c:pt>
                <c:pt idx="62">
                  <c:v>6874.99999999999</c:v>
                </c:pt>
                <c:pt idx="63">
                  <c:v>8125</c:v>
                </c:pt>
                <c:pt idx="64">
                  <c:v>6874.99999999998</c:v>
                </c:pt>
                <c:pt idx="65">
                  <c:v>8125</c:v>
                </c:pt>
                <c:pt idx="66">
                  <c:v>7500</c:v>
                </c:pt>
                <c:pt idx="67">
                  <c:v>8125</c:v>
                </c:pt>
                <c:pt idx="68">
                  <c:v>6874.99999999998</c:v>
                </c:pt>
                <c:pt idx="69">
                  <c:v>8125</c:v>
                </c:pt>
                <c:pt idx="70">
                  <c:v>7500</c:v>
                </c:pt>
                <c:pt idx="71">
                  <c:v>8124.99999999998</c:v>
                </c:pt>
                <c:pt idx="72">
                  <c:v>6875</c:v>
                </c:pt>
                <c:pt idx="73">
                  <c:v>7500</c:v>
                </c:pt>
                <c:pt idx="74">
                  <c:v>7500</c:v>
                </c:pt>
                <c:pt idx="75">
                  <c:v>7499.99999999998</c:v>
                </c:pt>
                <c:pt idx="76">
                  <c:v>6875</c:v>
                </c:pt>
                <c:pt idx="77">
                  <c:v>6875</c:v>
                </c:pt>
                <c:pt idx="78">
                  <c:v>6875</c:v>
                </c:pt>
                <c:pt idx="79">
                  <c:v>6875</c:v>
                </c:pt>
                <c:pt idx="80">
                  <c:v>6249.99999999995</c:v>
                </c:pt>
                <c:pt idx="81">
                  <c:v>6250</c:v>
                </c:pt>
                <c:pt idx="82">
                  <c:v>6250</c:v>
                </c:pt>
                <c:pt idx="83">
                  <c:v>6250</c:v>
                </c:pt>
                <c:pt idx="84">
                  <c:v>5625</c:v>
                </c:pt>
                <c:pt idx="85">
                  <c:v>5625</c:v>
                </c:pt>
                <c:pt idx="86">
                  <c:v>5000</c:v>
                </c:pt>
                <c:pt idx="87">
                  <c:v>5000</c:v>
                </c:pt>
                <c:pt idx="88">
                  <c:v>5000</c:v>
                </c:pt>
                <c:pt idx="89">
                  <c:v>4999.99999999995</c:v>
                </c:pt>
                <c:pt idx="90">
                  <c:v>3750</c:v>
                </c:pt>
                <c:pt idx="91">
                  <c:v>4375</c:v>
                </c:pt>
                <c:pt idx="92">
                  <c:v>3750</c:v>
                </c:pt>
                <c:pt idx="93">
                  <c:v>3750</c:v>
                </c:pt>
                <c:pt idx="94">
                  <c:v>3750</c:v>
                </c:pt>
                <c:pt idx="95">
                  <c:v>2500</c:v>
                </c:pt>
                <c:pt idx="96">
                  <c:v>3125</c:v>
                </c:pt>
                <c:pt idx="97">
                  <c:v>2500</c:v>
                </c:pt>
                <c:pt idx="98">
                  <c:v>2500</c:v>
                </c:pt>
                <c:pt idx="99">
                  <c:v>1875</c:v>
                </c:pt>
                <c:pt idx="100">
                  <c:v>1875</c:v>
                </c:pt>
                <c:pt idx="101">
                  <c:v>1875</c:v>
                </c:pt>
                <c:pt idx="102">
                  <c:v>1250</c:v>
                </c:pt>
                <c:pt idx="103">
                  <c:v>625</c:v>
                </c:pt>
                <c:pt idx="104">
                  <c:v>1250</c:v>
                </c:pt>
                <c:pt idx="105">
                  <c:v>625</c:v>
                </c:pt>
                <c:pt idx="106">
                  <c:v>0</c:v>
                </c:pt>
                <c:pt idx="107">
                  <c:v>625</c:v>
                </c:pt>
                <c:pt idx="108">
                  <c:v>0</c:v>
                </c:pt>
                <c:pt idx="109">
                  <c:v>-625</c:v>
                </c:pt>
                <c:pt idx="110">
                  <c:v>0</c:v>
                </c:pt>
                <c:pt idx="111">
                  <c:v>-625</c:v>
                </c:pt>
                <c:pt idx="112">
                  <c:v>-1250</c:v>
                </c:pt>
                <c:pt idx="113">
                  <c:v>-1250</c:v>
                </c:pt>
                <c:pt idx="114">
                  <c:v>-625</c:v>
                </c:pt>
                <c:pt idx="115">
                  <c:v>-1875</c:v>
                </c:pt>
                <c:pt idx="116">
                  <c:v>-625</c:v>
                </c:pt>
                <c:pt idx="117">
                  <c:v>-2500</c:v>
                </c:pt>
                <c:pt idx="118">
                  <c:v>-1250</c:v>
                </c:pt>
                <c:pt idx="119">
                  <c:v>-2500</c:v>
                </c:pt>
                <c:pt idx="120">
                  <c:v>-1250</c:v>
                </c:pt>
                <c:pt idx="121">
                  <c:v>-2500</c:v>
                </c:pt>
                <c:pt idx="122">
                  <c:v>-2500</c:v>
                </c:pt>
                <c:pt idx="123">
                  <c:v>-1875</c:v>
                </c:pt>
                <c:pt idx="124">
                  <c:v>-1875</c:v>
                </c:pt>
                <c:pt idx="125">
                  <c:v>-3125</c:v>
                </c:pt>
                <c:pt idx="126">
                  <c:v>-1875</c:v>
                </c:pt>
                <c:pt idx="127">
                  <c:v>-3125</c:v>
                </c:pt>
                <c:pt idx="128">
                  <c:v>-1875</c:v>
                </c:pt>
                <c:pt idx="129">
                  <c:v>-2500</c:v>
                </c:pt>
                <c:pt idx="130">
                  <c:v>-2500</c:v>
                </c:pt>
                <c:pt idx="131">
                  <c:v>-2500</c:v>
                </c:pt>
                <c:pt idx="132">
                  <c:v>-1874.99999999995</c:v>
                </c:pt>
                <c:pt idx="133">
                  <c:v>-3125</c:v>
                </c:pt>
                <c:pt idx="134">
                  <c:v>-1250</c:v>
                </c:pt>
                <c:pt idx="135">
                  <c:v>-3125</c:v>
                </c:pt>
                <c:pt idx="136">
                  <c:v>-1250</c:v>
                </c:pt>
                <c:pt idx="137">
                  <c:v>-2500</c:v>
                </c:pt>
                <c:pt idx="138">
                  <c:v>-1250</c:v>
                </c:pt>
                <c:pt idx="139">
                  <c:v>-2500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5829032"/>
        <c:axId val="581279377"/>
      </c:lineChart>
      <c:catAx>
        <c:axId val="76582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279377"/>
        <c:crosses val="autoZero"/>
        <c:auto val="1"/>
        <c:lblAlgn val="ctr"/>
        <c:lblOffset val="100"/>
        <c:noMultiLvlLbl val="0"/>
      </c:catAx>
      <c:valAx>
        <c:axId val="5812793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82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RW40_30!$AA$25:$AA$164</c:f>
              <c:numCache>
                <c:formatCode>General</c:formatCode>
                <c:ptCount val="140"/>
                <c:pt idx="0">
                  <c:v>0</c:v>
                </c:pt>
                <c:pt idx="1">
                  <c:v>224375</c:v>
                </c:pt>
                <c:pt idx="2">
                  <c:v>-7500.00000000005</c:v>
                </c:pt>
                <c:pt idx="3">
                  <c:v>-4999.99999999986</c:v>
                </c:pt>
                <c:pt idx="4">
                  <c:v>-6250.00000000009</c:v>
                </c:pt>
                <c:pt idx="5">
                  <c:v>-2500</c:v>
                </c:pt>
                <c:pt idx="6">
                  <c:v>-3124.99999999995</c:v>
                </c:pt>
                <c:pt idx="7">
                  <c:v>-2500.00000000032</c:v>
                </c:pt>
                <c:pt idx="8">
                  <c:v>-1874.99999999973</c:v>
                </c:pt>
                <c:pt idx="9">
                  <c:v>624.999999999913</c:v>
                </c:pt>
                <c:pt idx="10">
                  <c:v>8.73114913702011e-11</c:v>
                </c:pt>
                <c:pt idx="11">
                  <c:v>0</c:v>
                </c:pt>
                <c:pt idx="12">
                  <c:v>1875</c:v>
                </c:pt>
                <c:pt idx="13">
                  <c:v>1875.00000000082</c:v>
                </c:pt>
                <c:pt idx="14">
                  <c:v>1874.99999999918</c:v>
                </c:pt>
                <c:pt idx="15">
                  <c:v>3750</c:v>
                </c:pt>
                <c:pt idx="16">
                  <c:v>1875.00000000009</c:v>
                </c:pt>
                <c:pt idx="17">
                  <c:v>3749.99999999991</c:v>
                </c:pt>
                <c:pt idx="18">
                  <c:v>3125</c:v>
                </c:pt>
                <c:pt idx="19">
                  <c:v>4375</c:v>
                </c:pt>
                <c:pt idx="20">
                  <c:v>3750</c:v>
                </c:pt>
                <c:pt idx="21">
                  <c:v>2500</c:v>
                </c:pt>
                <c:pt idx="22">
                  <c:v>5000</c:v>
                </c:pt>
                <c:pt idx="23">
                  <c:v>1875</c:v>
                </c:pt>
                <c:pt idx="24">
                  <c:v>4999.999999998</c:v>
                </c:pt>
                <c:pt idx="25">
                  <c:v>1875.000000004</c:v>
                </c:pt>
                <c:pt idx="26">
                  <c:v>3124.999999998</c:v>
                </c:pt>
                <c:pt idx="27">
                  <c:v>2500</c:v>
                </c:pt>
                <c:pt idx="28">
                  <c:v>2500</c:v>
                </c:pt>
                <c:pt idx="29">
                  <c:v>1250</c:v>
                </c:pt>
                <c:pt idx="30">
                  <c:v>2499.99999999991</c:v>
                </c:pt>
                <c:pt idx="31">
                  <c:v>-624.999999999909</c:v>
                </c:pt>
                <c:pt idx="32">
                  <c:v>1875</c:v>
                </c:pt>
                <c:pt idx="33">
                  <c:v>-625</c:v>
                </c:pt>
                <c:pt idx="34">
                  <c:v>0</c:v>
                </c:pt>
                <c:pt idx="35">
                  <c:v>-625.000000000091</c:v>
                </c:pt>
                <c:pt idx="36">
                  <c:v>-624.999999999909</c:v>
                </c:pt>
                <c:pt idx="37">
                  <c:v>-1875</c:v>
                </c:pt>
                <c:pt idx="38">
                  <c:v>-1875</c:v>
                </c:pt>
                <c:pt idx="39">
                  <c:v>-2500</c:v>
                </c:pt>
                <c:pt idx="40">
                  <c:v>1250</c:v>
                </c:pt>
                <c:pt idx="41">
                  <c:v>13124.9999999999</c:v>
                </c:pt>
                <c:pt idx="42">
                  <c:v>13125.0000000001</c:v>
                </c:pt>
                <c:pt idx="43">
                  <c:v>12500</c:v>
                </c:pt>
                <c:pt idx="44">
                  <c:v>6875</c:v>
                </c:pt>
                <c:pt idx="45">
                  <c:v>8749.99999999996</c:v>
                </c:pt>
                <c:pt idx="46">
                  <c:v>5000.00000000004</c:v>
                </c:pt>
                <c:pt idx="47">
                  <c:v>5624.99999999997</c:v>
                </c:pt>
                <c:pt idx="48">
                  <c:v>4375</c:v>
                </c:pt>
                <c:pt idx="49">
                  <c:v>4375.00000000052</c:v>
                </c:pt>
                <c:pt idx="50">
                  <c:v>4999.99999999894</c:v>
                </c:pt>
                <c:pt idx="51">
                  <c:v>6250.00000000049</c:v>
                </c:pt>
                <c:pt idx="52">
                  <c:v>5625.00000000003</c:v>
                </c:pt>
                <c:pt idx="53">
                  <c:v>6250</c:v>
                </c:pt>
                <c:pt idx="54">
                  <c:v>6875</c:v>
                </c:pt>
                <c:pt idx="55">
                  <c:v>8125</c:v>
                </c:pt>
                <c:pt idx="56">
                  <c:v>6250</c:v>
                </c:pt>
                <c:pt idx="57">
                  <c:v>7499.99999999991</c:v>
                </c:pt>
                <c:pt idx="58">
                  <c:v>5000</c:v>
                </c:pt>
                <c:pt idx="59">
                  <c:v>6250.00000000017</c:v>
                </c:pt>
                <c:pt idx="60">
                  <c:v>1874.99999999983</c:v>
                </c:pt>
                <c:pt idx="61">
                  <c:v>2500</c:v>
                </c:pt>
                <c:pt idx="62">
                  <c:v>-1249.99999999983</c:v>
                </c:pt>
                <c:pt idx="63">
                  <c:v>-3125.00000000038</c:v>
                </c:pt>
                <c:pt idx="64">
                  <c:v>-5624.99999999962</c:v>
                </c:pt>
                <c:pt idx="65">
                  <c:v>-8750</c:v>
                </c:pt>
                <c:pt idx="66">
                  <c:v>-10625.0000000004</c:v>
                </c:pt>
                <c:pt idx="67">
                  <c:v>-14374.9999999996</c:v>
                </c:pt>
                <c:pt idx="68">
                  <c:v>-16250</c:v>
                </c:pt>
                <c:pt idx="69">
                  <c:v>-18125</c:v>
                </c:pt>
                <c:pt idx="70">
                  <c:v>-19375.0000000004</c:v>
                </c:pt>
                <c:pt idx="71">
                  <c:v>-22499.9999999996</c:v>
                </c:pt>
                <c:pt idx="72">
                  <c:v>-21250</c:v>
                </c:pt>
                <c:pt idx="73">
                  <c:v>-23750</c:v>
                </c:pt>
                <c:pt idx="74">
                  <c:v>-23125</c:v>
                </c:pt>
                <c:pt idx="75">
                  <c:v>-22499.9999999996</c:v>
                </c:pt>
                <c:pt idx="76">
                  <c:v>-22500.0000000004</c:v>
                </c:pt>
                <c:pt idx="77">
                  <c:v>-20625</c:v>
                </c:pt>
                <c:pt idx="78">
                  <c:v>-21250</c:v>
                </c:pt>
                <c:pt idx="79">
                  <c:v>-18124.9999999996</c:v>
                </c:pt>
                <c:pt idx="80">
                  <c:v>-16875.0000000004</c:v>
                </c:pt>
                <c:pt idx="81">
                  <c:v>-16875</c:v>
                </c:pt>
                <c:pt idx="82">
                  <c:v>-13749.9999999996</c:v>
                </c:pt>
                <c:pt idx="83">
                  <c:v>-12500.0000000002</c:v>
                </c:pt>
                <c:pt idx="84">
                  <c:v>-10000</c:v>
                </c:pt>
                <c:pt idx="85">
                  <c:v>-10625</c:v>
                </c:pt>
                <c:pt idx="86">
                  <c:v>-6250</c:v>
                </c:pt>
                <c:pt idx="87">
                  <c:v>-6875</c:v>
                </c:pt>
                <c:pt idx="88">
                  <c:v>-4374.99999999994</c:v>
                </c:pt>
                <c:pt idx="89">
                  <c:v>-1875.00000000006</c:v>
                </c:pt>
                <c:pt idx="90">
                  <c:v>-1249.99999999994</c:v>
                </c:pt>
                <c:pt idx="91">
                  <c:v>624.999999999942</c:v>
                </c:pt>
                <c:pt idx="92">
                  <c:v>2500.00000000006</c:v>
                </c:pt>
                <c:pt idx="93">
                  <c:v>4999.99999999994</c:v>
                </c:pt>
                <c:pt idx="94">
                  <c:v>5000</c:v>
                </c:pt>
                <c:pt idx="95">
                  <c:v>7500</c:v>
                </c:pt>
                <c:pt idx="96">
                  <c:v>10000</c:v>
                </c:pt>
                <c:pt idx="97">
                  <c:v>10625</c:v>
                </c:pt>
                <c:pt idx="98">
                  <c:v>12500.0000000002</c:v>
                </c:pt>
                <c:pt idx="99">
                  <c:v>14374.9999999996</c:v>
                </c:pt>
                <c:pt idx="100">
                  <c:v>15625</c:v>
                </c:pt>
                <c:pt idx="101">
                  <c:v>16875.0000000004</c:v>
                </c:pt>
                <c:pt idx="102">
                  <c:v>20624.9999999996</c:v>
                </c:pt>
                <c:pt idx="103">
                  <c:v>18750</c:v>
                </c:pt>
                <c:pt idx="104">
                  <c:v>23125</c:v>
                </c:pt>
                <c:pt idx="105">
                  <c:v>20625.0000000004</c:v>
                </c:pt>
                <c:pt idx="106">
                  <c:v>24374.9999999996</c:v>
                </c:pt>
                <c:pt idx="107">
                  <c:v>22500</c:v>
                </c:pt>
                <c:pt idx="108">
                  <c:v>23750</c:v>
                </c:pt>
                <c:pt idx="109">
                  <c:v>21875</c:v>
                </c:pt>
                <c:pt idx="110">
                  <c:v>21874.9999999996</c:v>
                </c:pt>
                <c:pt idx="111">
                  <c:v>20000.0000000004</c:v>
                </c:pt>
                <c:pt idx="112">
                  <c:v>18750</c:v>
                </c:pt>
                <c:pt idx="113">
                  <c:v>15000</c:v>
                </c:pt>
                <c:pt idx="114">
                  <c:v>14999.9999999996</c:v>
                </c:pt>
                <c:pt idx="115">
                  <c:v>10625.0000000004</c:v>
                </c:pt>
                <c:pt idx="116">
                  <c:v>8125</c:v>
                </c:pt>
                <c:pt idx="117">
                  <c:v>5624.99999999962</c:v>
                </c:pt>
                <c:pt idx="118">
                  <c:v>3125.00000000038</c:v>
                </c:pt>
                <c:pt idx="119">
                  <c:v>624.999999999825</c:v>
                </c:pt>
                <c:pt idx="120">
                  <c:v>-1250</c:v>
                </c:pt>
                <c:pt idx="121">
                  <c:v>-3749.99999999983</c:v>
                </c:pt>
                <c:pt idx="122">
                  <c:v>-5000.00000000017</c:v>
                </c:pt>
                <c:pt idx="123">
                  <c:v>-6250</c:v>
                </c:pt>
                <c:pt idx="124">
                  <c:v>-6249.99999999991</c:v>
                </c:pt>
                <c:pt idx="125">
                  <c:v>-7500</c:v>
                </c:pt>
                <c:pt idx="126">
                  <c:v>-7500</c:v>
                </c:pt>
                <c:pt idx="127">
                  <c:v>-6250.00000000006</c:v>
                </c:pt>
                <c:pt idx="128">
                  <c:v>-6249.99999999994</c:v>
                </c:pt>
                <c:pt idx="129">
                  <c:v>-5625</c:v>
                </c:pt>
                <c:pt idx="130">
                  <c:v>-6249.99999999999</c:v>
                </c:pt>
                <c:pt idx="131">
                  <c:v>-3750.00000000001</c:v>
                </c:pt>
                <c:pt idx="132">
                  <c:v>-4374.99999999999</c:v>
                </c:pt>
                <c:pt idx="133">
                  <c:v>-5000</c:v>
                </c:pt>
                <c:pt idx="134">
                  <c:v>-5000</c:v>
                </c:pt>
                <c:pt idx="135">
                  <c:v>-4999.99999999997</c:v>
                </c:pt>
                <c:pt idx="136">
                  <c:v>-7500.00000000005</c:v>
                </c:pt>
                <c:pt idx="137">
                  <c:v>-8749.99999999991</c:v>
                </c:pt>
                <c:pt idx="138">
                  <c:v>-11875.0000000001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RW40_30!$AB$25:$AB$164</c:f>
              <c:numCache>
                <c:formatCode>General</c:formatCode>
                <c:ptCount val="140"/>
                <c:pt idx="0">
                  <c:v>0</c:v>
                </c:pt>
                <c:pt idx="1">
                  <c:v>222500</c:v>
                </c:pt>
                <c:pt idx="2">
                  <c:v>-11250</c:v>
                </c:pt>
                <c:pt idx="3">
                  <c:v>-10624.9999999999</c:v>
                </c:pt>
                <c:pt idx="4">
                  <c:v>-8125.00000000005</c:v>
                </c:pt>
                <c:pt idx="5">
                  <c:v>-4375.00000000004</c:v>
                </c:pt>
                <c:pt idx="6">
                  <c:v>-5000</c:v>
                </c:pt>
                <c:pt idx="7">
                  <c:v>-1875.00000000036</c:v>
                </c:pt>
                <c:pt idx="8">
                  <c:v>-624.999999999636</c:v>
                </c:pt>
                <c:pt idx="9">
                  <c:v>625</c:v>
                </c:pt>
                <c:pt idx="10">
                  <c:v>3124.99999999991</c:v>
                </c:pt>
                <c:pt idx="11">
                  <c:v>3125.00000000009</c:v>
                </c:pt>
                <c:pt idx="12">
                  <c:v>5000</c:v>
                </c:pt>
                <c:pt idx="13">
                  <c:v>5000.00000000109</c:v>
                </c:pt>
                <c:pt idx="14">
                  <c:v>6249.99999999891</c:v>
                </c:pt>
                <c:pt idx="15">
                  <c:v>7500</c:v>
                </c:pt>
                <c:pt idx="16">
                  <c:v>6875</c:v>
                </c:pt>
                <c:pt idx="17">
                  <c:v>7500</c:v>
                </c:pt>
                <c:pt idx="18">
                  <c:v>7500</c:v>
                </c:pt>
                <c:pt idx="19">
                  <c:v>8125</c:v>
                </c:pt>
                <c:pt idx="20">
                  <c:v>6250</c:v>
                </c:pt>
                <c:pt idx="21">
                  <c:v>7500</c:v>
                </c:pt>
                <c:pt idx="22">
                  <c:v>6250</c:v>
                </c:pt>
                <c:pt idx="23">
                  <c:v>4375</c:v>
                </c:pt>
                <c:pt idx="24">
                  <c:v>6249.99999999782</c:v>
                </c:pt>
                <c:pt idx="25">
                  <c:v>3125.00000000427</c:v>
                </c:pt>
                <c:pt idx="26">
                  <c:v>3749.99999999791</c:v>
                </c:pt>
                <c:pt idx="27">
                  <c:v>2499.99999999991</c:v>
                </c:pt>
                <c:pt idx="28">
                  <c:v>625.000000000095</c:v>
                </c:pt>
                <c:pt idx="29">
                  <c:v>1249.99999999991</c:v>
                </c:pt>
                <c:pt idx="30">
                  <c:v>-624.999999999905</c:v>
                </c:pt>
                <c:pt idx="31">
                  <c:v>-9.45874489843845e-11</c:v>
                </c:pt>
                <c:pt idx="32">
                  <c:v>-3124.99999999991</c:v>
                </c:pt>
                <c:pt idx="33">
                  <c:v>-1250.00000000004</c:v>
                </c:pt>
                <c:pt idx="34">
                  <c:v>-3749.99999999996</c:v>
                </c:pt>
                <c:pt idx="35">
                  <c:v>-3750.00000000004</c:v>
                </c:pt>
                <c:pt idx="36">
                  <c:v>-5625</c:v>
                </c:pt>
                <c:pt idx="37">
                  <c:v>-3749.99999999995</c:v>
                </c:pt>
                <c:pt idx="38">
                  <c:v>-8125.00000000005</c:v>
                </c:pt>
                <c:pt idx="39">
                  <c:v>-5624.99999999995</c:v>
                </c:pt>
                <c:pt idx="40">
                  <c:v>-5000</c:v>
                </c:pt>
                <c:pt idx="41">
                  <c:v>6875</c:v>
                </c:pt>
                <c:pt idx="42">
                  <c:v>9999.99999999998</c:v>
                </c:pt>
                <c:pt idx="43">
                  <c:v>7500</c:v>
                </c:pt>
                <c:pt idx="44">
                  <c:v>6874.99999999998</c:v>
                </c:pt>
                <c:pt idx="45">
                  <c:v>5000.00000000001</c:v>
                </c:pt>
                <c:pt idx="46">
                  <c:v>4999.99999999999</c:v>
                </c:pt>
                <c:pt idx="47">
                  <c:v>5625</c:v>
                </c:pt>
                <c:pt idx="48">
                  <c:v>2500</c:v>
                </c:pt>
                <c:pt idx="49">
                  <c:v>5000.00000000083</c:v>
                </c:pt>
                <c:pt idx="50">
                  <c:v>3749.99999999833</c:v>
                </c:pt>
                <c:pt idx="51">
                  <c:v>3750.0000000008</c:v>
                </c:pt>
                <c:pt idx="52">
                  <c:v>5000.00000000004</c:v>
                </c:pt>
                <c:pt idx="53">
                  <c:v>3125</c:v>
                </c:pt>
                <c:pt idx="54">
                  <c:v>5624.99999999996</c:v>
                </c:pt>
                <c:pt idx="55">
                  <c:v>2500</c:v>
                </c:pt>
                <c:pt idx="56">
                  <c:v>5000</c:v>
                </c:pt>
                <c:pt idx="57">
                  <c:v>2500</c:v>
                </c:pt>
                <c:pt idx="58">
                  <c:v>3125.00000000009</c:v>
                </c:pt>
                <c:pt idx="59">
                  <c:v>1874.99999999981</c:v>
                </c:pt>
                <c:pt idx="60">
                  <c:v>625.000000000189</c:v>
                </c:pt>
                <c:pt idx="61">
                  <c:v>-625.000000000189</c:v>
                </c:pt>
                <c:pt idx="62">
                  <c:v>-1249.99999999981</c:v>
                </c:pt>
                <c:pt idx="63">
                  <c:v>-3125.00000000019</c:v>
                </c:pt>
                <c:pt idx="64">
                  <c:v>-4374.99999999981</c:v>
                </c:pt>
                <c:pt idx="65">
                  <c:v>-6250</c:v>
                </c:pt>
                <c:pt idx="66">
                  <c:v>-6875.00000000019</c:v>
                </c:pt>
                <c:pt idx="67">
                  <c:v>-8749.99999999981</c:v>
                </c:pt>
                <c:pt idx="68">
                  <c:v>-10625</c:v>
                </c:pt>
                <c:pt idx="69">
                  <c:v>-9375</c:v>
                </c:pt>
                <c:pt idx="70">
                  <c:v>-12500</c:v>
                </c:pt>
                <c:pt idx="71">
                  <c:v>-11875</c:v>
                </c:pt>
                <c:pt idx="72">
                  <c:v>-13750</c:v>
                </c:pt>
                <c:pt idx="73">
                  <c:v>-11875</c:v>
                </c:pt>
                <c:pt idx="74">
                  <c:v>-14375</c:v>
                </c:pt>
                <c:pt idx="75">
                  <c:v>-11875</c:v>
                </c:pt>
                <c:pt idx="76">
                  <c:v>-12500</c:v>
                </c:pt>
                <c:pt idx="77">
                  <c:v>-13125</c:v>
                </c:pt>
                <c:pt idx="78">
                  <c:v>-9375</c:v>
                </c:pt>
                <c:pt idx="79">
                  <c:v>-11250</c:v>
                </c:pt>
                <c:pt idx="80">
                  <c:v>-9374.99999999981</c:v>
                </c:pt>
                <c:pt idx="81">
                  <c:v>-8125.00000000019</c:v>
                </c:pt>
                <c:pt idx="82">
                  <c:v>-6249.99999999981</c:v>
                </c:pt>
                <c:pt idx="83">
                  <c:v>-6250.00000000019</c:v>
                </c:pt>
                <c:pt idx="84">
                  <c:v>-3749.99999999981</c:v>
                </c:pt>
                <c:pt idx="85">
                  <c:v>-3125.00000000019</c:v>
                </c:pt>
                <c:pt idx="86">
                  <c:v>-1249.99999999981</c:v>
                </c:pt>
                <c:pt idx="87">
                  <c:v>-625.000000000102</c:v>
                </c:pt>
                <c:pt idx="88">
                  <c:v>3125</c:v>
                </c:pt>
                <c:pt idx="89">
                  <c:v>2500</c:v>
                </c:pt>
                <c:pt idx="90">
                  <c:v>5000.00000000006</c:v>
                </c:pt>
                <c:pt idx="91">
                  <c:v>5624.99999999994</c:v>
                </c:pt>
                <c:pt idx="92">
                  <c:v>6874.99999999999</c:v>
                </c:pt>
                <c:pt idx="93">
                  <c:v>5000</c:v>
                </c:pt>
                <c:pt idx="94">
                  <c:v>6250</c:v>
                </c:pt>
                <c:pt idx="95">
                  <c:v>5625</c:v>
                </c:pt>
                <c:pt idx="96">
                  <c:v>6875</c:v>
                </c:pt>
                <c:pt idx="97">
                  <c:v>4999.99999999997</c:v>
                </c:pt>
                <c:pt idx="98">
                  <c:v>5625.00000000003</c:v>
                </c:pt>
                <c:pt idx="99">
                  <c:v>5624.99999999997</c:v>
                </c:pt>
                <c:pt idx="100">
                  <c:v>6250</c:v>
                </c:pt>
                <c:pt idx="101">
                  <c:v>4999.99999999996</c:v>
                </c:pt>
                <c:pt idx="102">
                  <c:v>5000.00000000004</c:v>
                </c:pt>
                <c:pt idx="103">
                  <c:v>6249.99999999996</c:v>
                </c:pt>
                <c:pt idx="104">
                  <c:v>3750.00000000009</c:v>
                </c:pt>
                <c:pt idx="105">
                  <c:v>6249.99999999991</c:v>
                </c:pt>
                <c:pt idx="106">
                  <c:v>3750</c:v>
                </c:pt>
                <c:pt idx="107">
                  <c:v>5000</c:v>
                </c:pt>
                <c:pt idx="108">
                  <c:v>4375</c:v>
                </c:pt>
                <c:pt idx="109">
                  <c:v>4375</c:v>
                </c:pt>
                <c:pt idx="110">
                  <c:v>4375</c:v>
                </c:pt>
                <c:pt idx="111">
                  <c:v>3125</c:v>
                </c:pt>
                <c:pt idx="112">
                  <c:v>3750</c:v>
                </c:pt>
                <c:pt idx="113">
                  <c:v>4375</c:v>
                </c:pt>
                <c:pt idx="114">
                  <c:v>1875</c:v>
                </c:pt>
                <c:pt idx="115">
                  <c:v>3749.99999999991</c:v>
                </c:pt>
                <c:pt idx="116">
                  <c:v>2500.00000000009</c:v>
                </c:pt>
                <c:pt idx="117">
                  <c:v>1875</c:v>
                </c:pt>
                <c:pt idx="118">
                  <c:v>3125</c:v>
                </c:pt>
                <c:pt idx="119">
                  <c:v>1874.99999999995</c:v>
                </c:pt>
                <c:pt idx="120">
                  <c:v>1250</c:v>
                </c:pt>
                <c:pt idx="121">
                  <c:v>1250.00000000005</c:v>
                </c:pt>
                <c:pt idx="122">
                  <c:v>1249.99999999995</c:v>
                </c:pt>
                <c:pt idx="123">
                  <c:v>1250.00000000005</c:v>
                </c:pt>
                <c:pt idx="124">
                  <c:v>0</c:v>
                </c:pt>
                <c:pt idx="125">
                  <c:v>1250</c:v>
                </c:pt>
                <c:pt idx="126">
                  <c:v>-624.999999999978</c:v>
                </c:pt>
                <c:pt idx="127">
                  <c:v>-625.000000000015</c:v>
                </c:pt>
                <c:pt idx="128">
                  <c:v>0</c:v>
                </c:pt>
                <c:pt idx="129">
                  <c:v>-625.000000000015</c:v>
                </c:pt>
                <c:pt idx="130">
                  <c:v>-1874.99999999999</c:v>
                </c:pt>
                <c:pt idx="131">
                  <c:v>-1250</c:v>
                </c:pt>
                <c:pt idx="132">
                  <c:v>-1250.00000000001</c:v>
                </c:pt>
                <c:pt idx="133">
                  <c:v>-3124.99999999999</c:v>
                </c:pt>
                <c:pt idx="134">
                  <c:v>-2499.99999999999</c:v>
                </c:pt>
                <c:pt idx="135">
                  <c:v>-2500.00000000001</c:v>
                </c:pt>
                <c:pt idx="136">
                  <c:v>-3125</c:v>
                </c:pt>
                <c:pt idx="137">
                  <c:v>-3749.99999999998</c:v>
                </c:pt>
                <c:pt idx="138">
                  <c:v>-4375.00000000002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RW40_30!$AC$25:$AC$164</c:f>
              <c:numCache>
                <c:formatCode>General</c:formatCode>
                <c:ptCount val="140"/>
                <c:pt idx="0">
                  <c:v>0</c:v>
                </c:pt>
                <c:pt idx="1">
                  <c:v>-80625</c:v>
                </c:pt>
                <c:pt idx="2">
                  <c:v>-8124.99999999999</c:v>
                </c:pt>
                <c:pt idx="3">
                  <c:v>-6250.00000000002</c:v>
                </c:pt>
                <c:pt idx="4">
                  <c:v>-3749.99999999998</c:v>
                </c:pt>
                <c:pt idx="5">
                  <c:v>-4375</c:v>
                </c:pt>
                <c:pt idx="6">
                  <c:v>-2500</c:v>
                </c:pt>
                <c:pt idx="7">
                  <c:v>-2500.00000000007</c:v>
                </c:pt>
                <c:pt idx="8">
                  <c:v>-1249.99999999996</c:v>
                </c:pt>
                <c:pt idx="9">
                  <c:v>625</c:v>
                </c:pt>
                <c:pt idx="10">
                  <c:v>-624.999999999978</c:v>
                </c:pt>
                <c:pt idx="11">
                  <c:v>1874.99999999996</c:v>
                </c:pt>
                <c:pt idx="12">
                  <c:v>1875.00000000004</c:v>
                </c:pt>
                <c:pt idx="13">
                  <c:v>1250.00000000041</c:v>
                </c:pt>
                <c:pt idx="14">
                  <c:v>3749.99999999959</c:v>
                </c:pt>
                <c:pt idx="15">
                  <c:v>2500.00000000005</c:v>
                </c:pt>
                <c:pt idx="16">
                  <c:v>3749.99999999995</c:v>
                </c:pt>
                <c:pt idx="17">
                  <c:v>3125.00000000005</c:v>
                </c:pt>
                <c:pt idx="18">
                  <c:v>4999.99999999995</c:v>
                </c:pt>
                <c:pt idx="19">
                  <c:v>3125</c:v>
                </c:pt>
                <c:pt idx="20">
                  <c:v>4375</c:v>
                </c:pt>
                <c:pt idx="21">
                  <c:v>4375</c:v>
                </c:pt>
                <c:pt idx="22">
                  <c:v>4375</c:v>
                </c:pt>
                <c:pt idx="23">
                  <c:v>3750</c:v>
                </c:pt>
                <c:pt idx="24">
                  <c:v>3749.99999999886</c:v>
                </c:pt>
                <c:pt idx="25">
                  <c:v>4375.00000000227</c:v>
                </c:pt>
                <c:pt idx="26">
                  <c:v>1874.99999999882</c:v>
                </c:pt>
                <c:pt idx="27">
                  <c:v>3750.00000000005</c:v>
                </c:pt>
                <c:pt idx="28">
                  <c:v>3124.99999999995</c:v>
                </c:pt>
                <c:pt idx="29">
                  <c:v>1250.00000000005</c:v>
                </c:pt>
                <c:pt idx="30">
                  <c:v>1249.99999999995</c:v>
                </c:pt>
                <c:pt idx="31">
                  <c:v>1875.00000000005</c:v>
                </c:pt>
                <c:pt idx="32">
                  <c:v>-4.72937244921923e-11</c:v>
                </c:pt>
                <c:pt idx="33">
                  <c:v>-624.999999999975</c:v>
                </c:pt>
                <c:pt idx="34">
                  <c:v>-625</c:v>
                </c:pt>
                <c:pt idx="35">
                  <c:v>-3125</c:v>
                </c:pt>
                <c:pt idx="36">
                  <c:v>-1874.99999999998</c:v>
                </c:pt>
                <c:pt idx="37">
                  <c:v>-4375.00000000002</c:v>
                </c:pt>
                <c:pt idx="38">
                  <c:v>-4374.99999999999</c:v>
                </c:pt>
                <c:pt idx="39">
                  <c:v>-5625</c:v>
                </c:pt>
                <c:pt idx="40">
                  <c:v>-6874.99999999999</c:v>
                </c:pt>
                <c:pt idx="41">
                  <c:v>-625</c:v>
                </c:pt>
                <c:pt idx="42">
                  <c:v>-625</c:v>
                </c:pt>
                <c:pt idx="43">
                  <c:v>1250</c:v>
                </c:pt>
                <c:pt idx="44">
                  <c:v>-1250</c:v>
                </c:pt>
                <c:pt idx="45">
                  <c:v>0</c:v>
                </c:pt>
                <c:pt idx="46">
                  <c:v>625</c:v>
                </c:pt>
                <c:pt idx="47">
                  <c:v>-1250</c:v>
                </c:pt>
                <c:pt idx="48">
                  <c:v>1250</c:v>
                </c:pt>
                <c:pt idx="49">
                  <c:v>-625.000000000455</c:v>
                </c:pt>
                <c:pt idx="50">
                  <c:v>-624.999999999079</c:v>
                </c:pt>
                <c:pt idx="51">
                  <c:v>624.999999999534</c:v>
                </c:pt>
                <c:pt idx="52">
                  <c:v>0</c:v>
                </c:pt>
                <c:pt idx="53">
                  <c:v>-625</c:v>
                </c:pt>
                <c:pt idx="54">
                  <c:v>0</c:v>
                </c:pt>
                <c:pt idx="55">
                  <c:v>0</c:v>
                </c:pt>
                <c:pt idx="56">
                  <c:v>-625</c:v>
                </c:pt>
                <c:pt idx="57">
                  <c:v>1250</c:v>
                </c:pt>
                <c:pt idx="58">
                  <c:v>-1250</c:v>
                </c:pt>
                <c:pt idx="59">
                  <c:v>625</c:v>
                </c:pt>
                <c:pt idx="60">
                  <c:v>1.13686837721616e-11</c:v>
                </c:pt>
                <c:pt idx="61">
                  <c:v>-1250.00000000001</c:v>
                </c:pt>
                <c:pt idx="62">
                  <c:v>625</c:v>
                </c:pt>
                <c:pt idx="63">
                  <c:v>625</c:v>
                </c:pt>
                <c:pt idx="64">
                  <c:v>-1250</c:v>
                </c:pt>
                <c:pt idx="65">
                  <c:v>625</c:v>
                </c:pt>
                <c:pt idx="66">
                  <c:v>0</c:v>
                </c:pt>
                <c:pt idx="67">
                  <c:v>-625</c:v>
                </c:pt>
                <c:pt idx="68">
                  <c:v>0</c:v>
                </c:pt>
                <c:pt idx="69">
                  <c:v>625</c:v>
                </c:pt>
                <c:pt idx="70">
                  <c:v>-1249.99999999998</c:v>
                </c:pt>
                <c:pt idx="71">
                  <c:v>1249.99999999998</c:v>
                </c:pt>
                <c:pt idx="72">
                  <c:v>-1250</c:v>
                </c:pt>
                <c:pt idx="73">
                  <c:v>625</c:v>
                </c:pt>
                <c:pt idx="74">
                  <c:v>0</c:v>
                </c:pt>
                <c:pt idx="75">
                  <c:v>-625</c:v>
                </c:pt>
                <c:pt idx="76">
                  <c:v>625</c:v>
                </c:pt>
                <c:pt idx="77">
                  <c:v>-625</c:v>
                </c:pt>
                <c:pt idx="78">
                  <c:v>0</c:v>
                </c:pt>
                <c:pt idx="79">
                  <c:v>2.27373675443232e-11</c:v>
                </c:pt>
                <c:pt idx="80">
                  <c:v>624.999999999977</c:v>
                </c:pt>
                <c:pt idx="81">
                  <c:v>-1250</c:v>
                </c:pt>
                <c:pt idx="82">
                  <c:v>625</c:v>
                </c:pt>
                <c:pt idx="83">
                  <c:v>0</c:v>
                </c:pt>
                <c:pt idx="84">
                  <c:v>-625</c:v>
                </c:pt>
                <c:pt idx="85">
                  <c:v>625</c:v>
                </c:pt>
                <c:pt idx="86">
                  <c:v>0</c:v>
                </c:pt>
                <c:pt idx="87">
                  <c:v>-624.999999999977</c:v>
                </c:pt>
                <c:pt idx="88">
                  <c:v>624.999999999977</c:v>
                </c:pt>
                <c:pt idx="89">
                  <c:v>-625</c:v>
                </c:pt>
                <c:pt idx="90">
                  <c:v>0</c:v>
                </c:pt>
                <c:pt idx="91">
                  <c:v>625</c:v>
                </c:pt>
                <c:pt idx="92">
                  <c:v>-625</c:v>
                </c:pt>
                <c:pt idx="93">
                  <c:v>625</c:v>
                </c:pt>
                <c:pt idx="94">
                  <c:v>-1249.99999999998</c:v>
                </c:pt>
                <c:pt idx="95">
                  <c:v>1249.99999999998</c:v>
                </c:pt>
                <c:pt idx="96">
                  <c:v>-625</c:v>
                </c:pt>
                <c:pt idx="97">
                  <c:v>0</c:v>
                </c:pt>
                <c:pt idx="98">
                  <c:v>625</c:v>
                </c:pt>
                <c:pt idx="99">
                  <c:v>-625</c:v>
                </c:pt>
                <c:pt idx="100">
                  <c:v>0</c:v>
                </c:pt>
                <c:pt idx="101">
                  <c:v>0</c:v>
                </c:pt>
                <c:pt idx="102">
                  <c:v>625</c:v>
                </c:pt>
                <c:pt idx="103">
                  <c:v>-625</c:v>
                </c:pt>
                <c:pt idx="104">
                  <c:v>0</c:v>
                </c:pt>
                <c:pt idx="105">
                  <c:v>625.000000000045</c:v>
                </c:pt>
                <c:pt idx="106">
                  <c:v>-625.000000000045</c:v>
                </c:pt>
                <c:pt idx="107">
                  <c:v>625</c:v>
                </c:pt>
                <c:pt idx="108">
                  <c:v>0</c:v>
                </c:pt>
                <c:pt idx="109">
                  <c:v>0</c:v>
                </c:pt>
                <c:pt idx="110">
                  <c:v>-625</c:v>
                </c:pt>
                <c:pt idx="111">
                  <c:v>625</c:v>
                </c:pt>
                <c:pt idx="112">
                  <c:v>625</c:v>
                </c:pt>
                <c:pt idx="113">
                  <c:v>-1250</c:v>
                </c:pt>
                <c:pt idx="114">
                  <c:v>1250</c:v>
                </c:pt>
                <c:pt idx="115">
                  <c:v>-625</c:v>
                </c:pt>
                <c:pt idx="116">
                  <c:v>625</c:v>
                </c:pt>
                <c:pt idx="117">
                  <c:v>0</c:v>
                </c:pt>
                <c:pt idx="118">
                  <c:v>0</c:v>
                </c:pt>
                <c:pt idx="119">
                  <c:v>-625</c:v>
                </c:pt>
                <c:pt idx="120">
                  <c:v>1250</c:v>
                </c:pt>
                <c:pt idx="121">
                  <c:v>0</c:v>
                </c:pt>
                <c:pt idx="122">
                  <c:v>-624.999999999955</c:v>
                </c:pt>
                <c:pt idx="123">
                  <c:v>624.999999999955</c:v>
                </c:pt>
                <c:pt idx="124">
                  <c:v>0</c:v>
                </c:pt>
                <c:pt idx="125">
                  <c:v>0</c:v>
                </c:pt>
                <c:pt idx="126">
                  <c:v>625</c:v>
                </c:pt>
                <c:pt idx="127">
                  <c:v>-625</c:v>
                </c:pt>
                <c:pt idx="128">
                  <c:v>625</c:v>
                </c:pt>
                <c:pt idx="129">
                  <c:v>625</c:v>
                </c:pt>
                <c:pt idx="130">
                  <c:v>-625</c:v>
                </c:pt>
                <c:pt idx="131">
                  <c:v>625</c:v>
                </c:pt>
                <c:pt idx="132">
                  <c:v>0</c:v>
                </c:pt>
                <c:pt idx="133">
                  <c:v>0</c:v>
                </c:pt>
                <c:pt idx="134">
                  <c:v>625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1250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RW40_30!$AD$25:$AD$164</c:f>
              <c:numCache>
                <c:formatCode>General</c:formatCode>
                <c:ptCount val="140"/>
                <c:pt idx="0">
                  <c:v>0</c:v>
                </c:pt>
                <c:pt idx="1">
                  <c:v>-411250</c:v>
                </c:pt>
                <c:pt idx="2">
                  <c:v>8125.00000000009</c:v>
                </c:pt>
                <c:pt idx="3">
                  <c:v>3124.99999999973</c:v>
                </c:pt>
                <c:pt idx="4">
                  <c:v>5625.00000000018</c:v>
                </c:pt>
                <c:pt idx="5">
                  <c:v>3125</c:v>
                </c:pt>
                <c:pt idx="6">
                  <c:v>1250</c:v>
                </c:pt>
                <c:pt idx="7">
                  <c:v>3125.00000000036</c:v>
                </c:pt>
                <c:pt idx="8">
                  <c:v>-625.000000000364</c:v>
                </c:pt>
                <c:pt idx="9">
                  <c:v>-624.999999999913</c:v>
                </c:pt>
                <c:pt idx="10">
                  <c:v>-8.73114913702011e-11</c:v>
                </c:pt>
                <c:pt idx="11">
                  <c:v>-3125</c:v>
                </c:pt>
                <c:pt idx="12">
                  <c:v>-1875</c:v>
                </c:pt>
                <c:pt idx="13">
                  <c:v>-3750.00000000109</c:v>
                </c:pt>
                <c:pt idx="14">
                  <c:v>-3124.99999999891</c:v>
                </c:pt>
                <c:pt idx="15">
                  <c:v>-6250</c:v>
                </c:pt>
                <c:pt idx="16">
                  <c:v>-3125</c:v>
                </c:pt>
                <c:pt idx="17">
                  <c:v>-6875</c:v>
                </c:pt>
                <c:pt idx="18">
                  <c:v>-5000</c:v>
                </c:pt>
                <c:pt idx="19">
                  <c:v>-6875</c:v>
                </c:pt>
                <c:pt idx="20">
                  <c:v>-5625</c:v>
                </c:pt>
                <c:pt idx="21">
                  <c:v>-6250</c:v>
                </c:pt>
                <c:pt idx="22">
                  <c:v>-6249.99999999991</c:v>
                </c:pt>
                <c:pt idx="23">
                  <c:v>-6250.00000000009</c:v>
                </c:pt>
                <c:pt idx="24">
                  <c:v>-4999.99999999809</c:v>
                </c:pt>
                <c:pt idx="25">
                  <c:v>-6250.00000000373</c:v>
                </c:pt>
                <c:pt idx="26">
                  <c:v>-4374.99999999818</c:v>
                </c:pt>
                <c:pt idx="27">
                  <c:v>-4374.99999999991</c:v>
                </c:pt>
                <c:pt idx="28">
                  <c:v>-2500.00000000009</c:v>
                </c:pt>
                <c:pt idx="29">
                  <c:v>-3749.99999999991</c:v>
                </c:pt>
                <c:pt idx="30">
                  <c:v>-9.45874489843845e-11</c:v>
                </c:pt>
                <c:pt idx="31">
                  <c:v>-1874.99999999991</c:v>
                </c:pt>
                <c:pt idx="32">
                  <c:v>1874.99999999995</c:v>
                </c:pt>
                <c:pt idx="33">
                  <c:v>1250</c:v>
                </c:pt>
                <c:pt idx="34">
                  <c:v>3125</c:v>
                </c:pt>
                <c:pt idx="35">
                  <c:v>5625</c:v>
                </c:pt>
                <c:pt idx="36">
                  <c:v>6249.99999999998</c:v>
                </c:pt>
                <c:pt idx="37">
                  <c:v>6875.00000000001</c:v>
                </c:pt>
                <c:pt idx="38">
                  <c:v>9999.99999999999</c:v>
                </c:pt>
                <c:pt idx="39">
                  <c:v>11875</c:v>
                </c:pt>
                <c:pt idx="40">
                  <c:v>9374.99999999999</c:v>
                </c:pt>
                <c:pt idx="41">
                  <c:v>3125</c:v>
                </c:pt>
                <c:pt idx="42">
                  <c:v>-1250</c:v>
                </c:pt>
                <c:pt idx="43">
                  <c:v>-625</c:v>
                </c:pt>
                <c:pt idx="44">
                  <c:v>0</c:v>
                </c:pt>
                <c:pt idx="45">
                  <c:v>-1250</c:v>
                </c:pt>
                <c:pt idx="46">
                  <c:v>-624.999999999998</c:v>
                </c:pt>
                <c:pt idx="47">
                  <c:v>624.999999999998</c:v>
                </c:pt>
                <c:pt idx="48">
                  <c:v>-1250</c:v>
                </c:pt>
                <c:pt idx="49">
                  <c:v>-1.3369572116062e-10</c:v>
                </c:pt>
                <c:pt idx="50">
                  <c:v>-624.999999999727</c:v>
                </c:pt>
                <c:pt idx="51">
                  <c:v>-1.41881173476577e-10</c:v>
                </c:pt>
                <c:pt idx="52">
                  <c:v>-1249.99999999999</c:v>
                </c:pt>
                <c:pt idx="53">
                  <c:v>625</c:v>
                </c:pt>
                <c:pt idx="54">
                  <c:v>0</c:v>
                </c:pt>
                <c:pt idx="55">
                  <c:v>-1249.99999999999</c:v>
                </c:pt>
                <c:pt idx="56">
                  <c:v>624.999999999988</c:v>
                </c:pt>
                <c:pt idx="57">
                  <c:v>-1249.99999999999</c:v>
                </c:pt>
                <c:pt idx="58">
                  <c:v>1249.99999999999</c:v>
                </c:pt>
                <c:pt idx="59">
                  <c:v>-1249.99999999999</c:v>
                </c:pt>
                <c:pt idx="60">
                  <c:v>-1.18234311230481e-11</c:v>
                </c:pt>
                <c:pt idx="61">
                  <c:v>625.000000000012</c:v>
                </c:pt>
                <c:pt idx="62">
                  <c:v>-1250.00000000001</c:v>
                </c:pt>
                <c:pt idx="63">
                  <c:v>1250.00000000002</c:v>
                </c:pt>
                <c:pt idx="64">
                  <c:v>-1250.00000000002</c:v>
                </c:pt>
                <c:pt idx="65">
                  <c:v>625</c:v>
                </c:pt>
                <c:pt idx="66">
                  <c:v>-625</c:v>
                </c:pt>
                <c:pt idx="67">
                  <c:v>1250.00000000002</c:v>
                </c:pt>
                <c:pt idx="68">
                  <c:v>-1250.00000000002</c:v>
                </c:pt>
                <c:pt idx="69">
                  <c:v>625</c:v>
                </c:pt>
                <c:pt idx="70">
                  <c:v>-624.999999999977</c:v>
                </c:pt>
                <c:pt idx="71">
                  <c:v>1249.99999999998</c:v>
                </c:pt>
                <c:pt idx="72">
                  <c:v>-625</c:v>
                </c:pt>
                <c:pt idx="73">
                  <c:v>0</c:v>
                </c:pt>
                <c:pt idx="74">
                  <c:v>2.27373675443232e-11</c:v>
                </c:pt>
                <c:pt idx="75">
                  <c:v>624.999999999977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625.000000000045</c:v>
                </c:pt>
                <c:pt idx="80">
                  <c:v>-4.54747350886464e-11</c:v>
                </c:pt>
                <c:pt idx="81">
                  <c:v>0</c:v>
                </c:pt>
                <c:pt idx="82">
                  <c:v>0</c:v>
                </c:pt>
                <c:pt idx="83">
                  <c:v>625</c:v>
                </c:pt>
                <c:pt idx="84">
                  <c:v>0</c:v>
                </c:pt>
                <c:pt idx="85">
                  <c:v>625</c:v>
                </c:pt>
                <c:pt idx="86">
                  <c:v>0</c:v>
                </c:pt>
                <c:pt idx="87">
                  <c:v>0</c:v>
                </c:pt>
                <c:pt idx="88">
                  <c:v>4.54747350886464e-11</c:v>
                </c:pt>
                <c:pt idx="89">
                  <c:v>1249.99999999995</c:v>
                </c:pt>
                <c:pt idx="90">
                  <c:v>-625</c:v>
                </c:pt>
                <c:pt idx="91">
                  <c:v>625</c:v>
                </c:pt>
                <c:pt idx="92">
                  <c:v>0</c:v>
                </c:pt>
                <c:pt idx="93">
                  <c:v>0</c:v>
                </c:pt>
                <c:pt idx="94">
                  <c:v>1250</c:v>
                </c:pt>
                <c:pt idx="95">
                  <c:v>-625</c:v>
                </c:pt>
                <c:pt idx="96">
                  <c:v>625</c:v>
                </c:pt>
                <c:pt idx="97">
                  <c:v>0</c:v>
                </c:pt>
                <c:pt idx="98">
                  <c:v>625</c:v>
                </c:pt>
                <c:pt idx="99">
                  <c:v>0</c:v>
                </c:pt>
                <c:pt idx="100">
                  <c:v>0</c:v>
                </c:pt>
                <c:pt idx="101">
                  <c:v>625</c:v>
                </c:pt>
                <c:pt idx="102">
                  <c:v>625</c:v>
                </c:pt>
                <c:pt idx="103">
                  <c:v>-625</c:v>
                </c:pt>
                <c:pt idx="104">
                  <c:v>625</c:v>
                </c:pt>
                <c:pt idx="105">
                  <c:v>625</c:v>
                </c:pt>
                <c:pt idx="106">
                  <c:v>-625</c:v>
                </c:pt>
                <c:pt idx="107">
                  <c:v>625</c:v>
                </c:pt>
                <c:pt idx="108">
                  <c:v>625</c:v>
                </c:pt>
                <c:pt idx="109">
                  <c:v>-625</c:v>
                </c:pt>
                <c:pt idx="110">
                  <c:v>625</c:v>
                </c:pt>
                <c:pt idx="111">
                  <c:v>625</c:v>
                </c:pt>
                <c:pt idx="112">
                  <c:v>0</c:v>
                </c:pt>
                <c:pt idx="113">
                  <c:v>-625</c:v>
                </c:pt>
                <c:pt idx="114">
                  <c:v>1250</c:v>
                </c:pt>
                <c:pt idx="115">
                  <c:v>-1250</c:v>
                </c:pt>
                <c:pt idx="116">
                  <c:v>1875</c:v>
                </c:pt>
                <c:pt idx="117">
                  <c:v>-1250</c:v>
                </c:pt>
                <c:pt idx="118">
                  <c:v>1250</c:v>
                </c:pt>
                <c:pt idx="119">
                  <c:v>-1250</c:v>
                </c:pt>
                <c:pt idx="120">
                  <c:v>1250</c:v>
                </c:pt>
                <c:pt idx="121">
                  <c:v>0</c:v>
                </c:pt>
                <c:pt idx="122">
                  <c:v>-625</c:v>
                </c:pt>
                <c:pt idx="123">
                  <c:v>0</c:v>
                </c:pt>
                <c:pt idx="124">
                  <c:v>1250</c:v>
                </c:pt>
                <c:pt idx="125">
                  <c:v>-1250</c:v>
                </c:pt>
                <c:pt idx="126">
                  <c:v>1250</c:v>
                </c:pt>
                <c:pt idx="127">
                  <c:v>-1250</c:v>
                </c:pt>
                <c:pt idx="128">
                  <c:v>625</c:v>
                </c:pt>
                <c:pt idx="129">
                  <c:v>0</c:v>
                </c:pt>
                <c:pt idx="130">
                  <c:v>0</c:v>
                </c:pt>
                <c:pt idx="131">
                  <c:v>-625.000000000045</c:v>
                </c:pt>
                <c:pt idx="132">
                  <c:v>1250.00000000005</c:v>
                </c:pt>
                <c:pt idx="133">
                  <c:v>-1875</c:v>
                </c:pt>
                <c:pt idx="134">
                  <c:v>1875</c:v>
                </c:pt>
                <c:pt idx="135">
                  <c:v>-1875</c:v>
                </c:pt>
                <c:pt idx="136">
                  <c:v>1250</c:v>
                </c:pt>
                <c:pt idx="137">
                  <c:v>-1250</c:v>
                </c:pt>
                <c:pt idx="138">
                  <c:v>1250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2795812"/>
        <c:axId val="357148154"/>
      </c:lineChart>
      <c:catAx>
        <c:axId val="5227958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148154"/>
        <c:crosses val="autoZero"/>
        <c:auto val="1"/>
        <c:lblAlgn val="ctr"/>
        <c:lblOffset val="100"/>
        <c:noMultiLvlLbl val="0"/>
      </c:catAx>
      <c:valAx>
        <c:axId val="3571481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7958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a'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RW40_30!$AF$25:$AF$163</c:f>
              <c:numCache>
                <c:formatCode>General</c:formatCode>
                <c:ptCount val="139"/>
                <c:pt idx="0">
                  <c:v>0</c:v>
                </c:pt>
                <c:pt idx="1">
                  <c:v>231875</c:v>
                </c:pt>
                <c:pt idx="2">
                  <c:v>-2500.00000000018</c:v>
                </c:pt>
                <c:pt idx="3">
                  <c:v>1250.00000000023</c:v>
                </c:pt>
                <c:pt idx="4">
                  <c:v>-3750.00000000009</c:v>
                </c:pt>
                <c:pt idx="5">
                  <c:v>624.999999999953</c:v>
                </c:pt>
                <c:pt idx="6">
                  <c:v>-624.999999999636</c:v>
                </c:pt>
                <c:pt idx="7">
                  <c:v>-625.000000000586</c:v>
                </c:pt>
                <c:pt idx="8">
                  <c:v>-2499.99999999964</c:v>
                </c:pt>
                <c:pt idx="9">
                  <c:v>624.999999999825</c:v>
                </c:pt>
                <c:pt idx="10">
                  <c:v>8.73114913702011e-11</c:v>
                </c:pt>
                <c:pt idx="11">
                  <c:v>-1875</c:v>
                </c:pt>
                <c:pt idx="12">
                  <c:v>-8.18545231595635e-10</c:v>
                </c:pt>
                <c:pt idx="13">
                  <c:v>1.63709046319127e-9</c:v>
                </c:pt>
                <c:pt idx="14">
                  <c:v>-1875.00000000082</c:v>
                </c:pt>
                <c:pt idx="15">
                  <c:v>1874.99999999991</c:v>
                </c:pt>
                <c:pt idx="16">
                  <c:v>-1874.99999999982</c:v>
                </c:pt>
                <c:pt idx="17">
                  <c:v>624.999999999909</c:v>
                </c:pt>
                <c:pt idx="18">
                  <c:v>-1250</c:v>
                </c:pt>
                <c:pt idx="19">
                  <c:v>625</c:v>
                </c:pt>
                <c:pt idx="20">
                  <c:v>1250</c:v>
                </c:pt>
                <c:pt idx="21">
                  <c:v>-2500</c:v>
                </c:pt>
                <c:pt idx="22">
                  <c:v>3125</c:v>
                </c:pt>
                <c:pt idx="23">
                  <c:v>-3124.999999998</c:v>
                </c:pt>
                <c:pt idx="24">
                  <c:v>3124.999999994</c:v>
                </c:pt>
                <c:pt idx="25">
                  <c:v>-1249.999999994</c:v>
                </c:pt>
                <c:pt idx="26">
                  <c:v>624.999999997999</c:v>
                </c:pt>
                <c:pt idx="27">
                  <c:v>0</c:v>
                </c:pt>
                <c:pt idx="28">
                  <c:v>1250</c:v>
                </c:pt>
                <c:pt idx="29">
                  <c:v>-1249.99999999991</c:v>
                </c:pt>
                <c:pt idx="30">
                  <c:v>3124.99999999982</c:v>
                </c:pt>
                <c:pt idx="31">
                  <c:v>-2499.99999999991</c:v>
                </c:pt>
                <c:pt idx="32">
                  <c:v>2500</c:v>
                </c:pt>
                <c:pt idx="33">
                  <c:v>-625</c:v>
                </c:pt>
                <c:pt idx="34">
                  <c:v>625.000000000091</c:v>
                </c:pt>
                <c:pt idx="35">
                  <c:v>-1.81898940354586e-10</c:v>
                </c:pt>
                <c:pt idx="36">
                  <c:v>1250.00000000009</c:v>
                </c:pt>
                <c:pt idx="37">
                  <c:v>0</c:v>
                </c:pt>
                <c:pt idx="38">
                  <c:v>625</c:v>
                </c:pt>
                <c:pt idx="39">
                  <c:v>-3750</c:v>
                </c:pt>
                <c:pt idx="40">
                  <c:v>-11874.9999999999</c:v>
                </c:pt>
                <c:pt idx="41">
                  <c:v>-1.81898940354586e-10</c:v>
                </c:pt>
                <c:pt idx="42">
                  <c:v>625.000000000135</c:v>
                </c:pt>
                <c:pt idx="43">
                  <c:v>5624.99999999996</c:v>
                </c:pt>
                <c:pt idx="44">
                  <c:v>-1874.99999999996</c:v>
                </c:pt>
                <c:pt idx="45">
                  <c:v>3749.99999999991</c:v>
                </c:pt>
                <c:pt idx="46">
                  <c:v>-624.999999999927</c:v>
                </c:pt>
                <c:pt idx="47">
                  <c:v>1249.99999999997</c:v>
                </c:pt>
                <c:pt idx="48">
                  <c:v>-5.23868948221207e-10</c:v>
                </c:pt>
                <c:pt idx="49">
                  <c:v>-624.999999998414</c:v>
                </c:pt>
                <c:pt idx="50">
                  <c:v>-1250.00000000156</c:v>
                </c:pt>
                <c:pt idx="51">
                  <c:v>625.000000000466</c:v>
                </c:pt>
                <c:pt idx="52">
                  <c:v>-624.999999999971</c:v>
                </c:pt>
                <c:pt idx="53">
                  <c:v>-625</c:v>
                </c:pt>
                <c:pt idx="54">
                  <c:v>-1250</c:v>
                </c:pt>
                <c:pt idx="55">
                  <c:v>1875</c:v>
                </c:pt>
                <c:pt idx="56">
                  <c:v>-1249.99999999991</c:v>
                </c:pt>
                <c:pt idx="57">
                  <c:v>2499.99999999991</c:v>
                </c:pt>
                <c:pt idx="58">
                  <c:v>-1250.00000000017</c:v>
                </c:pt>
                <c:pt idx="59">
                  <c:v>4375.00000000035</c:v>
                </c:pt>
                <c:pt idx="60">
                  <c:v>-625.000000000175</c:v>
                </c:pt>
                <c:pt idx="61">
                  <c:v>3749.99999999983</c:v>
                </c:pt>
                <c:pt idx="62">
                  <c:v>1875.00000000055</c:v>
                </c:pt>
                <c:pt idx="63">
                  <c:v>2499.99999999924</c:v>
                </c:pt>
                <c:pt idx="64">
                  <c:v>3125.00000000038</c:v>
                </c:pt>
                <c:pt idx="65">
                  <c:v>1875.00000000036</c:v>
                </c:pt>
                <c:pt idx="66">
                  <c:v>3749.99999999927</c:v>
                </c:pt>
                <c:pt idx="67">
                  <c:v>1875.00000000036</c:v>
                </c:pt>
                <c:pt idx="68">
                  <c:v>1875</c:v>
                </c:pt>
                <c:pt idx="69">
                  <c:v>1250.00000000036</c:v>
                </c:pt>
                <c:pt idx="70">
                  <c:v>3124.99999999927</c:v>
                </c:pt>
                <c:pt idx="71">
                  <c:v>-1249.99999999964</c:v>
                </c:pt>
                <c:pt idx="72">
                  <c:v>2500</c:v>
                </c:pt>
                <c:pt idx="73">
                  <c:v>-625</c:v>
                </c:pt>
                <c:pt idx="74">
                  <c:v>-625.000000000364</c:v>
                </c:pt>
                <c:pt idx="75">
                  <c:v>7.27595761418343e-10</c:v>
                </c:pt>
                <c:pt idx="76">
                  <c:v>-1875.00000000036</c:v>
                </c:pt>
                <c:pt idx="77">
                  <c:v>625</c:v>
                </c:pt>
                <c:pt idx="78">
                  <c:v>-3125.00000000038</c:v>
                </c:pt>
                <c:pt idx="79">
                  <c:v>-1249.99999999924</c:v>
                </c:pt>
                <c:pt idx="80">
                  <c:v>-3.78349795937538e-10</c:v>
                </c:pt>
                <c:pt idx="81">
                  <c:v>-3125.00000000038</c:v>
                </c:pt>
                <c:pt idx="82">
                  <c:v>-1249.99999999942</c:v>
                </c:pt>
                <c:pt idx="83">
                  <c:v>-2500.0000000002</c:v>
                </c:pt>
                <c:pt idx="84">
                  <c:v>625</c:v>
                </c:pt>
                <c:pt idx="85">
                  <c:v>-4375</c:v>
                </c:pt>
                <c:pt idx="86">
                  <c:v>625</c:v>
                </c:pt>
                <c:pt idx="87">
                  <c:v>-2500.00000000006</c:v>
                </c:pt>
                <c:pt idx="88">
                  <c:v>-2499.99999999988</c:v>
                </c:pt>
                <c:pt idx="89">
                  <c:v>-625.000000000116</c:v>
                </c:pt>
                <c:pt idx="90">
                  <c:v>-1874.99999999988</c:v>
                </c:pt>
                <c:pt idx="91">
                  <c:v>-1875.00000000012</c:v>
                </c:pt>
                <c:pt idx="92">
                  <c:v>-2499.99999999988</c:v>
                </c:pt>
                <c:pt idx="93">
                  <c:v>-5.82076609134674e-11</c:v>
                </c:pt>
                <c:pt idx="94">
                  <c:v>-2500</c:v>
                </c:pt>
                <c:pt idx="95">
                  <c:v>-2500</c:v>
                </c:pt>
                <c:pt idx="96">
                  <c:v>-625</c:v>
                </c:pt>
                <c:pt idx="97">
                  <c:v>-1875.0000000002</c:v>
                </c:pt>
                <c:pt idx="98">
                  <c:v>-1874.99999999942</c:v>
                </c:pt>
                <c:pt idx="99">
                  <c:v>-1250.00000000038</c:v>
                </c:pt>
                <c:pt idx="100">
                  <c:v>-1250.00000000038</c:v>
                </c:pt>
                <c:pt idx="101">
                  <c:v>-3749.99999999924</c:v>
                </c:pt>
                <c:pt idx="102">
                  <c:v>1874.99999999962</c:v>
                </c:pt>
                <c:pt idx="103">
                  <c:v>-4375</c:v>
                </c:pt>
                <c:pt idx="104">
                  <c:v>2499.99999999964</c:v>
                </c:pt>
                <c:pt idx="105">
                  <c:v>-3749.99999999927</c:v>
                </c:pt>
                <c:pt idx="106">
                  <c:v>1874.99999999964</c:v>
                </c:pt>
                <c:pt idx="107">
                  <c:v>-1250</c:v>
                </c:pt>
                <c:pt idx="108">
                  <c:v>1875</c:v>
                </c:pt>
                <c:pt idx="109">
                  <c:v>3.63797880709171e-10</c:v>
                </c:pt>
                <c:pt idx="110">
                  <c:v>1874.99999999927</c:v>
                </c:pt>
                <c:pt idx="111">
                  <c:v>1250.00000000036</c:v>
                </c:pt>
                <c:pt idx="112">
                  <c:v>3750</c:v>
                </c:pt>
                <c:pt idx="113">
                  <c:v>3.63797880709171e-10</c:v>
                </c:pt>
                <c:pt idx="114">
                  <c:v>4374.99999999927</c:v>
                </c:pt>
                <c:pt idx="115">
                  <c:v>2500.00000000036</c:v>
                </c:pt>
                <c:pt idx="116">
                  <c:v>2500.00000000038</c:v>
                </c:pt>
                <c:pt idx="117">
                  <c:v>2499.99999999924</c:v>
                </c:pt>
                <c:pt idx="118">
                  <c:v>2500.00000000055</c:v>
                </c:pt>
                <c:pt idx="119">
                  <c:v>1874.99999999983</c:v>
                </c:pt>
                <c:pt idx="120">
                  <c:v>2499.99999999983</c:v>
                </c:pt>
                <c:pt idx="121">
                  <c:v>1250.00000000035</c:v>
                </c:pt>
                <c:pt idx="122">
                  <c:v>1249.99999999983</c:v>
                </c:pt>
                <c:pt idx="123">
                  <c:v>-8.73114913702011e-11</c:v>
                </c:pt>
                <c:pt idx="124">
                  <c:v>1250.00000000009</c:v>
                </c:pt>
                <c:pt idx="125">
                  <c:v>0</c:v>
                </c:pt>
                <c:pt idx="126">
                  <c:v>-1249.99999999994</c:v>
                </c:pt>
                <c:pt idx="127">
                  <c:v>-1.16415321826935e-10</c:v>
                </c:pt>
                <c:pt idx="128">
                  <c:v>-624.999999999942</c:v>
                </c:pt>
                <c:pt idx="129">
                  <c:v>624.999999999985</c:v>
                </c:pt>
                <c:pt idx="130">
                  <c:v>-2499.99999999997</c:v>
                </c:pt>
                <c:pt idx="131">
                  <c:v>624.999999999971</c:v>
                </c:pt>
                <c:pt idx="132">
                  <c:v>625.000000000015</c:v>
                </c:pt>
                <c:pt idx="133">
                  <c:v>0</c:v>
                </c:pt>
                <c:pt idx="134">
                  <c:v>-2.91038304567337e-11</c:v>
                </c:pt>
                <c:pt idx="135">
                  <c:v>2500.00000000008</c:v>
                </c:pt>
                <c:pt idx="136">
                  <c:v>1249.99999999985</c:v>
                </c:pt>
                <c:pt idx="137">
                  <c:v>3125.00000000019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RW40_30!$AG$25:$AG$163</c:f>
              <c:numCache>
                <c:formatCode>General</c:formatCode>
                <c:ptCount val="139"/>
                <c:pt idx="0">
                  <c:v>0</c:v>
                </c:pt>
                <c:pt idx="1">
                  <c:v>233750</c:v>
                </c:pt>
                <c:pt idx="2">
                  <c:v>-625.000000000182</c:v>
                </c:pt>
                <c:pt idx="3">
                  <c:v>-2499.99999999981</c:v>
                </c:pt>
                <c:pt idx="4">
                  <c:v>-3750.00000000001</c:v>
                </c:pt>
                <c:pt idx="5">
                  <c:v>624.999999999956</c:v>
                </c:pt>
                <c:pt idx="6">
                  <c:v>-3124.99999999964</c:v>
                </c:pt>
                <c:pt idx="7">
                  <c:v>-1250.00000000073</c:v>
                </c:pt>
                <c:pt idx="8">
                  <c:v>-1249.99999999964</c:v>
                </c:pt>
                <c:pt idx="9">
                  <c:v>-2499.99999999991</c:v>
                </c:pt>
                <c:pt idx="10">
                  <c:v>-1.74622982740402e-10</c:v>
                </c:pt>
                <c:pt idx="11">
                  <c:v>-1874.99999999991</c:v>
                </c:pt>
                <c:pt idx="12">
                  <c:v>-1.09139364212751e-9</c:v>
                </c:pt>
                <c:pt idx="13">
                  <c:v>-1249.99999999782</c:v>
                </c:pt>
                <c:pt idx="14">
                  <c:v>-1250.00000000109</c:v>
                </c:pt>
                <c:pt idx="15">
                  <c:v>625</c:v>
                </c:pt>
                <c:pt idx="16">
                  <c:v>-625</c:v>
                </c:pt>
                <c:pt idx="17">
                  <c:v>0</c:v>
                </c:pt>
                <c:pt idx="18">
                  <c:v>-625</c:v>
                </c:pt>
                <c:pt idx="19">
                  <c:v>1875</c:v>
                </c:pt>
                <c:pt idx="20">
                  <c:v>-1250</c:v>
                </c:pt>
                <c:pt idx="21">
                  <c:v>1250</c:v>
                </c:pt>
                <c:pt idx="22">
                  <c:v>1875</c:v>
                </c:pt>
                <c:pt idx="23">
                  <c:v>-1874.99999999782</c:v>
                </c:pt>
                <c:pt idx="24">
                  <c:v>3124.99999999355</c:v>
                </c:pt>
                <c:pt idx="25">
                  <c:v>-624.999999993641</c:v>
                </c:pt>
                <c:pt idx="26">
                  <c:v>1249.99999999801</c:v>
                </c:pt>
                <c:pt idx="27">
                  <c:v>1874.99999999981</c:v>
                </c:pt>
                <c:pt idx="28">
                  <c:v>-624.999999999811</c:v>
                </c:pt>
                <c:pt idx="29">
                  <c:v>1874.99999999981</c:v>
                </c:pt>
                <c:pt idx="30">
                  <c:v>-624.999999999811</c:v>
                </c:pt>
                <c:pt idx="31">
                  <c:v>3124.99999999981</c:v>
                </c:pt>
                <c:pt idx="32">
                  <c:v>-1874.99999999986</c:v>
                </c:pt>
                <c:pt idx="33">
                  <c:v>2499.99999999991</c:v>
                </c:pt>
                <c:pt idx="34">
                  <c:v>8.73114913702011e-11</c:v>
                </c:pt>
                <c:pt idx="35">
                  <c:v>1874.99999999996</c:v>
                </c:pt>
                <c:pt idx="36">
                  <c:v>-1875.00000000005</c:v>
                </c:pt>
                <c:pt idx="37">
                  <c:v>4375.00000000009</c:v>
                </c:pt>
                <c:pt idx="38">
                  <c:v>-2500.00000000009</c:v>
                </c:pt>
                <c:pt idx="39">
                  <c:v>-624.999999999953</c:v>
                </c:pt>
                <c:pt idx="40">
                  <c:v>-11875</c:v>
                </c:pt>
                <c:pt idx="41">
                  <c:v>-3124.99999999998</c:v>
                </c:pt>
                <c:pt idx="42">
                  <c:v>2499.99999999998</c:v>
                </c:pt>
                <c:pt idx="43">
                  <c:v>625.000000000022</c:v>
                </c:pt>
                <c:pt idx="44">
                  <c:v>1874.99999999997</c:v>
                </c:pt>
                <c:pt idx="45">
                  <c:v>1.45519152283669e-11</c:v>
                </c:pt>
                <c:pt idx="46">
                  <c:v>-625.000000000007</c:v>
                </c:pt>
                <c:pt idx="47">
                  <c:v>3125</c:v>
                </c:pt>
                <c:pt idx="48">
                  <c:v>-2500.00000000083</c:v>
                </c:pt>
                <c:pt idx="49">
                  <c:v>1250.0000000025</c:v>
                </c:pt>
                <c:pt idx="50">
                  <c:v>-2.47382558882236e-9</c:v>
                </c:pt>
                <c:pt idx="51">
                  <c:v>-1249.99999999924</c:v>
                </c:pt>
                <c:pt idx="52">
                  <c:v>1875.00000000004</c:v>
                </c:pt>
                <c:pt idx="53">
                  <c:v>-2499.99999999996</c:v>
                </c:pt>
                <c:pt idx="54">
                  <c:v>3124.99999999996</c:v>
                </c:pt>
                <c:pt idx="55">
                  <c:v>-2500</c:v>
                </c:pt>
                <c:pt idx="56">
                  <c:v>2500</c:v>
                </c:pt>
                <c:pt idx="57">
                  <c:v>-625.000000000087</c:v>
                </c:pt>
                <c:pt idx="58">
                  <c:v>1250.00000000028</c:v>
                </c:pt>
                <c:pt idx="59">
                  <c:v>1249.99999999962</c:v>
                </c:pt>
                <c:pt idx="60">
                  <c:v>1250.00000000038</c:v>
                </c:pt>
                <c:pt idx="61">
                  <c:v>624.999999999622</c:v>
                </c:pt>
                <c:pt idx="62">
                  <c:v>1875.00000000038</c:v>
                </c:pt>
                <c:pt idx="63">
                  <c:v>1249.99999999962</c:v>
                </c:pt>
                <c:pt idx="64">
                  <c:v>1875.00000000019</c:v>
                </c:pt>
                <c:pt idx="65">
                  <c:v>625.000000000189</c:v>
                </c:pt>
                <c:pt idx="66">
                  <c:v>1874.99999999962</c:v>
                </c:pt>
                <c:pt idx="67">
                  <c:v>1875.00000000019</c:v>
                </c:pt>
                <c:pt idx="68">
                  <c:v>-1250</c:v>
                </c:pt>
                <c:pt idx="69">
                  <c:v>3125</c:v>
                </c:pt>
                <c:pt idx="70">
                  <c:v>-625</c:v>
                </c:pt>
                <c:pt idx="71">
                  <c:v>1875</c:v>
                </c:pt>
                <c:pt idx="72">
                  <c:v>-1875</c:v>
                </c:pt>
                <c:pt idx="73">
                  <c:v>2500</c:v>
                </c:pt>
                <c:pt idx="74">
                  <c:v>-2500</c:v>
                </c:pt>
                <c:pt idx="75">
                  <c:v>625</c:v>
                </c:pt>
                <c:pt idx="76">
                  <c:v>625</c:v>
                </c:pt>
                <c:pt idx="77">
                  <c:v>-3750</c:v>
                </c:pt>
                <c:pt idx="78">
                  <c:v>1875</c:v>
                </c:pt>
                <c:pt idx="79">
                  <c:v>-1875.00000000019</c:v>
                </c:pt>
                <c:pt idx="80">
                  <c:v>-1249.99999999962</c:v>
                </c:pt>
                <c:pt idx="81">
                  <c:v>-1875.00000000038</c:v>
                </c:pt>
                <c:pt idx="82">
                  <c:v>3.78349795937538e-10</c:v>
                </c:pt>
                <c:pt idx="83">
                  <c:v>-2500.00000000038</c:v>
                </c:pt>
                <c:pt idx="84">
                  <c:v>-624.999999999622</c:v>
                </c:pt>
                <c:pt idx="85">
                  <c:v>-1875.00000000038</c:v>
                </c:pt>
                <c:pt idx="86">
                  <c:v>-624.999999999709</c:v>
                </c:pt>
                <c:pt idx="87">
                  <c:v>-3750.0000000001</c:v>
                </c:pt>
                <c:pt idx="88">
                  <c:v>625</c:v>
                </c:pt>
                <c:pt idx="89">
                  <c:v>-2500.00000000006</c:v>
                </c:pt>
                <c:pt idx="90">
                  <c:v>-624.999999999884</c:v>
                </c:pt>
                <c:pt idx="91">
                  <c:v>-1250.00000000004</c:v>
                </c:pt>
                <c:pt idx="92">
                  <c:v>1874.99999999999</c:v>
                </c:pt>
                <c:pt idx="93">
                  <c:v>-1250</c:v>
                </c:pt>
                <c:pt idx="94">
                  <c:v>625</c:v>
                </c:pt>
                <c:pt idx="95">
                  <c:v>-1250</c:v>
                </c:pt>
                <c:pt idx="96">
                  <c:v>1875.00000000003</c:v>
                </c:pt>
                <c:pt idx="97">
                  <c:v>-625.000000000058</c:v>
                </c:pt>
                <c:pt idx="98">
                  <c:v>5.82076609134674e-11</c:v>
                </c:pt>
                <c:pt idx="99">
                  <c:v>-625.000000000029</c:v>
                </c:pt>
                <c:pt idx="100">
                  <c:v>1250.00000000004</c:v>
                </c:pt>
                <c:pt idx="101">
                  <c:v>-8.73114913702011e-11</c:v>
                </c:pt>
                <c:pt idx="102">
                  <c:v>-1249.99999999991</c:v>
                </c:pt>
                <c:pt idx="103">
                  <c:v>2499.99999999987</c:v>
                </c:pt>
                <c:pt idx="104">
                  <c:v>-2499.99999999982</c:v>
                </c:pt>
                <c:pt idx="105">
                  <c:v>2499.99999999991</c:v>
                </c:pt>
                <c:pt idx="106">
                  <c:v>-1250</c:v>
                </c:pt>
                <c:pt idx="107">
                  <c:v>625</c:v>
                </c:pt>
                <c:pt idx="108">
                  <c:v>0</c:v>
                </c:pt>
                <c:pt idx="109">
                  <c:v>0</c:v>
                </c:pt>
                <c:pt idx="110">
                  <c:v>1250</c:v>
                </c:pt>
                <c:pt idx="111">
                  <c:v>-625</c:v>
                </c:pt>
                <c:pt idx="112">
                  <c:v>-625</c:v>
                </c:pt>
                <c:pt idx="113">
                  <c:v>2500</c:v>
                </c:pt>
                <c:pt idx="114">
                  <c:v>-1874.99999999991</c:v>
                </c:pt>
                <c:pt idx="115">
                  <c:v>1249.99999999982</c:v>
                </c:pt>
                <c:pt idx="116">
                  <c:v>625.000000000091</c:v>
                </c:pt>
                <c:pt idx="117">
                  <c:v>-1250</c:v>
                </c:pt>
                <c:pt idx="118">
                  <c:v>1250.00000000005</c:v>
                </c:pt>
                <c:pt idx="119">
                  <c:v>624.999999999953</c:v>
                </c:pt>
                <c:pt idx="120">
                  <c:v>-4.72937244921923e-11</c:v>
                </c:pt>
                <c:pt idx="121">
                  <c:v>9.45874489843845e-11</c:v>
                </c:pt>
                <c:pt idx="122">
                  <c:v>-9.45874489843845e-11</c:v>
                </c:pt>
                <c:pt idx="123">
                  <c:v>1250.00000000005</c:v>
                </c:pt>
                <c:pt idx="124">
                  <c:v>-1250</c:v>
                </c:pt>
                <c:pt idx="125">
                  <c:v>1874.99999999998</c:v>
                </c:pt>
                <c:pt idx="126">
                  <c:v>3.63797880709171e-11</c:v>
                </c:pt>
                <c:pt idx="127">
                  <c:v>-625.000000000015</c:v>
                </c:pt>
                <c:pt idx="128">
                  <c:v>625.000000000015</c:v>
                </c:pt>
                <c:pt idx="129">
                  <c:v>1249.99999999997</c:v>
                </c:pt>
                <c:pt idx="130">
                  <c:v>-624.999999999985</c:v>
                </c:pt>
                <c:pt idx="131">
                  <c:v>7.27595761418343e-12</c:v>
                </c:pt>
                <c:pt idx="132">
                  <c:v>1874.99999999999</c:v>
                </c:pt>
                <c:pt idx="133">
                  <c:v>-625.000000000004</c:v>
                </c:pt>
                <c:pt idx="134">
                  <c:v>2.18278728425503e-11</c:v>
                </c:pt>
                <c:pt idx="135">
                  <c:v>624.999999999989</c:v>
                </c:pt>
                <c:pt idx="136">
                  <c:v>624.999999999978</c:v>
                </c:pt>
                <c:pt idx="137">
                  <c:v>625.000000000045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RW40_30!$AH$25:$AH$163</c:f>
              <c:numCache>
                <c:formatCode>General</c:formatCode>
                <c:ptCount val="139"/>
                <c:pt idx="0">
                  <c:v>0</c:v>
                </c:pt>
                <c:pt idx="1">
                  <c:v>-72500</c:v>
                </c:pt>
                <c:pt idx="2">
                  <c:v>-1874.99999999998</c:v>
                </c:pt>
                <c:pt idx="3">
                  <c:v>-2500.00000000003</c:v>
                </c:pt>
                <c:pt idx="4">
                  <c:v>625.000000000018</c:v>
                </c:pt>
                <c:pt idx="5">
                  <c:v>-1875</c:v>
                </c:pt>
                <c:pt idx="6">
                  <c:v>6.54836185276508e-11</c:v>
                </c:pt>
                <c:pt idx="7">
                  <c:v>-1250.0000000001</c:v>
                </c:pt>
                <c:pt idx="8">
                  <c:v>-1874.99999999996</c:v>
                </c:pt>
                <c:pt idx="9">
                  <c:v>1249.99999999998</c:v>
                </c:pt>
                <c:pt idx="10">
                  <c:v>-2499.99999999993</c:v>
                </c:pt>
                <c:pt idx="11">
                  <c:v>-8.73114913702011e-11</c:v>
                </c:pt>
                <c:pt idx="12">
                  <c:v>624.999999999633</c:v>
                </c:pt>
                <c:pt idx="13">
                  <c:v>-2499.99999999918</c:v>
                </c:pt>
                <c:pt idx="14">
                  <c:v>1249.99999999954</c:v>
                </c:pt>
                <c:pt idx="15">
                  <c:v>-1249.99999999991</c:v>
                </c:pt>
                <c:pt idx="16">
                  <c:v>624.999999999905</c:v>
                </c:pt>
                <c:pt idx="17">
                  <c:v>-1874.99999999991</c:v>
                </c:pt>
                <c:pt idx="18">
                  <c:v>1874.99999999995</c:v>
                </c:pt>
                <c:pt idx="19">
                  <c:v>-1250</c:v>
                </c:pt>
                <c:pt idx="20">
                  <c:v>0</c:v>
                </c:pt>
                <c:pt idx="21">
                  <c:v>0</c:v>
                </c:pt>
                <c:pt idx="22">
                  <c:v>625</c:v>
                </c:pt>
                <c:pt idx="23">
                  <c:v>1.13686837721616e-9</c:v>
                </c:pt>
                <c:pt idx="24">
                  <c:v>-625.000000003411</c:v>
                </c:pt>
                <c:pt idx="25">
                  <c:v>2500.00000000346</c:v>
                </c:pt>
                <c:pt idx="26">
                  <c:v>-1875.00000000123</c:v>
                </c:pt>
                <c:pt idx="27">
                  <c:v>625.000000000095</c:v>
                </c:pt>
                <c:pt idx="28">
                  <c:v>1874.99999999991</c:v>
                </c:pt>
                <c:pt idx="29">
                  <c:v>9.45874489843845e-11</c:v>
                </c:pt>
                <c:pt idx="30">
                  <c:v>-625.000000000095</c:v>
                </c:pt>
                <c:pt idx="31">
                  <c:v>1875.00000000009</c:v>
                </c:pt>
                <c:pt idx="32">
                  <c:v>624.999999999927</c:v>
                </c:pt>
                <c:pt idx="33">
                  <c:v>2.5465851649642e-11</c:v>
                </c:pt>
                <c:pt idx="34">
                  <c:v>2500</c:v>
                </c:pt>
                <c:pt idx="35">
                  <c:v>-1250.00000000002</c:v>
                </c:pt>
                <c:pt idx="36">
                  <c:v>2500.00000000004</c:v>
                </c:pt>
                <c:pt idx="37">
                  <c:v>-3.27418092638254e-11</c:v>
                </c:pt>
                <c:pt idx="38">
                  <c:v>1250.00000000001</c:v>
                </c:pt>
                <c:pt idx="39">
                  <c:v>1249.99999999999</c:v>
                </c:pt>
                <c:pt idx="40">
                  <c:v>-6249.99999999999</c:v>
                </c:pt>
                <c:pt idx="41">
                  <c:v>0</c:v>
                </c:pt>
                <c:pt idx="42">
                  <c:v>-1875</c:v>
                </c:pt>
                <c:pt idx="43">
                  <c:v>2500</c:v>
                </c:pt>
                <c:pt idx="44">
                  <c:v>-1250</c:v>
                </c:pt>
                <c:pt idx="45">
                  <c:v>-625</c:v>
                </c:pt>
                <c:pt idx="46">
                  <c:v>1875</c:v>
                </c:pt>
                <c:pt idx="47">
                  <c:v>-2500</c:v>
                </c:pt>
                <c:pt idx="48">
                  <c:v>1875.00000000045</c:v>
                </c:pt>
                <c:pt idx="49">
                  <c:v>-1.37561073643155e-9</c:v>
                </c:pt>
                <c:pt idx="50">
                  <c:v>-1249.99999999861</c:v>
                </c:pt>
                <c:pt idx="51">
                  <c:v>624.999999999534</c:v>
                </c:pt>
                <c:pt idx="52">
                  <c:v>625</c:v>
                </c:pt>
                <c:pt idx="53">
                  <c:v>-625</c:v>
                </c:pt>
                <c:pt idx="54">
                  <c:v>0</c:v>
                </c:pt>
                <c:pt idx="55">
                  <c:v>625</c:v>
                </c:pt>
                <c:pt idx="56">
                  <c:v>-1875</c:v>
                </c:pt>
                <c:pt idx="57">
                  <c:v>2500</c:v>
                </c:pt>
                <c:pt idx="58">
                  <c:v>-1875</c:v>
                </c:pt>
                <c:pt idx="59">
                  <c:v>624.999999999989</c:v>
                </c:pt>
                <c:pt idx="60">
                  <c:v>1250.00000000002</c:v>
                </c:pt>
                <c:pt idx="61">
                  <c:v>-1875.00000000001</c:v>
                </c:pt>
                <c:pt idx="62">
                  <c:v>0</c:v>
                </c:pt>
                <c:pt idx="63">
                  <c:v>1875</c:v>
                </c:pt>
                <c:pt idx="64">
                  <c:v>-1875</c:v>
                </c:pt>
                <c:pt idx="65">
                  <c:v>625</c:v>
                </c:pt>
                <c:pt idx="66">
                  <c:v>625</c:v>
                </c:pt>
                <c:pt idx="67">
                  <c:v>-625</c:v>
                </c:pt>
                <c:pt idx="68">
                  <c:v>-625</c:v>
                </c:pt>
                <c:pt idx="69">
                  <c:v>1874.99999999998</c:v>
                </c:pt>
                <c:pt idx="70">
                  <c:v>-2499.99999999995</c:v>
                </c:pt>
                <c:pt idx="71">
                  <c:v>2499.99999999998</c:v>
                </c:pt>
                <c:pt idx="72">
                  <c:v>-1875</c:v>
                </c:pt>
                <c:pt idx="73">
                  <c:v>625</c:v>
                </c:pt>
                <c:pt idx="74">
                  <c:v>625</c:v>
                </c:pt>
                <c:pt idx="75">
                  <c:v>-1250</c:v>
                </c:pt>
                <c:pt idx="76">
                  <c:v>1250</c:v>
                </c:pt>
                <c:pt idx="77">
                  <c:v>-625</c:v>
                </c:pt>
                <c:pt idx="78">
                  <c:v>-2.27373675443232e-11</c:v>
                </c:pt>
                <c:pt idx="79">
                  <c:v>-624.999999999955</c:v>
                </c:pt>
                <c:pt idx="80">
                  <c:v>1874.99999999998</c:v>
                </c:pt>
                <c:pt idx="81">
                  <c:v>-1875</c:v>
                </c:pt>
                <c:pt idx="82">
                  <c:v>625</c:v>
                </c:pt>
                <c:pt idx="83">
                  <c:v>625</c:v>
                </c:pt>
                <c:pt idx="84">
                  <c:v>-1250</c:v>
                </c:pt>
                <c:pt idx="85">
                  <c:v>625</c:v>
                </c:pt>
                <c:pt idx="86">
                  <c:v>624.999999999977</c:v>
                </c:pt>
                <c:pt idx="87">
                  <c:v>-1249.99999999995</c:v>
                </c:pt>
                <c:pt idx="88">
                  <c:v>1249.99999999998</c:v>
                </c:pt>
                <c:pt idx="89">
                  <c:v>-625</c:v>
                </c:pt>
                <c:pt idx="90">
                  <c:v>-625</c:v>
                </c:pt>
                <c:pt idx="91">
                  <c:v>1250</c:v>
                </c:pt>
                <c:pt idx="92">
                  <c:v>-1250</c:v>
                </c:pt>
                <c:pt idx="93">
                  <c:v>1874.99999999998</c:v>
                </c:pt>
                <c:pt idx="94">
                  <c:v>-2499.99999999995</c:v>
                </c:pt>
                <c:pt idx="95">
                  <c:v>1874.99999999998</c:v>
                </c:pt>
                <c:pt idx="96">
                  <c:v>-625</c:v>
                </c:pt>
                <c:pt idx="97">
                  <c:v>-625</c:v>
                </c:pt>
                <c:pt idx="98">
                  <c:v>1250</c:v>
                </c:pt>
                <c:pt idx="99">
                  <c:v>-625</c:v>
                </c:pt>
                <c:pt idx="100">
                  <c:v>0</c:v>
                </c:pt>
                <c:pt idx="101">
                  <c:v>-625</c:v>
                </c:pt>
                <c:pt idx="102">
                  <c:v>1250</c:v>
                </c:pt>
                <c:pt idx="103">
                  <c:v>-625</c:v>
                </c:pt>
                <c:pt idx="104">
                  <c:v>-625.000000000045</c:v>
                </c:pt>
                <c:pt idx="105">
                  <c:v>1250.00000000009</c:v>
                </c:pt>
                <c:pt idx="106">
                  <c:v>-1250.00000000005</c:v>
                </c:pt>
                <c:pt idx="107">
                  <c:v>625</c:v>
                </c:pt>
                <c:pt idx="108">
                  <c:v>0</c:v>
                </c:pt>
                <c:pt idx="109">
                  <c:v>625</c:v>
                </c:pt>
                <c:pt idx="110">
                  <c:v>-1250</c:v>
                </c:pt>
                <c:pt idx="111">
                  <c:v>0</c:v>
                </c:pt>
                <c:pt idx="112">
                  <c:v>1875</c:v>
                </c:pt>
                <c:pt idx="113">
                  <c:v>-2500</c:v>
                </c:pt>
                <c:pt idx="114">
                  <c:v>1875</c:v>
                </c:pt>
                <c:pt idx="115">
                  <c:v>-1250</c:v>
                </c:pt>
                <c:pt idx="116">
                  <c:v>625</c:v>
                </c:pt>
                <c:pt idx="117">
                  <c:v>0</c:v>
                </c:pt>
                <c:pt idx="118">
                  <c:v>625</c:v>
                </c:pt>
                <c:pt idx="119">
                  <c:v>-1875</c:v>
                </c:pt>
                <c:pt idx="120">
                  <c:v>1250</c:v>
                </c:pt>
                <c:pt idx="121">
                  <c:v>624.999999999955</c:v>
                </c:pt>
                <c:pt idx="122">
                  <c:v>-1249.99999999991</c:v>
                </c:pt>
                <c:pt idx="123">
                  <c:v>624.999999999955</c:v>
                </c:pt>
                <c:pt idx="124">
                  <c:v>0</c:v>
                </c:pt>
                <c:pt idx="125">
                  <c:v>-625</c:v>
                </c:pt>
                <c:pt idx="126">
                  <c:v>1250</c:v>
                </c:pt>
                <c:pt idx="127">
                  <c:v>-1250</c:v>
                </c:pt>
                <c:pt idx="128">
                  <c:v>0</c:v>
                </c:pt>
                <c:pt idx="129">
                  <c:v>1250</c:v>
                </c:pt>
                <c:pt idx="130">
                  <c:v>-1250</c:v>
                </c:pt>
                <c:pt idx="131">
                  <c:v>625</c:v>
                </c:pt>
                <c:pt idx="132">
                  <c:v>0</c:v>
                </c:pt>
                <c:pt idx="133">
                  <c:v>-625</c:v>
                </c:pt>
                <c:pt idx="134">
                  <c:v>625</c:v>
                </c:pt>
                <c:pt idx="135">
                  <c:v>0</c:v>
                </c:pt>
                <c:pt idx="136">
                  <c:v>0</c:v>
                </c:pt>
                <c:pt idx="137">
                  <c:v>-1250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RW40_30!$AI$25:$AI$163</c:f>
              <c:numCache>
                <c:formatCode>General</c:formatCode>
                <c:ptCount val="139"/>
                <c:pt idx="0">
                  <c:v>0</c:v>
                </c:pt>
                <c:pt idx="1">
                  <c:v>-419375</c:v>
                </c:pt>
                <c:pt idx="2">
                  <c:v>5000.00000000036</c:v>
                </c:pt>
                <c:pt idx="3">
                  <c:v>-2500.00000000045</c:v>
                </c:pt>
                <c:pt idx="4">
                  <c:v>2500.00000000018</c:v>
                </c:pt>
                <c:pt idx="5">
                  <c:v>1875</c:v>
                </c:pt>
                <c:pt idx="6">
                  <c:v>-1875.00000000036</c:v>
                </c:pt>
                <c:pt idx="7">
                  <c:v>3750.00000000073</c:v>
                </c:pt>
                <c:pt idx="8">
                  <c:v>-4.51109372079372e-10</c:v>
                </c:pt>
                <c:pt idx="9">
                  <c:v>-624.999999999825</c:v>
                </c:pt>
                <c:pt idx="10">
                  <c:v>3124.99999999991</c:v>
                </c:pt>
                <c:pt idx="11">
                  <c:v>-1250</c:v>
                </c:pt>
                <c:pt idx="12">
                  <c:v>1875.00000000109</c:v>
                </c:pt>
                <c:pt idx="13">
                  <c:v>-625.000000002183</c:v>
                </c:pt>
                <c:pt idx="14">
                  <c:v>3125.00000000109</c:v>
                </c:pt>
                <c:pt idx="15">
                  <c:v>-3125</c:v>
                </c:pt>
                <c:pt idx="16">
                  <c:v>3750</c:v>
                </c:pt>
                <c:pt idx="17">
                  <c:v>-1875</c:v>
                </c:pt>
                <c:pt idx="18">
                  <c:v>1875</c:v>
                </c:pt>
                <c:pt idx="19">
                  <c:v>-1250</c:v>
                </c:pt>
                <c:pt idx="20">
                  <c:v>625</c:v>
                </c:pt>
                <c:pt idx="21">
                  <c:v>-9.09494701772928e-11</c:v>
                </c:pt>
                <c:pt idx="22">
                  <c:v>1.81898940354586e-10</c:v>
                </c:pt>
                <c:pt idx="23">
                  <c:v>-1250.000000002</c:v>
                </c:pt>
                <c:pt idx="24">
                  <c:v>1250.00000000565</c:v>
                </c:pt>
                <c:pt idx="25">
                  <c:v>-1875.00000000555</c:v>
                </c:pt>
                <c:pt idx="26">
                  <c:v>1.72440195456147e-9</c:v>
                </c:pt>
                <c:pt idx="27">
                  <c:v>-1874.99999999981</c:v>
                </c:pt>
                <c:pt idx="28">
                  <c:v>1249.99999999981</c:v>
                </c:pt>
                <c:pt idx="29">
                  <c:v>-3749.99999999981</c:v>
                </c:pt>
                <c:pt idx="30">
                  <c:v>1874.99999999981</c:v>
                </c:pt>
                <c:pt idx="31">
                  <c:v>-3749.99999999985</c:v>
                </c:pt>
                <c:pt idx="32">
                  <c:v>624.999999999949</c:v>
                </c:pt>
                <c:pt idx="33">
                  <c:v>-1875</c:v>
                </c:pt>
                <c:pt idx="34">
                  <c:v>-2500</c:v>
                </c:pt>
                <c:pt idx="35">
                  <c:v>-624.999999999978</c:v>
                </c:pt>
                <c:pt idx="36">
                  <c:v>-625.000000000036</c:v>
                </c:pt>
                <c:pt idx="37">
                  <c:v>-3124.99999999997</c:v>
                </c:pt>
                <c:pt idx="38">
                  <c:v>-1875</c:v>
                </c:pt>
                <c:pt idx="39">
                  <c:v>2500</c:v>
                </c:pt>
                <c:pt idx="40">
                  <c:v>6250</c:v>
                </c:pt>
                <c:pt idx="41">
                  <c:v>4375</c:v>
                </c:pt>
                <c:pt idx="42">
                  <c:v>-624.999999999999</c:v>
                </c:pt>
                <c:pt idx="43">
                  <c:v>-625</c:v>
                </c:pt>
                <c:pt idx="44">
                  <c:v>1250</c:v>
                </c:pt>
                <c:pt idx="45">
                  <c:v>-625.000000000001</c:v>
                </c:pt>
                <c:pt idx="46">
                  <c:v>-1250</c:v>
                </c:pt>
                <c:pt idx="47">
                  <c:v>1875</c:v>
                </c:pt>
                <c:pt idx="48">
                  <c:v>-1249.99999999987</c:v>
                </c:pt>
                <c:pt idx="49">
                  <c:v>624.999999999593</c:v>
                </c:pt>
                <c:pt idx="50">
                  <c:v>-624.999999999585</c:v>
                </c:pt>
                <c:pt idx="51">
                  <c:v>1249.99999999985</c:v>
                </c:pt>
                <c:pt idx="52">
                  <c:v>-1874.99999999999</c:v>
                </c:pt>
                <c:pt idx="53">
                  <c:v>625</c:v>
                </c:pt>
                <c:pt idx="54">
                  <c:v>1249.99999999999</c:v>
                </c:pt>
                <c:pt idx="55">
                  <c:v>-1874.99999999998</c:v>
                </c:pt>
                <c:pt idx="56">
                  <c:v>1874.99999999998</c:v>
                </c:pt>
                <c:pt idx="57">
                  <c:v>-2499.99999999998</c:v>
                </c:pt>
                <c:pt idx="58">
                  <c:v>2499.99999999998</c:v>
                </c:pt>
                <c:pt idx="59">
                  <c:v>-1249.99999999998</c:v>
                </c:pt>
                <c:pt idx="60">
                  <c:v>-625.000000000024</c:v>
                </c:pt>
                <c:pt idx="61">
                  <c:v>1875.00000000002</c:v>
                </c:pt>
                <c:pt idx="62">
                  <c:v>-2500.00000000003</c:v>
                </c:pt>
                <c:pt idx="63">
                  <c:v>2500.00000000005</c:v>
                </c:pt>
                <c:pt idx="64">
                  <c:v>-1875.00000000002</c:v>
                </c:pt>
                <c:pt idx="65">
                  <c:v>1250</c:v>
                </c:pt>
                <c:pt idx="66">
                  <c:v>-1875.00000000002</c:v>
                </c:pt>
                <c:pt idx="67">
                  <c:v>2500.00000000005</c:v>
                </c:pt>
                <c:pt idx="68">
                  <c:v>-1875.00000000002</c:v>
                </c:pt>
                <c:pt idx="69">
                  <c:v>1249.99999999998</c:v>
                </c:pt>
                <c:pt idx="70">
                  <c:v>-1874.99999999995</c:v>
                </c:pt>
                <c:pt idx="71">
                  <c:v>1874.99999999998</c:v>
                </c:pt>
                <c:pt idx="72">
                  <c:v>-625</c:v>
                </c:pt>
                <c:pt idx="73">
                  <c:v>-2.27373675443232e-11</c:v>
                </c:pt>
                <c:pt idx="74">
                  <c:v>-624.999999999955</c:v>
                </c:pt>
                <c:pt idx="75">
                  <c:v>624.999999999977</c:v>
                </c:pt>
                <c:pt idx="76">
                  <c:v>0</c:v>
                </c:pt>
                <c:pt idx="77">
                  <c:v>0</c:v>
                </c:pt>
                <c:pt idx="78">
                  <c:v>-625.000000000045</c:v>
                </c:pt>
                <c:pt idx="79">
                  <c:v>625.000000000091</c:v>
                </c:pt>
                <c:pt idx="80">
                  <c:v>-4.54747350886464e-11</c:v>
                </c:pt>
                <c:pt idx="81">
                  <c:v>0</c:v>
                </c:pt>
                <c:pt idx="82">
                  <c:v>-625</c:v>
                </c:pt>
                <c:pt idx="83">
                  <c:v>625</c:v>
                </c:pt>
                <c:pt idx="84">
                  <c:v>-625</c:v>
                </c:pt>
                <c:pt idx="85">
                  <c:v>625</c:v>
                </c:pt>
                <c:pt idx="86">
                  <c:v>0</c:v>
                </c:pt>
                <c:pt idx="87">
                  <c:v>-4.54747350886464e-11</c:v>
                </c:pt>
                <c:pt idx="88">
                  <c:v>-1249.99999999991</c:v>
                </c:pt>
                <c:pt idx="89">
                  <c:v>1874.99999999995</c:v>
                </c:pt>
                <c:pt idx="90">
                  <c:v>-1250</c:v>
                </c:pt>
                <c:pt idx="91">
                  <c:v>625</c:v>
                </c:pt>
                <c:pt idx="92">
                  <c:v>0</c:v>
                </c:pt>
                <c:pt idx="93">
                  <c:v>-1250</c:v>
                </c:pt>
                <c:pt idx="94">
                  <c:v>1875</c:v>
                </c:pt>
                <c:pt idx="95">
                  <c:v>-1250</c:v>
                </c:pt>
                <c:pt idx="96">
                  <c:v>625</c:v>
                </c:pt>
                <c:pt idx="97">
                  <c:v>-625</c:v>
                </c:pt>
                <c:pt idx="98">
                  <c:v>625</c:v>
                </c:pt>
                <c:pt idx="99">
                  <c:v>0</c:v>
                </c:pt>
                <c:pt idx="100">
                  <c:v>-625</c:v>
                </c:pt>
                <c:pt idx="101">
                  <c:v>0</c:v>
                </c:pt>
                <c:pt idx="102">
                  <c:v>1250</c:v>
                </c:pt>
                <c:pt idx="103">
                  <c:v>-1250</c:v>
                </c:pt>
                <c:pt idx="104">
                  <c:v>0</c:v>
                </c:pt>
                <c:pt idx="105">
                  <c:v>1250</c:v>
                </c:pt>
                <c:pt idx="106">
                  <c:v>-1250</c:v>
                </c:pt>
                <c:pt idx="107">
                  <c:v>0</c:v>
                </c:pt>
                <c:pt idx="108">
                  <c:v>1250</c:v>
                </c:pt>
                <c:pt idx="109">
                  <c:v>-1250</c:v>
                </c:pt>
                <c:pt idx="110">
                  <c:v>0</c:v>
                </c:pt>
                <c:pt idx="111">
                  <c:v>625</c:v>
                </c:pt>
                <c:pt idx="112">
                  <c:v>625</c:v>
                </c:pt>
                <c:pt idx="113">
                  <c:v>-1875</c:v>
                </c:pt>
                <c:pt idx="114">
                  <c:v>2500</c:v>
                </c:pt>
                <c:pt idx="115">
                  <c:v>-3125</c:v>
                </c:pt>
                <c:pt idx="116">
                  <c:v>3125</c:v>
                </c:pt>
                <c:pt idx="117">
                  <c:v>-2500</c:v>
                </c:pt>
                <c:pt idx="118">
                  <c:v>2500</c:v>
                </c:pt>
                <c:pt idx="119">
                  <c:v>-2500</c:v>
                </c:pt>
                <c:pt idx="120">
                  <c:v>1250</c:v>
                </c:pt>
                <c:pt idx="121">
                  <c:v>625</c:v>
                </c:pt>
                <c:pt idx="122">
                  <c:v>-625</c:v>
                </c:pt>
                <c:pt idx="123">
                  <c:v>-1250</c:v>
                </c:pt>
                <c:pt idx="124">
                  <c:v>2500</c:v>
                </c:pt>
                <c:pt idx="125">
                  <c:v>-2500</c:v>
                </c:pt>
                <c:pt idx="126">
                  <c:v>2500</c:v>
                </c:pt>
                <c:pt idx="127">
                  <c:v>-1875</c:v>
                </c:pt>
                <c:pt idx="128">
                  <c:v>625</c:v>
                </c:pt>
                <c:pt idx="129">
                  <c:v>0</c:v>
                </c:pt>
                <c:pt idx="130">
                  <c:v>625.000000000045</c:v>
                </c:pt>
                <c:pt idx="131">
                  <c:v>-1875.00000000009</c:v>
                </c:pt>
                <c:pt idx="132">
                  <c:v>3125.00000000005</c:v>
                </c:pt>
                <c:pt idx="133">
                  <c:v>-3750</c:v>
                </c:pt>
                <c:pt idx="134">
                  <c:v>3750</c:v>
                </c:pt>
                <c:pt idx="135">
                  <c:v>-3125</c:v>
                </c:pt>
                <c:pt idx="136">
                  <c:v>2500</c:v>
                </c:pt>
                <c:pt idx="137">
                  <c:v>-2500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5304641"/>
        <c:axId val="720577427"/>
      </c:lineChart>
      <c:catAx>
        <c:axId val="6253046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577427"/>
        <c:crosses val="autoZero"/>
        <c:auto val="1"/>
        <c:lblAlgn val="ctr"/>
        <c:lblOffset val="100"/>
        <c:noMultiLvlLbl val="0"/>
      </c:catAx>
      <c:valAx>
        <c:axId val="7205774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3046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a''</a:t>
            </a:r>
            <a:endParaRPr lang="en-US" altLang="zh-CN"/>
          </a:p>
        </c:rich>
      </c:tx>
      <c:layout>
        <c:manualLayout>
          <c:xMode val="edge"/>
          <c:yMode val="edge"/>
          <c:x val="0.439643155840535"/>
          <c:y val="0.02563488260661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RW40_30!$AK$25:$AK$162</c:f>
              <c:numCache>
                <c:formatCode>General</c:formatCode>
                <c:ptCount val="138"/>
                <c:pt idx="0">
                  <c:v>0</c:v>
                </c:pt>
                <c:pt idx="1">
                  <c:v>234375</c:v>
                </c:pt>
                <c:pt idx="2">
                  <c:v>-3750.00000000041</c:v>
                </c:pt>
                <c:pt idx="3">
                  <c:v>5000.00000000032</c:v>
                </c:pt>
                <c:pt idx="4">
                  <c:v>-4375.00000000004</c:v>
                </c:pt>
                <c:pt idx="5">
                  <c:v>1249.99999999959</c:v>
                </c:pt>
                <c:pt idx="6">
                  <c:v>9.49512468650937e-10</c:v>
                </c:pt>
                <c:pt idx="7">
                  <c:v>1874.99999999906</c:v>
                </c:pt>
                <c:pt idx="8">
                  <c:v>-3124.99999999947</c:v>
                </c:pt>
                <c:pt idx="9">
                  <c:v>624.999999999738</c:v>
                </c:pt>
                <c:pt idx="10">
                  <c:v>1875.00000000009</c:v>
                </c:pt>
                <c:pt idx="11">
                  <c:v>-1874.99999999918</c:v>
                </c:pt>
                <c:pt idx="12">
                  <c:v>-2.45563569478691e-9</c:v>
                </c:pt>
                <c:pt idx="13">
                  <c:v>1875.00000000246</c:v>
                </c:pt>
                <c:pt idx="14">
                  <c:v>-3750.00000000073</c:v>
                </c:pt>
                <c:pt idx="15">
                  <c:v>3749.99999999973</c:v>
                </c:pt>
                <c:pt idx="16">
                  <c:v>-2499.99999999973</c:v>
                </c:pt>
                <c:pt idx="17">
                  <c:v>1874.99999999991</c:v>
                </c:pt>
                <c:pt idx="18">
                  <c:v>-1875</c:v>
                </c:pt>
                <c:pt idx="19">
                  <c:v>-625</c:v>
                </c:pt>
                <c:pt idx="20">
                  <c:v>3750</c:v>
                </c:pt>
                <c:pt idx="21">
                  <c:v>-5625</c:v>
                </c:pt>
                <c:pt idx="22">
                  <c:v>6249.999999998</c:v>
                </c:pt>
                <c:pt idx="23">
                  <c:v>-6249.999999992</c:v>
                </c:pt>
                <c:pt idx="24">
                  <c:v>4374.99999998799</c:v>
                </c:pt>
                <c:pt idx="25">
                  <c:v>-1874.999999992</c:v>
                </c:pt>
                <c:pt idx="26">
                  <c:v>624.999999997999</c:v>
                </c:pt>
                <c:pt idx="27">
                  <c:v>-1250</c:v>
                </c:pt>
                <c:pt idx="28">
                  <c:v>2499.99999999991</c:v>
                </c:pt>
                <c:pt idx="29">
                  <c:v>-4374.99999999973</c:v>
                </c:pt>
                <c:pt idx="30">
                  <c:v>5624.99999999973</c:v>
                </c:pt>
                <c:pt idx="31">
                  <c:v>-4999.99999999991</c:v>
                </c:pt>
                <c:pt idx="32">
                  <c:v>3125</c:v>
                </c:pt>
                <c:pt idx="33">
                  <c:v>-1250.00000000009</c:v>
                </c:pt>
                <c:pt idx="34">
                  <c:v>625.000000000273</c:v>
                </c:pt>
                <c:pt idx="35">
                  <c:v>-1250.00000000027</c:v>
                </c:pt>
                <c:pt idx="36">
                  <c:v>1250.00000000009</c:v>
                </c:pt>
                <c:pt idx="37">
                  <c:v>-625</c:v>
                </c:pt>
                <c:pt idx="38">
                  <c:v>4375</c:v>
                </c:pt>
                <c:pt idx="39">
                  <c:v>8124.99999999991</c:v>
                </c:pt>
                <c:pt idx="40">
                  <c:v>-11874.9999999997</c:v>
                </c:pt>
                <c:pt idx="41">
                  <c:v>-625.000000000317</c:v>
                </c:pt>
                <c:pt idx="42">
                  <c:v>-4999.99999999982</c:v>
                </c:pt>
                <c:pt idx="43">
                  <c:v>7499.99999999991</c:v>
                </c:pt>
                <c:pt idx="44">
                  <c:v>-5624.99999999987</c:v>
                </c:pt>
                <c:pt idx="45">
                  <c:v>4374.99999999984</c:v>
                </c:pt>
                <c:pt idx="46">
                  <c:v>-1874.9999999999</c:v>
                </c:pt>
                <c:pt idx="47">
                  <c:v>1250.00000000049</c:v>
                </c:pt>
                <c:pt idx="48">
                  <c:v>624.99999999789</c:v>
                </c:pt>
                <c:pt idx="49">
                  <c:v>625.000000003143</c:v>
                </c:pt>
                <c:pt idx="50">
                  <c:v>-1875.00000000202</c:v>
                </c:pt>
                <c:pt idx="51">
                  <c:v>1250.00000000044</c:v>
                </c:pt>
                <c:pt idx="52">
                  <c:v>2.91038304567337e-11</c:v>
                </c:pt>
                <c:pt idx="53">
                  <c:v>625</c:v>
                </c:pt>
                <c:pt idx="54">
                  <c:v>-3125</c:v>
                </c:pt>
                <c:pt idx="55">
                  <c:v>3124.99999999991</c:v>
                </c:pt>
                <c:pt idx="56">
                  <c:v>-3749.99999999983</c:v>
                </c:pt>
                <c:pt idx="57">
                  <c:v>3750.00000000009</c:v>
                </c:pt>
                <c:pt idx="58">
                  <c:v>-5625.00000000052</c:v>
                </c:pt>
                <c:pt idx="59">
                  <c:v>5000.00000000052</c:v>
                </c:pt>
                <c:pt idx="60">
                  <c:v>-4375</c:v>
                </c:pt>
                <c:pt idx="61">
                  <c:v>1874.99999999927</c:v>
                </c:pt>
                <c:pt idx="62">
                  <c:v>-624.99999999869</c:v>
                </c:pt>
                <c:pt idx="63">
                  <c:v>-625.000000001135</c:v>
                </c:pt>
                <c:pt idx="64">
                  <c:v>1250.00000000001</c:v>
                </c:pt>
                <c:pt idx="65">
                  <c:v>-1874.99999999891</c:v>
                </c:pt>
                <c:pt idx="66">
                  <c:v>1874.99999999891</c:v>
                </c:pt>
                <c:pt idx="67">
                  <c:v>3.63797880709171e-10</c:v>
                </c:pt>
                <c:pt idx="68">
                  <c:v>624.999999999636</c:v>
                </c:pt>
                <c:pt idx="69">
                  <c:v>-1874.99999999891</c:v>
                </c:pt>
                <c:pt idx="70">
                  <c:v>4374.99999999891</c:v>
                </c:pt>
                <c:pt idx="71">
                  <c:v>-3749.99999999964</c:v>
                </c:pt>
                <c:pt idx="72">
                  <c:v>3125</c:v>
                </c:pt>
                <c:pt idx="73">
                  <c:v>3.63797880709171e-10</c:v>
                </c:pt>
                <c:pt idx="74">
                  <c:v>-625.000000001091</c:v>
                </c:pt>
                <c:pt idx="75">
                  <c:v>1875.00000000109</c:v>
                </c:pt>
                <c:pt idx="76">
                  <c:v>-2500.00000000036</c:v>
                </c:pt>
                <c:pt idx="77">
                  <c:v>3750.00000000038</c:v>
                </c:pt>
                <c:pt idx="78">
                  <c:v>-1875.00000000114</c:v>
                </c:pt>
                <c:pt idx="79">
                  <c:v>-1249.99999999886</c:v>
                </c:pt>
                <c:pt idx="80">
                  <c:v>3125</c:v>
                </c:pt>
                <c:pt idx="81">
                  <c:v>-1875.00000000096</c:v>
                </c:pt>
                <c:pt idx="82">
                  <c:v>1250.00000000079</c:v>
                </c:pt>
                <c:pt idx="83">
                  <c:v>-3125.0000000002</c:v>
                </c:pt>
                <c:pt idx="84">
                  <c:v>5000</c:v>
                </c:pt>
                <c:pt idx="85">
                  <c:v>-5000</c:v>
                </c:pt>
                <c:pt idx="86">
                  <c:v>3125.00000000006</c:v>
                </c:pt>
                <c:pt idx="87">
                  <c:v>-1.74622982740402e-10</c:v>
                </c:pt>
                <c:pt idx="88">
                  <c:v>-1874.99999999977</c:v>
                </c:pt>
                <c:pt idx="89">
                  <c:v>1249.99999999977</c:v>
                </c:pt>
                <c:pt idx="90">
                  <c:v>2.3283064365387e-10</c:v>
                </c:pt>
                <c:pt idx="91">
                  <c:v>624.999999999767</c:v>
                </c:pt>
                <c:pt idx="92">
                  <c:v>-2499.99999999983</c:v>
                </c:pt>
                <c:pt idx="93">
                  <c:v>2499.99999999994</c:v>
                </c:pt>
                <c:pt idx="94">
                  <c:v>0</c:v>
                </c:pt>
                <c:pt idx="95">
                  <c:v>-1875</c:v>
                </c:pt>
                <c:pt idx="96">
                  <c:v>1250.0000000002</c:v>
                </c:pt>
                <c:pt idx="97">
                  <c:v>-7.8580342233181e-10</c:v>
                </c:pt>
                <c:pt idx="98">
                  <c:v>-624.99999999904</c:v>
                </c:pt>
                <c:pt idx="99">
                  <c:v>0</c:v>
                </c:pt>
                <c:pt idx="100">
                  <c:v>2499.99999999886</c:v>
                </c:pt>
                <c:pt idx="101">
                  <c:v>-5624.99999999886</c:v>
                </c:pt>
                <c:pt idx="102">
                  <c:v>6249.99999999962</c:v>
                </c:pt>
                <c:pt idx="103">
                  <c:v>-6874.99999999964</c:v>
                </c:pt>
                <c:pt idx="104">
                  <c:v>6249.99999999891</c:v>
                </c:pt>
                <c:pt idx="105">
                  <c:v>-5624.99999999891</c:v>
                </c:pt>
                <c:pt idx="106">
                  <c:v>3124.99999999964</c:v>
                </c:pt>
                <c:pt idx="107">
                  <c:v>-3125</c:v>
                </c:pt>
                <c:pt idx="108">
                  <c:v>1874.99999999964</c:v>
                </c:pt>
                <c:pt idx="109">
                  <c:v>-1874.99999999891</c:v>
                </c:pt>
                <c:pt idx="110">
                  <c:v>624.999999998909</c:v>
                </c:pt>
                <c:pt idx="111">
                  <c:v>-2499.99999999964</c:v>
                </c:pt>
                <c:pt idx="112">
                  <c:v>3749.99999999964</c:v>
                </c:pt>
                <c:pt idx="113">
                  <c:v>-4374.99999999891</c:v>
                </c:pt>
                <c:pt idx="114">
                  <c:v>1874.99999999891</c:v>
                </c:pt>
                <c:pt idx="115">
                  <c:v>-1.45519152283669e-11</c:v>
                </c:pt>
                <c:pt idx="116">
                  <c:v>1.13504938781261e-9</c:v>
                </c:pt>
                <c:pt idx="117">
                  <c:v>-1.30967237055302e-9</c:v>
                </c:pt>
                <c:pt idx="118">
                  <c:v>625.000000000728</c:v>
                </c:pt>
                <c:pt idx="119">
                  <c:v>-625</c:v>
                </c:pt>
                <c:pt idx="120">
                  <c:v>1249.99999999948</c:v>
                </c:pt>
                <c:pt idx="121">
                  <c:v>5.23868948221207e-10</c:v>
                </c:pt>
                <c:pt idx="122">
                  <c:v>1249.99999999991</c:v>
                </c:pt>
                <c:pt idx="123">
                  <c:v>-1250.00000000017</c:v>
                </c:pt>
                <c:pt idx="124">
                  <c:v>1250.00000000009</c:v>
                </c:pt>
                <c:pt idx="125">
                  <c:v>1249.99999999994</c:v>
                </c:pt>
                <c:pt idx="126">
                  <c:v>-1249.99999999983</c:v>
                </c:pt>
                <c:pt idx="127">
                  <c:v>624.999999999825</c:v>
                </c:pt>
                <c:pt idx="128">
                  <c:v>-1249.99999999993</c:v>
                </c:pt>
                <c:pt idx="129">
                  <c:v>3124.99999999996</c:v>
                </c:pt>
                <c:pt idx="130">
                  <c:v>-3124.99999999994</c:v>
                </c:pt>
                <c:pt idx="131">
                  <c:v>-4.36557456851006e-11</c:v>
                </c:pt>
                <c:pt idx="132">
                  <c:v>625.000000000015</c:v>
                </c:pt>
                <c:pt idx="133">
                  <c:v>2.91038304567337e-11</c:v>
                </c:pt>
                <c:pt idx="134">
                  <c:v>-2500.00000000011</c:v>
                </c:pt>
                <c:pt idx="135">
                  <c:v>1250.00000000023</c:v>
                </c:pt>
                <c:pt idx="136">
                  <c:v>-1875.00000000033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RW40_30!$AL$25:$AL$162</c:f>
              <c:numCache>
                <c:formatCode>General</c:formatCode>
                <c:ptCount val="138"/>
                <c:pt idx="0">
                  <c:v>0</c:v>
                </c:pt>
                <c:pt idx="1">
                  <c:v>234375</c:v>
                </c:pt>
                <c:pt idx="2">
                  <c:v>1874.99999999963</c:v>
                </c:pt>
                <c:pt idx="3">
                  <c:v>1250.0000000002</c:v>
                </c:pt>
                <c:pt idx="4">
                  <c:v>-4374.99999999996</c:v>
                </c:pt>
                <c:pt idx="5">
                  <c:v>3749.99999999959</c:v>
                </c:pt>
                <c:pt idx="6">
                  <c:v>-1874.99999999891</c:v>
                </c:pt>
                <c:pt idx="7">
                  <c:v>-1.09139364212751e-9</c:v>
                </c:pt>
                <c:pt idx="8">
                  <c:v>1250.00000000028</c:v>
                </c:pt>
                <c:pt idx="9">
                  <c:v>-2499.99999999974</c:v>
                </c:pt>
                <c:pt idx="10">
                  <c:v>1874.99999999974</c:v>
                </c:pt>
                <c:pt idx="11">
                  <c:v>-1874.99999999882</c:v>
                </c:pt>
                <c:pt idx="12">
                  <c:v>1249.99999999673</c:v>
                </c:pt>
                <c:pt idx="13">
                  <c:v>3.27418092638254e-9</c:v>
                </c:pt>
                <c:pt idx="14">
                  <c:v>-1875.00000000109</c:v>
                </c:pt>
                <c:pt idx="15">
                  <c:v>1250</c:v>
                </c:pt>
                <c:pt idx="16">
                  <c:v>-625</c:v>
                </c:pt>
                <c:pt idx="17">
                  <c:v>625</c:v>
                </c:pt>
                <c:pt idx="18">
                  <c:v>-2500</c:v>
                </c:pt>
                <c:pt idx="19">
                  <c:v>3125</c:v>
                </c:pt>
                <c:pt idx="20">
                  <c:v>-2500</c:v>
                </c:pt>
                <c:pt idx="21">
                  <c:v>-625</c:v>
                </c:pt>
                <c:pt idx="22">
                  <c:v>3749.99999999782</c:v>
                </c:pt>
                <c:pt idx="23">
                  <c:v>-4999.99999999136</c:v>
                </c:pt>
                <c:pt idx="24">
                  <c:v>3749.99999998719</c:v>
                </c:pt>
                <c:pt idx="25">
                  <c:v>-1874.99999999165</c:v>
                </c:pt>
                <c:pt idx="26">
                  <c:v>-625.000000001804</c:v>
                </c:pt>
                <c:pt idx="27">
                  <c:v>2499.99999999962</c:v>
                </c:pt>
                <c:pt idx="28">
                  <c:v>-2499.99999999962</c:v>
                </c:pt>
                <c:pt idx="29">
                  <c:v>2499.99999999962</c:v>
                </c:pt>
                <c:pt idx="30">
                  <c:v>-3749.99999999962</c:v>
                </c:pt>
                <c:pt idx="31">
                  <c:v>4999.99999999967</c:v>
                </c:pt>
                <c:pt idx="32">
                  <c:v>-4374.99999999977</c:v>
                </c:pt>
                <c:pt idx="33">
                  <c:v>2499.99999999983</c:v>
                </c:pt>
                <c:pt idx="34">
                  <c:v>-1874.99999999987</c:v>
                </c:pt>
                <c:pt idx="35">
                  <c:v>3750.00000000001</c:v>
                </c:pt>
                <c:pt idx="36">
                  <c:v>-6250.00000000015</c:v>
                </c:pt>
                <c:pt idx="37">
                  <c:v>6875.00000000019</c:v>
                </c:pt>
                <c:pt idx="38">
                  <c:v>-1875.00000000014</c:v>
                </c:pt>
                <c:pt idx="39">
                  <c:v>11250</c:v>
                </c:pt>
                <c:pt idx="40">
                  <c:v>-8750.00000000002</c:v>
                </c:pt>
                <c:pt idx="41">
                  <c:v>-5624.99999999996</c:v>
                </c:pt>
                <c:pt idx="42">
                  <c:v>1874.99999999996</c:v>
                </c:pt>
                <c:pt idx="43">
                  <c:v>-1249.99999999995</c:v>
                </c:pt>
                <c:pt idx="44">
                  <c:v>1874.99999999996</c:v>
                </c:pt>
                <c:pt idx="45">
                  <c:v>625.000000000022</c:v>
                </c:pt>
                <c:pt idx="46">
                  <c:v>-3750.00000000001</c:v>
                </c:pt>
                <c:pt idx="47">
                  <c:v>5625.00000000083</c:v>
                </c:pt>
                <c:pt idx="48">
                  <c:v>-3750.00000000333</c:v>
                </c:pt>
                <c:pt idx="49">
                  <c:v>1250.00000000498</c:v>
                </c:pt>
                <c:pt idx="50">
                  <c:v>1249.99999999677</c:v>
                </c:pt>
                <c:pt idx="51">
                  <c:v>-3124.99999999929</c:v>
                </c:pt>
                <c:pt idx="52">
                  <c:v>4375</c:v>
                </c:pt>
                <c:pt idx="53">
                  <c:v>-5624.99999999991</c:v>
                </c:pt>
                <c:pt idx="54">
                  <c:v>5624.99999999996</c:v>
                </c:pt>
                <c:pt idx="55">
                  <c:v>-5000</c:v>
                </c:pt>
                <c:pt idx="56">
                  <c:v>3125.00000000009</c:v>
                </c:pt>
                <c:pt idx="57">
                  <c:v>-1875.00000000036</c:v>
                </c:pt>
                <c:pt idx="58">
                  <c:v>6.54836185276508e-10</c:v>
                </c:pt>
                <c:pt idx="59">
                  <c:v>-7.56699591875076e-10</c:v>
                </c:pt>
                <c:pt idx="60">
                  <c:v>625.000000000757</c:v>
                </c:pt>
                <c:pt idx="61">
                  <c:v>-1250.00000000076</c:v>
                </c:pt>
                <c:pt idx="62">
                  <c:v>625.000000000757</c:v>
                </c:pt>
                <c:pt idx="63">
                  <c:v>-625.000000000568</c:v>
                </c:pt>
                <c:pt idx="64">
                  <c:v>1250</c:v>
                </c:pt>
                <c:pt idx="65">
                  <c:v>-1249.99999999943</c:v>
                </c:pt>
                <c:pt idx="66">
                  <c:v>-5.67524693906307e-10</c:v>
                </c:pt>
                <c:pt idx="67">
                  <c:v>3125.00000000019</c:v>
                </c:pt>
                <c:pt idx="68">
                  <c:v>-4375</c:v>
                </c:pt>
                <c:pt idx="69">
                  <c:v>3750</c:v>
                </c:pt>
                <c:pt idx="70">
                  <c:v>-2500</c:v>
                </c:pt>
                <c:pt idx="71">
                  <c:v>3750</c:v>
                </c:pt>
                <c:pt idx="72">
                  <c:v>-4375</c:v>
                </c:pt>
                <c:pt idx="73">
                  <c:v>5000</c:v>
                </c:pt>
                <c:pt idx="74">
                  <c:v>-3125</c:v>
                </c:pt>
                <c:pt idx="75">
                  <c:v>0</c:v>
                </c:pt>
                <c:pt idx="76">
                  <c:v>4375</c:v>
                </c:pt>
                <c:pt idx="77">
                  <c:v>-5625</c:v>
                </c:pt>
                <c:pt idx="78">
                  <c:v>3750.00000000019</c:v>
                </c:pt>
                <c:pt idx="79">
                  <c:v>-625.000000000568</c:v>
                </c:pt>
                <c:pt idx="80">
                  <c:v>625.000000000757</c:v>
                </c:pt>
                <c:pt idx="81">
                  <c:v>-1875.00000000076</c:v>
                </c:pt>
                <c:pt idx="82">
                  <c:v>2500.00000000076</c:v>
                </c:pt>
                <c:pt idx="83">
                  <c:v>-1875.00000000076</c:v>
                </c:pt>
                <c:pt idx="84">
                  <c:v>1250.00000000076</c:v>
                </c:pt>
                <c:pt idx="85">
                  <c:v>-1250.00000000067</c:v>
                </c:pt>
                <c:pt idx="86">
                  <c:v>3125.00000000039</c:v>
                </c:pt>
                <c:pt idx="87">
                  <c:v>-4375.0000000001</c:v>
                </c:pt>
                <c:pt idx="88">
                  <c:v>3125.00000000006</c:v>
                </c:pt>
                <c:pt idx="89">
                  <c:v>-1875.00000000017</c:v>
                </c:pt>
                <c:pt idx="90">
                  <c:v>625.00000000016</c:v>
                </c:pt>
                <c:pt idx="91">
                  <c:v>-3125.00000000003</c:v>
                </c:pt>
                <c:pt idx="92">
                  <c:v>3124.99999999999</c:v>
                </c:pt>
                <c:pt idx="93">
                  <c:v>-1875</c:v>
                </c:pt>
                <c:pt idx="94">
                  <c:v>1875</c:v>
                </c:pt>
                <c:pt idx="95">
                  <c:v>-3125.00000000003</c:v>
                </c:pt>
                <c:pt idx="96">
                  <c:v>2500.00000000009</c:v>
                </c:pt>
                <c:pt idx="97">
                  <c:v>-625.000000000116</c:v>
                </c:pt>
                <c:pt idx="98">
                  <c:v>625.000000000087</c:v>
                </c:pt>
                <c:pt idx="99">
                  <c:v>-1875.00000000007</c:v>
                </c:pt>
                <c:pt idx="100">
                  <c:v>1250.00000000013</c:v>
                </c:pt>
                <c:pt idx="101">
                  <c:v>1249.99999999983</c:v>
                </c:pt>
                <c:pt idx="102">
                  <c:v>-3749.99999999978</c:v>
                </c:pt>
                <c:pt idx="103">
                  <c:v>4999.99999999968</c:v>
                </c:pt>
                <c:pt idx="104">
                  <c:v>-4999.99999999973</c:v>
                </c:pt>
                <c:pt idx="105">
                  <c:v>3749.99999999991</c:v>
                </c:pt>
                <c:pt idx="106">
                  <c:v>-1875</c:v>
                </c:pt>
                <c:pt idx="107">
                  <c:v>625</c:v>
                </c:pt>
                <c:pt idx="108">
                  <c:v>0</c:v>
                </c:pt>
                <c:pt idx="109">
                  <c:v>-1250</c:v>
                </c:pt>
                <c:pt idx="110">
                  <c:v>1875</c:v>
                </c:pt>
                <c:pt idx="111">
                  <c:v>0</c:v>
                </c:pt>
                <c:pt idx="112">
                  <c:v>-3125</c:v>
                </c:pt>
                <c:pt idx="113">
                  <c:v>4374.99999999991</c:v>
                </c:pt>
                <c:pt idx="114">
                  <c:v>-3124.99999999973</c:v>
                </c:pt>
                <c:pt idx="115">
                  <c:v>624.999999999727</c:v>
                </c:pt>
                <c:pt idx="116">
                  <c:v>1875.00000000009</c:v>
                </c:pt>
                <c:pt idx="117">
                  <c:v>-2500.00000000005</c:v>
                </c:pt>
                <c:pt idx="118">
                  <c:v>625.000000000095</c:v>
                </c:pt>
                <c:pt idx="119">
                  <c:v>625</c:v>
                </c:pt>
                <c:pt idx="120">
                  <c:v>-1.41881173476577e-10</c:v>
                </c:pt>
                <c:pt idx="121">
                  <c:v>1.89174897968769e-10</c:v>
                </c:pt>
                <c:pt idx="122">
                  <c:v>-1250.00000000014</c:v>
                </c:pt>
                <c:pt idx="123">
                  <c:v>2500.00000000005</c:v>
                </c:pt>
                <c:pt idx="124">
                  <c:v>-3124.99999999998</c:v>
                </c:pt>
                <c:pt idx="125">
                  <c:v>1874.99999999994</c:v>
                </c:pt>
                <c:pt idx="126">
                  <c:v>625.000000000051</c:v>
                </c:pt>
                <c:pt idx="127">
                  <c:v>-1250.00000000003</c:v>
                </c:pt>
                <c:pt idx="128">
                  <c:v>-624.999999999956</c:v>
                </c:pt>
                <c:pt idx="129">
                  <c:v>1874.99999999996</c:v>
                </c:pt>
                <c:pt idx="130">
                  <c:v>-624.999999999993</c:v>
                </c:pt>
                <c:pt idx="131">
                  <c:v>-1874.99999999998</c:v>
                </c:pt>
                <c:pt idx="132">
                  <c:v>2499.99999999999</c:v>
                </c:pt>
                <c:pt idx="133">
                  <c:v>-625.000000000025</c:v>
                </c:pt>
                <c:pt idx="134">
                  <c:v>-624.999999999967</c:v>
                </c:pt>
                <c:pt idx="135">
                  <c:v>1.09139364212751e-11</c:v>
                </c:pt>
                <c:pt idx="136">
                  <c:v>-6.73026079311967e-11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RW40_30!$AM$25:$AM$162</c:f>
              <c:numCache>
                <c:formatCode>General</c:formatCode>
                <c:ptCount val="138"/>
                <c:pt idx="0">
                  <c:v>0</c:v>
                </c:pt>
                <c:pt idx="1">
                  <c:v>-70625</c:v>
                </c:pt>
                <c:pt idx="2">
                  <c:v>625.000000000056</c:v>
                </c:pt>
                <c:pt idx="3">
                  <c:v>-3125.00000000005</c:v>
                </c:pt>
                <c:pt idx="4">
                  <c:v>2500.00000000002</c:v>
                </c:pt>
                <c:pt idx="5">
                  <c:v>-1875.00000000007</c:v>
                </c:pt>
                <c:pt idx="6">
                  <c:v>1250.00000000017</c:v>
                </c:pt>
                <c:pt idx="7">
                  <c:v>624.999999999862</c:v>
                </c:pt>
                <c:pt idx="8">
                  <c:v>-3124.99999999994</c:v>
                </c:pt>
                <c:pt idx="9">
                  <c:v>3749.99999999991</c:v>
                </c:pt>
                <c:pt idx="10">
                  <c:v>-2499.99999999985</c:v>
                </c:pt>
                <c:pt idx="11">
                  <c:v>-624.99999999972</c:v>
                </c:pt>
                <c:pt idx="12">
                  <c:v>3124.99999999881</c:v>
                </c:pt>
                <c:pt idx="13">
                  <c:v>-3749.99999999872</c:v>
                </c:pt>
                <c:pt idx="14">
                  <c:v>2499.99999999945</c:v>
                </c:pt>
                <c:pt idx="15">
                  <c:v>-1874.99999999981</c:v>
                </c:pt>
                <c:pt idx="16">
                  <c:v>2499.99999999981</c:v>
                </c:pt>
                <c:pt idx="17">
                  <c:v>-3749.99999999986</c:v>
                </c:pt>
                <c:pt idx="18">
                  <c:v>3124.99999999995</c:v>
                </c:pt>
                <c:pt idx="19">
                  <c:v>-1250</c:v>
                </c:pt>
                <c:pt idx="20">
                  <c:v>0</c:v>
                </c:pt>
                <c:pt idx="21">
                  <c:v>-625</c:v>
                </c:pt>
                <c:pt idx="22">
                  <c:v>624.999999998863</c:v>
                </c:pt>
                <c:pt idx="23">
                  <c:v>625.000000004547</c:v>
                </c:pt>
                <c:pt idx="24">
                  <c:v>-3125.00000000687</c:v>
                </c:pt>
                <c:pt idx="25">
                  <c:v>4375.00000000469</c:v>
                </c:pt>
                <c:pt idx="26">
                  <c:v>-2500.00000000133</c:v>
                </c:pt>
                <c:pt idx="27">
                  <c:v>-1249.99999999981</c:v>
                </c:pt>
                <c:pt idx="28">
                  <c:v>1874.99999999981</c:v>
                </c:pt>
                <c:pt idx="29">
                  <c:v>625.000000000189</c:v>
                </c:pt>
                <c:pt idx="30">
                  <c:v>-2500.00000000019</c:v>
                </c:pt>
                <c:pt idx="31">
                  <c:v>1250.00000000017</c:v>
                </c:pt>
                <c:pt idx="32">
                  <c:v>624.999999999902</c:v>
                </c:pt>
                <c:pt idx="33">
                  <c:v>-2499.99999999997</c:v>
                </c:pt>
                <c:pt idx="34">
                  <c:v>3750.00000000002</c:v>
                </c:pt>
                <c:pt idx="35">
                  <c:v>-3750.00000000007</c:v>
                </c:pt>
                <c:pt idx="36">
                  <c:v>2500.00000000008</c:v>
                </c:pt>
                <c:pt idx="37">
                  <c:v>-1250.00000000004</c:v>
                </c:pt>
                <c:pt idx="38">
                  <c:v>2.45563569478691e-11</c:v>
                </c:pt>
                <c:pt idx="39">
                  <c:v>7499.99999999998</c:v>
                </c:pt>
                <c:pt idx="40">
                  <c:v>-6249.99999999999</c:v>
                </c:pt>
                <c:pt idx="41">
                  <c:v>1875</c:v>
                </c:pt>
                <c:pt idx="42">
                  <c:v>-4375</c:v>
                </c:pt>
                <c:pt idx="43">
                  <c:v>3750</c:v>
                </c:pt>
                <c:pt idx="44">
                  <c:v>-625</c:v>
                </c:pt>
                <c:pt idx="45">
                  <c:v>-2500</c:v>
                </c:pt>
                <c:pt idx="46">
                  <c:v>4375</c:v>
                </c:pt>
                <c:pt idx="47">
                  <c:v>-4375.00000000045</c:v>
                </c:pt>
                <c:pt idx="48">
                  <c:v>1875.00000000183</c:v>
                </c:pt>
                <c:pt idx="49">
                  <c:v>1249.99999999724</c:v>
                </c:pt>
                <c:pt idx="50">
                  <c:v>-1874.99999999815</c:v>
                </c:pt>
                <c:pt idx="51">
                  <c:v>-4.66116034658626e-10</c:v>
                </c:pt>
                <c:pt idx="52">
                  <c:v>1250</c:v>
                </c:pt>
                <c:pt idx="53">
                  <c:v>-625</c:v>
                </c:pt>
                <c:pt idx="54">
                  <c:v>-625</c:v>
                </c:pt>
                <c:pt idx="55">
                  <c:v>2500</c:v>
                </c:pt>
                <c:pt idx="56">
                  <c:v>-4375</c:v>
                </c:pt>
                <c:pt idx="57">
                  <c:v>4375</c:v>
                </c:pt>
                <c:pt idx="58">
                  <c:v>-2499.99999999999</c:v>
                </c:pt>
                <c:pt idx="59">
                  <c:v>-625.000000000034</c:v>
                </c:pt>
                <c:pt idx="60">
                  <c:v>3125.00000000003</c:v>
                </c:pt>
                <c:pt idx="61">
                  <c:v>-1875.00000000001</c:v>
                </c:pt>
                <c:pt idx="62">
                  <c:v>-1875</c:v>
                </c:pt>
                <c:pt idx="63">
                  <c:v>3750</c:v>
                </c:pt>
                <c:pt idx="64">
                  <c:v>-2500</c:v>
                </c:pt>
                <c:pt idx="65">
                  <c:v>0</c:v>
                </c:pt>
                <c:pt idx="66">
                  <c:v>1250</c:v>
                </c:pt>
                <c:pt idx="67">
                  <c:v>0</c:v>
                </c:pt>
                <c:pt idx="68">
                  <c:v>-2499.99999999998</c:v>
                </c:pt>
                <c:pt idx="69">
                  <c:v>4374.99999999993</c:v>
                </c:pt>
                <c:pt idx="70">
                  <c:v>-4999.99999999993</c:v>
                </c:pt>
                <c:pt idx="71">
                  <c:v>4374.99999999998</c:v>
                </c:pt>
                <c:pt idx="72">
                  <c:v>-2500</c:v>
                </c:pt>
                <c:pt idx="73">
                  <c:v>0</c:v>
                </c:pt>
                <c:pt idx="74">
                  <c:v>1875</c:v>
                </c:pt>
                <c:pt idx="75">
                  <c:v>-2500</c:v>
                </c:pt>
                <c:pt idx="76">
                  <c:v>1875</c:v>
                </c:pt>
                <c:pt idx="77">
                  <c:v>-624.999999999977</c:v>
                </c:pt>
                <c:pt idx="78">
                  <c:v>624.999999999932</c:v>
                </c:pt>
                <c:pt idx="79">
                  <c:v>-2499.99999999993</c:v>
                </c:pt>
                <c:pt idx="80">
                  <c:v>3749.99999999998</c:v>
                </c:pt>
                <c:pt idx="81">
                  <c:v>-2500</c:v>
                </c:pt>
                <c:pt idx="82">
                  <c:v>0</c:v>
                </c:pt>
                <c:pt idx="83">
                  <c:v>1875</c:v>
                </c:pt>
                <c:pt idx="84">
                  <c:v>-1875</c:v>
                </c:pt>
                <c:pt idx="85">
                  <c:v>2.27373675443232e-11</c:v>
                </c:pt>
                <c:pt idx="86">
                  <c:v>1874.99999999993</c:v>
                </c:pt>
                <c:pt idx="87">
                  <c:v>-2499.99999999993</c:v>
                </c:pt>
                <c:pt idx="88">
                  <c:v>1874.99999999998</c:v>
                </c:pt>
                <c:pt idx="89">
                  <c:v>0</c:v>
                </c:pt>
                <c:pt idx="90">
                  <c:v>-1875</c:v>
                </c:pt>
                <c:pt idx="91">
                  <c:v>2500</c:v>
                </c:pt>
                <c:pt idx="92">
                  <c:v>-3124.99999999998</c:v>
                </c:pt>
                <c:pt idx="93">
                  <c:v>4374.99999999993</c:v>
                </c:pt>
                <c:pt idx="94">
                  <c:v>-4374.99999999993</c:v>
                </c:pt>
                <c:pt idx="95">
                  <c:v>2499.99999999998</c:v>
                </c:pt>
                <c:pt idx="96">
                  <c:v>0</c:v>
                </c:pt>
                <c:pt idx="97">
                  <c:v>-1875</c:v>
                </c:pt>
                <c:pt idx="98">
                  <c:v>1875</c:v>
                </c:pt>
                <c:pt idx="99">
                  <c:v>-625</c:v>
                </c:pt>
                <c:pt idx="100">
                  <c:v>625</c:v>
                </c:pt>
                <c:pt idx="101">
                  <c:v>-1875</c:v>
                </c:pt>
                <c:pt idx="102">
                  <c:v>1875</c:v>
                </c:pt>
                <c:pt idx="103">
                  <c:v>4.54747350886464e-11</c:v>
                </c:pt>
                <c:pt idx="104">
                  <c:v>-1875.00000000014</c:v>
                </c:pt>
                <c:pt idx="105">
                  <c:v>2500.00000000014</c:v>
                </c:pt>
                <c:pt idx="106">
                  <c:v>-1875.00000000005</c:v>
                </c:pt>
                <c:pt idx="107">
                  <c:v>625</c:v>
                </c:pt>
                <c:pt idx="108">
                  <c:v>-625</c:v>
                </c:pt>
                <c:pt idx="109">
                  <c:v>1875</c:v>
                </c:pt>
                <c:pt idx="110">
                  <c:v>-1250</c:v>
                </c:pt>
                <c:pt idx="111">
                  <c:v>-1875</c:v>
                </c:pt>
                <c:pt idx="112">
                  <c:v>4375</c:v>
                </c:pt>
                <c:pt idx="113">
                  <c:v>-4375</c:v>
                </c:pt>
                <c:pt idx="114">
                  <c:v>3125</c:v>
                </c:pt>
                <c:pt idx="115">
                  <c:v>-1875</c:v>
                </c:pt>
                <c:pt idx="116">
                  <c:v>625</c:v>
                </c:pt>
                <c:pt idx="117">
                  <c:v>-625</c:v>
                </c:pt>
                <c:pt idx="118">
                  <c:v>2500</c:v>
                </c:pt>
                <c:pt idx="119">
                  <c:v>-3125</c:v>
                </c:pt>
                <c:pt idx="120">
                  <c:v>625.000000000045</c:v>
                </c:pt>
                <c:pt idx="121">
                  <c:v>1874.99999999986</c:v>
                </c:pt>
                <c:pt idx="122">
                  <c:v>-1874.99999999986</c:v>
                </c:pt>
                <c:pt idx="123">
                  <c:v>624.999999999955</c:v>
                </c:pt>
                <c:pt idx="124">
                  <c:v>625</c:v>
                </c:pt>
                <c:pt idx="125">
                  <c:v>-1875</c:v>
                </c:pt>
                <c:pt idx="126">
                  <c:v>2500</c:v>
                </c:pt>
                <c:pt idx="127">
                  <c:v>-1250</c:v>
                </c:pt>
                <c:pt idx="128">
                  <c:v>-1250</c:v>
                </c:pt>
                <c:pt idx="129">
                  <c:v>2500</c:v>
                </c:pt>
                <c:pt idx="130">
                  <c:v>-1875</c:v>
                </c:pt>
                <c:pt idx="131">
                  <c:v>625</c:v>
                </c:pt>
                <c:pt idx="132">
                  <c:v>625</c:v>
                </c:pt>
                <c:pt idx="133">
                  <c:v>-1250</c:v>
                </c:pt>
                <c:pt idx="134">
                  <c:v>625</c:v>
                </c:pt>
                <c:pt idx="135">
                  <c:v>0</c:v>
                </c:pt>
                <c:pt idx="136">
                  <c:v>1250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RW40_30!$AN$25:$AN$162</c:f>
              <c:numCache>
                <c:formatCode>General</c:formatCode>
                <c:ptCount val="138"/>
                <c:pt idx="0">
                  <c:v>0</c:v>
                </c:pt>
                <c:pt idx="1">
                  <c:v>-424375</c:v>
                </c:pt>
                <c:pt idx="2">
                  <c:v>7500.00000000082</c:v>
                </c:pt>
                <c:pt idx="3">
                  <c:v>-5000.00000000064</c:v>
                </c:pt>
                <c:pt idx="4">
                  <c:v>625.000000000182</c:v>
                </c:pt>
                <c:pt idx="5">
                  <c:v>3750.00000000036</c:v>
                </c:pt>
                <c:pt idx="6">
                  <c:v>-5625.00000000109</c:v>
                </c:pt>
                <c:pt idx="7">
                  <c:v>3750.00000000118</c:v>
                </c:pt>
                <c:pt idx="8">
                  <c:v>624.999999999374</c:v>
                </c:pt>
                <c:pt idx="9">
                  <c:v>-3749.99999999974</c:v>
                </c:pt>
                <c:pt idx="10">
                  <c:v>4374.99999999991</c:v>
                </c:pt>
                <c:pt idx="11">
                  <c:v>-3125.00000000109</c:v>
                </c:pt>
                <c:pt idx="12">
                  <c:v>2500.00000000327</c:v>
                </c:pt>
                <c:pt idx="13">
                  <c:v>-3750.00000000327</c:v>
                </c:pt>
                <c:pt idx="14">
                  <c:v>6250.00000000109</c:v>
                </c:pt>
                <c:pt idx="15">
                  <c:v>-6875</c:v>
                </c:pt>
                <c:pt idx="16">
                  <c:v>5625</c:v>
                </c:pt>
                <c:pt idx="17">
                  <c:v>-3750</c:v>
                </c:pt>
                <c:pt idx="18">
                  <c:v>3125</c:v>
                </c:pt>
                <c:pt idx="19">
                  <c:v>-1875</c:v>
                </c:pt>
                <c:pt idx="20">
                  <c:v>625.000000000091</c:v>
                </c:pt>
                <c:pt idx="21">
                  <c:v>-2.72848410531878e-10</c:v>
                </c:pt>
                <c:pt idx="22">
                  <c:v>1250.00000000219</c:v>
                </c:pt>
                <c:pt idx="23">
                  <c:v>-2500.00000000765</c:v>
                </c:pt>
                <c:pt idx="24">
                  <c:v>3125.0000000112</c:v>
                </c:pt>
                <c:pt idx="25">
                  <c:v>-1875.00000000728</c:v>
                </c:pt>
                <c:pt idx="26">
                  <c:v>1875.00000000154</c:v>
                </c:pt>
                <c:pt idx="27">
                  <c:v>-3124.99999999962</c:v>
                </c:pt>
                <c:pt idx="28">
                  <c:v>4999.99999999962</c:v>
                </c:pt>
                <c:pt idx="29">
                  <c:v>-5624.99999999962</c:v>
                </c:pt>
                <c:pt idx="30">
                  <c:v>5624.99999999967</c:v>
                </c:pt>
                <c:pt idx="31">
                  <c:v>-4374.9999999998</c:v>
                </c:pt>
                <c:pt idx="32">
                  <c:v>2499.99999999995</c:v>
                </c:pt>
                <c:pt idx="33">
                  <c:v>625</c:v>
                </c:pt>
                <c:pt idx="34">
                  <c:v>-1875.00000000002</c:v>
                </c:pt>
                <c:pt idx="35">
                  <c:v>5.82076609134674e-11</c:v>
                </c:pt>
                <c:pt idx="36">
                  <c:v>2499.99999999993</c:v>
                </c:pt>
                <c:pt idx="37">
                  <c:v>-1249.99999999997</c:v>
                </c:pt>
                <c:pt idx="38">
                  <c:v>-4375</c:v>
                </c:pt>
                <c:pt idx="39">
                  <c:v>-3750</c:v>
                </c:pt>
                <c:pt idx="40">
                  <c:v>1875</c:v>
                </c:pt>
                <c:pt idx="41">
                  <c:v>5000</c:v>
                </c:pt>
                <c:pt idx="42">
                  <c:v>0</c:v>
                </c:pt>
                <c:pt idx="43">
                  <c:v>-1875</c:v>
                </c:pt>
                <c:pt idx="44">
                  <c:v>1875</c:v>
                </c:pt>
                <c:pt idx="45">
                  <c:v>624.999999999995</c:v>
                </c:pt>
                <c:pt idx="46">
                  <c:v>-3124.99999999999</c:v>
                </c:pt>
                <c:pt idx="47">
                  <c:v>3124.99999999986</c:v>
                </c:pt>
                <c:pt idx="48">
                  <c:v>-1874.99999999946</c:v>
                </c:pt>
                <c:pt idx="49">
                  <c:v>1249.99999999918</c:v>
                </c:pt>
                <c:pt idx="50">
                  <c:v>-1874.99999999944</c:v>
                </c:pt>
                <c:pt idx="51">
                  <c:v>3124.99999999985</c:v>
                </c:pt>
                <c:pt idx="52">
                  <c:v>-2499.99999999999</c:v>
                </c:pt>
                <c:pt idx="53">
                  <c:v>-624.999999999994</c:v>
                </c:pt>
                <c:pt idx="54">
                  <c:v>3124.99999999998</c:v>
                </c:pt>
                <c:pt idx="55">
                  <c:v>-3749.99999999996</c:v>
                </c:pt>
                <c:pt idx="56">
                  <c:v>4374.99999999995</c:v>
                </c:pt>
                <c:pt idx="57">
                  <c:v>-4999.99999999995</c:v>
                </c:pt>
                <c:pt idx="58">
                  <c:v>3749.99999999995</c:v>
                </c:pt>
                <c:pt idx="59">
                  <c:v>-624.999999999953</c:v>
                </c:pt>
                <c:pt idx="60">
                  <c:v>-2500.00000000005</c:v>
                </c:pt>
                <c:pt idx="61">
                  <c:v>4375.00000000006</c:v>
                </c:pt>
                <c:pt idx="62">
                  <c:v>-5000.00000000008</c:v>
                </c:pt>
                <c:pt idx="63">
                  <c:v>4375.00000000007</c:v>
                </c:pt>
                <c:pt idx="64">
                  <c:v>-3125.00000000002</c:v>
                </c:pt>
                <c:pt idx="65">
                  <c:v>3125.00000000002</c:v>
                </c:pt>
                <c:pt idx="66">
                  <c:v>-4375.00000000007</c:v>
                </c:pt>
                <c:pt idx="67">
                  <c:v>4375.00000000007</c:v>
                </c:pt>
                <c:pt idx="68">
                  <c:v>-3125</c:v>
                </c:pt>
                <c:pt idx="69">
                  <c:v>3124.99999999993</c:v>
                </c:pt>
                <c:pt idx="70">
                  <c:v>-3749.99999999993</c:v>
                </c:pt>
                <c:pt idx="71">
                  <c:v>2499.99999999998</c:v>
                </c:pt>
                <c:pt idx="72">
                  <c:v>-624.999999999977</c:v>
                </c:pt>
                <c:pt idx="73">
                  <c:v>624.999999999932</c:v>
                </c:pt>
                <c:pt idx="74">
                  <c:v>-1249.99999999993</c:v>
                </c:pt>
                <c:pt idx="75">
                  <c:v>624.999999999977</c:v>
                </c:pt>
                <c:pt idx="76">
                  <c:v>0</c:v>
                </c:pt>
                <c:pt idx="77">
                  <c:v>625.000000000045</c:v>
                </c:pt>
                <c:pt idx="78">
                  <c:v>-1250.00000000014</c:v>
                </c:pt>
                <c:pt idx="79">
                  <c:v>625.000000000136</c:v>
                </c:pt>
                <c:pt idx="80">
                  <c:v>-4.54747350886464e-11</c:v>
                </c:pt>
                <c:pt idx="81">
                  <c:v>625</c:v>
                </c:pt>
                <c:pt idx="82">
                  <c:v>-1250</c:v>
                </c:pt>
                <c:pt idx="83">
                  <c:v>1250</c:v>
                </c:pt>
                <c:pt idx="84">
                  <c:v>-1250</c:v>
                </c:pt>
                <c:pt idx="85">
                  <c:v>625</c:v>
                </c:pt>
                <c:pt idx="86">
                  <c:v>4.54747350886464e-11</c:v>
                </c:pt>
                <c:pt idx="87">
                  <c:v>1249.99999999986</c:v>
                </c:pt>
                <c:pt idx="88">
                  <c:v>-3124.99999999986</c:v>
                </c:pt>
                <c:pt idx="89">
                  <c:v>3124.99999999995</c:v>
                </c:pt>
                <c:pt idx="90">
                  <c:v>-1875</c:v>
                </c:pt>
                <c:pt idx="91">
                  <c:v>625</c:v>
                </c:pt>
                <c:pt idx="92">
                  <c:v>1250</c:v>
                </c:pt>
                <c:pt idx="93">
                  <c:v>-3125</c:v>
                </c:pt>
                <c:pt idx="94">
                  <c:v>3125</c:v>
                </c:pt>
                <c:pt idx="95">
                  <c:v>-1875</c:v>
                </c:pt>
                <c:pt idx="96">
                  <c:v>1250</c:v>
                </c:pt>
                <c:pt idx="97">
                  <c:v>-1250</c:v>
                </c:pt>
                <c:pt idx="98">
                  <c:v>625</c:v>
                </c:pt>
                <c:pt idx="99">
                  <c:v>625</c:v>
                </c:pt>
                <c:pt idx="100">
                  <c:v>-625</c:v>
                </c:pt>
                <c:pt idx="101">
                  <c:v>-1250</c:v>
                </c:pt>
                <c:pt idx="102">
                  <c:v>2500</c:v>
                </c:pt>
                <c:pt idx="103">
                  <c:v>-1250</c:v>
                </c:pt>
                <c:pt idx="104">
                  <c:v>-1250</c:v>
                </c:pt>
                <c:pt idx="105">
                  <c:v>2500</c:v>
                </c:pt>
                <c:pt idx="106">
                  <c:v>-1250</c:v>
                </c:pt>
                <c:pt idx="107">
                  <c:v>-1250</c:v>
                </c:pt>
                <c:pt idx="108">
                  <c:v>2500</c:v>
                </c:pt>
                <c:pt idx="109">
                  <c:v>-1250</c:v>
                </c:pt>
                <c:pt idx="110">
                  <c:v>-625</c:v>
                </c:pt>
                <c:pt idx="111">
                  <c:v>0</c:v>
                </c:pt>
                <c:pt idx="112">
                  <c:v>2500</c:v>
                </c:pt>
                <c:pt idx="113">
                  <c:v>-4375</c:v>
                </c:pt>
                <c:pt idx="114">
                  <c:v>5625</c:v>
                </c:pt>
                <c:pt idx="115">
                  <c:v>-6250</c:v>
                </c:pt>
                <c:pt idx="116">
                  <c:v>5625</c:v>
                </c:pt>
                <c:pt idx="117">
                  <c:v>-5000</c:v>
                </c:pt>
                <c:pt idx="118">
                  <c:v>5000</c:v>
                </c:pt>
                <c:pt idx="119">
                  <c:v>-3750</c:v>
                </c:pt>
                <c:pt idx="120">
                  <c:v>625</c:v>
                </c:pt>
                <c:pt idx="121">
                  <c:v>1250</c:v>
                </c:pt>
                <c:pt idx="122">
                  <c:v>625</c:v>
                </c:pt>
                <c:pt idx="123">
                  <c:v>-3750</c:v>
                </c:pt>
                <c:pt idx="124">
                  <c:v>5000</c:v>
                </c:pt>
                <c:pt idx="125">
                  <c:v>-5000</c:v>
                </c:pt>
                <c:pt idx="126">
                  <c:v>4375</c:v>
                </c:pt>
                <c:pt idx="127">
                  <c:v>-2500</c:v>
                </c:pt>
                <c:pt idx="128">
                  <c:v>625</c:v>
                </c:pt>
                <c:pt idx="129">
                  <c:v>-625.000000000045</c:v>
                </c:pt>
                <c:pt idx="130">
                  <c:v>2500.00000000014</c:v>
                </c:pt>
                <c:pt idx="131">
                  <c:v>-5000.00000000014</c:v>
                </c:pt>
                <c:pt idx="132">
                  <c:v>6875.00000000005</c:v>
                </c:pt>
                <c:pt idx="133">
                  <c:v>-7500</c:v>
                </c:pt>
                <c:pt idx="134">
                  <c:v>6875</c:v>
                </c:pt>
                <c:pt idx="135">
                  <c:v>-5625</c:v>
                </c:pt>
                <c:pt idx="136">
                  <c:v>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7387137"/>
        <c:axId val="395827290"/>
      </c:lineChart>
      <c:catAx>
        <c:axId val="4473871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827290"/>
        <c:crosses val="autoZero"/>
        <c:auto val="1"/>
        <c:lblAlgn val="ctr"/>
        <c:lblOffset val="100"/>
        <c:noMultiLvlLbl val="0"/>
      </c:catAx>
      <c:valAx>
        <c:axId val="3958272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3871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RW40_30!$J$25:$J$164</c:f>
              <c:numCache>
                <c:formatCode>General</c:formatCode>
                <c:ptCount val="140"/>
                <c:pt idx="0">
                  <c:v>-47693</c:v>
                </c:pt>
                <c:pt idx="1">
                  <c:v>-47323</c:v>
                </c:pt>
                <c:pt idx="2">
                  <c:v>-46942</c:v>
                </c:pt>
                <c:pt idx="3">
                  <c:v>-46538</c:v>
                </c:pt>
                <c:pt idx="4">
                  <c:v>-46103</c:v>
                </c:pt>
                <c:pt idx="5">
                  <c:v>-45627</c:v>
                </c:pt>
                <c:pt idx="6">
                  <c:v>-45106</c:v>
                </c:pt>
                <c:pt idx="7">
                  <c:v>-44535</c:v>
                </c:pt>
                <c:pt idx="8">
                  <c:v>-43910</c:v>
                </c:pt>
                <c:pt idx="9">
                  <c:v>-43228</c:v>
                </c:pt>
                <c:pt idx="10">
                  <c:v>-42490</c:v>
                </c:pt>
                <c:pt idx="11">
                  <c:v>-41696</c:v>
                </c:pt>
                <c:pt idx="12">
                  <c:v>-40846</c:v>
                </c:pt>
                <c:pt idx="13">
                  <c:v>-39943</c:v>
                </c:pt>
                <c:pt idx="14">
                  <c:v>-38990</c:v>
                </c:pt>
                <c:pt idx="15">
                  <c:v>-37990</c:v>
                </c:pt>
                <c:pt idx="16">
                  <c:v>-36949</c:v>
                </c:pt>
                <c:pt idx="17">
                  <c:v>-35870</c:v>
                </c:pt>
                <c:pt idx="18">
                  <c:v>-34759</c:v>
                </c:pt>
                <c:pt idx="19">
                  <c:v>-33621</c:v>
                </c:pt>
                <c:pt idx="20">
                  <c:v>-32463</c:v>
                </c:pt>
                <c:pt idx="21">
                  <c:v>-31291</c:v>
                </c:pt>
                <c:pt idx="22">
                  <c:v>-30109</c:v>
                </c:pt>
                <c:pt idx="23">
                  <c:v>-28925</c:v>
                </c:pt>
                <c:pt idx="24">
                  <c:v>-27742</c:v>
                </c:pt>
                <c:pt idx="25">
                  <c:v>-26568</c:v>
                </c:pt>
                <c:pt idx="26">
                  <c:v>-25406</c:v>
                </c:pt>
                <c:pt idx="27">
                  <c:v>-24261</c:v>
                </c:pt>
                <c:pt idx="28">
                  <c:v>-23137</c:v>
                </c:pt>
                <c:pt idx="29">
                  <c:v>-22038</c:v>
                </c:pt>
                <c:pt idx="30">
                  <c:v>-20966</c:v>
                </c:pt>
                <c:pt idx="31">
                  <c:v>-19925</c:v>
                </c:pt>
                <c:pt idx="32">
                  <c:v>-18914</c:v>
                </c:pt>
                <c:pt idx="33">
                  <c:v>-17936</c:v>
                </c:pt>
                <c:pt idx="34">
                  <c:v>-16990</c:v>
                </c:pt>
                <c:pt idx="35">
                  <c:v>-16076</c:v>
                </c:pt>
                <c:pt idx="36">
                  <c:v>-15193</c:v>
                </c:pt>
                <c:pt idx="37">
                  <c:v>-14340</c:v>
                </c:pt>
                <c:pt idx="38">
                  <c:v>-13514</c:v>
                </c:pt>
                <c:pt idx="39">
                  <c:v>-12712</c:v>
                </c:pt>
                <c:pt idx="40">
                  <c:v>-11930</c:v>
                </c:pt>
                <c:pt idx="41">
                  <c:v>-11170</c:v>
                </c:pt>
                <c:pt idx="42">
                  <c:v>-10453</c:v>
                </c:pt>
                <c:pt idx="43">
                  <c:v>-9800</c:v>
                </c:pt>
                <c:pt idx="44">
                  <c:v>-9231</c:v>
                </c:pt>
                <c:pt idx="45">
                  <c:v>-8757</c:v>
                </c:pt>
                <c:pt idx="46">
                  <c:v>-8392</c:v>
                </c:pt>
                <c:pt idx="47">
                  <c:v>-8144</c:v>
                </c:pt>
                <c:pt idx="48">
                  <c:v>-8022</c:v>
                </c:pt>
                <c:pt idx="49">
                  <c:v>-8033</c:v>
                </c:pt>
                <c:pt idx="50">
                  <c:v>-8184</c:v>
                </c:pt>
                <c:pt idx="51">
                  <c:v>-8483</c:v>
                </c:pt>
                <c:pt idx="52">
                  <c:v>-8940</c:v>
                </c:pt>
                <c:pt idx="53">
                  <c:v>-9564</c:v>
                </c:pt>
                <c:pt idx="54">
                  <c:v>-10365</c:v>
                </c:pt>
                <c:pt idx="55">
                  <c:v>-11354</c:v>
                </c:pt>
                <c:pt idx="56">
                  <c:v>-12544</c:v>
                </c:pt>
                <c:pt idx="57">
                  <c:v>-13945</c:v>
                </c:pt>
                <c:pt idx="58">
                  <c:v>-15569</c:v>
                </c:pt>
                <c:pt idx="59">
                  <c:v>-17424</c:v>
                </c:pt>
                <c:pt idx="60">
                  <c:v>-19520</c:v>
                </c:pt>
                <c:pt idx="61">
                  <c:v>-21860</c:v>
                </c:pt>
                <c:pt idx="62">
                  <c:v>-24448</c:v>
                </c:pt>
                <c:pt idx="63">
                  <c:v>-27282</c:v>
                </c:pt>
                <c:pt idx="64">
                  <c:v>-30357</c:v>
                </c:pt>
                <c:pt idx="65">
                  <c:v>-33664</c:v>
                </c:pt>
                <c:pt idx="66">
                  <c:v>-37189</c:v>
                </c:pt>
                <c:pt idx="67">
                  <c:v>-40915</c:v>
                </c:pt>
                <c:pt idx="68">
                  <c:v>-44819</c:v>
                </c:pt>
                <c:pt idx="69">
                  <c:v>-48875</c:v>
                </c:pt>
                <c:pt idx="70">
                  <c:v>-53054</c:v>
                </c:pt>
                <c:pt idx="71">
                  <c:v>-57325</c:v>
                </c:pt>
                <c:pt idx="72">
                  <c:v>-61652</c:v>
                </c:pt>
                <c:pt idx="73">
                  <c:v>-66001</c:v>
                </c:pt>
                <c:pt idx="74">
                  <c:v>-70334</c:v>
                </c:pt>
                <c:pt idx="75">
                  <c:v>-74614</c:v>
                </c:pt>
                <c:pt idx="76">
                  <c:v>-78805</c:v>
                </c:pt>
                <c:pt idx="77">
                  <c:v>-82871</c:v>
                </c:pt>
                <c:pt idx="78">
                  <c:v>-86779</c:v>
                </c:pt>
                <c:pt idx="79">
                  <c:v>-90495</c:v>
                </c:pt>
                <c:pt idx="80">
                  <c:v>-93990</c:v>
                </c:pt>
                <c:pt idx="81">
                  <c:v>-97237</c:v>
                </c:pt>
                <c:pt idx="82">
                  <c:v>-100209</c:v>
                </c:pt>
                <c:pt idx="83">
                  <c:v>-102884</c:v>
                </c:pt>
                <c:pt idx="84">
                  <c:v>-105242</c:v>
                </c:pt>
                <c:pt idx="85">
                  <c:v>-107267</c:v>
                </c:pt>
                <c:pt idx="86">
                  <c:v>-108942</c:v>
                </c:pt>
                <c:pt idx="87">
                  <c:v>-110257</c:v>
                </c:pt>
                <c:pt idx="88">
                  <c:v>-111201</c:v>
                </c:pt>
                <c:pt idx="89">
                  <c:v>-111767</c:v>
                </c:pt>
                <c:pt idx="90">
                  <c:v>-111952</c:v>
                </c:pt>
                <c:pt idx="91">
                  <c:v>-111754</c:v>
                </c:pt>
                <c:pt idx="92">
                  <c:v>-111174</c:v>
                </c:pt>
                <c:pt idx="93">
                  <c:v>-110216</c:v>
                </c:pt>
                <c:pt idx="94">
                  <c:v>-108888</c:v>
                </c:pt>
                <c:pt idx="95">
                  <c:v>-107198</c:v>
                </c:pt>
                <c:pt idx="96">
                  <c:v>-105158</c:v>
                </c:pt>
                <c:pt idx="97">
                  <c:v>-102784</c:v>
                </c:pt>
                <c:pt idx="98">
                  <c:v>-100093</c:v>
                </c:pt>
                <c:pt idx="99">
                  <c:v>-97105</c:v>
                </c:pt>
                <c:pt idx="100">
                  <c:v>-93843</c:v>
                </c:pt>
                <c:pt idx="101">
                  <c:v>-90332</c:v>
                </c:pt>
                <c:pt idx="102">
                  <c:v>-86599</c:v>
                </c:pt>
                <c:pt idx="103">
                  <c:v>-82677</c:v>
                </c:pt>
                <c:pt idx="104">
                  <c:v>-78596</c:v>
                </c:pt>
                <c:pt idx="105">
                  <c:v>-74393</c:v>
                </c:pt>
                <c:pt idx="106">
                  <c:v>-70101</c:v>
                </c:pt>
                <c:pt idx="107">
                  <c:v>-65759</c:v>
                </c:pt>
                <c:pt idx="108">
                  <c:v>-61403</c:v>
                </c:pt>
                <c:pt idx="109">
                  <c:v>-57071</c:v>
                </c:pt>
                <c:pt idx="110">
                  <c:v>-52798</c:v>
                </c:pt>
                <c:pt idx="111">
                  <c:v>-48619</c:v>
                </c:pt>
                <c:pt idx="112">
                  <c:v>-44566</c:v>
                </c:pt>
                <c:pt idx="113">
                  <c:v>-40669</c:v>
                </c:pt>
                <c:pt idx="114">
                  <c:v>-36952</c:v>
                </c:pt>
                <c:pt idx="115">
                  <c:v>-33439</c:v>
                </c:pt>
                <c:pt idx="116">
                  <c:v>-30147</c:v>
                </c:pt>
                <c:pt idx="117">
                  <c:v>-27089</c:v>
                </c:pt>
                <c:pt idx="118">
                  <c:v>-24274</c:v>
                </c:pt>
                <c:pt idx="119">
                  <c:v>-21707</c:v>
                </c:pt>
                <c:pt idx="120">
                  <c:v>-19389</c:v>
                </c:pt>
                <c:pt idx="121">
                  <c:v>-17318</c:v>
                </c:pt>
                <c:pt idx="122">
                  <c:v>-15488</c:v>
                </c:pt>
                <c:pt idx="123">
                  <c:v>-13891</c:v>
                </c:pt>
                <c:pt idx="124">
                  <c:v>-12517</c:v>
                </c:pt>
                <c:pt idx="125">
                  <c:v>-11356</c:v>
                </c:pt>
                <c:pt idx="126">
                  <c:v>-10396</c:v>
                </c:pt>
                <c:pt idx="127">
                  <c:v>-9625</c:v>
                </c:pt>
                <c:pt idx="128">
                  <c:v>-9033</c:v>
                </c:pt>
                <c:pt idx="129">
                  <c:v>-8610</c:v>
                </c:pt>
                <c:pt idx="130">
                  <c:v>-8347</c:v>
                </c:pt>
                <c:pt idx="131">
                  <c:v>-8234</c:v>
                </c:pt>
                <c:pt idx="132">
                  <c:v>-8265</c:v>
                </c:pt>
                <c:pt idx="133">
                  <c:v>-8433</c:v>
                </c:pt>
                <c:pt idx="134">
                  <c:v>-8730</c:v>
                </c:pt>
                <c:pt idx="135">
                  <c:v>-9148</c:v>
                </c:pt>
                <c:pt idx="136">
                  <c:v>-9679</c:v>
                </c:pt>
                <c:pt idx="137">
                  <c:v>-10311</c:v>
                </c:pt>
                <c:pt idx="138">
                  <c:v>-11030</c:v>
                </c:pt>
                <c:pt idx="139">
                  <c:v>-11817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RW40_30!$K$25:$K$164</c:f>
              <c:numCache>
                <c:formatCode>General</c:formatCode>
                <c:ptCount val="140"/>
                <c:pt idx="0">
                  <c:v>-8610</c:v>
                </c:pt>
                <c:pt idx="1">
                  <c:v>-8232</c:v>
                </c:pt>
                <c:pt idx="2">
                  <c:v>-7832</c:v>
                </c:pt>
                <c:pt idx="3">
                  <c:v>-7392</c:v>
                </c:pt>
                <c:pt idx="4">
                  <c:v>-6895</c:v>
                </c:pt>
                <c:pt idx="5">
                  <c:v>-6328</c:v>
                </c:pt>
                <c:pt idx="6">
                  <c:v>-5684</c:v>
                </c:pt>
                <c:pt idx="7">
                  <c:v>-4955</c:v>
                </c:pt>
                <c:pt idx="8">
                  <c:v>-4138</c:v>
                </c:pt>
                <c:pt idx="9">
                  <c:v>-3232</c:v>
                </c:pt>
                <c:pt idx="10">
                  <c:v>-2238</c:v>
                </c:pt>
                <c:pt idx="11">
                  <c:v>-1161</c:v>
                </c:pt>
                <c:pt idx="12">
                  <c:v>-6</c:v>
                </c:pt>
                <c:pt idx="13">
                  <c:v>1219</c:v>
                </c:pt>
                <c:pt idx="14">
                  <c:v>2506</c:v>
                </c:pt>
                <c:pt idx="15">
                  <c:v>3845</c:v>
                </c:pt>
                <c:pt idx="16">
                  <c:v>5224</c:v>
                </c:pt>
                <c:pt idx="17">
                  <c:v>6632</c:v>
                </c:pt>
                <c:pt idx="18">
                  <c:v>8057</c:v>
                </c:pt>
                <c:pt idx="19">
                  <c:v>9487</c:v>
                </c:pt>
                <c:pt idx="20">
                  <c:v>10909</c:v>
                </c:pt>
                <c:pt idx="21">
                  <c:v>12313</c:v>
                </c:pt>
                <c:pt idx="22">
                  <c:v>13687</c:v>
                </c:pt>
                <c:pt idx="23">
                  <c:v>15021</c:v>
                </c:pt>
                <c:pt idx="24">
                  <c:v>16308</c:v>
                </c:pt>
                <c:pt idx="25">
                  <c:v>17538</c:v>
                </c:pt>
                <c:pt idx="26">
                  <c:v>18706</c:v>
                </c:pt>
                <c:pt idx="27">
                  <c:v>19806</c:v>
                </c:pt>
                <c:pt idx="28">
                  <c:v>20834</c:v>
                </c:pt>
                <c:pt idx="29">
                  <c:v>21789</c:v>
                </c:pt>
                <c:pt idx="30">
                  <c:v>22669</c:v>
                </c:pt>
                <c:pt idx="31">
                  <c:v>23475</c:v>
                </c:pt>
                <c:pt idx="32">
                  <c:v>24207</c:v>
                </c:pt>
                <c:pt idx="33">
                  <c:v>24870</c:v>
                </c:pt>
                <c:pt idx="34">
                  <c:v>25466</c:v>
                </c:pt>
                <c:pt idx="35">
                  <c:v>26001</c:v>
                </c:pt>
                <c:pt idx="36">
                  <c:v>26481</c:v>
                </c:pt>
                <c:pt idx="37">
                  <c:v>26915</c:v>
                </c:pt>
                <c:pt idx="38">
                  <c:v>27309</c:v>
                </c:pt>
                <c:pt idx="39">
                  <c:v>27676</c:v>
                </c:pt>
                <c:pt idx="40">
                  <c:v>28025</c:v>
                </c:pt>
                <c:pt idx="41">
                  <c:v>28364</c:v>
                </c:pt>
                <c:pt idx="42">
                  <c:v>28682</c:v>
                </c:pt>
                <c:pt idx="43">
                  <c:v>28963</c:v>
                </c:pt>
                <c:pt idx="44">
                  <c:v>29195</c:v>
                </c:pt>
                <c:pt idx="45">
                  <c:v>29367</c:v>
                </c:pt>
                <c:pt idx="46">
                  <c:v>29471</c:v>
                </c:pt>
                <c:pt idx="47">
                  <c:v>29499</c:v>
                </c:pt>
                <c:pt idx="48">
                  <c:v>29442</c:v>
                </c:pt>
                <c:pt idx="49">
                  <c:v>29296</c:v>
                </c:pt>
                <c:pt idx="50">
                  <c:v>29053</c:v>
                </c:pt>
                <c:pt idx="51">
                  <c:v>28707</c:v>
                </c:pt>
                <c:pt idx="52">
                  <c:v>28252</c:v>
                </c:pt>
                <c:pt idx="53">
                  <c:v>27680</c:v>
                </c:pt>
                <c:pt idx="54">
                  <c:v>26986</c:v>
                </c:pt>
                <c:pt idx="55">
                  <c:v>26161</c:v>
                </c:pt>
                <c:pt idx="56">
                  <c:v>25201</c:v>
                </c:pt>
                <c:pt idx="57">
                  <c:v>24098</c:v>
                </c:pt>
                <c:pt idx="58">
                  <c:v>22848</c:v>
                </c:pt>
                <c:pt idx="59">
                  <c:v>21446</c:v>
                </c:pt>
                <c:pt idx="60">
                  <c:v>19889</c:v>
                </c:pt>
                <c:pt idx="61">
                  <c:v>18176</c:v>
                </c:pt>
                <c:pt idx="62">
                  <c:v>16308</c:v>
                </c:pt>
                <c:pt idx="63">
                  <c:v>14287</c:v>
                </c:pt>
                <c:pt idx="64">
                  <c:v>12118</c:v>
                </c:pt>
                <c:pt idx="65">
                  <c:v>9808</c:v>
                </c:pt>
                <c:pt idx="66">
                  <c:v>7367</c:v>
                </c:pt>
                <c:pt idx="67">
                  <c:v>4806</c:v>
                </c:pt>
                <c:pt idx="68">
                  <c:v>2139</c:v>
                </c:pt>
                <c:pt idx="69">
                  <c:v>-617</c:v>
                </c:pt>
                <c:pt idx="70">
                  <c:v>-3447</c:v>
                </c:pt>
                <c:pt idx="71">
                  <c:v>-6331</c:v>
                </c:pt>
                <c:pt idx="72">
                  <c:v>-9250</c:v>
                </c:pt>
                <c:pt idx="73">
                  <c:v>-12182</c:v>
                </c:pt>
                <c:pt idx="74">
                  <c:v>-15108</c:v>
                </c:pt>
                <c:pt idx="75">
                  <c:v>-18005</c:v>
                </c:pt>
                <c:pt idx="76">
                  <c:v>-20854</c:v>
                </c:pt>
                <c:pt idx="77">
                  <c:v>-23635</c:v>
                </c:pt>
                <c:pt idx="78">
                  <c:v>-26327</c:v>
                </c:pt>
                <c:pt idx="79">
                  <c:v>-28915</c:v>
                </c:pt>
                <c:pt idx="80">
                  <c:v>-31381</c:v>
                </c:pt>
                <c:pt idx="81">
                  <c:v>-33710</c:v>
                </c:pt>
                <c:pt idx="82">
                  <c:v>-35889</c:v>
                </c:pt>
                <c:pt idx="83">
                  <c:v>-37908</c:v>
                </c:pt>
                <c:pt idx="84">
                  <c:v>-39757</c:v>
                </c:pt>
                <c:pt idx="85">
                  <c:v>-41430</c:v>
                </c:pt>
                <c:pt idx="86">
                  <c:v>-42922</c:v>
                </c:pt>
                <c:pt idx="87">
                  <c:v>-44231</c:v>
                </c:pt>
                <c:pt idx="88">
                  <c:v>-45356</c:v>
                </c:pt>
                <c:pt idx="89">
                  <c:v>-46302</c:v>
                </c:pt>
                <c:pt idx="90">
                  <c:v>-47073</c:v>
                </c:pt>
                <c:pt idx="91">
                  <c:v>-47677</c:v>
                </c:pt>
                <c:pt idx="92">
                  <c:v>-48123</c:v>
                </c:pt>
                <c:pt idx="93">
                  <c:v>-48422</c:v>
                </c:pt>
                <c:pt idx="94">
                  <c:v>-48582</c:v>
                </c:pt>
                <c:pt idx="95">
                  <c:v>-48613</c:v>
                </c:pt>
                <c:pt idx="96">
                  <c:v>-48524</c:v>
                </c:pt>
                <c:pt idx="97">
                  <c:v>-48326</c:v>
                </c:pt>
                <c:pt idx="98">
                  <c:v>-48027</c:v>
                </c:pt>
                <c:pt idx="99">
                  <c:v>-47636</c:v>
                </c:pt>
                <c:pt idx="100">
                  <c:v>-47162</c:v>
                </c:pt>
                <c:pt idx="101">
                  <c:v>-46615</c:v>
                </c:pt>
                <c:pt idx="102">
                  <c:v>-46003</c:v>
                </c:pt>
                <c:pt idx="103">
                  <c:v>-45334</c:v>
                </c:pt>
                <c:pt idx="104">
                  <c:v>-44618</c:v>
                </c:pt>
                <c:pt idx="105">
                  <c:v>-43861</c:v>
                </c:pt>
                <c:pt idx="106">
                  <c:v>-43073</c:v>
                </c:pt>
                <c:pt idx="107">
                  <c:v>-42260</c:v>
                </c:pt>
                <c:pt idx="108">
                  <c:v>-41430</c:v>
                </c:pt>
                <c:pt idx="109">
                  <c:v>-40590</c:v>
                </c:pt>
                <c:pt idx="110">
                  <c:v>-39747</c:v>
                </c:pt>
                <c:pt idx="111">
                  <c:v>-38908</c:v>
                </c:pt>
                <c:pt idx="112">
                  <c:v>-38078</c:v>
                </c:pt>
                <c:pt idx="113">
                  <c:v>-37263</c:v>
                </c:pt>
                <c:pt idx="114">
                  <c:v>-36470</c:v>
                </c:pt>
                <c:pt idx="115">
                  <c:v>-35702</c:v>
                </c:pt>
                <c:pt idx="116">
                  <c:v>-34965</c:v>
                </c:pt>
                <c:pt idx="117">
                  <c:v>-34263</c:v>
                </c:pt>
                <c:pt idx="118">
                  <c:v>-33599</c:v>
                </c:pt>
                <c:pt idx="119">
                  <c:v>-32978</c:v>
                </c:pt>
                <c:pt idx="120">
                  <c:v>-32403</c:v>
                </c:pt>
                <c:pt idx="121">
                  <c:v>-31876</c:v>
                </c:pt>
                <c:pt idx="122">
                  <c:v>-31399</c:v>
                </c:pt>
                <c:pt idx="123">
                  <c:v>-30974</c:v>
                </c:pt>
                <c:pt idx="124">
                  <c:v>-30603</c:v>
                </c:pt>
                <c:pt idx="125">
                  <c:v>-30286</c:v>
                </c:pt>
                <c:pt idx="126">
                  <c:v>-30025</c:v>
                </c:pt>
                <c:pt idx="127">
                  <c:v>-29819</c:v>
                </c:pt>
                <c:pt idx="128">
                  <c:v>-29667</c:v>
                </c:pt>
                <c:pt idx="129">
                  <c:v>-29569</c:v>
                </c:pt>
                <c:pt idx="130">
                  <c:v>-29524</c:v>
                </c:pt>
                <c:pt idx="131">
                  <c:v>-29529</c:v>
                </c:pt>
                <c:pt idx="132">
                  <c:v>-29582</c:v>
                </c:pt>
                <c:pt idx="133">
                  <c:v>-29681</c:v>
                </c:pt>
                <c:pt idx="134">
                  <c:v>-29821</c:v>
                </c:pt>
                <c:pt idx="135">
                  <c:v>-29998</c:v>
                </c:pt>
                <c:pt idx="136">
                  <c:v>-30208</c:v>
                </c:pt>
                <c:pt idx="137">
                  <c:v>-30446</c:v>
                </c:pt>
                <c:pt idx="138">
                  <c:v>-30706</c:v>
                </c:pt>
                <c:pt idx="139">
                  <c:v>-30981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RW40_30!$L$25:$L$164</c:f>
              <c:numCache>
                <c:formatCode>General</c:formatCode>
                <c:ptCount val="140"/>
                <c:pt idx="0">
                  <c:v>-48237</c:v>
                </c:pt>
                <c:pt idx="1">
                  <c:v>-48354</c:v>
                </c:pt>
                <c:pt idx="2">
                  <c:v>-48459</c:v>
                </c:pt>
                <c:pt idx="3">
                  <c:v>-48539</c:v>
                </c:pt>
                <c:pt idx="4">
                  <c:v>-48584</c:v>
                </c:pt>
                <c:pt idx="5">
                  <c:v>-48588</c:v>
                </c:pt>
                <c:pt idx="6">
                  <c:v>-48544</c:v>
                </c:pt>
                <c:pt idx="7">
                  <c:v>-48448</c:v>
                </c:pt>
                <c:pt idx="8">
                  <c:v>-48296</c:v>
                </c:pt>
                <c:pt idx="9">
                  <c:v>-48086</c:v>
                </c:pt>
                <c:pt idx="10">
                  <c:v>-47819</c:v>
                </c:pt>
                <c:pt idx="11">
                  <c:v>-47494</c:v>
                </c:pt>
                <c:pt idx="12">
                  <c:v>-47114</c:v>
                </c:pt>
                <c:pt idx="13">
                  <c:v>-46682</c:v>
                </c:pt>
                <c:pt idx="14">
                  <c:v>-46200</c:v>
                </c:pt>
                <c:pt idx="15">
                  <c:v>-45674</c:v>
                </c:pt>
                <c:pt idx="16">
                  <c:v>-45108</c:v>
                </c:pt>
                <c:pt idx="17">
                  <c:v>-44508</c:v>
                </c:pt>
                <c:pt idx="18">
                  <c:v>-43879</c:v>
                </c:pt>
                <c:pt idx="19">
                  <c:v>-43229</c:v>
                </c:pt>
                <c:pt idx="20">
                  <c:v>-42563</c:v>
                </c:pt>
                <c:pt idx="21">
                  <c:v>-41888</c:v>
                </c:pt>
                <c:pt idx="22">
                  <c:v>-41211</c:v>
                </c:pt>
                <c:pt idx="23">
                  <c:v>-40539</c:v>
                </c:pt>
                <c:pt idx="24">
                  <c:v>-39878</c:v>
                </c:pt>
                <c:pt idx="25">
                  <c:v>-39234</c:v>
                </c:pt>
                <c:pt idx="26">
                  <c:v>-38614</c:v>
                </c:pt>
                <c:pt idx="27">
                  <c:v>-38021</c:v>
                </c:pt>
                <c:pt idx="28">
                  <c:v>-37461</c:v>
                </c:pt>
                <c:pt idx="29">
                  <c:v>-36939</c:v>
                </c:pt>
                <c:pt idx="30">
                  <c:v>-36457</c:v>
                </c:pt>
                <c:pt idx="31">
                  <c:v>-36017</c:v>
                </c:pt>
                <c:pt idx="32">
                  <c:v>-35622</c:v>
                </c:pt>
                <c:pt idx="33">
                  <c:v>-35272</c:v>
                </c:pt>
                <c:pt idx="34">
                  <c:v>-34966</c:v>
                </c:pt>
                <c:pt idx="35">
                  <c:v>-34703</c:v>
                </c:pt>
                <c:pt idx="36">
                  <c:v>-34478</c:v>
                </c:pt>
                <c:pt idx="37">
                  <c:v>-34288</c:v>
                </c:pt>
                <c:pt idx="38">
                  <c:v>-34126</c:v>
                </c:pt>
                <c:pt idx="39">
                  <c:v>-33985</c:v>
                </c:pt>
                <c:pt idx="40">
                  <c:v>-33856</c:v>
                </c:pt>
                <c:pt idx="41">
                  <c:v>-33728</c:v>
                </c:pt>
                <c:pt idx="42">
                  <c:v>-33600</c:v>
                </c:pt>
                <c:pt idx="43">
                  <c:v>-33471</c:v>
                </c:pt>
                <c:pt idx="44">
                  <c:v>-33343</c:v>
                </c:pt>
                <c:pt idx="45">
                  <c:v>-33214</c:v>
                </c:pt>
                <c:pt idx="46">
                  <c:v>-33084</c:v>
                </c:pt>
                <c:pt idx="47">
                  <c:v>-32954</c:v>
                </c:pt>
                <c:pt idx="48">
                  <c:v>-32822</c:v>
                </c:pt>
                <c:pt idx="49">
                  <c:v>-32690</c:v>
                </c:pt>
                <c:pt idx="50">
                  <c:v>-32557</c:v>
                </c:pt>
                <c:pt idx="51">
                  <c:v>-32422</c:v>
                </c:pt>
                <c:pt idx="52">
                  <c:v>-32286</c:v>
                </c:pt>
                <c:pt idx="53">
                  <c:v>-32149</c:v>
                </c:pt>
                <c:pt idx="54">
                  <c:v>-32010</c:v>
                </c:pt>
                <c:pt idx="55">
                  <c:v>-31869</c:v>
                </c:pt>
                <c:pt idx="56">
                  <c:v>-31726</c:v>
                </c:pt>
                <c:pt idx="57">
                  <c:v>-31580</c:v>
                </c:pt>
                <c:pt idx="58">
                  <c:v>-31433</c:v>
                </c:pt>
                <c:pt idx="59">
                  <c:v>-31283</c:v>
                </c:pt>
                <c:pt idx="60">
                  <c:v>-31131</c:v>
                </c:pt>
                <c:pt idx="61">
                  <c:v>-30977</c:v>
                </c:pt>
                <c:pt idx="62">
                  <c:v>-30819</c:v>
                </c:pt>
                <c:pt idx="63">
                  <c:v>-30658</c:v>
                </c:pt>
                <c:pt idx="64">
                  <c:v>-30495</c:v>
                </c:pt>
                <c:pt idx="65">
                  <c:v>-30328</c:v>
                </c:pt>
                <c:pt idx="66">
                  <c:v>-30158</c:v>
                </c:pt>
                <c:pt idx="67">
                  <c:v>-29985</c:v>
                </c:pt>
                <c:pt idx="68">
                  <c:v>-29808</c:v>
                </c:pt>
                <c:pt idx="69">
                  <c:v>-29627</c:v>
                </c:pt>
                <c:pt idx="70">
                  <c:v>-29443</c:v>
                </c:pt>
                <c:pt idx="71">
                  <c:v>-29254</c:v>
                </c:pt>
                <c:pt idx="72">
                  <c:v>-29062</c:v>
                </c:pt>
                <c:pt idx="73">
                  <c:v>-28865</c:v>
                </c:pt>
                <c:pt idx="74">
                  <c:v>-28664</c:v>
                </c:pt>
                <c:pt idx="75">
                  <c:v>-28459</c:v>
                </c:pt>
                <c:pt idx="76">
                  <c:v>-28249</c:v>
                </c:pt>
                <c:pt idx="77">
                  <c:v>-28035</c:v>
                </c:pt>
                <c:pt idx="78">
                  <c:v>-27816</c:v>
                </c:pt>
                <c:pt idx="79">
                  <c:v>-27592</c:v>
                </c:pt>
                <c:pt idx="80">
                  <c:v>-27363</c:v>
                </c:pt>
                <c:pt idx="81">
                  <c:v>-27130</c:v>
                </c:pt>
                <c:pt idx="82">
                  <c:v>-26891</c:v>
                </c:pt>
                <c:pt idx="83">
                  <c:v>-26647</c:v>
                </c:pt>
                <c:pt idx="84">
                  <c:v>-26398</c:v>
                </c:pt>
                <c:pt idx="85">
                  <c:v>-26143</c:v>
                </c:pt>
                <c:pt idx="86">
                  <c:v>-25883</c:v>
                </c:pt>
                <c:pt idx="87">
                  <c:v>-25618</c:v>
                </c:pt>
                <c:pt idx="88">
                  <c:v>-25347</c:v>
                </c:pt>
                <c:pt idx="89">
                  <c:v>-25071</c:v>
                </c:pt>
                <c:pt idx="90">
                  <c:v>-24789</c:v>
                </c:pt>
                <c:pt idx="91">
                  <c:v>-24501</c:v>
                </c:pt>
                <c:pt idx="92">
                  <c:v>-24208</c:v>
                </c:pt>
                <c:pt idx="93">
                  <c:v>-23909</c:v>
                </c:pt>
                <c:pt idx="94">
                  <c:v>-23605</c:v>
                </c:pt>
                <c:pt idx="95">
                  <c:v>-23294</c:v>
                </c:pt>
                <c:pt idx="96">
                  <c:v>-22978</c:v>
                </c:pt>
                <c:pt idx="97">
                  <c:v>-22656</c:v>
                </c:pt>
                <c:pt idx="98">
                  <c:v>-22328</c:v>
                </c:pt>
                <c:pt idx="99">
                  <c:v>-21995</c:v>
                </c:pt>
                <c:pt idx="100">
                  <c:v>-21656</c:v>
                </c:pt>
                <c:pt idx="101">
                  <c:v>-21311</c:v>
                </c:pt>
                <c:pt idx="102">
                  <c:v>-20960</c:v>
                </c:pt>
                <c:pt idx="103">
                  <c:v>-20604</c:v>
                </c:pt>
                <c:pt idx="104">
                  <c:v>-20242</c:v>
                </c:pt>
                <c:pt idx="105">
                  <c:v>-19874</c:v>
                </c:pt>
                <c:pt idx="106">
                  <c:v>-19501</c:v>
                </c:pt>
                <c:pt idx="107">
                  <c:v>-19122</c:v>
                </c:pt>
                <c:pt idx="108">
                  <c:v>-18738</c:v>
                </c:pt>
                <c:pt idx="109">
                  <c:v>-18349</c:v>
                </c:pt>
                <c:pt idx="110">
                  <c:v>-17955</c:v>
                </c:pt>
                <c:pt idx="111">
                  <c:v>-17555</c:v>
                </c:pt>
                <c:pt idx="112">
                  <c:v>-17150</c:v>
                </c:pt>
                <c:pt idx="113">
                  <c:v>-16741</c:v>
                </c:pt>
                <c:pt idx="114">
                  <c:v>-16326</c:v>
                </c:pt>
                <c:pt idx="115">
                  <c:v>-15907</c:v>
                </c:pt>
                <c:pt idx="116">
                  <c:v>-15483</c:v>
                </c:pt>
                <c:pt idx="117">
                  <c:v>-15055</c:v>
                </c:pt>
                <c:pt idx="118">
                  <c:v>-14623</c:v>
                </c:pt>
                <c:pt idx="119">
                  <c:v>-14187</c:v>
                </c:pt>
                <c:pt idx="120">
                  <c:v>-13746</c:v>
                </c:pt>
                <c:pt idx="121">
                  <c:v>-13302</c:v>
                </c:pt>
                <c:pt idx="122">
                  <c:v>-12855</c:v>
                </c:pt>
                <c:pt idx="123">
                  <c:v>-12404</c:v>
                </c:pt>
                <c:pt idx="124">
                  <c:v>-11950</c:v>
                </c:pt>
                <c:pt idx="125">
                  <c:v>-11493</c:v>
                </c:pt>
                <c:pt idx="126">
                  <c:v>-11033</c:v>
                </c:pt>
                <c:pt idx="127">
                  <c:v>-10571</c:v>
                </c:pt>
                <c:pt idx="128">
                  <c:v>-10106</c:v>
                </c:pt>
                <c:pt idx="129">
                  <c:v>-9639</c:v>
                </c:pt>
                <c:pt idx="130">
                  <c:v>-9171</c:v>
                </c:pt>
                <c:pt idx="131">
                  <c:v>-8701</c:v>
                </c:pt>
                <c:pt idx="132">
                  <c:v>-8230</c:v>
                </c:pt>
                <c:pt idx="133">
                  <c:v>-7758</c:v>
                </c:pt>
                <c:pt idx="134">
                  <c:v>-7285</c:v>
                </c:pt>
                <c:pt idx="135">
                  <c:v>-6812</c:v>
                </c:pt>
                <c:pt idx="136">
                  <c:v>-6339</c:v>
                </c:pt>
                <c:pt idx="137">
                  <c:v>-5866</c:v>
                </c:pt>
                <c:pt idx="138">
                  <c:v>-5393</c:v>
                </c:pt>
                <c:pt idx="139">
                  <c:v>-4922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RW40_30!$M$25:$M$164</c:f>
              <c:numCache>
                <c:formatCode>General</c:formatCode>
                <c:ptCount val="140"/>
                <c:pt idx="0">
                  <c:v>-27647</c:v>
                </c:pt>
                <c:pt idx="1">
                  <c:v>-28321</c:v>
                </c:pt>
                <c:pt idx="2">
                  <c:v>-29011</c:v>
                </c:pt>
                <c:pt idx="3">
                  <c:v>-29730</c:v>
                </c:pt>
                <c:pt idx="4">
                  <c:v>-30483</c:v>
                </c:pt>
                <c:pt idx="5">
                  <c:v>-31279</c:v>
                </c:pt>
                <c:pt idx="6">
                  <c:v>-32123</c:v>
                </c:pt>
                <c:pt idx="7">
                  <c:v>-33017</c:v>
                </c:pt>
                <c:pt idx="8">
                  <c:v>-33966</c:v>
                </c:pt>
                <c:pt idx="9">
                  <c:v>-34969</c:v>
                </c:pt>
                <c:pt idx="10">
                  <c:v>-36025</c:v>
                </c:pt>
                <c:pt idx="11">
                  <c:v>-37134</c:v>
                </c:pt>
                <c:pt idx="12">
                  <c:v>-38291</c:v>
                </c:pt>
                <c:pt idx="13">
                  <c:v>-39493</c:v>
                </c:pt>
                <c:pt idx="14">
                  <c:v>-40734</c:v>
                </c:pt>
                <c:pt idx="15">
                  <c:v>-42009</c:v>
                </c:pt>
                <c:pt idx="16">
                  <c:v>-43308</c:v>
                </c:pt>
                <c:pt idx="17">
                  <c:v>-44626</c:v>
                </c:pt>
                <c:pt idx="18">
                  <c:v>-45952</c:v>
                </c:pt>
                <c:pt idx="19">
                  <c:v>-47278</c:v>
                </c:pt>
                <c:pt idx="20">
                  <c:v>-48593</c:v>
                </c:pt>
                <c:pt idx="21">
                  <c:v>-49888</c:v>
                </c:pt>
                <c:pt idx="22">
                  <c:v>-51153</c:v>
                </c:pt>
                <c:pt idx="23">
                  <c:v>-52378</c:v>
                </c:pt>
                <c:pt idx="24">
                  <c:v>-53553</c:v>
                </c:pt>
                <c:pt idx="25">
                  <c:v>-54670</c:v>
                </c:pt>
                <c:pt idx="26">
                  <c:v>-55719</c:v>
                </c:pt>
                <c:pt idx="27">
                  <c:v>-56693</c:v>
                </c:pt>
                <c:pt idx="28">
                  <c:v>-57585</c:v>
                </c:pt>
                <c:pt idx="29">
                  <c:v>-58391</c:v>
                </c:pt>
                <c:pt idx="30">
                  <c:v>-59105</c:v>
                </c:pt>
                <c:pt idx="31">
                  <c:v>-59727</c:v>
                </c:pt>
                <c:pt idx="32">
                  <c:v>-60254</c:v>
                </c:pt>
                <c:pt idx="33">
                  <c:v>-60689</c:v>
                </c:pt>
                <c:pt idx="34">
                  <c:v>-61034</c:v>
                </c:pt>
                <c:pt idx="35">
                  <c:v>-61294</c:v>
                </c:pt>
                <c:pt idx="36">
                  <c:v>-61478</c:v>
                </c:pt>
                <c:pt idx="37">
                  <c:v>-61596</c:v>
                </c:pt>
                <c:pt idx="38">
                  <c:v>-61659</c:v>
                </c:pt>
                <c:pt idx="39">
                  <c:v>-61683</c:v>
                </c:pt>
                <c:pt idx="40">
                  <c:v>-61687</c:v>
                </c:pt>
                <c:pt idx="41">
                  <c:v>-61686</c:v>
                </c:pt>
                <c:pt idx="42">
                  <c:v>-61685</c:v>
                </c:pt>
                <c:pt idx="43">
                  <c:v>-61682</c:v>
                </c:pt>
                <c:pt idx="44">
                  <c:v>-61676</c:v>
                </c:pt>
                <c:pt idx="45">
                  <c:v>-61667</c:v>
                </c:pt>
                <c:pt idx="46">
                  <c:v>-61653</c:v>
                </c:pt>
                <c:pt idx="47">
                  <c:v>-61633</c:v>
                </c:pt>
                <c:pt idx="48">
                  <c:v>-61608</c:v>
                </c:pt>
                <c:pt idx="49">
                  <c:v>-61576</c:v>
                </c:pt>
                <c:pt idx="50">
                  <c:v>-61537</c:v>
                </c:pt>
                <c:pt idx="51">
                  <c:v>-61490</c:v>
                </c:pt>
                <c:pt idx="52">
                  <c:v>-61435</c:v>
                </c:pt>
                <c:pt idx="53">
                  <c:v>-61370</c:v>
                </c:pt>
                <c:pt idx="54">
                  <c:v>-61296</c:v>
                </c:pt>
                <c:pt idx="55">
                  <c:v>-61213</c:v>
                </c:pt>
                <c:pt idx="56">
                  <c:v>-61119</c:v>
                </c:pt>
                <c:pt idx="57">
                  <c:v>-61015</c:v>
                </c:pt>
                <c:pt idx="58">
                  <c:v>-60899</c:v>
                </c:pt>
                <c:pt idx="59">
                  <c:v>-60773</c:v>
                </c:pt>
                <c:pt idx="60">
                  <c:v>-60635</c:v>
                </c:pt>
                <c:pt idx="61">
                  <c:v>-60485</c:v>
                </c:pt>
                <c:pt idx="62">
                  <c:v>-60324</c:v>
                </c:pt>
                <c:pt idx="63">
                  <c:v>-60150</c:v>
                </c:pt>
                <c:pt idx="64">
                  <c:v>-59965</c:v>
                </c:pt>
                <c:pt idx="65">
                  <c:v>-59767</c:v>
                </c:pt>
                <c:pt idx="66">
                  <c:v>-59557</c:v>
                </c:pt>
                <c:pt idx="67">
                  <c:v>-59334</c:v>
                </c:pt>
                <c:pt idx="68">
                  <c:v>-59100</c:v>
                </c:pt>
                <c:pt idx="69">
                  <c:v>-58853</c:v>
                </c:pt>
                <c:pt idx="70">
                  <c:v>-58594</c:v>
                </c:pt>
                <c:pt idx="71">
                  <c:v>-58322</c:v>
                </c:pt>
                <c:pt idx="72">
                  <c:v>-58039</c:v>
                </c:pt>
                <c:pt idx="73">
                  <c:v>-57744</c:v>
                </c:pt>
                <c:pt idx="74">
                  <c:v>-57437</c:v>
                </c:pt>
                <c:pt idx="75">
                  <c:v>-57118</c:v>
                </c:pt>
                <c:pt idx="76">
                  <c:v>-56788</c:v>
                </c:pt>
                <c:pt idx="77">
                  <c:v>-56447</c:v>
                </c:pt>
                <c:pt idx="78">
                  <c:v>-56095</c:v>
                </c:pt>
                <c:pt idx="79">
                  <c:v>-55732</c:v>
                </c:pt>
                <c:pt idx="80">
                  <c:v>-55359</c:v>
                </c:pt>
                <c:pt idx="81">
                  <c:v>-54976</c:v>
                </c:pt>
                <c:pt idx="82">
                  <c:v>-54583</c:v>
                </c:pt>
                <c:pt idx="83">
                  <c:v>-54180</c:v>
                </c:pt>
                <c:pt idx="84">
                  <c:v>-53768</c:v>
                </c:pt>
                <c:pt idx="85">
                  <c:v>-53347</c:v>
                </c:pt>
                <c:pt idx="86">
                  <c:v>-52918</c:v>
                </c:pt>
                <c:pt idx="87">
                  <c:v>-52481</c:v>
                </c:pt>
                <c:pt idx="88">
                  <c:v>-52036</c:v>
                </c:pt>
                <c:pt idx="89">
                  <c:v>-51583</c:v>
                </c:pt>
                <c:pt idx="90">
                  <c:v>-51124</c:v>
                </c:pt>
                <c:pt idx="91">
                  <c:v>-50658</c:v>
                </c:pt>
                <c:pt idx="92">
                  <c:v>-50186</c:v>
                </c:pt>
                <c:pt idx="93">
                  <c:v>-49708</c:v>
                </c:pt>
                <c:pt idx="94">
                  <c:v>-49224</c:v>
                </c:pt>
                <c:pt idx="95">
                  <c:v>-48736</c:v>
                </c:pt>
                <c:pt idx="96">
                  <c:v>-48243</c:v>
                </c:pt>
                <c:pt idx="97">
                  <c:v>-47746</c:v>
                </c:pt>
                <c:pt idx="98">
                  <c:v>-47245</c:v>
                </c:pt>
                <c:pt idx="99">
                  <c:v>-46741</c:v>
                </c:pt>
                <c:pt idx="100">
                  <c:v>-46234</c:v>
                </c:pt>
                <c:pt idx="101">
                  <c:v>-45724</c:v>
                </c:pt>
                <c:pt idx="102">
                  <c:v>-45212</c:v>
                </c:pt>
                <c:pt idx="103">
                  <c:v>-44699</c:v>
                </c:pt>
                <c:pt idx="104">
                  <c:v>-44184</c:v>
                </c:pt>
                <c:pt idx="105">
                  <c:v>-43668</c:v>
                </c:pt>
                <c:pt idx="106">
                  <c:v>-43152</c:v>
                </c:pt>
                <c:pt idx="107">
                  <c:v>-42635</c:v>
                </c:pt>
                <c:pt idx="108">
                  <c:v>-42118</c:v>
                </c:pt>
                <c:pt idx="109">
                  <c:v>-41602</c:v>
                </c:pt>
                <c:pt idx="110">
                  <c:v>-41086</c:v>
                </c:pt>
                <c:pt idx="111">
                  <c:v>-40571</c:v>
                </c:pt>
                <c:pt idx="112">
                  <c:v>-40058</c:v>
                </c:pt>
                <c:pt idx="113">
                  <c:v>-39547</c:v>
                </c:pt>
                <c:pt idx="114">
                  <c:v>-39037</c:v>
                </c:pt>
                <c:pt idx="115">
                  <c:v>-38530</c:v>
                </c:pt>
                <c:pt idx="116">
                  <c:v>-38024</c:v>
                </c:pt>
                <c:pt idx="117">
                  <c:v>-37522</c:v>
                </c:pt>
                <c:pt idx="118">
                  <c:v>-37022</c:v>
                </c:pt>
                <c:pt idx="119">
                  <c:v>-36526</c:v>
                </c:pt>
                <c:pt idx="120">
                  <c:v>-36032</c:v>
                </c:pt>
                <c:pt idx="121">
                  <c:v>-35542</c:v>
                </c:pt>
                <c:pt idx="122">
                  <c:v>-35056</c:v>
                </c:pt>
                <c:pt idx="123">
                  <c:v>-34573</c:v>
                </c:pt>
                <c:pt idx="124">
                  <c:v>-34093</c:v>
                </c:pt>
                <c:pt idx="125">
                  <c:v>-33618</c:v>
                </c:pt>
                <c:pt idx="126">
                  <c:v>-33146</c:v>
                </c:pt>
                <c:pt idx="127">
                  <c:v>-32679</c:v>
                </c:pt>
                <c:pt idx="128">
                  <c:v>-32215</c:v>
                </c:pt>
                <c:pt idx="129">
                  <c:v>-31755</c:v>
                </c:pt>
                <c:pt idx="130">
                  <c:v>-31299</c:v>
                </c:pt>
                <c:pt idx="131">
                  <c:v>-30847</c:v>
                </c:pt>
                <c:pt idx="132">
                  <c:v>-30398</c:v>
                </c:pt>
                <c:pt idx="133">
                  <c:v>-29954</c:v>
                </c:pt>
                <c:pt idx="134">
                  <c:v>-29512</c:v>
                </c:pt>
                <c:pt idx="135">
                  <c:v>-29075</c:v>
                </c:pt>
                <c:pt idx="136">
                  <c:v>-28640</c:v>
                </c:pt>
                <c:pt idx="137">
                  <c:v>-28209</c:v>
                </c:pt>
                <c:pt idx="138">
                  <c:v>-27780</c:v>
                </c:pt>
                <c:pt idx="139">
                  <c:v>-27355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7272875"/>
        <c:axId val="221181152"/>
      </c:lineChart>
      <c:catAx>
        <c:axId val="3872728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181152"/>
        <c:crosses val="autoZero"/>
        <c:auto val="1"/>
        <c:lblAlgn val="ctr"/>
        <c:lblOffset val="100"/>
        <c:noMultiLvlLbl val="0"/>
      </c:catAx>
      <c:valAx>
        <c:axId val="2211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72728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RW40_30!$O$25:$O$164</c:f>
              <c:numCache>
                <c:formatCode>General</c:formatCode>
                <c:ptCount val="140"/>
                <c:pt idx="0">
                  <c:v>0</c:v>
                </c:pt>
                <c:pt idx="1">
                  <c:v>9250</c:v>
                </c:pt>
                <c:pt idx="2">
                  <c:v>9525</c:v>
                </c:pt>
                <c:pt idx="3">
                  <c:v>10100</c:v>
                </c:pt>
                <c:pt idx="4">
                  <c:v>10875</c:v>
                </c:pt>
                <c:pt idx="5">
                  <c:v>11900</c:v>
                </c:pt>
                <c:pt idx="6">
                  <c:v>13025</c:v>
                </c:pt>
                <c:pt idx="7">
                  <c:v>14275</c:v>
                </c:pt>
                <c:pt idx="8">
                  <c:v>15625</c:v>
                </c:pt>
                <c:pt idx="9">
                  <c:v>17050</c:v>
                </c:pt>
                <c:pt idx="10">
                  <c:v>18450</c:v>
                </c:pt>
                <c:pt idx="11">
                  <c:v>19850</c:v>
                </c:pt>
                <c:pt idx="12">
                  <c:v>21250</c:v>
                </c:pt>
                <c:pt idx="13">
                  <c:v>22575</c:v>
                </c:pt>
                <c:pt idx="14">
                  <c:v>23825</c:v>
                </c:pt>
                <c:pt idx="15">
                  <c:v>25000</c:v>
                </c:pt>
                <c:pt idx="16">
                  <c:v>26025</c:v>
                </c:pt>
                <c:pt idx="17">
                  <c:v>26975</c:v>
                </c:pt>
                <c:pt idx="18">
                  <c:v>27775</c:v>
                </c:pt>
                <c:pt idx="19">
                  <c:v>28450</c:v>
                </c:pt>
                <c:pt idx="20">
                  <c:v>28950</c:v>
                </c:pt>
                <c:pt idx="21">
                  <c:v>29300</c:v>
                </c:pt>
                <c:pt idx="22">
                  <c:v>29550</c:v>
                </c:pt>
                <c:pt idx="23">
                  <c:v>29600</c:v>
                </c:pt>
                <c:pt idx="24">
                  <c:v>29575</c:v>
                </c:pt>
                <c:pt idx="25">
                  <c:v>29350.0000000001</c:v>
                </c:pt>
                <c:pt idx="26">
                  <c:v>29050</c:v>
                </c:pt>
                <c:pt idx="27">
                  <c:v>28625</c:v>
                </c:pt>
                <c:pt idx="28">
                  <c:v>28100</c:v>
                </c:pt>
                <c:pt idx="29">
                  <c:v>27475</c:v>
                </c:pt>
                <c:pt idx="30">
                  <c:v>26800</c:v>
                </c:pt>
                <c:pt idx="31">
                  <c:v>26025</c:v>
                </c:pt>
                <c:pt idx="32">
                  <c:v>25275</c:v>
                </c:pt>
                <c:pt idx="33">
                  <c:v>24450</c:v>
                </c:pt>
                <c:pt idx="34">
                  <c:v>23650</c:v>
                </c:pt>
                <c:pt idx="35">
                  <c:v>22850</c:v>
                </c:pt>
                <c:pt idx="36">
                  <c:v>22075</c:v>
                </c:pt>
                <c:pt idx="37">
                  <c:v>21325</c:v>
                </c:pt>
                <c:pt idx="38">
                  <c:v>20650</c:v>
                </c:pt>
                <c:pt idx="39">
                  <c:v>20050</c:v>
                </c:pt>
                <c:pt idx="40">
                  <c:v>19550</c:v>
                </c:pt>
                <c:pt idx="41">
                  <c:v>19000</c:v>
                </c:pt>
                <c:pt idx="42">
                  <c:v>17925</c:v>
                </c:pt>
                <c:pt idx="43">
                  <c:v>16325</c:v>
                </c:pt>
                <c:pt idx="44">
                  <c:v>14225</c:v>
                </c:pt>
                <c:pt idx="45">
                  <c:v>11850</c:v>
                </c:pt>
                <c:pt idx="46">
                  <c:v>9124.99999999999</c:v>
                </c:pt>
                <c:pt idx="47">
                  <c:v>6199.99999999999</c:v>
                </c:pt>
                <c:pt idx="48">
                  <c:v>3050</c:v>
                </c:pt>
                <c:pt idx="49">
                  <c:v>-275</c:v>
                </c:pt>
                <c:pt idx="50">
                  <c:v>-3775.00000000002</c:v>
                </c:pt>
                <c:pt idx="51">
                  <c:v>-7474.99999999999</c:v>
                </c:pt>
                <c:pt idx="52">
                  <c:v>-11425</c:v>
                </c:pt>
                <c:pt idx="53">
                  <c:v>-15600</c:v>
                </c:pt>
                <c:pt idx="54">
                  <c:v>-20025</c:v>
                </c:pt>
                <c:pt idx="55">
                  <c:v>-24725</c:v>
                </c:pt>
                <c:pt idx="56">
                  <c:v>-29750</c:v>
                </c:pt>
                <c:pt idx="57">
                  <c:v>-35025</c:v>
                </c:pt>
                <c:pt idx="58">
                  <c:v>-40600</c:v>
                </c:pt>
                <c:pt idx="59">
                  <c:v>-46375</c:v>
                </c:pt>
                <c:pt idx="60">
                  <c:v>-52400</c:v>
                </c:pt>
                <c:pt idx="61">
                  <c:v>-58499.9999999999</c:v>
                </c:pt>
                <c:pt idx="62">
                  <c:v>-64699.9999999999</c:v>
                </c:pt>
                <c:pt idx="63">
                  <c:v>-70849.9999999999</c:v>
                </c:pt>
                <c:pt idx="64">
                  <c:v>-76874.9999999999</c:v>
                </c:pt>
                <c:pt idx="65">
                  <c:v>-82674.9999999999</c:v>
                </c:pt>
                <c:pt idx="66">
                  <c:v>-88124.9999999999</c:v>
                </c:pt>
                <c:pt idx="67">
                  <c:v>-93149.9999999999</c:v>
                </c:pt>
                <c:pt idx="68">
                  <c:v>-97599.9999999999</c:v>
                </c:pt>
                <c:pt idx="69">
                  <c:v>-101400</c:v>
                </c:pt>
                <c:pt idx="70">
                  <c:v>-104475</c:v>
                </c:pt>
                <c:pt idx="71">
                  <c:v>-106775</c:v>
                </c:pt>
                <c:pt idx="72">
                  <c:v>-108175</c:v>
                </c:pt>
                <c:pt idx="73">
                  <c:v>-108725</c:v>
                </c:pt>
                <c:pt idx="74">
                  <c:v>-108325</c:v>
                </c:pt>
                <c:pt idx="75">
                  <c:v>-107000</c:v>
                </c:pt>
                <c:pt idx="76">
                  <c:v>-104775</c:v>
                </c:pt>
                <c:pt idx="77">
                  <c:v>-101650</c:v>
                </c:pt>
                <c:pt idx="78">
                  <c:v>-97699.9999999999</c:v>
                </c:pt>
                <c:pt idx="79">
                  <c:v>-92899.9999999999</c:v>
                </c:pt>
                <c:pt idx="80">
                  <c:v>-87374.9999999999</c:v>
                </c:pt>
                <c:pt idx="81">
                  <c:v>-81174.9999999999</c:v>
                </c:pt>
                <c:pt idx="82">
                  <c:v>-74299.9999999999</c:v>
                </c:pt>
                <c:pt idx="83">
                  <c:v>-66874.9999999999</c:v>
                </c:pt>
                <c:pt idx="84">
                  <c:v>-58949.9999999999</c:v>
                </c:pt>
                <c:pt idx="85">
                  <c:v>-50625</c:v>
                </c:pt>
                <c:pt idx="86">
                  <c:v>-41875</c:v>
                </c:pt>
                <c:pt idx="87">
                  <c:v>-32875</c:v>
                </c:pt>
                <c:pt idx="88">
                  <c:v>-23600</c:v>
                </c:pt>
                <c:pt idx="89">
                  <c:v>-14150</c:v>
                </c:pt>
                <c:pt idx="90">
                  <c:v>-4625</c:v>
                </c:pt>
                <c:pt idx="91">
                  <c:v>4950</c:v>
                </c:pt>
                <c:pt idx="92">
                  <c:v>14500</c:v>
                </c:pt>
                <c:pt idx="93">
                  <c:v>23950</c:v>
                </c:pt>
                <c:pt idx="94">
                  <c:v>33200</c:v>
                </c:pt>
                <c:pt idx="95">
                  <c:v>42250</c:v>
                </c:pt>
                <c:pt idx="96">
                  <c:v>51000</c:v>
                </c:pt>
                <c:pt idx="97">
                  <c:v>59349.9999999999</c:v>
                </c:pt>
                <c:pt idx="98">
                  <c:v>67274.9999999999</c:v>
                </c:pt>
                <c:pt idx="99">
                  <c:v>74699.9999999999</c:v>
                </c:pt>
                <c:pt idx="100">
                  <c:v>81549.9999999999</c:v>
                </c:pt>
                <c:pt idx="101">
                  <c:v>87774.9999999999</c:v>
                </c:pt>
                <c:pt idx="102">
                  <c:v>93324.9999999999</c:v>
                </c:pt>
                <c:pt idx="103">
                  <c:v>98049.9999999999</c:v>
                </c:pt>
                <c:pt idx="104">
                  <c:v>102025</c:v>
                </c:pt>
                <c:pt idx="105">
                  <c:v>105075</c:v>
                </c:pt>
                <c:pt idx="106">
                  <c:v>107300</c:v>
                </c:pt>
                <c:pt idx="107">
                  <c:v>108550</c:v>
                </c:pt>
                <c:pt idx="108">
                  <c:v>108900</c:v>
                </c:pt>
                <c:pt idx="109">
                  <c:v>108300</c:v>
                </c:pt>
                <c:pt idx="110">
                  <c:v>106825</c:v>
                </c:pt>
                <c:pt idx="111">
                  <c:v>104475</c:v>
                </c:pt>
                <c:pt idx="112">
                  <c:v>101325</c:v>
                </c:pt>
                <c:pt idx="113">
                  <c:v>97424.9999999999</c:v>
                </c:pt>
                <c:pt idx="114">
                  <c:v>92924.9999999999</c:v>
                </c:pt>
                <c:pt idx="115">
                  <c:v>87824.9999999999</c:v>
                </c:pt>
                <c:pt idx="116">
                  <c:v>82299.9999999999</c:v>
                </c:pt>
                <c:pt idx="117">
                  <c:v>76449.9999999999</c:v>
                </c:pt>
                <c:pt idx="118">
                  <c:v>70374.9999999999</c:v>
                </c:pt>
                <c:pt idx="119">
                  <c:v>64174.9999999999</c:v>
                </c:pt>
                <c:pt idx="120">
                  <c:v>57949.9999999999</c:v>
                </c:pt>
                <c:pt idx="121">
                  <c:v>51775</c:v>
                </c:pt>
                <c:pt idx="122">
                  <c:v>45750</c:v>
                </c:pt>
                <c:pt idx="123">
                  <c:v>39925</c:v>
                </c:pt>
                <c:pt idx="124">
                  <c:v>34350</c:v>
                </c:pt>
                <c:pt idx="125">
                  <c:v>29025</c:v>
                </c:pt>
                <c:pt idx="126">
                  <c:v>24000</c:v>
                </c:pt>
                <c:pt idx="127">
                  <c:v>19275</c:v>
                </c:pt>
                <c:pt idx="128">
                  <c:v>14800</c:v>
                </c:pt>
                <c:pt idx="129">
                  <c:v>10575</c:v>
                </c:pt>
                <c:pt idx="130">
                  <c:v>6574.99999999999</c:v>
                </c:pt>
                <c:pt idx="131">
                  <c:v>2825</c:v>
                </c:pt>
                <c:pt idx="132">
                  <c:v>-774.999999999999</c:v>
                </c:pt>
                <c:pt idx="133">
                  <c:v>-4200</c:v>
                </c:pt>
                <c:pt idx="134">
                  <c:v>-7424.99999999999</c:v>
                </c:pt>
                <c:pt idx="135">
                  <c:v>-10450</c:v>
                </c:pt>
                <c:pt idx="136">
                  <c:v>-13275</c:v>
                </c:pt>
                <c:pt idx="137">
                  <c:v>-15800</c:v>
                </c:pt>
                <c:pt idx="138">
                  <c:v>-17975</c:v>
                </c:pt>
                <c:pt idx="139">
                  <c:v>-19675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RW40_30!$P$25:$P$164</c:f>
              <c:numCache>
                <c:formatCode>General</c:formatCode>
                <c:ptCount val="140"/>
                <c:pt idx="0">
                  <c:v>0</c:v>
                </c:pt>
                <c:pt idx="1">
                  <c:v>9450</c:v>
                </c:pt>
                <c:pt idx="2">
                  <c:v>10000</c:v>
                </c:pt>
                <c:pt idx="3">
                  <c:v>11000</c:v>
                </c:pt>
                <c:pt idx="4">
                  <c:v>12425</c:v>
                </c:pt>
                <c:pt idx="5">
                  <c:v>14175</c:v>
                </c:pt>
                <c:pt idx="6">
                  <c:v>16100</c:v>
                </c:pt>
                <c:pt idx="7">
                  <c:v>18225</c:v>
                </c:pt>
                <c:pt idx="8">
                  <c:v>20425</c:v>
                </c:pt>
                <c:pt idx="9">
                  <c:v>22650</c:v>
                </c:pt>
                <c:pt idx="10">
                  <c:v>24850</c:v>
                </c:pt>
                <c:pt idx="11">
                  <c:v>26925</c:v>
                </c:pt>
                <c:pt idx="12">
                  <c:v>28875</c:v>
                </c:pt>
                <c:pt idx="13">
                  <c:v>30625</c:v>
                </c:pt>
                <c:pt idx="14">
                  <c:v>32175</c:v>
                </c:pt>
                <c:pt idx="15">
                  <c:v>33475</c:v>
                </c:pt>
                <c:pt idx="16">
                  <c:v>34475</c:v>
                </c:pt>
                <c:pt idx="17">
                  <c:v>35200</c:v>
                </c:pt>
                <c:pt idx="18">
                  <c:v>35625</c:v>
                </c:pt>
                <c:pt idx="19">
                  <c:v>35750</c:v>
                </c:pt>
                <c:pt idx="20">
                  <c:v>35550</c:v>
                </c:pt>
                <c:pt idx="21">
                  <c:v>35100</c:v>
                </c:pt>
                <c:pt idx="22">
                  <c:v>34350</c:v>
                </c:pt>
                <c:pt idx="23">
                  <c:v>33350</c:v>
                </c:pt>
                <c:pt idx="24">
                  <c:v>32175</c:v>
                </c:pt>
                <c:pt idx="25">
                  <c:v>30750.0000000001</c:v>
                </c:pt>
                <c:pt idx="26">
                  <c:v>29200</c:v>
                </c:pt>
                <c:pt idx="27">
                  <c:v>27500</c:v>
                </c:pt>
                <c:pt idx="28">
                  <c:v>25700</c:v>
                </c:pt>
                <c:pt idx="29">
                  <c:v>23875</c:v>
                </c:pt>
                <c:pt idx="30">
                  <c:v>22000</c:v>
                </c:pt>
                <c:pt idx="31">
                  <c:v>20150</c:v>
                </c:pt>
                <c:pt idx="32">
                  <c:v>18300</c:v>
                </c:pt>
                <c:pt idx="33">
                  <c:v>16575</c:v>
                </c:pt>
                <c:pt idx="34">
                  <c:v>14900</c:v>
                </c:pt>
                <c:pt idx="35">
                  <c:v>13375</c:v>
                </c:pt>
                <c:pt idx="36">
                  <c:v>12000</c:v>
                </c:pt>
                <c:pt idx="37">
                  <c:v>10850</c:v>
                </c:pt>
                <c:pt idx="38">
                  <c:v>9849.99999999999</c:v>
                </c:pt>
                <c:pt idx="39">
                  <c:v>9174.99999999999</c:v>
                </c:pt>
                <c:pt idx="40">
                  <c:v>8724.99999999999</c:v>
                </c:pt>
                <c:pt idx="41">
                  <c:v>8474.99999999999</c:v>
                </c:pt>
                <c:pt idx="42">
                  <c:v>7949.99999999999</c:v>
                </c:pt>
                <c:pt idx="43">
                  <c:v>7024.99999999999</c:v>
                </c:pt>
                <c:pt idx="44">
                  <c:v>5799.99999999999</c:v>
                </c:pt>
                <c:pt idx="45">
                  <c:v>4300</c:v>
                </c:pt>
                <c:pt idx="46">
                  <c:v>2600</c:v>
                </c:pt>
                <c:pt idx="47">
                  <c:v>699.999999999999</c:v>
                </c:pt>
                <c:pt idx="48">
                  <c:v>-1425</c:v>
                </c:pt>
                <c:pt idx="49">
                  <c:v>-3650</c:v>
                </c:pt>
                <c:pt idx="50">
                  <c:v>-6075.00000000003</c:v>
                </c:pt>
                <c:pt idx="51">
                  <c:v>-8649.99999999999</c:v>
                </c:pt>
                <c:pt idx="52">
                  <c:v>-11375</c:v>
                </c:pt>
                <c:pt idx="53">
                  <c:v>-14300</c:v>
                </c:pt>
                <c:pt idx="54">
                  <c:v>-17350</c:v>
                </c:pt>
                <c:pt idx="55">
                  <c:v>-20625</c:v>
                </c:pt>
                <c:pt idx="56">
                  <c:v>-24000</c:v>
                </c:pt>
                <c:pt idx="57">
                  <c:v>-27575</c:v>
                </c:pt>
                <c:pt idx="58">
                  <c:v>-31250</c:v>
                </c:pt>
                <c:pt idx="59">
                  <c:v>-35050</c:v>
                </c:pt>
                <c:pt idx="60">
                  <c:v>-38925</c:v>
                </c:pt>
                <c:pt idx="61">
                  <c:v>-42825</c:v>
                </c:pt>
                <c:pt idx="62">
                  <c:v>-46700</c:v>
                </c:pt>
                <c:pt idx="63">
                  <c:v>-50525</c:v>
                </c:pt>
                <c:pt idx="64">
                  <c:v>-54224.9999999999</c:v>
                </c:pt>
                <c:pt idx="65">
                  <c:v>-57749.9999999999</c:v>
                </c:pt>
                <c:pt idx="66">
                  <c:v>-61024.9999999999</c:v>
                </c:pt>
                <c:pt idx="67">
                  <c:v>-64024.9999999999</c:v>
                </c:pt>
                <c:pt idx="68">
                  <c:v>-66674.9999999999</c:v>
                </c:pt>
                <c:pt idx="69">
                  <c:v>-68899.9999999999</c:v>
                </c:pt>
                <c:pt idx="70">
                  <c:v>-70749.9999999999</c:v>
                </c:pt>
                <c:pt idx="71">
                  <c:v>-72099.9999999999</c:v>
                </c:pt>
                <c:pt idx="72">
                  <c:v>-72974.9999999999</c:v>
                </c:pt>
                <c:pt idx="73">
                  <c:v>-73299.9999999999</c:v>
                </c:pt>
                <c:pt idx="74">
                  <c:v>-73149.9999999999</c:v>
                </c:pt>
                <c:pt idx="75">
                  <c:v>-72424.9999999999</c:v>
                </c:pt>
                <c:pt idx="76">
                  <c:v>-71224.9999999999</c:v>
                </c:pt>
                <c:pt idx="77">
                  <c:v>-69524.9999999999</c:v>
                </c:pt>
                <c:pt idx="78">
                  <c:v>-67299.9999999999</c:v>
                </c:pt>
                <c:pt idx="79">
                  <c:v>-64699.9999999999</c:v>
                </c:pt>
                <c:pt idx="80">
                  <c:v>-61649.9999999999</c:v>
                </c:pt>
                <c:pt idx="81">
                  <c:v>-58224.9999999999</c:v>
                </c:pt>
                <c:pt idx="82">
                  <c:v>-54474.9999999999</c:v>
                </c:pt>
                <c:pt idx="83">
                  <c:v>-50475</c:v>
                </c:pt>
                <c:pt idx="84">
                  <c:v>-46225</c:v>
                </c:pt>
                <c:pt idx="85">
                  <c:v>-41825</c:v>
                </c:pt>
                <c:pt idx="86">
                  <c:v>-37300</c:v>
                </c:pt>
                <c:pt idx="87">
                  <c:v>-32725</c:v>
                </c:pt>
                <c:pt idx="88">
                  <c:v>-28125</c:v>
                </c:pt>
                <c:pt idx="89">
                  <c:v>-23650</c:v>
                </c:pt>
                <c:pt idx="90">
                  <c:v>-19275</c:v>
                </c:pt>
                <c:pt idx="91">
                  <c:v>-15100</c:v>
                </c:pt>
                <c:pt idx="92">
                  <c:v>-11150</c:v>
                </c:pt>
                <c:pt idx="93">
                  <c:v>-7474.99999999999</c:v>
                </c:pt>
                <c:pt idx="94">
                  <c:v>-4000</c:v>
                </c:pt>
                <c:pt idx="95">
                  <c:v>-774.999999999999</c:v>
                </c:pt>
                <c:pt idx="96">
                  <c:v>2225</c:v>
                </c:pt>
                <c:pt idx="97">
                  <c:v>4950</c:v>
                </c:pt>
                <c:pt idx="98">
                  <c:v>7474.99999999999</c:v>
                </c:pt>
                <c:pt idx="99">
                  <c:v>9774.99999999999</c:v>
                </c:pt>
                <c:pt idx="100">
                  <c:v>11850</c:v>
                </c:pt>
                <c:pt idx="101">
                  <c:v>13675</c:v>
                </c:pt>
                <c:pt idx="102">
                  <c:v>15300</c:v>
                </c:pt>
                <c:pt idx="103">
                  <c:v>16725</c:v>
                </c:pt>
                <c:pt idx="104">
                  <c:v>17900</c:v>
                </c:pt>
                <c:pt idx="105">
                  <c:v>18925</c:v>
                </c:pt>
                <c:pt idx="106">
                  <c:v>19700</c:v>
                </c:pt>
                <c:pt idx="107">
                  <c:v>20325</c:v>
                </c:pt>
                <c:pt idx="108">
                  <c:v>20750</c:v>
                </c:pt>
                <c:pt idx="109">
                  <c:v>21000</c:v>
                </c:pt>
                <c:pt idx="110">
                  <c:v>21075</c:v>
                </c:pt>
                <c:pt idx="111">
                  <c:v>20975</c:v>
                </c:pt>
                <c:pt idx="112">
                  <c:v>20750</c:v>
                </c:pt>
                <c:pt idx="113">
                  <c:v>20375</c:v>
                </c:pt>
                <c:pt idx="114">
                  <c:v>19825</c:v>
                </c:pt>
                <c:pt idx="115">
                  <c:v>19200</c:v>
                </c:pt>
                <c:pt idx="116">
                  <c:v>18425</c:v>
                </c:pt>
                <c:pt idx="117">
                  <c:v>17550</c:v>
                </c:pt>
                <c:pt idx="118">
                  <c:v>16600</c:v>
                </c:pt>
                <c:pt idx="119">
                  <c:v>15525</c:v>
                </c:pt>
                <c:pt idx="120">
                  <c:v>14375</c:v>
                </c:pt>
                <c:pt idx="121">
                  <c:v>13175</c:v>
                </c:pt>
                <c:pt idx="122">
                  <c:v>11925</c:v>
                </c:pt>
                <c:pt idx="123">
                  <c:v>10625</c:v>
                </c:pt>
                <c:pt idx="124">
                  <c:v>9274.99999999999</c:v>
                </c:pt>
                <c:pt idx="125">
                  <c:v>7924.99999999999</c:v>
                </c:pt>
                <c:pt idx="126">
                  <c:v>6524.99999999999</c:v>
                </c:pt>
                <c:pt idx="127">
                  <c:v>5150</c:v>
                </c:pt>
                <c:pt idx="128">
                  <c:v>3800</c:v>
                </c:pt>
                <c:pt idx="129">
                  <c:v>2450</c:v>
                </c:pt>
                <c:pt idx="130">
                  <c:v>1125</c:v>
                </c:pt>
                <c:pt idx="131">
                  <c:v>-125</c:v>
                </c:pt>
                <c:pt idx="132">
                  <c:v>-1325</c:v>
                </c:pt>
                <c:pt idx="133">
                  <c:v>-2475</c:v>
                </c:pt>
                <c:pt idx="134">
                  <c:v>-3500</c:v>
                </c:pt>
                <c:pt idx="135">
                  <c:v>-4425</c:v>
                </c:pt>
                <c:pt idx="136">
                  <c:v>-5250</c:v>
                </c:pt>
                <c:pt idx="137">
                  <c:v>-5949.99999999999</c:v>
                </c:pt>
                <c:pt idx="138">
                  <c:v>-6499.99999999999</c:v>
                </c:pt>
                <c:pt idx="139">
                  <c:v>-6874.99999999999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RW40_30!$Q$25:$Q$164</c:f>
              <c:numCache>
                <c:formatCode>General</c:formatCode>
                <c:ptCount val="140"/>
                <c:pt idx="0">
                  <c:v>0</c:v>
                </c:pt>
                <c:pt idx="1">
                  <c:v>-2925</c:v>
                </c:pt>
                <c:pt idx="2">
                  <c:v>-2625</c:v>
                </c:pt>
                <c:pt idx="3">
                  <c:v>-2000</c:v>
                </c:pt>
                <c:pt idx="4">
                  <c:v>-1125</c:v>
                </c:pt>
                <c:pt idx="5">
                  <c:v>-100</c:v>
                </c:pt>
                <c:pt idx="6">
                  <c:v>1100</c:v>
                </c:pt>
                <c:pt idx="7">
                  <c:v>2400</c:v>
                </c:pt>
                <c:pt idx="8">
                  <c:v>3800</c:v>
                </c:pt>
                <c:pt idx="9">
                  <c:v>5250</c:v>
                </c:pt>
                <c:pt idx="10">
                  <c:v>6675</c:v>
                </c:pt>
                <c:pt idx="11">
                  <c:v>8125</c:v>
                </c:pt>
                <c:pt idx="12">
                  <c:v>9500.00000000001</c:v>
                </c:pt>
                <c:pt idx="13">
                  <c:v>10800</c:v>
                </c:pt>
                <c:pt idx="14">
                  <c:v>12050</c:v>
                </c:pt>
                <c:pt idx="15">
                  <c:v>13150</c:v>
                </c:pt>
                <c:pt idx="16">
                  <c:v>14150</c:v>
                </c:pt>
                <c:pt idx="17">
                  <c:v>15000</c:v>
                </c:pt>
                <c:pt idx="18">
                  <c:v>15725</c:v>
                </c:pt>
                <c:pt idx="19">
                  <c:v>16250</c:v>
                </c:pt>
                <c:pt idx="20">
                  <c:v>16650</c:v>
                </c:pt>
                <c:pt idx="21">
                  <c:v>16875</c:v>
                </c:pt>
                <c:pt idx="22">
                  <c:v>16925</c:v>
                </c:pt>
                <c:pt idx="23">
                  <c:v>16800</c:v>
                </c:pt>
                <c:pt idx="24">
                  <c:v>16525</c:v>
                </c:pt>
                <c:pt idx="25">
                  <c:v>16100</c:v>
                </c:pt>
                <c:pt idx="26">
                  <c:v>15500</c:v>
                </c:pt>
                <c:pt idx="27">
                  <c:v>14825</c:v>
                </c:pt>
                <c:pt idx="28">
                  <c:v>14000</c:v>
                </c:pt>
                <c:pt idx="29">
                  <c:v>13050</c:v>
                </c:pt>
                <c:pt idx="30">
                  <c:v>12050</c:v>
                </c:pt>
                <c:pt idx="31">
                  <c:v>11000</c:v>
                </c:pt>
                <c:pt idx="32">
                  <c:v>9874.99999999999</c:v>
                </c:pt>
                <c:pt idx="33">
                  <c:v>8749.99999999999</c:v>
                </c:pt>
                <c:pt idx="34">
                  <c:v>7649.99999999999</c:v>
                </c:pt>
                <c:pt idx="35">
                  <c:v>6574.99999999999</c:v>
                </c:pt>
                <c:pt idx="36">
                  <c:v>5625</c:v>
                </c:pt>
                <c:pt idx="37">
                  <c:v>4750</c:v>
                </c:pt>
                <c:pt idx="38">
                  <c:v>4050</c:v>
                </c:pt>
                <c:pt idx="39">
                  <c:v>3525</c:v>
                </c:pt>
                <c:pt idx="40">
                  <c:v>3225</c:v>
                </c:pt>
                <c:pt idx="41">
                  <c:v>3200</c:v>
                </c:pt>
                <c:pt idx="42">
                  <c:v>3200</c:v>
                </c:pt>
                <c:pt idx="43">
                  <c:v>3225</c:v>
                </c:pt>
                <c:pt idx="44">
                  <c:v>3200</c:v>
                </c:pt>
                <c:pt idx="45">
                  <c:v>3225</c:v>
                </c:pt>
                <c:pt idx="46">
                  <c:v>3250</c:v>
                </c:pt>
                <c:pt idx="47">
                  <c:v>3250</c:v>
                </c:pt>
                <c:pt idx="48">
                  <c:v>3300</c:v>
                </c:pt>
                <c:pt idx="49">
                  <c:v>3300</c:v>
                </c:pt>
                <c:pt idx="50">
                  <c:v>3325.00000000002</c:v>
                </c:pt>
                <c:pt idx="51">
                  <c:v>3375</c:v>
                </c:pt>
                <c:pt idx="52">
                  <c:v>3400</c:v>
                </c:pt>
                <c:pt idx="53">
                  <c:v>3425</c:v>
                </c:pt>
                <c:pt idx="54">
                  <c:v>3475</c:v>
                </c:pt>
                <c:pt idx="55">
                  <c:v>3525</c:v>
                </c:pt>
                <c:pt idx="56">
                  <c:v>3575</c:v>
                </c:pt>
                <c:pt idx="57">
                  <c:v>3650</c:v>
                </c:pt>
                <c:pt idx="58">
                  <c:v>3675</c:v>
                </c:pt>
                <c:pt idx="59">
                  <c:v>3750</c:v>
                </c:pt>
                <c:pt idx="60">
                  <c:v>3800</c:v>
                </c:pt>
                <c:pt idx="61">
                  <c:v>3850</c:v>
                </c:pt>
                <c:pt idx="62">
                  <c:v>3950</c:v>
                </c:pt>
                <c:pt idx="63">
                  <c:v>4025</c:v>
                </c:pt>
                <c:pt idx="64">
                  <c:v>4075</c:v>
                </c:pt>
                <c:pt idx="65">
                  <c:v>4175</c:v>
                </c:pt>
                <c:pt idx="66">
                  <c:v>4250</c:v>
                </c:pt>
                <c:pt idx="67">
                  <c:v>4325</c:v>
                </c:pt>
                <c:pt idx="68">
                  <c:v>4425</c:v>
                </c:pt>
                <c:pt idx="69">
                  <c:v>4525</c:v>
                </c:pt>
                <c:pt idx="70">
                  <c:v>4600</c:v>
                </c:pt>
                <c:pt idx="71">
                  <c:v>4725</c:v>
                </c:pt>
                <c:pt idx="72">
                  <c:v>4800</c:v>
                </c:pt>
                <c:pt idx="73">
                  <c:v>4925</c:v>
                </c:pt>
                <c:pt idx="74">
                  <c:v>5025</c:v>
                </c:pt>
                <c:pt idx="75">
                  <c:v>5125</c:v>
                </c:pt>
                <c:pt idx="76">
                  <c:v>5250</c:v>
                </c:pt>
                <c:pt idx="77">
                  <c:v>5350</c:v>
                </c:pt>
                <c:pt idx="78">
                  <c:v>5475</c:v>
                </c:pt>
                <c:pt idx="79">
                  <c:v>5600</c:v>
                </c:pt>
                <c:pt idx="80">
                  <c:v>5724.99999999999</c:v>
                </c:pt>
                <c:pt idx="81">
                  <c:v>5824.99999999999</c:v>
                </c:pt>
                <c:pt idx="82">
                  <c:v>5974.99999999999</c:v>
                </c:pt>
                <c:pt idx="83">
                  <c:v>6099.99999999999</c:v>
                </c:pt>
                <c:pt idx="84">
                  <c:v>6224.99999999999</c:v>
                </c:pt>
                <c:pt idx="85">
                  <c:v>6374.99999999999</c:v>
                </c:pt>
                <c:pt idx="86">
                  <c:v>6499.99999999999</c:v>
                </c:pt>
                <c:pt idx="87">
                  <c:v>6624.99999999999</c:v>
                </c:pt>
                <c:pt idx="88">
                  <c:v>6774.99999999999</c:v>
                </c:pt>
                <c:pt idx="89">
                  <c:v>6899.99999999999</c:v>
                </c:pt>
                <c:pt idx="90">
                  <c:v>7049.99999999999</c:v>
                </c:pt>
                <c:pt idx="91">
                  <c:v>7199.99999999999</c:v>
                </c:pt>
                <c:pt idx="92">
                  <c:v>7324.99999999999</c:v>
                </c:pt>
                <c:pt idx="93">
                  <c:v>7474.99999999999</c:v>
                </c:pt>
                <c:pt idx="94">
                  <c:v>7599.99999999999</c:v>
                </c:pt>
                <c:pt idx="95">
                  <c:v>7774.99999999999</c:v>
                </c:pt>
                <c:pt idx="96">
                  <c:v>7899.99999999999</c:v>
                </c:pt>
                <c:pt idx="97">
                  <c:v>8049.99999999999</c:v>
                </c:pt>
                <c:pt idx="98">
                  <c:v>8199.99999999999</c:v>
                </c:pt>
                <c:pt idx="99">
                  <c:v>8324.99999999999</c:v>
                </c:pt>
                <c:pt idx="100">
                  <c:v>8474.99999999999</c:v>
                </c:pt>
                <c:pt idx="101">
                  <c:v>8624.99999999999</c:v>
                </c:pt>
                <c:pt idx="102">
                  <c:v>8774.99999999999</c:v>
                </c:pt>
                <c:pt idx="103">
                  <c:v>8899.99999999999</c:v>
                </c:pt>
                <c:pt idx="104">
                  <c:v>9049.99999999999</c:v>
                </c:pt>
                <c:pt idx="105">
                  <c:v>9199.99999999999</c:v>
                </c:pt>
                <c:pt idx="106">
                  <c:v>9324.99999999999</c:v>
                </c:pt>
                <c:pt idx="107">
                  <c:v>9474.99999999999</c:v>
                </c:pt>
                <c:pt idx="108">
                  <c:v>9599.99999999999</c:v>
                </c:pt>
                <c:pt idx="109">
                  <c:v>9724.99999999999</c:v>
                </c:pt>
                <c:pt idx="110">
                  <c:v>9849.99999999999</c:v>
                </c:pt>
                <c:pt idx="111">
                  <c:v>9999.99999999999</c:v>
                </c:pt>
                <c:pt idx="112">
                  <c:v>10125</c:v>
                </c:pt>
                <c:pt idx="113">
                  <c:v>10225</c:v>
                </c:pt>
                <c:pt idx="114">
                  <c:v>10375</c:v>
                </c:pt>
                <c:pt idx="115">
                  <c:v>10475</c:v>
                </c:pt>
                <c:pt idx="116">
                  <c:v>10600</c:v>
                </c:pt>
                <c:pt idx="117">
                  <c:v>10700</c:v>
                </c:pt>
                <c:pt idx="118">
                  <c:v>10800</c:v>
                </c:pt>
                <c:pt idx="119">
                  <c:v>10900</c:v>
                </c:pt>
                <c:pt idx="120">
                  <c:v>11025</c:v>
                </c:pt>
                <c:pt idx="121">
                  <c:v>11100</c:v>
                </c:pt>
                <c:pt idx="122">
                  <c:v>11175</c:v>
                </c:pt>
                <c:pt idx="123">
                  <c:v>11275</c:v>
                </c:pt>
                <c:pt idx="124">
                  <c:v>11350</c:v>
                </c:pt>
                <c:pt idx="125">
                  <c:v>11425</c:v>
                </c:pt>
                <c:pt idx="126">
                  <c:v>11500</c:v>
                </c:pt>
                <c:pt idx="127">
                  <c:v>11550</c:v>
                </c:pt>
                <c:pt idx="128">
                  <c:v>11625</c:v>
                </c:pt>
                <c:pt idx="129">
                  <c:v>11675</c:v>
                </c:pt>
                <c:pt idx="130">
                  <c:v>11700</c:v>
                </c:pt>
                <c:pt idx="131">
                  <c:v>11750</c:v>
                </c:pt>
                <c:pt idx="132">
                  <c:v>11775</c:v>
                </c:pt>
                <c:pt idx="133">
                  <c:v>11800</c:v>
                </c:pt>
                <c:pt idx="134">
                  <c:v>11825</c:v>
                </c:pt>
                <c:pt idx="135">
                  <c:v>11825</c:v>
                </c:pt>
                <c:pt idx="136">
                  <c:v>11825</c:v>
                </c:pt>
                <c:pt idx="137">
                  <c:v>11825</c:v>
                </c:pt>
                <c:pt idx="138">
                  <c:v>11825</c:v>
                </c:pt>
                <c:pt idx="139">
                  <c:v>11775</c:v>
                </c:pt>
              </c:numCache>
            </c:numRef>
          </c:val>
          <c:smooth val="0"/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RW40_30!$R$25:$R$164</c:f>
              <c:numCache>
                <c:formatCode>General</c:formatCode>
                <c:ptCount val="140"/>
                <c:pt idx="0">
                  <c:v>0</c:v>
                </c:pt>
                <c:pt idx="1">
                  <c:v>-16850</c:v>
                </c:pt>
                <c:pt idx="2">
                  <c:v>-17250</c:v>
                </c:pt>
                <c:pt idx="3">
                  <c:v>-17975</c:v>
                </c:pt>
                <c:pt idx="4">
                  <c:v>-18825</c:v>
                </c:pt>
                <c:pt idx="5">
                  <c:v>-19900</c:v>
                </c:pt>
                <c:pt idx="6">
                  <c:v>-21100</c:v>
                </c:pt>
                <c:pt idx="7">
                  <c:v>-22350</c:v>
                </c:pt>
                <c:pt idx="8">
                  <c:v>-23725</c:v>
                </c:pt>
                <c:pt idx="9">
                  <c:v>-25075</c:v>
                </c:pt>
                <c:pt idx="10">
                  <c:v>-26400</c:v>
                </c:pt>
                <c:pt idx="11">
                  <c:v>-27725</c:v>
                </c:pt>
                <c:pt idx="12">
                  <c:v>-28925</c:v>
                </c:pt>
                <c:pt idx="13">
                  <c:v>-30050</c:v>
                </c:pt>
                <c:pt idx="14">
                  <c:v>-31025</c:v>
                </c:pt>
                <c:pt idx="15">
                  <c:v>-31875</c:v>
                </c:pt>
                <c:pt idx="16">
                  <c:v>-32475</c:v>
                </c:pt>
                <c:pt idx="17">
                  <c:v>-32950</c:v>
                </c:pt>
                <c:pt idx="18">
                  <c:v>-33150</c:v>
                </c:pt>
                <c:pt idx="19">
                  <c:v>-33150</c:v>
                </c:pt>
                <c:pt idx="20">
                  <c:v>-32875</c:v>
                </c:pt>
                <c:pt idx="21">
                  <c:v>-32375</c:v>
                </c:pt>
                <c:pt idx="22">
                  <c:v>-31625</c:v>
                </c:pt>
                <c:pt idx="23">
                  <c:v>-30625</c:v>
                </c:pt>
                <c:pt idx="24">
                  <c:v>-29375</c:v>
                </c:pt>
                <c:pt idx="25">
                  <c:v>-27925.0000000001</c:v>
                </c:pt>
                <c:pt idx="26">
                  <c:v>-26225</c:v>
                </c:pt>
                <c:pt idx="27">
                  <c:v>-24350</c:v>
                </c:pt>
                <c:pt idx="28">
                  <c:v>-22300</c:v>
                </c:pt>
                <c:pt idx="29">
                  <c:v>-20150</c:v>
                </c:pt>
                <c:pt idx="30">
                  <c:v>-17850</c:v>
                </c:pt>
                <c:pt idx="31">
                  <c:v>-15550</c:v>
                </c:pt>
                <c:pt idx="32">
                  <c:v>-13175</c:v>
                </c:pt>
                <c:pt idx="33">
                  <c:v>-10875</c:v>
                </c:pt>
                <c:pt idx="34">
                  <c:v>-8624.99999999999</c:v>
                </c:pt>
                <c:pt idx="35">
                  <c:v>-6499.99999999999</c:v>
                </c:pt>
                <c:pt idx="36">
                  <c:v>-4600</c:v>
                </c:pt>
                <c:pt idx="37">
                  <c:v>-2950</c:v>
                </c:pt>
                <c:pt idx="38">
                  <c:v>-1575</c:v>
                </c:pt>
                <c:pt idx="39">
                  <c:v>-599.999999999999</c:v>
                </c:pt>
                <c:pt idx="40">
                  <c:v>-99.9999999999999</c:v>
                </c:pt>
                <c:pt idx="41">
                  <c:v>25</c:v>
                </c:pt>
                <c:pt idx="42">
                  <c:v>25</c:v>
                </c:pt>
                <c:pt idx="43">
                  <c:v>74.9999999999999</c:v>
                </c:pt>
                <c:pt idx="44">
                  <c:v>150</c:v>
                </c:pt>
                <c:pt idx="45">
                  <c:v>225</c:v>
                </c:pt>
                <c:pt idx="46">
                  <c:v>350</c:v>
                </c:pt>
                <c:pt idx="47">
                  <c:v>500</c:v>
                </c:pt>
                <c:pt idx="48">
                  <c:v>624.999999999999</c:v>
                </c:pt>
                <c:pt idx="49">
                  <c:v>799.999999999999</c:v>
                </c:pt>
                <c:pt idx="50">
                  <c:v>975.000000000005</c:v>
                </c:pt>
                <c:pt idx="51">
                  <c:v>1175</c:v>
                </c:pt>
                <c:pt idx="52">
                  <c:v>1375</c:v>
                </c:pt>
                <c:pt idx="53">
                  <c:v>1625</c:v>
                </c:pt>
                <c:pt idx="54">
                  <c:v>1850</c:v>
                </c:pt>
                <c:pt idx="55">
                  <c:v>2075</c:v>
                </c:pt>
                <c:pt idx="56">
                  <c:v>2350</c:v>
                </c:pt>
                <c:pt idx="57">
                  <c:v>2600</c:v>
                </c:pt>
                <c:pt idx="58">
                  <c:v>2900</c:v>
                </c:pt>
                <c:pt idx="59">
                  <c:v>3150</c:v>
                </c:pt>
                <c:pt idx="60">
                  <c:v>3450</c:v>
                </c:pt>
                <c:pt idx="61">
                  <c:v>3750</c:v>
                </c:pt>
                <c:pt idx="62">
                  <c:v>4025</c:v>
                </c:pt>
                <c:pt idx="63">
                  <c:v>4350</c:v>
                </c:pt>
                <c:pt idx="64">
                  <c:v>4625</c:v>
                </c:pt>
                <c:pt idx="65">
                  <c:v>4950</c:v>
                </c:pt>
                <c:pt idx="66">
                  <c:v>5250</c:v>
                </c:pt>
                <c:pt idx="67">
                  <c:v>5575</c:v>
                </c:pt>
                <c:pt idx="68">
                  <c:v>5849.99999999999</c:v>
                </c:pt>
                <c:pt idx="69">
                  <c:v>6174.99999999999</c:v>
                </c:pt>
                <c:pt idx="70">
                  <c:v>6474.99999999999</c:v>
                </c:pt>
                <c:pt idx="71">
                  <c:v>6799.99999999999</c:v>
                </c:pt>
                <c:pt idx="72">
                  <c:v>7074.99999999999</c:v>
                </c:pt>
                <c:pt idx="73">
                  <c:v>7374.99999999999</c:v>
                </c:pt>
                <c:pt idx="74">
                  <c:v>7674.99999999999</c:v>
                </c:pt>
                <c:pt idx="75">
                  <c:v>7974.99999999999</c:v>
                </c:pt>
                <c:pt idx="76">
                  <c:v>8249.99999999999</c:v>
                </c:pt>
                <c:pt idx="77">
                  <c:v>8524.99999999999</c:v>
                </c:pt>
                <c:pt idx="78">
                  <c:v>8799.99999999999</c:v>
                </c:pt>
                <c:pt idx="79">
                  <c:v>9074.99999999999</c:v>
                </c:pt>
                <c:pt idx="80">
                  <c:v>9324.99999999999</c:v>
                </c:pt>
                <c:pt idx="81">
                  <c:v>9574.99999999999</c:v>
                </c:pt>
                <c:pt idx="82">
                  <c:v>9824.99999999999</c:v>
                </c:pt>
                <c:pt idx="83">
                  <c:v>10075</c:v>
                </c:pt>
                <c:pt idx="84">
                  <c:v>10300</c:v>
                </c:pt>
                <c:pt idx="85">
                  <c:v>10525</c:v>
                </c:pt>
                <c:pt idx="86">
                  <c:v>10725</c:v>
                </c:pt>
                <c:pt idx="87">
                  <c:v>10925</c:v>
                </c:pt>
                <c:pt idx="88">
                  <c:v>11125</c:v>
                </c:pt>
                <c:pt idx="89">
                  <c:v>11325</c:v>
                </c:pt>
                <c:pt idx="90">
                  <c:v>11475</c:v>
                </c:pt>
                <c:pt idx="91">
                  <c:v>11650</c:v>
                </c:pt>
                <c:pt idx="92">
                  <c:v>11800</c:v>
                </c:pt>
                <c:pt idx="93">
                  <c:v>11950</c:v>
                </c:pt>
                <c:pt idx="94">
                  <c:v>12100</c:v>
                </c:pt>
                <c:pt idx="95">
                  <c:v>12200</c:v>
                </c:pt>
                <c:pt idx="96">
                  <c:v>12325</c:v>
                </c:pt>
                <c:pt idx="97">
                  <c:v>12425</c:v>
                </c:pt>
                <c:pt idx="98">
                  <c:v>12525</c:v>
                </c:pt>
                <c:pt idx="99">
                  <c:v>12600</c:v>
                </c:pt>
                <c:pt idx="100">
                  <c:v>12675</c:v>
                </c:pt>
                <c:pt idx="101">
                  <c:v>12750</c:v>
                </c:pt>
                <c:pt idx="102">
                  <c:v>12800</c:v>
                </c:pt>
                <c:pt idx="103">
                  <c:v>12825</c:v>
                </c:pt>
                <c:pt idx="104">
                  <c:v>12875</c:v>
                </c:pt>
                <c:pt idx="105">
                  <c:v>12900</c:v>
                </c:pt>
                <c:pt idx="106">
                  <c:v>12900</c:v>
                </c:pt>
                <c:pt idx="107">
                  <c:v>12925</c:v>
                </c:pt>
                <c:pt idx="108">
                  <c:v>12925</c:v>
                </c:pt>
                <c:pt idx="109">
                  <c:v>12900</c:v>
                </c:pt>
                <c:pt idx="110">
                  <c:v>12900</c:v>
                </c:pt>
                <c:pt idx="111">
                  <c:v>12875</c:v>
                </c:pt>
                <c:pt idx="112">
                  <c:v>12825</c:v>
                </c:pt>
                <c:pt idx="113">
                  <c:v>12775</c:v>
                </c:pt>
                <c:pt idx="114">
                  <c:v>12750</c:v>
                </c:pt>
                <c:pt idx="115">
                  <c:v>12675</c:v>
                </c:pt>
                <c:pt idx="116">
                  <c:v>12650</c:v>
                </c:pt>
                <c:pt idx="117">
                  <c:v>12550</c:v>
                </c:pt>
                <c:pt idx="118">
                  <c:v>12500</c:v>
                </c:pt>
                <c:pt idx="119">
                  <c:v>12400</c:v>
                </c:pt>
                <c:pt idx="120">
                  <c:v>12350</c:v>
                </c:pt>
                <c:pt idx="121">
                  <c:v>12250</c:v>
                </c:pt>
                <c:pt idx="122">
                  <c:v>12150</c:v>
                </c:pt>
                <c:pt idx="123">
                  <c:v>12075</c:v>
                </c:pt>
                <c:pt idx="124">
                  <c:v>12000</c:v>
                </c:pt>
                <c:pt idx="125">
                  <c:v>11875</c:v>
                </c:pt>
                <c:pt idx="126">
                  <c:v>11800</c:v>
                </c:pt>
                <c:pt idx="127">
                  <c:v>11675</c:v>
                </c:pt>
                <c:pt idx="128">
                  <c:v>11600</c:v>
                </c:pt>
                <c:pt idx="129">
                  <c:v>11500</c:v>
                </c:pt>
                <c:pt idx="130">
                  <c:v>11400</c:v>
                </c:pt>
                <c:pt idx="131">
                  <c:v>11300</c:v>
                </c:pt>
                <c:pt idx="132">
                  <c:v>11225</c:v>
                </c:pt>
                <c:pt idx="133">
                  <c:v>11100</c:v>
                </c:pt>
                <c:pt idx="134">
                  <c:v>11050</c:v>
                </c:pt>
                <c:pt idx="135">
                  <c:v>10925</c:v>
                </c:pt>
                <c:pt idx="136">
                  <c:v>10875</c:v>
                </c:pt>
                <c:pt idx="137">
                  <c:v>10775</c:v>
                </c:pt>
                <c:pt idx="138">
                  <c:v>10725</c:v>
                </c:pt>
                <c:pt idx="139">
                  <c:v>10625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6628986"/>
        <c:axId val="958908238"/>
      </c:lineChart>
      <c:catAx>
        <c:axId val="7666289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908238"/>
        <c:crosses val="autoZero"/>
        <c:auto val="1"/>
        <c:lblAlgn val="ctr"/>
        <c:lblOffset val="100"/>
        <c:noMultiLvlLbl val="0"/>
      </c:catAx>
      <c:valAx>
        <c:axId val="958908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6289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a''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RStart30!$AK$26:$AK$88</c:f>
              <c:numCache>
                <c:formatCode>General</c:formatCode>
                <c:ptCount val="63"/>
                <c:pt idx="0">
                  <c:v>-3750.00000000012</c:v>
                </c:pt>
                <c:pt idx="1">
                  <c:v>1875.0000000002</c:v>
                </c:pt>
                <c:pt idx="2">
                  <c:v>4374.99999999994</c:v>
                </c:pt>
                <c:pt idx="3">
                  <c:v>-3125.00000000019</c:v>
                </c:pt>
                <c:pt idx="4">
                  <c:v>3125.00000000105</c:v>
                </c:pt>
                <c:pt idx="5">
                  <c:v>-7500.00000000244</c:v>
                </c:pt>
                <c:pt idx="6">
                  <c:v>-1249.99999999756</c:v>
                </c:pt>
                <c:pt idx="7">
                  <c:v>-3750.00000000125</c:v>
                </c:pt>
                <c:pt idx="8">
                  <c:v>-5624.99999999913</c:v>
                </c:pt>
                <c:pt idx="9">
                  <c:v>-3125.00000000122</c:v>
                </c:pt>
                <c:pt idx="10">
                  <c:v>624.999999997759</c:v>
                </c:pt>
                <c:pt idx="11">
                  <c:v>-1249.99999999086</c:v>
                </c:pt>
                <c:pt idx="12">
                  <c:v>1874.99999999127</c:v>
                </c:pt>
                <c:pt idx="13">
                  <c:v>3125.00000000215</c:v>
                </c:pt>
                <c:pt idx="14">
                  <c:v>6875.00000000038</c:v>
                </c:pt>
                <c:pt idx="15">
                  <c:v>3125</c:v>
                </c:pt>
                <c:pt idx="16">
                  <c:v>4375.00000000038</c:v>
                </c:pt>
                <c:pt idx="17">
                  <c:v>5624.99999999921</c:v>
                </c:pt>
                <c:pt idx="18">
                  <c:v>5000.00000000044</c:v>
                </c:pt>
                <c:pt idx="19">
                  <c:v>1249.9999999998</c:v>
                </c:pt>
                <c:pt idx="20">
                  <c:v>3125.00000000076</c:v>
                </c:pt>
                <c:pt idx="21">
                  <c:v>2499.99999999971</c:v>
                </c:pt>
                <c:pt idx="22">
                  <c:v>2499.99999999738</c:v>
                </c:pt>
                <c:pt idx="23">
                  <c:v>-624.999999995111</c:v>
                </c:pt>
                <c:pt idx="24">
                  <c:v>624.999999996508</c:v>
                </c:pt>
                <c:pt idx="25">
                  <c:v>-2499.99999999948</c:v>
                </c:pt>
                <c:pt idx="26">
                  <c:v>-2499.99999999901</c:v>
                </c:pt>
                <c:pt idx="27">
                  <c:v>-3125.00000000076</c:v>
                </c:pt>
                <c:pt idx="28">
                  <c:v>-1249.9999999998</c:v>
                </c:pt>
                <c:pt idx="29">
                  <c:v>-5000.00000000044</c:v>
                </c:pt>
                <c:pt idx="30">
                  <c:v>-5624.99999999921</c:v>
                </c:pt>
                <c:pt idx="31">
                  <c:v>-4375.00000000038</c:v>
                </c:pt>
                <c:pt idx="32">
                  <c:v>-3125</c:v>
                </c:pt>
                <c:pt idx="33">
                  <c:v>-6875.00000000038</c:v>
                </c:pt>
                <c:pt idx="34">
                  <c:v>-3124.99999999886</c:v>
                </c:pt>
                <c:pt idx="35">
                  <c:v>-1875.00000000148</c:v>
                </c:pt>
                <c:pt idx="36">
                  <c:v>1250.00000000108</c:v>
                </c:pt>
                <c:pt idx="37">
                  <c:v>-625.000000000175</c:v>
                </c:pt>
                <c:pt idx="38">
                  <c:v>3124.99999999965</c:v>
                </c:pt>
                <c:pt idx="39">
                  <c:v>5625.00000000017</c:v>
                </c:pt>
                <c:pt idx="40">
                  <c:v>3749.99999999988</c:v>
                </c:pt>
                <c:pt idx="41">
                  <c:v>1250.00000000035</c:v>
                </c:pt>
                <c:pt idx="42">
                  <c:v>7499.99999999968</c:v>
                </c:pt>
                <c:pt idx="43">
                  <c:v>-3124.99999999994</c:v>
                </c:pt>
                <c:pt idx="44">
                  <c:v>3125.0000000001</c:v>
                </c:pt>
                <c:pt idx="45">
                  <c:v>-4375.00000000015</c:v>
                </c:pt>
                <c:pt idx="46">
                  <c:v>-1874.99999999993</c:v>
                </c:pt>
                <c:pt idx="47">
                  <c:v>-3124.99999999993</c:v>
                </c:pt>
                <c:pt idx="48">
                  <c:v>45624.9999999999</c:v>
                </c:pt>
                <c:pt idx="49">
                  <c:v>-39374.9999999999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RStart30!$AL$26:$AL$88</c:f>
              <c:numCache>
                <c:formatCode>General</c:formatCode>
                <c:ptCount val="63"/>
                <c:pt idx="0">
                  <c:v>-9375.00000000012</c:v>
                </c:pt>
                <c:pt idx="1">
                  <c:v>3125.00000000022</c:v>
                </c:pt>
                <c:pt idx="2">
                  <c:v>-625.000000000102</c:v>
                </c:pt>
                <c:pt idx="3">
                  <c:v>624.999999999942</c:v>
                </c:pt>
                <c:pt idx="4">
                  <c:v>625.000000000509</c:v>
                </c:pt>
                <c:pt idx="5">
                  <c:v>1249.99999999878</c:v>
                </c:pt>
                <c:pt idx="6">
                  <c:v>-3124.99999999913</c:v>
                </c:pt>
                <c:pt idx="7">
                  <c:v>4375.00000000023</c:v>
                </c:pt>
                <c:pt idx="8">
                  <c:v>-2500.0000000007</c:v>
                </c:pt>
                <c:pt idx="9">
                  <c:v>-624.999999999476</c:v>
                </c:pt>
                <c:pt idx="10">
                  <c:v>3749.99999999764</c:v>
                </c:pt>
                <c:pt idx="11">
                  <c:v>-3124.99999999345</c:v>
                </c:pt>
                <c:pt idx="12">
                  <c:v>2499.99999999345</c:v>
                </c:pt>
                <c:pt idx="13">
                  <c:v>-1249.99999999782</c:v>
                </c:pt>
                <c:pt idx="14">
                  <c:v>3750</c:v>
                </c:pt>
                <c:pt idx="15">
                  <c:v>-1250</c:v>
                </c:pt>
                <c:pt idx="16">
                  <c:v>1250</c:v>
                </c:pt>
                <c:pt idx="17">
                  <c:v>625.000000000189</c:v>
                </c:pt>
                <c:pt idx="18">
                  <c:v>2499.99999999961</c:v>
                </c:pt>
                <c:pt idx="19">
                  <c:v>-1249.99999999996</c:v>
                </c:pt>
                <c:pt idx="20">
                  <c:v>625.000000000509</c:v>
                </c:pt>
                <c:pt idx="21">
                  <c:v>3750.00000000157</c:v>
                </c:pt>
                <c:pt idx="22">
                  <c:v>-2500.00000000809</c:v>
                </c:pt>
                <c:pt idx="23">
                  <c:v>3125.00000001234</c:v>
                </c:pt>
                <c:pt idx="24">
                  <c:v>1249.99999999173</c:v>
                </c:pt>
                <c:pt idx="25">
                  <c:v>-624.999999997905</c:v>
                </c:pt>
                <c:pt idx="26">
                  <c:v>625.000000000058</c:v>
                </c:pt>
                <c:pt idx="27">
                  <c:v>-5625.00000000017</c:v>
                </c:pt>
                <c:pt idx="28">
                  <c:v>5000.00000000009</c:v>
                </c:pt>
                <c:pt idx="29">
                  <c:v>-4999.9999999998</c:v>
                </c:pt>
                <c:pt idx="30">
                  <c:v>624.999999999753</c:v>
                </c:pt>
                <c:pt idx="31">
                  <c:v>-625.000000000131</c:v>
                </c:pt>
                <c:pt idx="32">
                  <c:v>-2499.99999999961</c:v>
                </c:pt>
                <c:pt idx="33">
                  <c:v>624.999999999811</c:v>
                </c:pt>
                <c:pt idx="34">
                  <c:v>-3125</c:v>
                </c:pt>
                <c:pt idx="35">
                  <c:v>3125</c:v>
                </c:pt>
                <c:pt idx="36">
                  <c:v>-6875</c:v>
                </c:pt>
                <c:pt idx="37">
                  <c:v>5624.99999999981</c:v>
                </c:pt>
                <c:pt idx="38">
                  <c:v>-6249.99999999943</c:v>
                </c:pt>
                <c:pt idx="39">
                  <c:v>3749.99999999926</c:v>
                </c:pt>
                <c:pt idx="40">
                  <c:v>-3124.99999999937</c:v>
                </c:pt>
                <c:pt idx="41">
                  <c:v>-625.000000000437</c:v>
                </c:pt>
                <c:pt idx="42">
                  <c:v>625.000000000349</c:v>
                </c:pt>
                <c:pt idx="43">
                  <c:v>624.99999999968</c:v>
                </c:pt>
                <c:pt idx="44">
                  <c:v>-4999.99999999977</c:v>
                </c:pt>
                <c:pt idx="45">
                  <c:v>3749.99999999993</c:v>
                </c:pt>
                <c:pt idx="46">
                  <c:v>-3750.00000000007</c:v>
                </c:pt>
                <c:pt idx="47">
                  <c:v>625.00000000016</c:v>
                </c:pt>
                <c:pt idx="48">
                  <c:v>57499.9999999998</c:v>
                </c:pt>
                <c:pt idx="49">
                  <c:v>-47499.9999999999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RStart30!$AM$26:$AM$88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RStart30!$AN$26:$AN$88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5605080"/>
        <c:axId val="868722822"/>
      </c:lineChart>
      <c:catAx>
        <c:axId val="135605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722822"/>
        <c:crosses val="autoZero"/>
        <c:auto val="1"/>
        <c:lblAlgn val="ctr"/>
        <c:lblOffset val="100"/>
        <c:noMultiLvlLbl val="0"/>
      </c:catAx>
      <c:valAx>
        <c:axId val="8687228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60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RStart30!$J$25:$J$92</c:f>
              <c:numCache>
                <c:formatCode>General</c:formatCode>
                <c:ptCount val="68"/>
                <c:pt idx="0">
                  <c:v>-340</c:v>
                </c:pt>
                <c:pt idx="1">
                  <c:v>-351</c:v>
                </c:pt>
                <c:pt idx="2">
                  <c:v>-425</c:v>
                </c:pt>
                <c:pt idx="3">
                  <c:v>-615</c:v>
                </c:pt>
                <c:pt idx="4">
                  <c:v>-969</c:v>
                </c:pt>
                <c:pt idx="5">
                  <c:v>-1533</c:v>
                </c:pt>
                <c:pt idx="6">
                  <c:v>-2358</c:v>
                </c:pt>
                <c:pt idx="7">
                  <c:v>-3495</c:v>
                </c:pt>
                <c:pt idx="8">
                  <c:v>-5000</c:v>
                </c:pt>
                <c:pt idx="9">
                  <c:v>-6922</c:v>
                </c:pt>
                <c:pt idx="10">
                  <c:v>-9301</c:v>
                </c:pt>
                <c:pt idx="11">
                  <c:v>-12162</c:v>
                </c:pt>
                <c:pt idx="12">
                  <c:v>-15506</c:v>
                </c:pt>
                <c:pt idx="13">
                  <c:v>-19305</c:v>
                </c:pt>
                <c:pt idx="14">
                  <c:v>-23503</c:v>
                </c:pt>
                <c:pt idx="15">
                  <c:v>-28014</c:v>
                </c:pt>
                <c:pt idx="16">
                  <c:v>-32725</c:v>
                </c:pt>
                <c:pt idx="17">
                  <c:v>-37501</c:v>
                </c:pt>
                <c:pt idx="18">
                  <c:v>-42196</c:v>
                </c:pt>
                <c:pt idx="19">
                  <c:v>-46658</c:v>
                </c:pt>
                <c:pt idx="20">
                  <c:v>-50736</c:v>
                </c:pt>
                <c:pt idx="21">
                  <c:v>-54289</c:v>
                </c:pt>
                <c:pt idx="22">
                  <c:v>-57194</c:v>
                </c:pt>
                <c:pt idx="23">
                  <c:v>-59348</c:v>
                </c:pt>
                <c:pt idx="24">
                  <c:v>-60673</c:v>
                </c:pt>
                <c:pt idx="25">
                  <c:v>-61120</c:v>
                </c:pt>
                <c:pt idx="26">
                  <c:v>-60673</c:v>
                </c:pt>
                <c:pt idx="27">
                  <c:v>-59348</c:v>
                </c:pt>
                <c:pt idx="28">
                  <c:v>-57194</c:v>
                </c:pt>
                <c:pt idx="29">
                  <c:v>-54289</c:v>
                </c:pt>
                <c:pt idx="30">
                  <c:v>-50736</c:v>
                </c:pt>
                <c:pt idx="31">
                  <c:v>-46658</c:v>
                </c:pt>
                <c:pt idx="32">
                  <c:v>-42196</c:v>
                </c:pt>
                <c:pt idx="33">
                  <c:v>-37501</c:v>
                </c:pt>
                <c:pt idx="34">
                  <c:v>-32725</c:v>
                </c:pt>
                <c:pt idx="35">
                  <c:v>-28014</c:v>
                </c:pt>
                <c:pt idx="36">
                  <c:v>-23503</c:v>
                </c:pt>
                <c:pt idx="37">
                  <c:v>-19305</c:v>
                </c:pt>
                <c:pt idx="38">
                  <c:v>-15506</c:v>
                </c:pt>
                <c:pt idx="39">
                  <c:v>-12162</c:v>
                </c:pt>
                <c:pt idx="40">
                  <c:v>-9301</c:v>
                </c:pt>
                <c:pt idx="41">
                  <c:v>-6922</c:v>
                </c:pt>
                <c:pt idx="42">
                  <c:v>-5000</c:v>
                </c:pt>
                <c:pt idx="43">
                  <c:v>-3495</c:v>
                </c:pt>
                <c:pt idx="44">
                  <c:v>-2358</c:v>
                </c:pt>
                <c:pt idx="45">
                  <c:v>-1533</c:v>
                </c:pt>
                <c:pt idx="46">
                  <c:v>-969</c:v>
                </c:pt>
                <c:pt idx="47">
                  <c:v>-615</c:v>
                </c:pt>
                <c:pt idx="48">
                  <c:v>-425</c:v>
                </c:pt>
                <c:pt idx="49">
                  <c:v>-351</c:v>
                </c:pt>
                <c:pt idx="50">
                  <c:v>-340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RStart30!$K$25:$K$92</c:f>
              <c:numCache>
                <c:formatCode>General</c:formatCode>
                <c:ptCount val="68"/>
                <c:pt idx="0">
                  <c:v>-2</c:v>
                </c:pt>
                <c:pt idx="1">
                  <c:v>-14</c:v>
                </c:pt>
                <c:pt idx="2">
                  <c:v>-95</c:v>
                </c:pt>
                <c:pt idx="3">
                  <c:v>-303</c:v>
                </c:pt>
                <c:pt idx="4">
                  <c:v>-682</c:v>
                </c:pt>
                <c:pt idx="5">
                  <c:v>-1267</c:v>
                </c:pt>
                <c:pt idx="6">
                  <c:v>-2083</c:v>
                </c:pt>
                <c:pt idx="7">
                  <c:v>-3146</c:v>
                </c:pt>
                <c:pt idx="8">
                  <c:v>-4464</c:v>
                </c:pt>
                <c:pt idx="9">
                  <c:v>-6039</c:v>
                </c:pt>
                <c:pt idx="10">
                  <c:v>-7862</c:v>
                </c:pt>
                <c:pt idx="11">
                  <c:v>-9920</c:v>
                </c:pt>
                <c:pt idx="12">
                  <c:v>-12192</c:v>
                </c:pt>
                <c:pt idx="13">
                  <c:v>-14648</c:v>
                </c:pt>
                <c:pt idx="14">
                  <c:v>-17255</c:v>
                </c:pt>
                <c:pt idx="15">
                  <c:v>-19972</c:v>
                </c:pt>
                <c:pt idx="16">
                  <c:v>-22754</c:v>
                </c:pt>
                <c:pt idx="17">
                  <c:v>-25550</c:v>
                </c:pt>
                <c:pt idx="18">
                  <c:v>-28309</c:v>
                </c:pt>
                <c:pt idx="19">
                  <c:v>-30978</c:v>
                </c:pt>
                <c:pt idx="20">
                  <c:v>-33504</c:v>
                </c:pt>
                <c:pt idx="21">
                  <c:v>-35835</c:v>
                </c:pt>
                <c:pt idx="22">
                  <c:v>-37924</c:v>
                </c:pt>
                <c:pt idx="23">
                  <c:v>-39727</c:v>
                </c:pt>
                <c:pt idx="24">
                  <c:v>-41204</c:v>
                </c:pt>
                <c:pt idx="25">
                  <c:v>-42325</c:v>
                </c:pt>
                <c:pt idx="26">
                  <c:v>-43066</c:v>
                </c:pt>
                <c:pt idx="27">
                  <c:v>-43414</c:v>
                </c:pt>
                <c:pt idx="28">
                  <c:v>-43369</c:v>
                </c:pt>
                <c:pt idx="29">
                  <c:v>-42943</c:v>
                </c:pt>
                <c:pt idx="30">
                  <c:v>-42161</c:v>
                </c:pt>
                <c:pt idx="31">
                  <c:v>-41052</c:v>
                </c:pt>
                <c:pt idx="32">
                  <c:v>-39657</c:v>
                </c:pt>
                <c:pt idx="33">
                  <c:v>-38021</c:v>
                </c:pt>
                <c:pt idx="34">
                  <c:v>-36194</c:v>
                </c:pt>
                <c:pt idx="35">
                  <c:v>-34230</c:v>
                </c:pt>
                <c:pt idx="36">
                  <c:v>-32183</c:v>
                </c:pt>
                <c:pt idx="37">
                  <c:v>-30108</c:v>
                </c:pt>
                <c:pt idx="38">
                  <c:v>-28056</c:v>
                </c:pt>
                <c:pt idx="39">
                  <c:v>-26079</c:v>
                </c:pt>
                <c:pt idx="40">
                  <c:v>-24219</c:v>
                </c:pt>
                <c:pt idx="41">
                  <c:v>-22517</c:v>
                </c:pt>
                <c:pt idx="42">
                  <c:v>-21003</c:v>
                </c:pt>
                <c:pt idx="43">
                  <c:v>-19702</c:v>
                </c:pt>
                <c:pt idx="44">
                  <c:v>-18629</c:v>
                </c:pt>
                <c:pt idx="45">
                  <c:v>-17788</c:v>
                </c:pt>
                <c:pt idx="46">
                  <c:v>-17173</c:v>
                </c:pt>
                <c:pt idx="47">
                  <c:v>-16769</c:v>
                </c:pt>
                <c:pt idx="48">
                  <c:v>-16544</c:v>
                </c:pt>
                <c:pt idx="49">
                  <c:v>-16455</c:v>
                </c:pt>
                <c:pt idx="50">
                  <c:v>-16442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RStart30!$L$25:$L$92</c:f>
              <c:numCache>
                <c:formatCode>General</c:formatCode>
                <c:ptCount val="68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RStart30!$M$25:$M$92</c:f>
              <c:numCache>
                <c:formatCode>General</c:formatCode>
                <c:ptCount val="68"/>
                <c:pt idx="0">
                  <c:v>-340</c:v>
                </c:pt>
                <c:pt idx="1">
                  <c:v>-340</c:v>
                </c:pt>
                <c:pt idx="2">
                  <c:v>-340</c:v>
                </c:pt>
                <c:pt idx="3">
                  <c:v>-340</c:v>
                </c:pt>
                <c:pt idx="4">
                  <c:v>-340</c:v>
                </c:pt>
                <c:pt idx="5">
                  <c:v>-340</c:v>
                </c:pt>
                <c:pt idx="6">
                  <c:v>-340</c:v>
                </c:pt>
                <c:pt idx="7">
                  <c:v>-340</c:v>
                </c:pt>
                <c:pt idx="8">
                  <c:v>-340</c:v>
                </c:pt>
                <c:pt idx="9">
                  <c:v>-340</c:v>
                </c:pt>
                <c:pt idx="10">
                  <c:v>-340</c:v>
                </c:pt>
                <c:pt idx="11">
                  <c:v>-340</c:v>
                </c:pt>
                <c:pt idx="12">
                  <c:v>-340</c:v>
                </c:pt>
                <c:pt idx="13">
                  <c:v>-340</c:v>
                </c:pt>
                <c:pt idx="14">
                  <c:v>-340</c:v>
                </c:pt>
                <c:pt idx="15">
                  <c:v>-340</c:v>
                </c:pt>
                <c:pt idx="16">
                  <c:v>-340</c:v>
                </c:pt>
                <c:pt idx="17">
                  <c:v>-340</c:v>
                </c:pt>
                <c:pt idx="18">
                  <c:v>-340</c:v>
                </c:pt>
                <c:pt idx="19">
                  <c:v>-340</c:v>
                </c:pt>
                <c:pt idx="20">
                  <c:v>-340</c:v>
                </c:pt>
                <c:pt idx="21">
                  <c:v>-340</c:v>
                </c:pt>
                <c:pt idx="22">
                  <c:v>-340</c:v>
                </c:pt>
                <c:pt idx="23">
                  <c:v>-340</c:v>
                </c:pt>
                <c:pt idx="24">
                  <c:v>-340</c:v>
                </c:pt>
                <c:pt idx="25">
                  <c:v>-340</c:v>
                </c:pt>
                <c:pt idx="26">
                  <c:v>-340</c:v>
                </c:pt>
                <c:pt idx="27">
                  <c:v>-340</c:v>
                </c:pt>
                <c:pt idx="28">
                  <c:v>-340</c:v>
                </c:pt>
                <c:pt idx="29">
                  <c:v>-340</c:v>
                </c:pt>
                <c:pt idx="30">
                  <c:v>-340</c:v>
                </c:pt>
                <c:pt idx="31">
                  <c:v>-340</c:v>
                </c:pt>
                <c:pt idx="32">
                  <c:v>-340</c:v>
                </c:pt>
                <c:pt idx="33">
                  <c:v>-340</c:v>
                </c:pt>
                <c:pt idx="34">
                  <c:v>-340</c:v>
                </c:pt>
                <c:pt idx="35">
                  <c:v>-340</c:v>
                </c:pt>
                <c:pt idx="36">
                  <c:v>-340</c:v>
                </c:pt>
                <c:pt idx="37">
                  <c:v>-340</c:v>
                </c:pt>
                <c:pt idx="38">
                  <c:v>-340</c:v>
                </c:pt>
                <c:pt idx="39">
                  <c:v>-340</c:v>
                </c:pt>
                <c:pt idx="40">
                  <c:v>-340</c:v>
                </c:pt>
                <c:pt idx="41">
                  <c:v>-340</c:v>
                </c:pt>
                <c:pt idx="42">
                  <c:v>-340</c:v>
                </c:pt>
                <c:pt idx="43">
                  <c:v>-340</c:v>
                </c:pt>
                <c:pt idx="44">
                  <c:v>-340</c:v>
                </c:pt>
                <c:pt idx="45">
                  <c:v>-340</c:v>
                </c:pt>
                <c:pt idx="46">
                  <c:v>-340</c:v>
                </c:pt>
                <c:pt idx="47">
                  <c:v>-340</c:v>
                </c:pt>
                <c:pt idx="48">
                  <c:v>-340</c:v>
                </c:pt>
                <c:pt idx="49">
                  <c:v>-340</c:v>
                </c:pt>
                <c:pt idx="50">
                  <c:v>-340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0995463"/>
        <c:axId val="836136303"/>
      </c:lineChart>
      <c:catAx>
        <c:axId val="310995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136303"/>
        <c:crosses val="autoZero"/>
        <c:auto val="1"/>
        <c:lblAlgn val="ctr"/>
        <c:lblOffset val="100"/>
        <c:noMultiLvlLbl val="0"/>
      </c:catAx>
      <c:valAx>
        <c:axId val="8361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0995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4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5.xml.rels><?xml version="1.0" encoding="UTF-8" standalone="yes"?>
<Relationships xmlns="http://schemas.openxmlformats.org/package/2006/relationships"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16.xml.rels><?xml version="1.0" encoding="UTF-8" standalone="yes"?>
<Relationships xmlns="http://schemas.openxmlformats.org/package/2006/relationships"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7" Type="http://schemas.openxmlformats.org/officeDocument/2006/relationships/chart" Target="../charts/chart16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1.xml"/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8.xml"/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chart" Target="../charts/chart38.xml"/><Relationship Id="rId8" Type="http://schemas.openxmlformats.org/officeDocument/2006/relationships/chart" Target="../charts/chart37.xml"/><Relationship Id="rId7" Type="http://schemas.openxmlformats.org/officeDocument/2006/relationships/chart" Target="../charts/chart36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8.xml"/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165100</xdr:colOff>
      <xdr:row>94</xdr:row>
      <xdr:rowOff>161290</xdr:rowOff>
    </xdr:from>
    <xdr:to>
      <xdr:col>17</xdr:col>
      <xdr:colOff>758825</xdr:colOff>
      <xdr:row>110</xdr:row>
      <xdr:rowOff>43180</xdr:rowOff>
    </xdr:to>
    <xdr:graphicFrame>
      <xdr:nvGraphicFramePr>
        <xdr:cNvPr id="3" name="图表 2"/>
        <xdr:cNvGraphicFramePr/>
      </xdr:nvGraphicFramePr>
      <xdr:xfrm>
        <a:off x="10204450" y="16344265"/>
        <a:ext cx="4422775" cy="2625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366395</xdr:colOff>
      <xdr:row>94</xdr:row>
      <xdr:rowOff>125095</xdr:rowOff>
    </xdr:from>
    <xdr:to>
      <xdr:col>25</xdr:col>
      <xdr:colOff>137795</xdr:colOff>
      <xdr:row>110</xdr:row>
      <xdr:rowOff>125095</xdr:rowOff>
    </xdr:to>
    <xdr:graphicFrame>
      <xdr:nvGraphicFramePr>
        <xdr:cNvPr id="2" name="图表 1"/>
        <xdr:cNvGraphicFramePr/>
      </xdr:nvGraphicFramePr>
      <xdr:xfrm>
        <a:off x="15282545" y="16308070"/>
        <a:ext cx="6019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185420</xdr:colOff>
      <xdr:row>95</xdr:row>
      <xdr:rowOff>45720</xdr:rowOff>
    </xdr:from>
    <xdr:to>
      <xdr:col>30</xdr:col>
      <xdr:colOff>141605</xdr:colOff>
      <xdr:row>109</xdr:row>
      <xdr:rowOff>137795</xdr:rowOff>
    </xdr:to>
    <xdr:graphicFrame>
      <xdr:nvGraphicFramePr>
        <xdr:cNvPr id="4" name="图表 3"/>
        <xdr:cNvGraphicFramePr/>
      </xdr:nvGraphicFramePr>
      <xdr:xfrm>
        <a:off x="21349970" y="16400145"/>
        <a:ext cx="4832985" cy="2492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124460</xdr:colOff>
      <xdr:row>94</xdr:row>
      <xdr:rowOff>17780</xdr:rowOff>
    </xdr:from>
    <xdr:to>
      <xdr:col>43</xdr:col>
      <xdr:colOff>34925</xdr:colOff>
      <xdr:row>109</xdr:row>
      <xdr:rowOff>9525</xdr:rowOff>
    </xdr:to>
    <xdr:graphicFrame>
      <xdr:nvGraphicFramePr>
        <xdr:cNvPr id="6" name="图表 5"/>
        <xdr:cNvGraphicFramePr/>
      </xdr:nvGraphicFramePr>
      <xdr:xfrm>
        <a:off x="28909010" y="16200755"/>
        <a:ext cx="6082665" cy="2563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457200</xdr:colOff>
      <xdr:row>180</xdr:row>
      <xdr:rowOff>76200</xdr:rowOff>
    </xdr:from>
    <xdr:to>
      <xdr:col>25</xdr:col>
      <xdr:colOff>152400</xdr:colOff>
      <xdr:row>196</xdr:row>
      <xdr:rowOff>76200</xdr:rowOff>
    </xdr:to>
    <xdr:graphicFrame>
      <xdr:nvGraphicFramePr>
        <xdr:cNvPr id="7" name="图表 6"/>
        <xdr:cNvGraphicFramePr/>
      </xdr:nvGraphicFramePr>
      <xdr:xfrm>
        <a:off x="16744950" y="31003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300355</xdr:colOff>
      <xdr:row>181</xdr:row>
      <xdr:rowOff>53975</xdr:rowOff>
    </xdr:from>
    <xdr:to>
      <xdr:col>30</xdr:col>
      <xdr:colOff>681355</xdr:colOff>
      <xdr:row>197</xdr:row>
      <xdr:rowOff>53975</xdr:rowOff>
    </xdr:to>
    <xdr:graphicFrame>
      <xdr:nvGraphicFramePr>
        <xdr:cNvPr id="8" name="图表 7"/>
        <xdr:cNvGraphicFramePr/>
      </xdr:nvGraphicFramePr>
      <xdr:xfrm>
        <a:off x="22150705" y="31153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441960</xdr:colOff>
      <xdr:row>63</xdr:row>
      <xdr:rowOff>106680</xdr:rowOff>
    </xdr:from>
    <xdr:to>
      <xdr:col>18</xdr:col>
      <xdr:colOff>182245</xdr:colOff>
      <xdr:row>78</xdr:row>
      <xdr:rowOff>104140</xdr:rowOff>
    </xdr:to>
    <xdr:graphicFrame>
      <xdr:nvGraphicFramePr>
        <xdr:cNvPr id="5" name="图表 4"/>
        <xdr:cNvGraphicFramePr/>
      </xdr:nvGraphicFramePr>
      <xdr:xfrm>
        <a:off x="10481310" y="10974705"/>
        <a:ext cx="4617085" cy="2569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24765</xdr:colOff>
      <xdr:row>56</xdr:row>
      <xdr:rowOff>122555</xdr:rowOff>
    </xdr:from>
    <xdr:to>
      <xdr:col>46</xdr:col>
      <xdr:colOff>338455</xdr:colOff>
      <xdr:row>80</xdr:row>
      <xdr:rowOff>81280</xdr:rowOff>
    </xdr:to>
    <xdr:graphicFrame>
      <xdr:nvGraphicFramePr>
        <xdr:cNvPr id="9" name="图表 8"/>
        <xdr:cNvGraphicFramePr/>
      </xdr:nvGraphicFramePr>
      <xdr:xfrm>
        <a:off x="31552515" y="9790430"/>
        <a:ext cx="5800090" cy="4073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418465</xdr:colOff>
      <xdr:row>95</xdr:row>
      <xdr:rowOff>149860</xdr:rowOff>
    </xdr:from>
    <xdr:to>
      <xdr:col>12</xdr:col>
      <xdr:colOff>464820</xdr:colOff>
      <xdr:row>109</xdr:row>
      <xdr:rowOff>53975</xdr:rowOff>
    </xdr:to>
    <xdr:graphicFrame>
      <xdr:nvGraphicFramePr>
        <xdr:cNvPr id="10" name="图表 9"/>
        <xdr:cNvGraphicFramePr/>
      </xdr:nvGraphicFramePr>
      <xdr:xfrm>
        <a:off x="5981065" y="16504285"/>
        <a:ext cx="3837305" cy="2304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476247</xdr:colOff>
      <xdr:row>149</xdr:row>
      <xdr:rowOff>27214</xdr:rowOff>
    </xdr:from>
    <xdr:to>
      <xdr:col>20</xdr:col>
      <xdr:colOff>258537</xdr:colOff>
      <xdr:row>167</xdr:row>
      <xdr:rowOff>136070</xdr:rowOff>
    </xdr:to>
    <xdr:graphicFrame>
      <xdr:nvGraphicFramePr>
        <xdr:cNvPr id="2" name="图表 1"/>
        <xdr:cNvGraphicFramePr/>
      </xdr:nvGraphicFramePr>
      <xdr:xfrm>
        <a:off x="7514590" y="25648920"/>
        <a:ext cx="8688705" cy="31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594995</xdr:colOff>
      <xdr:row>149</xdr:row>
      <xdr:rowOff>94615</xdr:rowOff>
    </xdr:from>
    <xdr:to>
      <xdr:col>9</xdr:col>
      <xdr:colOff>239208</xdr:colOff>
      <xdr:row>165</xdr:row>
      <xdr:rowOff>150644</xdr:rowOff>
    </xdr:to>
    <xdr:graphicFrame>
      <xdr:nvGraphicFramePr>
        <xdr:cNvPr id="3" name="图表 2"/>
        <xdr:cNvGraphicFramePr/>
      </xdr:nvGraphicFramePr>
      <xdr:xfrm>
        <a:off x="1966595" y="25716865"/>
        <a:ext cx="5311140" cy="279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861695</xdr:colOff>
      <xdr:row>6</xdr:row>
      <xdr:rowOff>36830</xdr:rowOff>
    </xdr:from>
    <xdr:to>
      <xdr:col>23</xdr:col>
      <xdr:colOff>286833</xdr:colOff>
      <xdr:row>22</xdr:row>
      <xdr:rowOff>49716</xdr:rowOff>
    </xdr:to>
    <xdr:graphicFrame>
      <xdr:nvGraphicFramePr>
        <xdr:cNvPr id="4" name="图表 3"/>
        <xdr:cNvGraphicFramePr/>
      </xdr:nvGraphicFramePr>
      <xdr:xfrm>
        <a:off x="12377420" y="1094105"/>
        <a:ext cx="5949315" cy="2784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685165</xdr:colOff>
      <xdr:row>182</xdr:row>
      <xdr:rowOff>15240</xdr:rowOff>
    </xdr:from>
    <xdr:to>
      <xdr:col>24</xdr:col>
      <xdr:colOff>490220</xdr:colOff>
      <xdr:row>196</xdr:row>
      <xdr:rowOff>161290</xdr:rowOff>
    </xdr:to>
    <xdr:graphicFrame>
      <xdr:nvGraphicFramePr>
        <xdr:cNvPr id="2" name="图表 1"/>
        <xdr:cNvGraphicFramePr/>
      </xdr:nvGraphicFramePr>
      <xdr:xfrm>
        <a:off x="9410065" y="31285815"/>
        <a:ext cx="10806430" cy="2546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55245</xdr:colOff>
      <xdr:row>175</xdr:row>
      <xdr:rowOff>112395</xdr:rowOff>
    </xdr:from>
    <xdr:to>
      <xdr:col>10</xdr:col>
      <xdr:colOff>340994</xdr:colOff>
      <xdr:row>193</xdr:row>
      <xdr:rowOff>94706</xdr:rowOff>
    </xdr:to>
    <xdr:graphicFrame>
      <xdr:nvGraphicFramePr>
        <xdr:cNvPr id="3" name="图表 2"/>
        <xdr:cNvGraphicFramePr/>
      </xdr:nvGraphicFramePr>
      <xdr:xfrm>
        <a:off x="1788795" y="30182820"/>
        <a:ext cx="7276465" cy="306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603885</xdr:colOff>
      <xdr:row>50</xdr:row>
      <xdr:rowOff>121920</xdr:rowOff>
    </xdr:from>
    <xdr:to>
      <xdr:col>22</xdr:col>
      <xdr:colOff>339907</xdr:colOff>
      <xdr:row>71</xdr:row>
      <xdr:rowOff>53885</xdr:rowOff>
    </xdr:to>
    <xdr:graphicFrame>
      <xdr:nvGraphicFramePr>
        <xdr:cNvPr id="2" name="图表 1"/>
        <xdr:cNvGraphicFramePr/>
      </xdr:nvGraphicFramePr>
      <xdr:xfrm>
        <a:off x="7366635" y="8761095"/>
        <a:ext cx="10784840" cy="3531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640715</xdr:colOff>
      <xdr:row>166</xdr:row>
      <xdr:rowOff>12065</xdr:rowOff>
    </xdr:from>
    <xdr:to>
      <xdr:col>27</xdr:col>
      <xdr:colOff>991870</xdr:colOff>
      <xdr:row>203</xdr:row>
      <xdr:rowOff>59690</xdr:rowOff>
    </xdr:to>
    <xdr:graphicFrame>
      <xdr:nvGraphicFramePr>
        <xdr:cNvPr id="2" name="图表 1"/>
        <xdr:cNvGraphicFramePr/>
      </xdr:nvGraphicFramePr>
      <xdr:xfrm>
        <a:off x="17738090" y="28539440"/>
        <a:ext cx="7656830" cy="639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98425</xdr:colOff>
      <xdr:row>166</xdr:row>
      <xdr:rowOff>75565</xdr:rowOff>
    </xdr:from>
    <xdr:to>
      <xdr:col>30</xdr:col>
      <xdr:colOff>479425</xdr:colOff>
      <xdr:row>182</xdr:row>
      <xdr:rowOff>75565</xdr:rowOff>
    </xdr:to>
    <xdr:graphicFrame>
      <xdr:nvGraphicFramePr>
        <xdr:cNvPr id="3" name="图表 2"/>
        <xdr:cNvGraphicFramePr/>
      </xdr:nvGraphicFramePr>
      <xdr:xfrm>
        <a:off x="23453725" y="286029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1024890</xdr:colOff>
      <xdr:row>164</xdr:row>
      <xdr:rowOff>123190</xdr:rowOff>
    </xdr:from>
    <xdr:to>
      <xdr:col>35</xdr:col>
      <xdr:colOff>358140</xdr:colOff>
      <xdr:row>180</xdr:row>
      <xdr:rowOff>123190</xdr:rowOff>
    </xdr:to>
    <xdr:graphicFrame>
      <xdr:nvGraphicFramePr>
        <xdr:cNvPr id="4" name="图表 3"/>
        <xdr:cNvGraphicFramePr/>
      </xdr:nvGraphicFramePr>
      <xdr:xfrm>
        <a:off x="28571190" y="283076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398780</xdr:colOff>
      <xdr:row>165</xdr:row>
      <xdr:rowOff>38735</xdr:rowOff>
    </xdr:from>
    <xdr:to>
      <xdr:col>40</xdr:col>
      <xdr:colOff>779780</xdr:colOff>
      <xdr:row>181</xdr:row>
      <xdr:rowOff>38735</xdr:rowOff>
    </xdr:to>
    <xdr:graphicFrame>
      <xdr:nvGraphicFramePr>
        <xdr:cNvPr id="5" name="图表 4"/>
        <xdr:cNvGraphicFramePr/>
      </xdr:nvGraphicFramePr>
      <xdr:xfrm>
        <a:off x="34231580" y="283946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379730</xdr:colOff>
      <xdr:row>168</xdr:row>
      <xdr:rowOff>63500</xdr:rowOff>
    </xdr:from>
    <xdr:to>
      <xdr:col>14</xdr:col>
      <xdr:colOff>94615</xdr:colOff>
      <xdr:row>182</xdr:row>
      <xdr:rowOff>34925</xdr:rowOff>
    </xdr:to>
    <xdr:graphicFrame>
      <xdr:nvGraphicFramePr>
        <xdr:cNvPr id="6" name="图表 5"/>
        <xdr:cNvGraphicFramePr/>
      </xdr:nvGraphicFramePr>
      <xdr:xfrm>
        <a:off x="8485505" y="28933775"/>
        <a:ext cx="3829685" cy="2371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685800</xdr:colOff>
      <xdr:row>168</xdr:row>
      <xdr:rowOff>95250</xdr:rowOff>
    </xdr:from>
    <xdr:to>
      <xdr:col>19</xdr:col>
      <xdr:colOff>381000</xdr:colOff>
      <xdr:row>184</xdr:row>
      <xdr:rowOff>95250</xdr:rowOff>
    </xdr:to>
    <xdr:graphicFrame>
      <xdr:nvGraphicFramePr>
        <xdr:cNvPr id="7" name="图表 6"/>
        <xdr:cNvGraphicFramePr/>
      </xdr:nvGraphicFramePr>
      <xdr:xfrm>
        <a:off x="12906375" y="28965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640715</xdr:colOff>
      <xdr:row>166</xdr:row>
      <xdr:rowOff>12065</xdr:rowOff>
    </xdr:from>
    <xdr:to>
      <xdr:col>27</xdr:col>
      <xdr:colOff>991870</xdr:colOff>
      <xdr:row>203</xdr:row>
      <xdr:rowOff>59690</xdr:rowOff>
    </xdr:to>
    <xdr:graphicFrame>
      <xdr:nvGraphicFramePr>
        <xdr:cNvPr id="2" name="图表 1"/>
        <xdr:cNvGraphicFramePr/>
      </xdr:nvGraphicFramePr>
      <xdr:xfrm>
        <a:off x="17738090" y="28539440"/>
        <a:ext cx="7656830" cy="639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98425</xdr:colOff>
      <xdr:row>166</xdr:row>
      <xdr:rowOff>75565</xdr:rowOff>
    </xdr:from>
    <xdr:to>
      <xdr:col>30</xdr:col>
      <xdr:colOff>479425</xdr:colOff>
      <xdr:row>182</xdr:row>
      <xdr:rowOff>75565</xdr:rowOff>
    </xdr:to>
    <xdr:graphicFrame>
      <xdr:nvGraphicFramePr>
        <xdr:cNvPr id="3" name="图表 2"/>
        <xdr:cNvGraphicFramePr/>
      </xdr:nvGraphicFramePr>
      <xdr:xfrm>
        <a:off x="23453725" y="286029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1024890</xdr:colOff>
      <xdr:row>164</xdr:row>
      <xdr:rowOff>123190</xdr:rowOff>
    </xdr:from>
    <xdr:to>
      <xdr:col>35</xdr:col>
      <xdr:colOff>358140</xdr:colOff>
      <xdr:row>180</xdr:row>
      <xdr:rowOff>123190</xdr:rowOff>
    </xdr:to>
    <xdr:graphicFrame>
      <xdr:nvGraphicFramePr>
        <xdr:cNvPr id="4" name="图表 3"/>
        <xdr:cNvGraphicFramePr/>
      </xdr:nvGraphicFramePr>
      <xdr:xfrm>
        <a:off x="28571190" y="283076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398780</xdr:colOff>
      <xdr:row>165</xdr:row>
      <xdr:rowOff>38735</xdr:rowOff>
    </xdr:from>
    <xdr:to>
      <xdr:col>40</xdr:col>
      <xdr:colOff>779780</xdr:colOff>
      <xdr:row>181</xdr:row>
      <xdr:rowOff>38735</xdr:rowOff>
    </xdr:to>
    <xdr:graphicFrame>
      <xdr:nvGraphicFramePr>
        <xdr:cNvPr id="5" name="图表 4"/>
        <xdr:cNvGraphicFramePr/>
      </xdr:nvGraphicFramePr>
      <xdr:xfrm>
        <a:off x="34231580" y="283946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379730</xdr:colOff>
      <xdr:row>168</xdr:row>
      <xdr:rowOff>63500</xdr:rowOff>
    </xdr:from>
    <xdr:to>
      <xdr:col>14</xdr:col>
      <xdr:colOff>94615</xdr:colOff>
      <xdr:row>182</xdr:row>
      <xdr:rowOff>34925</xdr:rowOff>
    </xdr:to>
    <xdr:graphicFrame>
      <xdr:nvGraphicFramePr>
        <xdr:cNvPr id="6" name="图表 5"/>
        <xdr:cNvGraphicFramePr/>
      </xdr:nvGraphicFramePr>
      <xdr:xfrm>
        <a:off x="8485505" y="28933775"/>
        <a:ext cx="3829685" cy="2371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685800</xdr:colOff>
      <xdr:row>168</xdr:row>
      <xdr:rowOff>95250</xdr:rowOff>
    </xdr:from>
    <xdr:to>
      <xdr:col>19</xdr:col>
      <xdr:colOff>381000</xdr:colOff>
      <xdr:row>184</xdr:row>
      <xdr:rowOff>95250</xdr:rowOff>
    </xdr:to>
    <xdr:graphicFrame>
      <xdr:nvGraphicFramePr>
        <xdr:cNvPr id="7" name="图表 6"/>
        <xdr:cNvGraphicFramePr/>
      </xdr:nvGraphicFramePr>
      <xdr:xfrm>
        <a:off x="12906375" y="28965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640715</xdr:colOff>
      <xdr:row>166</xdr:row>
      <xdr:rowOff>12065</xdr:rowOff>
    </xdr:from>
    <xdr:to>
      <xdr:col>27</xdr:col>
      <xdr:colOff>991870</xdr:colOff>
      <xdr:row>203</xdr:row>
      <xdr:rowOff>59690</xdr:rowOff>
    </xdr:to>
    <xdr:graphicFrame>
      <xdr:nvGraphicFramePr>
        <xdr:cNvPr id="2" name="图表 1"/>
        <xdr:cNvGraphicFramePr/>
      </xdr:nvGraphicFramePr>
      <xdr:xfrm>
        <a:off x="17738090" y="28539440"/>
        <a:ext cx="7656830" cy="639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98425</xdr:colOff>
      <xdr:row>166</xdr:row>
      <xdr:rowOff>75565</xdr:rowOff>
    </xdr:from>
    <xdr:to>
      <xdr:col>30</xdr:col>
      <xdr:colOff>479425</xdr:colOff>
      <xdr:row>182</xdr:row>
      <xdr:rowOff>75565</xdr:rowOff>
    </xdr:to>
    <xdr:graphicFrame>
      <xdr:nvGraphicFramePr>
        <xdr:cNvPr id="3" name="图表 2"/>
        <xdr:cNvGraphicFramePr/>
      </xdr:nvGraphicFramePr>
      <xdr:xfrm>
        <a:off x="23453725" y="286029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1024890</xdr:colOff>
      <xdr:row>164</xdr:row>
      <xdr:rowOff>123190</xdr:rowOff>
    </xdr:from>
    <xdr:to>
      <xdr:col>35</xdr:col>
      <xdr:colOff>358140</xdr:colOff>
      <xdr:row>180</xdr:row>
      <xdr:rowOff>123190</xdr:rowOff>
    </xdr:to>
    <xdr:graphicFrame>
      <xdr:nvGraphicFramePr>
        <xdr:cNvPr id="4" name="图表 3"/>
        <xdr:cNvGraphicFramePr/>
      </xdr:nvGraphicFramePr>
      <xdr:xfrm>
        <a:off x="28571190" y="283076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398780</xdr:colOff>
      <xdr:row>165</xdr:row>
      <xdr:rowOff>38735</xdr:rowOff>
    </xdr:from>
    <xdr:to>
      <xdr:col>40</xdr:col>
      <xdr:colOff>779780</xdr:colOff>
      <xdr:row>181</xdr:row>
      <xdr:rowOff>38735</xdr:rowOff>
    </xdr:to>
    <xdr:graphicFrame>
      <xdr:nvGraphicFramePr>
        <xdr:cNvPr id="5" name="图表 4"/>
        <xdr:cNvGraphicFramePr/>
      </xdr:nvGraphicFramePr>
      <xdr:xfrm>
        <a:off x="34231580" y="283946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379730</xdr:colOff>
      <xdr:row>168</xdr:row>
      <xdr:rowOff>63500</xdr:rowOff>
    </xdr:from>
    <xdr:to>
      <xdr:col>14</xdr:col>
      <xdr:colOff>94615</xdr:colOff>
      <xdr:row>182</xdr:row>
      <xdr:rowOff>34925</xdr:rowOff>
    </xdr:to>
    <xdr:graphicFrame>
      <xdr:nvGraphicFramePr>
        <xdr:cNvPr id="6" name="图表 5"/>
        <xdr:cNvGraphicFramePr/>
      </xdr:nvGraphicFramePr>
      <xdr:xfrm>
        <a:off x="8485505" y="28933775"/>
        <a:ext cx="3829685" cy="2371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685800</xdr:colOff>
      <xdr:row>168</xdr:row>
      <xdr:rowOff>95250</xdr:rowOff>
    </xdr:from>
    <xdr:to>
      <xdr:col>19</xdr:col>
      <xdr:colOff>381000</xdr:colOff>
      <xdr:row>184</xdr:row>
      <xdr:rowOff>95250</xdr:rowOff>
    </xdr:to>
    <xdr:graphicFrame>
      <xdr:nvGraphicFramePr>
        <xdr:cNvPr id="7" name="图表 6"/>
        <xdr:cNvGraphicFramePr/>
      </xdr:nvGraphicFramePr>
      <xdr:xfrm>
        <a:off x="12906375" y="28965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640715</xdr:colOff>
      <xdr:row>166</xdr:row>
      <xdr:rowOff>12065</xdr:rowOff>
    </xdr:from>
    <xdr:to>
      <xdr:col>27</xdr:col>
      <xdr:colOff>991870</xdr:colOff>
      <xdr:row>203</xdr:row>
      <xdr:rowOff>59690</xdr:rowOff>
    </xdr:to>
    <xdr:graphicFrame>
      <xdr:nvGraphicFramePr>
        <xdr:cNvPr id="2" name="图表 1"/>
        <xdr:cNvGraphicFramePr/>
      </xdr:nvGraphicFramePr>
      <xdr:xfrm>
        <a:off x="17738090" y="28539440"/>
        <a:ext cx="7656830" cy="639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98425</xdr:colOff>
      <xdr:row>166</xdr:row>
      <xdr:rowOff>75565</xdr:rowOff>
    </xdr:from>
    <xdr:to>
      <xdr:col>30</xdr:col>
      <xdr:colOff>479425</xdr:colOff>
      <xdr:row>182</xdr:row>
      <xdr:rowOff>75565</xdr:rowOff>
    </xdr:to>
    <xdr:graphicFrame>
      <xdr:nvGraphicFramePr>
        <xdr:cNvPr id="3" name="图表 2"/>
        <xdr:cNvGraphicFramePr/>
      </xdr:nvGraphicFramePr>
      <xdr:xfrm>
        <a:off x="23453725" y="286029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1024890</xdr:colOff>
      <xdr:row>164</xdr:row>
      <xdr:rowOff>123190</xdr:rowOff>
    </xdr:from>
    <xdr:to>
      <xdr:col>35</xdr:col>
      <xdr:colOff>358140</xdr:colOff>
      <xdr:row>180</xdr:row>
      <xdr:rowOff>123190</xdr:rowOff>
    </xdr:to>
    <xdr:graphicFrame>
      <xdr:nvGraphicFramePr>
        <xdr:cNvPr id="4" name="图表 3"/>
        <xdr:cNvGraphicFramePr/>
      </xdr:nvGraphicFramePr>
      <xdr:xfrm>
        <a:off x="28571190" y="283076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398780</xdr:colOff>
      <xdr:row>165</xdr:row>
      <xdr:rowOff>38735</xdr:rowOff>
    </xdr:from>
    <xdr:to>
      <xdr:col>40</xdr:col>
      <xdr:colOff>779780</xdr:colOff>
      <xdr:row>181</xdr:row>
      <xdr:rowOff>38735</xdr:rowOff>
    </xdr:to>
    <xdr:graphicFrame>
      <xdr:nvGraphicFramePr>
        <xdr:cNvPr id="5" name="图表 4"/>
        <xdr:cNvGraphicFramePr/>
      </xdr:nvGraphicFramePr>
      <xdr:xfrm>
        <a:off x="34231580" y="283946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379730</xdr:colOff>
      <xdr:row>168</xdr:row>
      <xdr:rowOff>63500</xdr:rowOff>
    </xdr:from>
    <xdr:to>
      <xdr:col>14</xdr:col>
      <xdr:colOff>94615</xdr:colOff>
      <xdr:row>182</xdr:row>
      <xdr:rowOff>34925</xdr:rowOff>
    </xdr:to>
    <xdr:graphicFrame>
      <xdr:nvGraphicFramePr>
        <xdr:cNvPr id="6" name="图表 5"/>
        <xdr:cNvGraphicFramePr/>
      </xdr:nvGraphicFramePr>
      <xdr:xfrm>
        <a:off x="8485505" y="28933775"/>
        <a:ext cx="3829685" cy="2371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685800</xdr:colOff>
      <xdr:row>168</xdr:row>
      <xdr:rowOff>95250</xdr:rowOff>
    </xdr:from>
    <xdr:to>
      <xdr:col>19</xdr:col>
      <xdr:colOff>381000</xdr:colOff>
      <xdr:row>184</xdr:row>
      <xdr:rowOff>95250</xdr:rowOff>
    </xdr:to>
    <xdr:graphicFrame>
      <xdr:nvGraphicFramePr>
        <xdr:cNvPr id="7" name="图表 6"/>
        <xdr:cNvGraphicFramePr/>
      </xdr:nvGraphicFramePr>
      <xdr:xfrm>
        <a:off x="12906375" y="28965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640715</xdr:colOff>
      <xdr:row>166</xdr:row>
      <xdr:rowOff>12065</xdr:rowOff>
    </xdr:from>
    <xdr:to>
      <xdr:col>27</xdr:col>
      <xdr:colOff>991870</xdr:colOff>
      <xdr:row>203</xdr:row>
      <xdr:rowOff>59690</xdr:rowOff>
    </xdr:to>
    <xdr:graphicFrame>
      <xdr:nvGraphicFramePr>
        <xdr:cNvPr id="2" name="图表 1"/>
        <xdr:cNvGraphicFramePr/>
      </xdr:nvGraphicFramePr>
      <xdr:xfrm>
        <a:off x="17823815" y="28539440"/>
        <a:ext cx="7656830" cy="639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98425</xdr:colOff>
      <xdr:row>166</xdr:row>
      <xdr:rowOff>75565</xdr:rowOff>
    </xdr:from>
    <xdr:to>
      <xdr:col>30</xdr:col>
      <xdr:colOff>479425</xdr:colOff>
      <xdr:row>182</xdr:row>
      <xdr:rowOff>75565</xdr:rowOff>
    </xdr:to>
    <xdr:graphicFrame>
      <xdr:nvGraphicFramePr>
        <xdr:cNvPr id="3" name="图表 2"/>
        <xdr:cNvGraphicFramePr/>
      </xdr:nvGraphicFramePr>
      <xdr:xfrm>
        <a:off x="23539450" y="286029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1024890</xdr:colOff>
      <xdr:row>164</xdr:row>
      <xdr:rowOff>123190</xdr:rowOff>
    </xdr:from>
    <xdr:to>
      <xdr:col>35</xdr:col>
      <xdr:colOff>358140</xdr:colOff>
      <xdr:row>180</xdr:row>
      <xdr:rowOff>123190</xdr:rowOff>
    </xdr:to>
    <xdr:graphicFrame>
      <xdr:nvGraphicFramePr>
        <xdr:cNvPr id="4" name="图表 3"/>
        <xdr:cNvGraphicFramePr/>
      </xdr:nvGraphicFramePr>
      <xdr:xfrm>
        <a:off x="28656915" y="283076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398780</xdr:colOff>
      <xdr:row>165</xdr:row>
      <xdr:rowOff>38735</xdr:rowOff>
    </xdr:from>
    <xdr:to>
      <xdr:col>40</xdr:col>
      <xdr:colOff>779780</xdr:colOff>
      <xdr:row>181</xdr:row>
      <xdr:rowOff>38735</xdr:rowOff>
    </xdr:to>
    <xdr:graphicFrame>
      <xdr:nvGraphicFramePr>
        <xdr:cNvPr id="5" name="图表 4"/>
        <xdr:cNvGraphicFramePr/>
      </xdr:nvGraphicFramePr>
      <xdr:xfrm>
        <a:off x="34317305" y="283946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379730</xdr:colOff>
      <xdr:row>168</xdr:row>
      <xdr:rowOff>63500</xdr:rowOff>
    </xdr:from>
    <xdr:to>
      <xdr:col>14</xdr:col>
      <xdr:colOff>94615</xdr:colOff>
      <xdr:row>182</xdr:row>
      <xdr:rowOff>34925</xdr:rowOff>
    </xdr:to>
    <xdr:graphicFrame>
      <xdr:nvGraphicFramePr>
        <xdr:cNvPr id="6" name="图表 5"/>
        <xdr:cNvGraphicFramePr/>
      </xdr:nvGraphicFramePr>
      <xdr:xfrm>
        <a:off x="8571230" y="28933775"/>
        <a:ext cx="3829685" cy="2371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685800</xdr:colOff>
      <xdr:row>168</xdr:row>
      <xdr:rowOff>95250</xdr:rowOff>
    </xdr:from>
    <xdr:to>
      <xdr:col>19</xdr:col>
      <xdr:colOff>381000</xdr:colOff>
      <xdr:row>184</xdr:row>
      <xdr:rowOff>95250</xdr:rowOff>
    </xdr:to>
    <xdr:graphicFrame>
      <xdr:nvGraphicFramePr>
        <xdr:cNvPr id="7" name="图表 6"/>
        <xdr:cNvGraphicFramePr/>
      </xdr:nvGraphicFramePr>
      <xdr:xfrm>
        <a:off x="12992100" y="28965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879475</xdr:colOff>
      <xdr:row>98</xdr:row>
      <xdr:rowOff>98425</xdr:rowOff>
    </xdr:from>
    <xdr:to>
      <xdr:col>8</xdr:col>
      <xdr:colOff>41275</xdr:colOff>
      <xdr:row>114</xdr:row>
      <xdr:rowOff>98425</xdr:rowOff>
    </xdr:to>
    <xdr:graphicFrame>
      <xdr:nvGraphicFramePr>
        <xdr:cNvPr id="8" name="图表 7"/>
        <xdr:cNvGraphicFramePr/>
      </xdr:nvGraphicFramePr>
      <xdr:xfrm>
        <a:off x="3660775" y="16967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355600</xdr:colOff>
      <xdr:row>86</xdr:row>
      <xdr:rowOff>76200</xdr:rowOff>
    </xdr:from>
    <xdr:to>
      <xdr:col>18</xdr:col>
      <xdr:colOff>50800</xdr:colOff>
      <xdr:row>102</xdr:row>
      <xdr:rowOff>76200</xdr:rowOff>
    </xdr:to>
    <xdr:graphicFrame>
      <xdr:nvGraphicFramePr>
        <xdr:cNvPr id="9" name="图表 8"/>
        <xdr:cNvGraphicFramePr/>
      </xdr:nvGraphicFramePr>
      <xdr:xfrm>
        <a:off x="11976100" y="14887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650240</xdr:colOff>
      <xdr:row>133</xdr:row>
      <xdr:rowOff>97790</xdr:rowOff>
    </xdr:from>
    <xdr:to>
      <xdr:col>25</xdr:col>
      <xdr:colOff>644525</xdr:colOff>
      <xdr:row>164</xdr:row>
      <xdr:rowOff>78740</xdr:rowOff>
    </xdr:to>
    <xdr:graphicFrame>
      <xdr:nvGraphicFramePr>
        <xdr:cNvPr id="2" name="图表 1"/>
        <xdr:cNvGraphicFramePr/>
      </xdr:nvGraphicFramePr>
      <xdr:xfrm>
        <a:off x="14756765" y="22967315"/>
        <a:ext cx="7290435" cy="529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128270</xdr:colOff>
      <xdr:row>131</xdr:row>
      <xdr:rowOff>66040</xdr:rowOff>
    </xdr:from>
    <xdr:to>
      <xdr:col>30</xdr:col>
      <xdr:colOff>668655</xdr:colOff>
      <xdr:row>144</xdr:row>
      <xdr:rowOff>30480</xdr:rowOff>
    </xdr:to>
    <xdr:graphicFrame>
      <xdr:nvGraphicFramePr>
        <xdr:cNvPr id="3" name="图表 2"/>
        <xdr:cNvGraphicFramePr/>
      </xdr:nvGraphicFramePr>
      <xdr:xfrm>
        <a:off x="22216745" y="22592665"/>
        <a:ext cx="3283585" cy="2193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595630</xdr:colOff>
      <xdr:row>132</xdr:row>
      <xdr:rowOff>39370</xdr:rowOff>
    </xdr:from>
    <xdr:to>
      <xdr:col>36</xdr:col>
      <xdr:colOff>531495</xdr:colOff>
      <xdr:row>146</xdr:row>
      <xdr:rowOff>89535</xdr:rowOff>
    </xdr:to>
    <xdr:graphicFrame>
      <xdr:nvGraphicFramePr>
        <xdr:cNvPr id="4" name="图表 3"/>
        <xdr:cNvGraphicFramePr/>
      </xdr:nvGraphicFramePr>
      <xdr:xfrm>
        <a:off x="26113105" y="22737445"/>
        <a:ext cx="3364865" cy="245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136</xdr:row>
      <xdr:rowOff>53340</xdr:rowOff>
    </xdr:from>
    <xdr:to>
      <xdr:col>17</xdr:col>
      <xdr:colOff>333375</xdr:colOff>
      <xdr:row>152</xdr:row>
      <xdr:rowOff>53340</xdr:rowOff>
    </xdr:to>
    <xdr:graphicFrame>
      <xdr:nvGraphicFramePr>
        <xdr:cNvPr id="5" name="图表 4"/>
        <xdr:cNvGraphicFramePr/>
      </xdr:nvGraphicFramePr>
      <xdr:xfrm>
        <a:off x="9867900" y="234372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476247</xdr:colOff>
      <xdr:row>149</xdr:row>
      <xdr:rowOff>27214</xdr:rowOff>
    </xdr:from>
    <xdr:to>
      <xdr:col>20</xdr:col>
      <xdr:colOff>258537</xdr:colOff>
      <xdr:row>167</xdr:row>
      <xdr:rowOff>136070</xdr:rowOff>
    </xdr:to>
    <xdr:graphicFrame>
      <xdr:nvGraphicFramePr>
        <xdr:cNvPr id="4" name="图表 3"/>
        <xdr:cNvGraphicFramePr/>
      </xdr:nvGraphicFramePr>
      <xdr:xfrm>
        <a:off x="7514590" y="25648920"/>
        <a:ext cx="8688705" cy="31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594995</xdr:colOff>
      <xdr:row>149</xdr:row>
      <xdr:rowOff>94615</xdr:rowOff>
    </xdr:from>
    <xdr:to>
      <xdr:col>9</xdr:col>
      <xdr:colOff>239208</xdr:colOff>
      <xdr:row>165</xdr:row>
      <xdr:rowOff>150644</xdr:rowOff>
    </xdr:to>
    <xdr:graphicFrame>
      <xdr:nvGraphicFramePr>
        <xdr:cNvPr id="3" name="图表 2"/>
        <xdr:cNvGraphicFramePr/>
      </xdr:nvGraphicFramePr>
      <xdr:xfrm>
        <a:off x="1966595" y="25716865"/>
        <a:ext cx="5311140" cy="279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861695</xdr:colOff>
      <xdr:row>6</xdr:row>
      <xdr:rowOff>36830</xdr:rowOff>
    </xdr:from>
    <xdr:to>
      <xdr:col>23</xdr:col>
      <xdr:colOff>286833</xdr:colOff>
      <xdr:row>22</xdr:row>
      <xdr:rowOff>49716</xdr:rowOff>
    </xdr:to>
    <xdr:graphicFrame>
      <xdr:nvGraphicFramePr>
        <xdr:cNvPr id="5" name="图表 4"/>
        <xdr:cNvGraphicFramePr/>
      </xdr:nvGraphicFramePr>
      <xdr:xfrm>
        <a:off x="12377420" y="1094105"/>
        <a:ext cx="5949315" cy="2784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685165</xdr:colOff>
      <xdr:row>182</xdr:row>
      <xdr:rowOff>15240</xdr:rowOff>
    </xdr:from>
    <xdr:to>
      <xdr:col>24</xdr:col>
      <xdr:colOff>490220</xdr:colOff>
      <xdr:row>196</xdr:row>
      <xdr:rowOff>161290</xdr:rowOff>
    </xdr:to>
    <xdr:graphicFrame>
      <xdr:nvGraphicFramePr>
        <xdr:cNvPr id="5" name="图表 4"/>
        <xdr:cNvGraphicFramePr/>
      </xdr:nvGraphicFramePr>
      <xdr:xfrm>
        <a:off x="9841230" y="31285815"/>
        <a:ext cx="10806430" cy="2546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55245</xdr:colOff>
      <xdr:row>175</xdr:row>
      <xdr:rowOff>112395</xdr:rowOff>
    </xdr:from>
    <xdr:to>
      <xdr:col>10</xdr:col>
      <xdr:colOff>340994</xdr:colOff>
      <xdr:row>193</xdr:row>
      <xdr:rowOff>94706</xdr:rowOff>
    </xdr:to>
    <xdr:graphicFrame>
      <xdr:nvGraphicFramePr>
        <xdr:cNvPr id="6" name="图表 5"/>
        <xdr:cNvGraphicFramePr/>
      </xdr:nvGraphicFramePr>
      <xdr:xfrm>
        <a:off x="1788795" y="30182820"/>
        <a:ext cx="7707630" cy="306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877570</xdr:colOff>
      <xdr:row>91</xdr:row>
      <xdr:rowOff>143510</xdr:rowOff>
    </xdr:from>
    <xdr:to>
      <xdr:col>12</xdr:col>
      <xdr:colOff>610870</xdr:colOff>
      <xdr:row>107</xdr:row>
      <xdr:rowOff>143510</xdr:rowOff>
    </xdr:to>
    <xdr:graphicFrame>
      <xdr:nvGraphicFramePr>
        <xdr:cNvPr id="2" name="图表 1"/>
        <xdr:cNvGraphicFramePr/>
      </xdr:nvGraphicFramePr>
      <xdr:xfrm>
        <a:off x="6566535" y="158121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8255</xdr:colOff>
      <xdr:row>90</xdr:row>
      <xdr:rowOff>117475</xdr:rowOff>
    </xdr:from>
    <xdr:to>
      <xdr:col>18</xdr:col>
      <xdr:colOff>474980</xdr:colOff>
      <xdr:row>106</xdr:row>
      <xdr:rowOff>117475</xdr:rowOff>
    </xdr:to>
    <xdr:graphicFrame>
      <xdr:nvGraphicFramePr>
        <xdr:cNvPr id="3" name="图表 2"/>
        <xdr:cNvGraphicFramePr/>
      </xdr:nvGraphicFramePr>
      <xdr:xfrm>
        <a:off x="11907520" y="15614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603885</xdr:colOff>
      <xdr:row>50</xdr:row>
      <xdr:rowOff>121920</xdr:rowOff>
    </xdr:from>
    <xdr:to>
      <xdr:col>22</xdr:col>
      <xdr:colOff>339907</xdr:colOff>
      <xdr:row>71</xdr:row>
      <xdr:rowOff>53885</xdr:rowOff>
    </xdr:to>
    <xdr:graphicFrame>
      <xdr:nvGraphicFramePr>
        <xdr:cNvPr id="2" name="图表 1"/>
        <xdr:cNvGraphicFramePr/>
      </xdr:nvGraphicFramePr>
      <xdr:xfrm>
        <a:off x="7366635" y="8761095"/>
        <a:ext cx="10422890" cy="3531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165100</xdr:colOff>
      <xdr:row>94</xdr:row>
      <xdr:rowOff>161290</xdr:rowOff>
    </xdr:from>
    <xdr:to>
      <xdr:col>17</xdr:col>
      <xdr:colOff>758825</xdr:colOff>
      <xdr:row>110</xdr:row>
      <xdr:rowOff>43180</xdr:rowOff>
    </xdr:to>
    <xdr:graphicFrame>
      <xdr:nvGraphicFramePr>
        <xdr:cNvPr id="2" name="图表 1"/>
        <xdr:cNvGraphicFramePr/>
      </xdr:nvGraphicFramePr>
      <xdr:xfrm>
        <a:off x="10204450" y="16344265"/>
        <a:ext cx="4422775" cy="2625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366395</xdr:colOff>
      <xdr:row>94</xdr:row>
      <xdr:rowOff>125095</xdr:rowOff>
    </xdr:from>
    <xdr:to>
      <xdr:col>25</xdr:col>
      <xdr:colOff>137795</xdr:colOff>
      <xdr:row>110</xdr:row>
      <xdr:rowOff>125095</xdr:rowOff>
    </xdr:to>
    <xdr:graphicFrame>
      <xdr:nvGraphicFramePr>
        <xdr:cNvPr id="3" name="图表 2"/>
        <xdr:cNvGraphicFramePr/>
      </xdr:nvGraphicFramePr>
      <xdr:xfrm>
        <a:off x="15282545" y="16308070"/>
        <a:ext cx="6019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185420</xdr:colOff>
      <xdr:row>95</xdr:row>
      <xdr:rowOff>45720</xdr:rowOff>
    </xdr:from>
    <xdr:to>
      <xdr:col>30</xdr:col>
      <xdr:colOff>141605</xdr:colOff>
      <xdr:row>109</xdr:row>
      <xdr:rowOff>137795</xdr:rowOff>
    </xdr:to>
    <xdr:graphicFrame>
      <xdr:nvGraphicFramePr>
        <xdr:cNvPr id="4" name="图表 3"/>
        <xdr:cNvGraphicFramePr/>
      </xdr:nvGraphicFramePr>
      <xdr:xfrm>
        <a:off x="21349970" y="16400145"/>
        <a:ext cx="4832985" cy="2492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124460</xdr:colOff>
      <xdr:row>94</xdr:row>
      <xdr:rowOff>17780</xdr:rowOff>
    </xdr:from>
    <xdr:to>
      <xdr:col>43</xdr:col>
      <xdr:colOff>34925</xdr:colOff>
      <xdr:row>109</xdr:row>
      <xdr:rowOff>9525</xdr:rowOff>
    </xdr:to>
    <xdr:graphicFrame>
      <xdr:nvGraphicFramePr>
        <xdr:cNvPr id="5" name="图表 4"/>
        <xdr:cNvGraphicFramePr/>
      </xdr:nvGraphicFramePr>
      <xdr:xfrm>
        <a:off x="28909010" y="16200755"/>
        <a:ext cx="6082665" cy="2563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457200</xdr:colOff>
      <xdr:row>180</xdr:row>
      <xdr:rowOff>76200</xdr:rowOff>
    </xdr:from>
    <xdr:to>
      <xdr:col>25</xdr:col>
      <xdr:colOff>152400</xdr:colOff>
      <xdr:row>196</xdr:row>
      <xdr:rowOff>76200</xdr:rowOff>
    </xdr:to>
    <xdr:graphicFrame>
      <xdr:nvGraphicFramePr>
        <xdr:cNvPr id="6" name="图表 5"/>
        <xdr:cNvGraphicFramePr/>
      </xdr:nvGraphicFramePr>
      <xdr:xfrm>
        <a:off x="16744950" y="31003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300355</xdr:colOff>
      <xdr:row>181</xdr:row>
      <xdr:rowOff>53975</xdr:rowOff>
    </xdr:from>
    <xdr:to>
      <xdr:col>30</xdr:col>
      <xdr:colOff>681355</xdr:colOff>
      <xdr:row>197</xdr:row>
      <xdr:rowOff>53975</xdr:rowOff>
    </xdr:to>
    <xdr:graphicFrame>
      <xdr:nvGraphicFramePr>
        <xdr:cNvPr id="7" name="图表 6"/>
        <xdr:cNvGraphicFramePr/>
      </xdr:nvGraphicFramePr>
      <xdr:xfrm>
        <a:off x="22150705" y="31153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441960</xdr:colOff>
      <xdr:row>63</xdr:row>
      <xdr:rowOff>106680</xdr:rowOff>
    </xdr:from>
    <xdr:to>
      <xdr:col>18</xdr:col>
      <xdr:colOff>182245</xdr:colOff>
      <xdr:row>78</xdr:row>
      <xdr:rowOff>104140</xdr:rowOff>
    </xdr:to>
    <xdr:graphicFrame>
      <xdr:nvGraphicFramePr>
        <xdr:cNvPr id="8" name="图表 7"/>
        <xdr:cNvGraphicFramePr/>
      </xdr:nvGraphicFramePr>
      <xdr:xfrm>
        <a:off x="10481310" y="10974705"/>
        <a:ext cx="4617085" cy="2569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24765</xdr:colOff>
      <xdr:row>56</xdr:row>
      <xdr:rowOff>122555</xdr:rowOff>
    </xdr:from>
    <xdr:to>
      <xdr:col>46</xdr:col>
      <xdr:colOff>338455</xdr:colOff>
      <xdr:row>80</xdr:row>
      <xdr:rowOff>81280</xdr:rowOff>
    </xdr:to>
    <xdr:graphicFrame>
      <xdr:nvGraphicFramePr>
        <xdr:cNvPr id="9" name="图表 8"/>
        <xdr:cNvGraphicFramePr/>
      </xdr:nvGraphicFramePr>
      <xdr:xfrm>
        <a:off x="31552515" y="9790430"/>
        <a:ext cx="5800090" cy="4073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418465</xdr:colOff>
      <xdr:row>95</xdr:row>
      <xdr:rowOff>149860</xdr:rowOff>
    </xdr:from>
    <xdr:to>
      <xdr:col>12</xdr:col>
      <xdr:colOff>464820</xdr:colOff>
      <xdr:row>109</xdr:row>
      <xdr:rowOff>53975</xdr:rowOff>
    </xdr:to>
    <xdr:graphicFrame>
      <xdr:nvGraphicFramePr>
        <xdr:cNvPr id="10" name="图表 9"/>
        <xdr:cNvGraphicFramePr/>
      </xdr:nvGraphicFramePr>
      <xdr:xfrm>
        <a:off x="5981065" y="16504285"/>
        <a:ext cx="3837305" cy="2304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640715</xdr:colOff>
      <xdr:row>166</xdr:row>
      <xdr:rowOff>12065</xdr:rowOff>
    </xdr:from>
    <xdr:to>
      <xdr:col>27</xdr:col>
      <xdr:colOff>991870</xdr:colOff>
      <xdr:row>203</xdr:row>
      <xdr:rowOff>59690</xdr:rowOff>
    </xdr:to>
    <xdr:graphicFrame>
      <xdr:nvGraphicFramePr>
        <xdr:cNvPr id="2" name="图表 1"/>
        <xdr:cNvGraphicFramePr/>
      </xdr:nvGraphicFramePr>
      <xdr:xfrm>
        <a:off x="17738090" y="28539440"/>
        <a:ext cx="7656830" cy="639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98425</xdr:colOff>
      <xdr:row>166</xdr:row>
      <xdr:rowOff>75565</xdr:rowOff>
    </xdr:from>
    <xdr:to>
      <xdr:col>30</xdr:col>
      <xdr:colOff>479425</xdr:colOff>
      <xdr:row>182</xdr:row>
      <xdr:rowOff>75565</xdr:rowOff>
    </xdr:to>
    <xdr:graphicFrame>
      <xdr:nvGraphicFramePr>
        <xdr:cNvPr id="3" name="图表 2"/>
        <xdr:cNvGraphicFramePr/>
      </xdr:nvGraphicFramePr>
      <xdr:xfrm>
        <a:off x="23453725" y="286029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1024890</xdr:colOff>
      <xdr:row>164</xdr:row>
      <xdr:rowOff>123190</xdr:rowOff>
    </xdr:from>
    <xdr:to>
      <xdr:col>35</xdr:col>
      <xdr:colOff>358140</xdr:colOff>
      <xdr:row>180</xdr:row>
      <xdr:rowOff>123190</xdr:rowOff>
    </xdr:to>
    <xdr:graphicFrame>
      <xdr:nvGraphicFramePr>
        <xdr:cNvPr id="4" name="图表 3"/>
        <xdr:cNvGraphicFramePr/>
      </xdr:nvGraphicFramePr>
      <xdr:xfrm>
        <a:off x="28571190" y="283076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398780</xdr:colOff>
      <xdr:row>165</xdr:row>
      <xdr:rowOff>38735</xdr:rowOff>
    </xdr:from>
    <xdr:to>
      <xdr:col>40</xdr:col>
      <xdr:colOff>779780</xdr:colOff>
      <xdr:row>181</xdr:row>
      <xdr:rowOff>38735</xdr:rowOff>
    </xdr:to>
    <xdr:graphicFrame>
      <xdr:nvGraphicFramePr>
        <xdr:cNvPr id="5" name="图表 4"/>
        <xdr:cNvGraphicFramePr/>
      </xdr:nvGraphicFramePr>
      <xdr:xfrm>
        <a:off x="34231580" y="283946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379730</xdr:colOff>
      <xdr:row>168</xdr:row>
      <xdr:rowOff>63500</xdr:rowOff>
    </xdr:from>
    <xdr:to>
      <xdr:col>14</xdr:col>
      <xdr:colOff>94615</xdr:colOff>
      <xdr:row>182</xdr:row>
      <xdr:rowOff>34925</xdr:rowOff>
    </xdr:to>
    <xdr:graphicFrame>
      <xdr:nvGraphicFramePr>
        <xdr:cNvPr id="6" name="图表 5"/>
        <xdr:cNvGraphicFramePr/>
      </xdr:nvGraphicFramePr>
      <xdr:xfrm>
        <a:off x="8485505" y="28933775"/>
        <a:ext cx="3829685" cy="2371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685800</xdr:colOff>
      <xdr:row>168</xdr:row>
      <xdr:rowOff>95250</xdr:rowOff>
    </xdr:from>
    <xdr:to>
      <xdr:col>19</xdr:col>
      <xdr:colOff>381000</xdr:colOff>
      <xdr:row>184</xdr:row>
      <xdr:rowOff>95250</xdr:rowOff>
    </xdr:to>
    <xdr:graphicFrame>
      <xdr:nvGraphicFramePr>
        <xdr:cNvPr id="7" name="图表 6"/>
        <xdr:cNvGraphicFramePr/>
      </xdr:nvGraphicFramePr>
      <xdr:xfrm>
        <a:off x="12906375" y="28965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650240</xdr:colOff>
      <xdr:row>133</xdr:row>
      <xdr:rowOff>97790</xdr:rowOff>
    </xdr:from>
    <xdr:to>
      <xdr:col>25</xdr:col>
      <xdr:colOff>644525</xdr:colOff>
      <xdr:row>164</xdr:row>
      <xdr:rowOff>78740</xdr:rowOff>
    </xdr:to>
    <xdr:graphicFrame>
      <xdr:nvGraphicFramePr>
        <xdr:cNvPr id="2" name="图表 1"/>
        <xdr:cNvGraphicFramePr/>
      </xdr:nvGraphicFramePr>
      <xdr:xfrm>
        <a:off x="14671040" y="22967315"/>
        <a:ext cx="7290435" cy="529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128270</xdr:colOff>
      <xdr:row>131</xdr:row>
      <xdr:rowOff>66040</xdr:rowOff>
    </xdr:from>
    <xdr:to>
      <xdr:col>30</xdr:col>
      <xdr:colOff>668655</xdr:colOff>
      <xdr:row>144</xdr:row>
      <xdr:rowOff>30480</xdr:rowOff>
    </xdr:to>
    <xdr:graphicFrame>
      <xdr:nvGraphicFramePr>
        <xdr:cNvPr id="3" name="图表 2"/>
        <xdr:cNvGraphicFramePr/>
      </xdr:nvGraphicFramePr>
      <xdr:xfrm>
        <a:off x="22131020" y="22592665"/>
        <a:ext cx="3283585" cy="2193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595630</xdr:colOff>
      <xdr:row>132</xdr:row>
      <xdr:rowOff>39370</xdr:rowOff>
    </xdr:from>
    <xdr:to>
      <xdr:col>36</xdr:col>
      <xdr:colOff>531495</xdr:colOff>
      <xdr:row>146</xdr:row>
      <xdr:rowOff>89535</xdr:rowOff>
    </xdr:to>
    <xdr:graphicFrame>
      <xdr:nvGraphicFramePr>
        <xdr:cNvPr id="4" name="图表 3"/>
        <xdr:cNvGraphicFramePr/>
      </xdr:nvGraphicFramePr>
      <xdr:xfrm>
        <a:off x="26027380" y="22737445"/>
        <a:ext cx="3364865" cy="245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115570</xdr:colOff>
      <xdr:row>136</xdr:row>
      <xdr:rowOff>168910</xdr:rowOff>
    </xdr:from>
    <xdr:to>
      <xdr:col>16</xdr:col>
      <xdr:colOff>620395</xdr:colOff>
      <xdr:row>152</xdr:row>
      <xdr:rowOff>168910</xdr:rowOff>
    </xdr:to>
    <xdr:graphicFrame>
      <xdr:nvGraphicFramePr>
        <xdr:cNvPr id="5" name="图表 4"/>
        <xdr:cNvGraphicFramePr/>
      </xdr:nvGraphicFramePr>
      <xdr:xfrm>
        <a:off x="9021445" y="235527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it4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右脚开始走"/>
      <sheetName val="抬左脚走"/>
      <sheetName val="右脚收步"/>
      <sheetName val="左脚开始走"/>
      <sheetName val="抬右脚走"/>
      <sheetName val="左脚收步"/>
      <sheetName val="Sheet4"/>
    </sheetNames>
    <sheetDataSet>
      <sheetData sheetId="0">
        <row r="23">
          <cell r="B23">
            <v>1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5">
          <cell r="T25">
            <v>0.03</v>
          </cell>
        </row>
        <row r="26">
          <cell r="E26">
            <v>0.005729578</v>
          </cell>
          <cell r="F26">
            <v>0</v>
          </cell>
          <cell r="G26">
            <v>0</v>
          </cell>
          <cell r="H26">
            <v>0.005729578</v>
          </cell>
        </row>
        <row r="27">
          <cell r="E27">
            <v>-0.247409438</v>
          </cell>
          <cell r="F27">
            <v>-0.253959767</v>
          </cell>
          <cell r="G27">
            <v>-0.248483952</v>
          </cell>
          <cell r="H27">
            <v>-0.242178288</v>
          </cell>
        </row>
        <row r="28">
          <cell r="E28">
            <v>-0.491764376</v>
          </cell>
          <cell r="F28">
            <v>-0.503913482</v>
          </cell>
          <cell r="G28">
            <v>-0.461853423</v>
          </cell>
          <cell r="H28">
            <v>-0.451639139</v>
          </cell>
        </row>
        <row r="29">
          <cell r="E29">
            <v>-0.719280714</v>
          </cell>
          <cell r="F29">
            <v>-0.74618774</v>
          </cell>
          <cell r="G29">
            <v>-0.610002731</v>
          </cell>
          <cell r="H29">
            <v>-0.589552991</v>
          </cell>
        </row>
        <row r="30">
          <cell r="E30">
            <v>-0.922677551</v>
          </cell>
          <cell r="F30">
            <v>-0.977461885</v>
          </cell>
          <cell r="G30">
            <v>-0.668024391</v>
          </cell>
          <cell r="H30">
            <v>-0.628381406</v>
          </cell>
        </row>
        <row r="31">
          <cell r="E31">
            <v>-1.09542318</v>
          </cell>
          <cell r="F31">
            <v>-1.194756885</v>
          </cell>
          <cell r="G31">
            <v>-0.615916561</v>
          </cell>
          <cell r="H31">
            <v>-0.545848807</v>
          </cell>
        </row>
        <row r="32">
          <cell r="E32">
            <v>-1.2317106</v>
          </cell>
          <cell r="F32">
            <v>-1.395424145</v>
          </cell>
          <cell r="G32">
            <v>-0.4382905</v>
          </cell>
          <cell r="H32">
            <v>-0.324643737</v>
          </cell>
        </row>
        <row r="33">
          <cell r="E33">
            <v>-1.326433088</v>
          </cell>
          <cell r="F33">
            <v>-1.577134387</v>
          </cell>
          <cell r="G33">
            <v>-0.12407805</v>
          </cell>
          <cell r="H33">
            <v>0.047879808</v>
          </cell>
        </row>
        <row r="34">
          <cell r="E34">
            <v>-1.375159723</v>
          </cell>
          <cell r="F34">
            <v>-1.737866478</v>
          </cell>
          <cell r="G34">
            <v>0.333760968</v>
          </cell>
          <cell r="H34">
            <v>0.580001137</v>
          </cell>
        </row>
        <row r="35">
          <cell r="E35">
            <v>-1.374110935</v>
          </cell>
          <cell r="F35">
            <v>-1.875896291</v>
          </cell>
          <cell r="G35">
            <v>0.938531236</v>
          </cell>
          <cell r="H35">
            <v>1.27593154</v>
          </cell>
        </row>
        <row r="36">
          <cell r="E36">
            <v>-1.320134065</v>
          </cell>
          <cell r="F36">
            <v>-1.989785553</v>
          </cell>
          <cell r="G36">
            <v>1.690094529</v>
          </cell>
          <cell r="H36">
            <v>2.136112997</v>
          </cell>
        </row>
        <row r="37">
          <cell r="E37">
            <v>-1.210678866</v>
          </cell>
          <cell r="F37">
            <v>-2.078370695</v>
          </cell>
          <cell r="G37">
            <v>2.585162229</v>
          </cell>
          <cell r="H37">
            <v>3.157516923</v>
          </cell>
        </row>
        <row r="38">
          <cell r="E38">
            <v>-1.043773104</v>
          </cell>
          <cell r="F38">
            <v>-2.140751698</v>
          </cell>
          <cell r="G38">
            <v>3.617587909</v>
          </cell>
          <cell r="H38">
            <v>4.333942843</v>
          </cell>
        </row>
        <row r="39">
          <cell r="E39">
            <v>-0.817998042</v>
          </cell>
          <cell r="F39">
            <v>-2.176280954</v>
          </cell>
          <cell r="G39">
            <v>4.778659826</v>
          </cell>
          <cell r="H39">
            <v>5.65631711</v>
          </cell>
        </row>
        <row r="40">
          <cell r="E40">
            <v>-0.532464037</v>
          </cell>
          <cell r="F40">
            <v>-2.184552093</v>
          </cell>
          <cell r="G40">
            <v>6.057393508</v>
          </cell>
          <cell r="H40">
            <v>7.112991624</v>
          </cell>
        </row>
        <row r="41">
          <cell r="E41">
            <v>-0.18678604</v>
          </cell>
          <cell r="F41">
            <v>-2.165388849</v>
          </cell>
          <cell r="G41">
            <v>7.440824294</v>
          </cell>
          <cell r="H41">
            <v>8.690042542</v>
          </cell>
        </row>
        <row r="42">
          <cell r="E42">
            <v>0.218940827</v>
          </cell>
          <cell r="F42">
            <v>-2.118833925</v>
          </cell>
          <cell r="G42">
            <v>8.91429985</v>
          </cell>
          <cell r="H42">
            <v>10.37156897</v>
          </cell>
        </row>
        <row r="43">
          <cell r="E43">
            <v>0.684165746</v>
          </cell>
          <cell r="F43">
            <v>-2.045137802</v>
          </cell>
          <cell r="G43">
            <v>10.46177275</v>
          </cell>
          <cell r="H43">
            <v>12.13999169</v>
          </cell>
        </row>
        <row r="44">
          <cell r="E44">
            <v>1.207906673</v>
          </cell>
          <cell r="F44">
            <v>-1.944747615</v>
          </cell>
          <cell r="G44">
            <v>12.06609301</v>
          </cell>
          <cell r="H44">
            <v>13.97635189</v>
          </cell>
        </row>
        <row r="45">
          <cell r="E45">
            <v>1.788774746</v>
          </cell>
          <cell r="F45">
            <v>-1.818296019</v>
          </cell>
          <cell r="G45">
            <v>13.7093006</v>
          </cell>
          <cell r="H45">
            <v>15.86060981</v>
          </cell>
        </row>
        <row r="46">
          <cell r="E46">
            <v>2.424998799</v>
          </cell>
          <cell r="F46">
            <v>-1.66658999</v>
          </cell>
          <cell r="G46">
            <v>15.37291806</v>
          </cell>
          <cell r="H46">
            <v>17.77194351</v>
          </cell>
        </row>
        <row r="47">
          <cell r="E47">
            <v>3.114449777</v>
          </cell>
          <cell r="F47">
            <v>-1.490599723</v>
          </cell>
          <cell r="G47">
            <v>17.03824298</v>
          </cell>
          <cell r="H47">
            <v>19.68904759</v>
          </cell>
        </row>
        <row r="48">
          <cell r="E48">
            <v>3.854665217</v>
          </cell>
          <cell r="F48">
            <v>-1.291447455</v>
          </cell>
          <cell r="G48">
            <v>18.68664055</v>
          </cell>
          <cell r="H48">
            <v>21.59043182</v>
          </cell>
        </row>
        <row r="49">
          <cell r="E49">
            <v>4.642873699</v>
          </cell>
          <cell r="F49">
            <v>-1.070396327</v>
          </cell>
          <cell r="G49">
            <v>20.29983617</v>
          </cell>
          <cell r="H49">
            <v>23.45471994</v>
          </cell>
        </row>
        <row r="50">
          <cell r="E50">
            <v>5.476019284</v>
          </cell>
          <cell r="F50">
            <v>-0.828839217</v>
          </cell>
          <cell r="G50">
            <v>21.86020791</v>
          </cell>
          <cell r="H50">
            <v>25.26094832</v>
          </cell>
        </row>
        <row r="51">
          <cell r="E51">
            <v>6.350785995</v>
          </cell>
          <cell r="F51">
            <v>-0.568287616</v>
          </cell>
          <cell r="G51">
            <v>23.35107911</v>
          </cell>
          <cell r="H51">
            <v>26.98886469</v>
          </cell>
        </row>
        <row r="52">
          <cell r="E52">
            <v>7.263622268</v>
          </cell>
          <cell r="F52">
            <v>-0.29036044</v>
          </cell>
          <cell r="G52">
            <v>24.7570109</v>
          </cell>
          <cell r="H52">
            <v>28.61922683</v>
          </cell>
        </row>
        <row r="53">
          <cell r="E53">
            <v>8.210765398</v>
          </cell>
          <cell r="F53">
            <v>0.00322707</v>
          </cell>
          <cell r="G53">
            <v>26.06409478</v>
          </cell>
          <cell r="H53">
            <v>30.1341013</v>
          </cell>
        </row>
        <row r="54">
          <cell r="E54">
            <v>9.188266003</v>
          </cell>
          <cell r="F54">
            <v>0.31067455</v>
          </cell>
          <cell r="G54">
            <v>27.2602451</v>
          </cell>
          <cell r="H54">
            <v>31.51716215</v>
          </cell>
        </row>
        <row r="55">
          <cell r="E55">
            <v>10.19201249</v>
          </cell>
          <cell r="F55">
            <v>0.630107625</v>
          </cell>
          <cell r="G55">
            <v>28.33549168</v>
          </cell>
          <cell r="H55">
            <v>32.75398961</v>
          </cell>
        </row>
        <row r="56">
          <cell r="E56">
            <v>11.21775549</v>
          </cell>
          <cell r="F56">
            <v>0.959589079</v>
          </cell>
          <cell r="G56">
            <v>29.28227229</v>
          </cell>
          <cell r="H56">
            <v>33.83236881</v>
          </cell>
        </row>
        <row r="57">
          <cell r="E57">
            <v>12.26113232</v>
          </cell>
          <cell r="F57">
            <v>1.29713001</v>
          </cell>
          <cell r="G57">
            <v>30.09572526</v>
          </cell>
          <cell r="H57">
            <v>34.74258851</v>
          </cell>
        </row>
        <row r="58">
          <cell r="E58">
            <v>13.31769147</v>
          </cell>
          <cell r="F58">
            <v>1.640700949</v>
          </cell>
          <cell r="G58">
            <v>30.77398196</v>
          </cell>
          <cell r="H58">
            <v>35.47773979</v>
          </cell>
        </row>
        <row r="59">
          <cell r="E59">
            <v>14.38291701</v>
          </cell>
          <cell r="F59">
            <v>1.988243047</v>
          </cell>
          <cell r="G59">
            <v>31.31845938</v>
          </cell>
          <cell r="H59">
            <v>36.03401474</v>
          </cell>
        </row>
        <row r="60">
          <cell r="E60">
            <v>15.45225309</v>
          </cell>
          <cell r="F60">
            <v>2.337679217</v>
          </cell>
          <cell r="G60">
            <v>31.73415269</v>
          </cell>
          <cell r="H60">
            <v>36.41100522</v>
          </cell>
        </row>
        <row r="61">
          <cell r="E61">
            <v>16.52112836</v>
          </cell>
          <cell r="F61">
            <v>2.686925263</v>
          </cell>
          <cell r="G61">
            <v>32.02974395</v>
          </cell>
          <cell r="H61">
            <v>36.61191527</v>
          </cell>
        </row>
        <row r="62">
          <cell r="E62">
            <v>17.58498048</v>
          </cell>
          <cell r="F62">
            <v>3.03390105</v>
          </cell>
          <cell r="G62">
            <v>32.21583103</v>
          </cell>
          <cell r="H62">
            <v>36.64284659</v>
          </cell>
        </row>
        <row r="63">
          <cell r="E63">
            <v>18.63928048</v>
          </cell>
          <cell r="F63">
            <v>3.376541654</v>
          </cell>
          <cell r="G63">
            <v>32.3029828</v>
          </cell>
          <cell r="H63">
            <v>36.51181901</v>
          </cell>
        </row>
        <row r="64">
          <cell r="E64">
            <v>19.67955734</v>
          </cell>
          <cell r="F64">
            <v>3.712808505</v>
          </cell>
          <cell r="G64">
            <v>32.30153759</v>
          </cell>
          <cell r="H64">
            <v>36.22850904</v>
          </cell>
        </row>
        <row r="65">
          <cell r="E65">
            <v>20.70142236</v>
          </cell>
          <cell r="F65">
            <v>4.040700539</v>
          </cell>
          <cell r="G65">
            <v>32.22158009</v>
          </cell>
          <cell r="H65">
            <v>35.80406664</v>
          </cell>
        </row>
        <row r="66">
          <cell r="E66">
            <v>21.70059364</v>
          </cell>
          <cell r="F66">
            <v>4.358265348</v>
          </cell>
          <cell r="G66">
            <v>32.07291828</v>
          </cell>
          <cell r="H66">
            <v>35.25093205</v>
          </cell>
        </row>
        <row r="67">
          <cell r="E67">
            <v>22.67292052</v>
          </cell>
          <cell r="F67">
            <v>4.663610348</v>
          </cell>
          <cell r="G67">
            <v>31.8650604</v>
          </cell>
          <cell r="H67">
            <v>34.58265256</v>
          </cell>
        </row>
        <row r="68">
          <cell r="E68">
            <v>23.6144081</v>
          </cell>
          <cell r="F68">
            <v>4.954913888</v>
          </cell>
          <cell r="G68">
            <v>31.60719186</v>
          </cell>
          <cell r="H68">
            <v>33.8136993</v>
          </cell>
        </row>
        <row r="69">
          <cell r="E69">
            <v>24.52124161</v>
          </cell>
          <cell r="F69">
            <v>5.230436446</v>
          </cell>
          <cell r="G69">
            <v>31.30815211</v>
          </cell>
          <cell r="H69">
            <v>32.95928407</v>
          </cell>
        </row>
        <row r="70">
          <cell r="E70">
            <v>25.38981091</v>
          </cell>
          <cell r="F70">
            <v>5.488531748</v>
          </cell>
          <cell r="G70">
            <v>30.9764117</v>
          </cell>
          <cell r="H70">
            <v>32.03517609</v>
          </cell>
        </row>
        <row r="71">
          <cell r="E71">
            <v>26.21673498</v>
          </cell>
          <cell r="F71">
            <v>5.727657941</v>
          </cell>
          <cell r="G71">
            <v>30.62004909</v>
          </cell>
          <cell r="H71">
            <v>31.0575188</v>
          </cell>
        </row>
        <row r="72">
          <cell r="E72">
            <v>26.99888629</v>
          </cell>
          <cell r="F72">
            <v>5.946388716</v>
          </cell>
          <cell r="G72">
            <v>30.24672765</v>
          </cell>
          <cell r="H72">
            <v>30.0426467</v>
          </cell>
        </row>
        <row r="73">
          <cell r="E73">
            <v>27.73341536</v>
          </cell>
          <cell r="F73">
            <v>6.143424484</v>
          </cell>
          <cell r="G73">
            <v>29.86367256</v>
          </cell>
          <cell r="H73">
            <v>29.00690209</v>
          </cell>
        </row>
        <row r="74">
          <cell r="E74">
            <v>28.41777512</v>
          </cell>
          <cell r="F74">
            <v>6.317603522</v>
          </cell>
          <cell r="G74">
            <v>29.47764776</v>
          </cell>
          <cell r="H74">
            <v>27.96645188</v>
          </cell>
        </row>
        <row r="75">
          <cell r="E75">
            <v>29.04974542</v>
          </cell>
          <cell r="F75">
            <v>6.467913104</v>
          </cell>
          <cell r="G75">
            <v>29.09493287</v>
          </cell>
          <cell r="H75">
            <v>26.9371044</v>
          </cell>
        </row>
        <row r="76">
          <cell r="E76">
            <v>29.62745751</v>
          </cell>
          <cell r="F76">
            <v>6.59350068</v>
          </cell>
          <cell r="G76">
            <v>28.72130013</v>
          </cell>
          <cell r="H76">
            <v>25.93412619</v>
          </cell>
        </row>
        <row r="77">
          <cell r="E77">
            <v>30.1494184</v>
          </cell>
          <cell r="F77">
            <v>6.693685003</v>
          </cell>
          <cell r="G77">
            <v>28.36199133</v>
          </cell>
          <cell r="H77">
            <v>24.97205876</v>
          </cell>
        </row>
        <row r="78">
          <cell r="E78">
            <v>30.61453545</v>
          </cell>
          <cell r="F78">
            <v>6.767967291</v>
          </cell>
          <cell r="G78">
            <v>28.02169472</v>
          </cell>
          <cell r="H78">
            <v>24.06453544</v>
          </cell>
        </row>
        <row r="79">
          <cell r="E79">
            <v>31.02214071</v>
          </cell>
          <cell r="F79">
            <v>6.816042375</v>
          </cell>
          <cell r="G79">
            <v>27.70452198</v>
          </cell>
          <cell r="H79">
            <v>23.22409814</v>
          </cell>
        </row>
        <row r="80">
          <cell r="E80">
            <v>31.37201543</v>
          </cell>
          <cell r="F80">
            <v>6.837809844</v>
          </cell>
          <cell r="G80">
            <v>27.4139851</v>
          </cell>
          <cell r="H80">
            <v>22.46201412</v>
          </cell>
        </row>
        <row r="81">
          <cell r="E81">
            <v>31.66441453</v>
          </cell>
          <cell r="F81">
            <v>6.833385206</v>
          </cell>
          <cell r="G81">
            <v>27.15297337</v>
          </cell>
          <cell r="H81">
            <v>21.78809286</v>
          </cell>
        </row>
        <row r="82">
          <cell r="E82">
            <v>31.90009102</v>
          </cell>
          <cell r="F82">
            <v>6.803111033</v>
          </cell>
          <cell r="G82">
            <v>26.92373028</v>
          </cell>
          <cell r="H82">
            <v>21.21050278</v>
          </cell>
        </row>
        <row r="83">
          <cell r="E83">
            <v>32.08032045</v>
          </cell>
          <cell r="F83">
            <v>6.747568103</v>
          </cell>
          <cell r="G83">
            <v>26.72783043</v>
          </cell>
          <cell r="H83">
            <v>20.73558806</v>
          </cell>
        </row>
        <row r="84">
          <cell r="E84">
            <v>32.20692545</v>
          </cell>
          <cell r="F84">
            <v>6.66758657</v>
          </cell>
          <cell r="G84">
            <v>26.56615652</v>
          </cell>
          <cell r="H84">
            <v>20.36768543</v>
          </cell>
        </row>
        <row r="85">
          <cell r="E85">
            <v>32.28230007</v>
          </cell>
          <cell r="F85">
            <v>6.564257098</v>
          </cell>
          <cell r="G85">
            <v>26.43887622</v>
          </cell>
          <cell r="H85">
            <v>20.108941</v>
          </cell>
        </row>
        <row r="86">
          <cell r="E86">
            <v>32.30943432</v>
          </cell>
          <cell r="F86">
            <v>6.438942009</v>
          </cell>
          <cell r="G86">
            <v>26.34541913</v>
          </cell>
          <cell r="H86">
            <v>19.95912701</v>
          </cell>
        </row>
        <row r="87">
          <cell r="E87">
            <v>32.29193859</v>
          </cell>
          <cell r="F87">
            <v>6.293286449</v>
          </cell>
          <cell r="G87">
            <v>26.28445371</v>
          </cell>
          <cell r="H87">
            <v>19.9154586</v>
          </cell>
        </row>
        <row r="88">
          <cell r="E88">
            <v>32.23406811</v>
          </cell>
          <cell r="F88">
            <v>6.129229529</v>
          </cell>
          <cell r="G88">
            <v>26.25386423</v>
          </cell>
          <cell r="H88">
            <v>19.97241071</v>
          </cell>
        </row>
        <row r="89">
          <cell r="E89">
            <v>32.14074743</v>
          </cell>
          <cell r="F89">
            <v>5.949015476</v>
          </cell>
          <cell r="G89">
            <v>26.25072765</v>
          </cell>
          <cell r="H89">
            <v>20.12153476</v>
          </cell>
        </row>
        <row r="90">
          <cell r="E90">
            <v>32.01759484</v>
          </cell>
          <cell r="F90">
            <v>5.755204784</v>
          </cell>
          <cell r="G90">
            <v>26.2712906</v>
          </cell>
          <cell r="H90">
            <v>20.35127549</v>
          </cell>
        </row>
        <row r="91">
          <cell r="E91">
            <v>31.87094686</v>
          </cell>
          <cell r="F91">
            <v>5.550685356</v>
          </cell>
          <cell r="G91">
            <v>26.3109463</v>
          </cell>
          <cell r="H91">
            <v>20.64678777</v>
          </cell>
        </row>
        <row r="92">
          <cell r="E92">
            <v>31.70788267</v>
          </cell>
          <cell r="F92">
            <v>5.338683672</v>
          </cell>
          <cell r="G92">
            <v>26.36421146</v>
          </cell>
          <cell r="H92">
            <v>20.98975338</v>
          </cell>
        </row>
        <row r="93">
          <cell r="E93">
            <v>31.53624858</v>
          </cell>
        </row>
      </sheetData>
      <sheetData sheetId="1">
        <row r="25">
          <cell r="E25">
            <v>31.53624858</v>
          </cell>
          <cell r="F25">
            <v>5.122775929</v>
          </cell>
          <cell r="G25">
            <v>26.42470327</v>
          </cell>
          <cell r="H25">
            <v>21.35819779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79"/>
  <sheetViews>
    <sheetView zoomScale="115" zoomScaleNormal="115" topLeftCell="A31" workbookViewId="0">
      <selection activeCell="F80" sqref="F80"/>
    </sheetView>
  </sheetViews>
  <sheetFormatPr defaultColWidth="9" defaultRowHeight="13.5"/>
  <cols>
    <col min="5" max="6" width="13.75"/>
    <col min="7" max="7" width="9.5" customWidth="1"/>
    <col min="8" max="8" width="13.75"/>
    <col min="15" max="18" width="13.75"/>
    <col min="22" max="25" width="13.75"/>
    <col min="27" max="30" width="13.75"/>
  </cols>
  <sheetData>
    <row r="1" spans="1:22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7"/>
      <c r="N1" s="33" t="s">
        <v>1</v>
      </c>
      <c r="O1" s="34"/>
      <c r="P1" s="34"/>
      <c r="Q1" s="34"/>
      <c r="R1" s="34"/>
      <c r="S1" s="34"/>
      <c r="T1" s="34"/>
      <c r="U1" s="34"/>
      <c r="V1" s="34"/>
    </row>
    <row r="2" spans="1:22">
      <c r="A2" s="1"/>
      <c r="B2" s="1"/>
      <c r="C2" s="1"/>
      <c r="D2" s="3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35" t="s">
        <v>9</v>
      </c>
      <c r="L2" s="36" t="s">
        <v>10</v>
      </c>
      <c r="M2" s="7"/>
      <c r="N2" s="37" t="s">
        <v>2</v>
      </c>
      <c r="O2" s="35" t="s">
        <v>3</v>
      </c>
      <c r="P2" s="35" t="s">
        <v>4</v>
      </c>
      <c r="Q2" s="35" t="s">
        <v>5</v>
      </c>
      <c r="R2" s="35" t="s">
        <v>6</v>
      </c>
      <c r="S2" s="35" t="s">
        <v>7</v>
      </c>
      <c r="T2" s="35" t="s">
        <v>8</v>
      </c>
      <c r="U2" s="61" t="s">
        <v>9</v>
      </c>
      <c r="V2" s="36" t="s">
        <v>10</v>
      </c>
    </row>
    <row r="3" ht="14.25" spans="1:22">
      <c r="A3" s="1"/>
      <c r="B3" s="1"/>
      <c r="C3" s="1"/>
      <c r="D3" s="5" t="s">
        <v>11</v>
      </c>
      <c r="E3" s="6">
        <v>24</v>
      </c>
      <c r="F3" s="6">
        <v>50</v>
      </c>
      <c r="G3" s="6">
        <v>73.055</v>
      </c>
      <c r="H3" s="6">
        <v>29</v>
      </c>
      <c r="I3" s="6">
        <v>49.3</v>
      </c>
      <c r="J3" s="6">
        <v>12</v>
      </c>
      <c r="K3" s="35">
        <v>2000</v>
      </c>
      <c r="L3" s="35">
        <v>5</v>
      </c>
      <c r="M3" s="7"/>
      <c r="N3" s="5" t="s">
        <v>11</v>
      </c>
      <c r="O3" s="6">
        <v>24</v>
      </c>
      <c r="P3" s="6">
        <v>55</v>
      </c>
      <c r="Q3" s="6">
        <v>60.05</v>
      </c>
      <c r="R3" s="6">
        <v>23</v>
      </c>
      <c r="S3" s="6">
        <v>52</v>
      </c>
      <c r="T3" s="6">
        <v>12</v>
      </c>
      <c r="U3" s="62">
        <v>2000</v>
      </c>
      <c r="V3" s="36">
        <v>5</v>
      </c>
    </row>
    <row r="4" spans="1:22">
      <c r="A4" s="1"/>
      <c r="B4" s="1"/>
      <c r="C4" s="1"/>
      <c r="D4" s="7" t="s">
        <v>12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14.2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4.25" spans="1:22">
      <c r="A6" s="1"/>
      <c r="B6" s="1"/>
      <c r="C6" s="1"/>
      <c r="D6" s="8" t="s">
        <v>13</v>
      </c>
      <c r="E6" s="9"/>
      <c r="F6" s="9"/>
      <c r="G6" s="9"/>
      <c r="H6" s="10"/>
      <c r="I6" s="7"/>
      <c r="J6" s="7"/>
      <c r="K6" s="7"/>
      <c r="L6" s="7"/>
      <c r="M6" s="7"/>
      <c r="N6" s="38" t="s">
        <v>14</v>
      </c>
      <c r="O6" s="39"/>
      <c r="P6" s="39"/>
      <c r="Q6" s="39"/>
      <c r="R6" s="63"/>
      <c r="S6" s="1"/>
      <c r="T6" s="1"/>
      <c r="U6" s="1"/>
      <c r="V6" s="1"/>
    </row>
    <row r="7" spans="1:22">
      <c r="A7" s="1"/>
      <c r="B7" s="1"/>
      <c r="C7" s="1"/>
      <c r="D7" s="11"/>
      <c r="E7" s="12"/>
      <c r="F7" s="12"/>
      <c r="G7" s="12"/>
      <c r="H7" s="13"/>
      <c r="I7" s="7"/>
      <c r="J7" s="7"/>
      <c r="K7" s="7"/>
      <c r="L7" s="7"/>
      <c r="M7" s="7"/>
      <c r="N7" s="40"/>
      <c r="O7" s="41"/>
      <c r="P7" s="41"/>
      <c r="Q7" s="41"/>
      <c r="R7" s="64"/>
      <c r="S7" s="1"/>
      <c r="T7" s="1"/>
      <c r="U7" s="1"/>
      <c r="V7" s="1"/>
    </row>
    <row r="8" ht="14.25" spans="1:22">
      <c r="A8" s="1"/>
      <c r="B8" s="1"/>
      <c r="C8" s="1"/>
      <c r="D8" s="14" t="s">
        <v>15</v>
      </c>
      <c r="E8" s="15">
        <v>130</v>
      </c>
      <c r="F8" s="15">
        <v>150</v>
      </c>
      <c r="G8" s="15">
        <v>150</v>
      </c>
      <c r="H8" s="16">
        <v>130</v>
      </c>
      <c r="I8" s="42" t="s">
        <v>16</v>
      </c>
      <c r="J8" s="43">
        <v>0.9</v>
      </c>
      <c r="K8" s="7"/>
      <c r="L8" s="42" t="s">
        <v>17</v>
      </c>
      <c r="M8" s="44">
        <v>0.95</v>
      </c>
      <c r="N8" s="45" t="s">
        <v>18</v>
      </c>
      <c r="O8" s="46"/>
      <c r="P8" s="46"/>
      <c r="Q8" s="46"/>
      <c r="R8" s="65"/>
      <c r="S8" s="1"/>
      <c r="T8" s="1"/>
      <c r="U8" s="1"/>
      <c r="V8" s="1"/>
    </row>
    <row r="9" ht="14.25" spans="1:22">
      <c r="A9" s="1"/>
      <c r="B9" s="1"/>
      <c r="C9" s="1"/>
      <c r="D9" s="14" t="s">
        <v>19</v>
      </c>
      <c r="E9" s="15">
        <v>-30</v>
      </c>
      <c r="F9" s="15">
        <v>-20</v>
      </c>
      <c r="G9" s="15">
        <v>-20</v>
      </c>
      <c r="H9" s="16">
        <v>-10</v>
      </c>
      <c r="I9" s="47" t="s">
        <v>20</v>
      </c>
      <c r="J9" s="47">
        <v>120</v>
      </c>
      <c r="K9" s="47">
        <v>157</v>
      </c>
      <c r="L9" s="47">
        <v>157</v>
      </c>
      <c r="M9" s="47">
        <v>120</v>
      </c>
      <c r="N9" s="45"/>
      <c r="O9" s="46"/>
      <c r="P9" s="46"/>
      <c r="Q9" s="46"/>
      <c r="R9" s="65"/>
      <c r="S9" s="1"/>
      <c r="T9" s="1"/>
      <c r="U9" s="1"/>
      <c r="V9" s="1"/>
    </row>
    <row r="10" ht="14.25" spans="1:22">
      <c r="A10" s="1"/>
      <c r="B10" s="1"/>
      <c r="C10" s="1" t="s">
        <v>21</v>
      </c>
      <c r="D10" s="17" t="s">
        <v>22</v>
      </c>
      <c r="E10" s="18" t="s">
        <v>23</v>
      </c>
      <c r="F10" s="18" t="s">
        <v>24</v>
      </c>
      <c r="G10" s="18" t="s">
        <v>25</v>
      </c>
      <c r="H10" s="19" t="s">
        <v>26</v>
      </c>
      <c r="I10" s="7"/>
      <c r="J10" s="7" t="s">
        <v>27</v>
      </c>
      <c r="K10" s="7" t="s">
        <v>28</v>
      </c>
      <c r="L10" s="7" t="s">
        <v>29</v>
      </c>
      <c r="M10" s="7" t="s">
        <v>30</v>
      </c>
      <c r="N10" s="48"/>
      <c r="O10" s="49"/>
      <c r="P10" s="49"/>
      <c r="Q10" s="49"/>
      <c r="R10" s="66"/>
      <c r="S10" s="1"/>
      <c r="T10" s="1"/>
      <c r="U10" s="1"/>
      <c r="V10" s="1"/>
    </row>
    <row r="11" spans="1:22">
      <c r="A11" s="1"/>
      <c r="B11" s="1"/>
      <c r="C11" s="1"/>
      <c r="D11" s="20">
        <v>1.1</v>
      </c>
      <c r="E11" s="21">
        <f t="shared" ref="E11:H14" si="0">E15</f>
        <v>75</v>
      </c>
      <c r="F11" s="21">
        <f t="shared" si="0"/>
        <v>58</v>
      </c>
      <c r="G11" s="21">
        <f t="shared" si="0"/>
        <v>-4</v>
      </c>
      <c r="H11" s="22">
        <f t="shared" si="0"/>
        <v>0</v>
      </c>
      <c r="I11" s="50">
        <f>D11*$J$8</f>
        <v>0.99</v>
      </c>
      <c r="J11" s="21">
        <f>-TRUNC(K$3*J$3*(G$3-H$3*SIN((E11+J$9)*PI()/180)-SQRT(I$3^2-(E$3-F$3-H$3*COS((E11+J$9)*PI()/180))^2))/5)</f>
        <v>-150248</v>
      </c>
      <c r="K11" s="21">
        <f>-TRUNC(U$3*T$3*(Q$3-R$3*SIN((F11+K$9)*PI()/180)-SQRT(S$3^2-(O$3-P$3-R$3*COS((F11+K$9)*PI()/180))^2))/5)</f>
        <v>-108882</v>
      </c>
      <c r="L11" s="24">
        <f t="shared" ref="L11:L24" si="1">-TRUNC(U$3*T$3*(Q$3-R$3*SIN((G11+L$9)*PI()/180)-SQRT(S$3^2-(O$3-P$3-R$3*COS((G11+L$9)*PI()/180))^2))/V$3)</f>
        <v>6332</v>
      </c>
      <c r="M11" s="25">
        <f t="shared" ref="M11:M24" si="2">-TRUNC(K$3*J$3*(G$3-H$3*SIN((H11+M$9)*PI()/180)-SQRT(I$3^2-(E$3-F$3-H$3*COS((H11+M$9)*PI()/180))^2))/L$3)</f>
        <v>-1</v>
      </c>
      <c r="N11" s="51">
        <f>I11</f>
        <v>0.99</v>
      </c>
      <c r="O11" s="52">
        <f>TRUNC(J11*$M$8)</f>
        <v>-142735</v>
      </c>
      <c r="P11" s="52">
        <f>TRUNC(K11*$M$8)</f>
        <v>-103437</v>
      </c>
      <c r="Q11" s="52">
        <f>TRUNC(L11*$M$8)</f>
        <v>6015</v>
      </c>
      <c r="R11" s="67">
        <f>TRUNC(M11*$M$8)</f>
        <v>0</v>
      </c>
      <c r="S11" s="1"/>
      <c r="T11" s="1"/>
      <c r="U11" s="1"/>
      <c r="V11" s="1"/>
    </row>
    <row r="12" spans="1:22">
      <c r="A12" s="1"/>
      <c r="B12" s="1"/>
      <c r="C12" s="1">
        <v>0.9</v>
      </c>
      <c r="D12" s="23">
        <f>C12+D11</f>
        <v>2</v>
      </c>
      <c r="E12" s="24">
        <f t="shared" si="0"/>
        <v>34</v>
      </c>
      <c r="F12" s="24">
        <f t="shared" si="0"/>
        <v>28</v>
      </c>
      <c r="G12" s="24">
        <v>-18</v>
      </c>
      <c r="H12" s="25">
        <v>16</v>
      </c>
      <c r="I12" s="53">
        <f t="shared" ref="I12:I24" si="3">D12*$J$8</f>
        <v>1.8</v>
      </c>
      <c r="J12" s="24">
        <f t="shared" ref="J12:J23" si="4">-TRUNC(K$3*J$3*(G$3-H$3*SIN((E12+J$9)*PI()/180)-SQRT(I$3^2-(E$3-F$3-H$3*COS((E12+J$9)*PI()/180))^2))/5)</f>
        <v>-53002</v>
      </c>
      <c r="K12" s="24">
        <f t="shared" ref="K12:K23" si="5">-TRUNC(U$3*T$3*(Q$3-R$3*SIN((F12+K$9)*PI()/180)-SQRT(S$3^2-(O$3-P$3-R$3*COS((F12+K$9)*PI()/180))^2))/5)</f>
        <v>-51299</v>
      </c>
      <c r="L12" s="24">
        <f t="shared" si="1"/>
        <v>25046</v>
      </c>
      <c r="M12" s="25">
        <f t="shared" si="2"/>
        <v>-18616</v>
      </c>
      <c r="N12" s="54">
        <f t="shared" ref="N12:N75" si="6">I12</f>
        <v>1.8</v>
      </c>
      <c r="O12" s="55">
        <f t="shared" ref="O12:R24" si="7">TRUNC(J12*$M$8)</f>
        <v>-50351</v>
      </c>
      <c r="P12" s="55">
        <f t="shared" si="7"/>
        <v>-48734</v>
      </c>
      <c r="Q12" s="55">
        <f t="shared" si="7"/>
        <v>23793</v>
      </c>
      <c r="R12" s="68">
        <f t="shared" si="7"/>
        <v>-17685</v>
      </c>
      <c r="S12" s="1"/>
      <c r="T12" s="1"/>
      <c r="U12" s="1"/>
      <c r="V12" s="1"/>
    </row>
    <row r="13" spans="1:22">
      <c r="A13" s="1"/>
      <c r="B13" s="1"/>
      <c r="C13" s="1">
        <v>1.05</v>
      </c>
      <c r="D13" s="23">
        <f t="shared" ref="D13:D24" si="8">C13+D12</f>
        <v>3.05</v>
      </c>
      <c r="E13" s="24">
        <f t="shared" si="0"/>
        <v>0</v>
      </c>
      <c r="F13" s="24">
        <f t="shared" si="0"/>
        <v>-4</v>
      </c>
      <c r="G13" s="24">
        <f t="shared" si="0"/>
        <v>58</v>
      </c>
      <c r="H13" s="25">
        <f t="shared" si="0"/>
        <v>75</v>
      </c>
      <c r="I13" s="53">
        <f t="shared" si="3"/>
        <v>2.745</v>
      </c>
      <c r="J13" s="24">
        <f t="shared" si="4"/>
        <v>-1</v>
      </c>
      <c r="K13" s="24">
        <f t="shared" si="5"/>
        <v>6332</v>
      </c>
      <c r="L13" s="24">
        <f t="shared" si="1"/>
        <v>-108882</v>
      </c>
      <c r="M13" s="25">
        <f t="shared" si="2"/>
        <v>-150248</v>
      </c>
      <c r="N13" s="54">
        <f t="shared" si="6"/>
        <v>2.745</v>
      </c>
      <c r="O13" s="55">
        <f t="shared" si="7"/>
        <v>0</v>
      </c>
      <c r="P13" s="55">
        <f t="shared" si="7"/>
        <v>6015</v>
      </c>
      <c r="Q13" s="55">
        <f t="shared" si="7"/>
        <v>-103437</v>
      </c>
      <c r="R13" s="68">
        <f t="shared" si="7"/>
        <v>-142735</v>
      </c>
      <c r="S13" s="1"/>
      <c r="T13" s="1"/>
      <c r="U13" s="1"/>
      <c r="V13" s="1"/>
    </row>
    <row r="14" spans="1:22">
      <c r="A14" s="1"/>
      <c r="B14" s="1"/>
      <c r="C14" s="1">
        <v>0.9</v>
      </c>
      <c r="D14" s="23">
        <f t="shared" si="8"/>
        <v>3.95</v>
      </c>
      <c r="E14" s="24">
        <f t="shared" si="0"/>
        <v>16</v>
      </c>
      <c r="F14" s="24">
        <f t="shared" si="0"/>
        <v>-18</v>
      </c>
      <c r="G14" s="24">
        <f t="shared" si="0"/>
        <v>28</v>
      </c>
      <c r="H14" s="25">
        <f t="shared" si="0"/>
        <v>34</v>
      </c>
      <c r="I14" s="53">
        <f t="shared" si="3"/>
        <v>3.555</v>
      </c>
      <c r="J14" s="24">
        <f t="shared" si="4"/>
        <v>-18616</v>
      </c>
      <c r="K14" s="24">
        <f t="shared" si="5"/>
        <v>25046</v>
      </c>
      <c r="L14" s="24">
        <f t="shared" si="1"/>
        <v>-51299</v>
      </c>
      <c r="M14" s="25">
        <f t="shared" si="2"/>
        <v>-53002</v>
      </c>
      <c r="N14" s="54">
        <f t="shared" si="6"/>
        <v>3.555</v>
      </c>
      <c r="O14" s="55">
        <f t="shared" si="7"/>
        <v>-17685</v>
      </c>
      <c r="P14" s="55">
        <f t="shared" si="7"/>
        <v>23793</v>
      </c>
      <c r="Q14" s="55">
        <f t="shared" si="7"/>
        <v>-48734</v>
      </c>
      <c r="R14" s="68">
        <f t="shared" si="7"/>
        <v>-50351</v>
      </c>
      <c r="S14" s="1"/>
      <c r="T14" s="1"/>
      <c r="U14" s="1"/>
      <c r="V14" s="1"/>
    </row>
    <row r="15" spans="1:22">
      <c r="A15" s="1"/>
      <c r="B15" s="1"/>
      <c r="C15" s="1">
        <v>1.05</v>
      </c>
      <c r="D15" s="23">
        <f t="shared" si="8"/>
        <v>5</v>
      </c>
      <c r="E15" s="26">
        <v>75</v>
      </c>
      <c r="F15" s="26">
        <v>58</v>
      </c>
      <c r="G15" s="24">
        <f>F17</f>
        <v>-4</v>
      </c>
      <c r="H15" s="25">
        <f>E17</f>
        <v>0</v>
      </c>
      <c r="I15" s="53">
        <f t="shared" si="3"/>
        <v>4.5</v>
      </c>
      <c r="J15" s="24">
        <f t="shared" si="4"/>
        <v>-150248</v>
      </c>
      <c r="K15" s="24">
        <f t="shared" si="5"/>
        <v>-108882</v>
      </c>
      <c r="L15" s="24">
        <f t="shared" si="1"/>
        <v>6332</v>
      </c>
      <c r="M15" s="25">
        <f t="shared" si="2"/>
        <v>-1</v>
      </c>
      <c r="N15" s="54">
        <f t="shared" si="6"/>
        <v>4.5</v>
      </c>
      <c r="O15" s="55">
        <f t="shared" si="7"/>
        <v>-142735</v>
      </c>
      <c r="P15" s="55">
        <f t="shared" si="7"/>
        <v>-103437</v>
      </c>
      <c r="Q15" s="55">
        <f t="shared" si="7"/>
        <v>6015</v>
      </c>
      <c r="R15" s="68">
        <f t="shared" si="7"/>
        <v>0</v>
      </c>
      <c r="S15" s="1"/>
      <c r="T15" s="1"/>
      <c r="U15" s="1"/>
      <c r="V15" s="1"/>
    </row>
    <row r="16" spans="1:22">
      <c r="A16" s="1"/>
      <c r="B16" s="1"/>
      <c r="C16" s="1">
        <v>0.9</v>
      </c>
      <c r="D16" s="23">
        <f t="shared" si="8"/>
        <v>5.9</v>
      </c>
      <c r="E16" s="26">
        <v>34</v>
      </c>
      <c r="F16" s="26">
        <v>28</v>
      </c>
      <c r="G16" s="24">
        <f>F18</f>
        <v>-18</v>
      </c>
      <c r="H16" s="25">
        <f>E18</f>
        <v>16</v>
      </c>
      <c r="I16" s="53">
        <f t="shared" si="3"/>
        <v>5.31</v>
      </c>
      <c r="J16" s="24">
        <f t="shared" si="4"/>
        <v>-53002</v>
      </c>
      <c r="K16" s="24">
        <f t="shared" si="5"/>
        <v>-51299</v>
      </c>
      <c r="L16" s="24">
        <f t="shared" si="1"/>
        <v>25046</v>
      </c>
      <c r="M16" s="25">
        <f t="shared" si="2"/>
        <v>-18616</v>
      </c>
      <c r="N16" s="54">
        <f t="shared" si="6"/>
        <v>5.31</v>
      </c>
      <c r="O16" s="55">
        <f t="shared" si="7"/>
        <v>-50351</v>
      </c>
      <c r="P16" s="55">
        <f t="shared" si="7"/>
        <v>-48734</v>
      </c>
      <c r="Q16" s="55">
        <f t="shared" si="7"/>
        <v>23793</v>
      </c>
      <c r="R16" s="68">
        <f t="shared" si="7"/>
        <v>-17685</v>
      </c>
      <c r="S16" s="1"/>
      <c r="T16" s="1"/>
      <c r="U16" s="1"/>
      <c r="V16" s="1"/>
    </row>
    <row r="17" spans="1:22">
      <c r="A17" s="1"/>
      <c r="B17" s="1"/>
      <c r="C17" s="1">
        <v>1.05</v>
      </c>
      <c r="D17" s="23">
        <f t="shared" si="8"/>
        <v>6.95</v>
      </c>
      <c r="E17" s="26">
        <v>0</v>
      </c>
      <c r="F17" s="26">
        <v>-4</v>
      </c>
      <c r="G17" s="24">
        <f>F15</f>
        <v>58</v>
      </c>
      <c r="H17" s="25">
        <f>E15</f>
        <v>75</v>
      </c>
      <c r="I17" s="53">
        <f t="shared" si="3"/>
        <v>6.255</v>
      </c>
      <c r="J17" s="24">
        <f t="shared" si="4"/>
        <v>-1</v>
      </c>
      <c r="K17" s="24">
        <f t="shared" si="5"/>
        <v>6332</v>
      </c>
      <c r="L17" s="24">
        <f t="shared" si="1"/>
        <v>-108882</v>
      </c>
      <c r="M17" s="25">
        <f t="shared" si="2"/>
        <v>-150248</v>
      </c>
      <c r="N17" s="54">
        <f t="shared" si="6"/>
        <v>6.255</v>
      </c>
      <c r="O17" s="55">
        <f t="shared" si="7"/>
        <v>0</v>
      </c>
      <c r="P17" s="55">
        <f t="shared" si="7"/>
        <v>6015</v>
      </c>
      <c r="Q17" s="55">
        <f t="shared" si="7"/>
        <v>-103437</v>
      </c>
      <c r="R17" s="68">
        <f t="shared" si="7"/>
        <v>-142735</v>
      </c>
      <c r="S17" s="1"/>
      <c r="T17" s="1"/>
      <c r="U17" s="1"/>
      <c r="V17" s="1"/>
    </row>
    <row r="18" spans="1:22">
      <c r="A18" s="1"/>
      <c r="B18" s="1"/>
      <c r="C18" s="1">
        <v>0.9</v>
      </c>
      <c r="D18" s="23">
        <f t="shared" si="8"/>
        <v>7.85</v>
      </c>
      <c r="E18" s="26">
        <v>16</v>
      </c>
      <c r="F18" s="26">
        <v>-18</v>
      </c>
      <c r="G18" s="24">
        <f>F16</f>
        <v>28</v>
      </c>
      <c r="H18" s="25">
        <f>E16</f>
        <v>34</v>
      </c>
      <c r="I18" s="53">
        <f t="shared" si="3"/>
        <v>7.065</v>
      </c>
      <c r="J18" s="24">
        <f t="shared" si="4"/>
        <v>-18616</v>
      </c>
      <c r="K18" s="24">
        <f t="shared" si="5"/>
        <v>25046</v>
      </c>
      <c r="L18" s="24">
        <f t="shared" si="1"/>
        <v>-51299</v>
      </c>
      <c r="M18" s="25">
        <f t="shared" si="2"/>
        <v>-53002</v>
      </c>
      <c r="N18" s="54">
        <f t="shared" si="6"/>
        <v>7.065</v>
      </c>
      <c r="O18" s="55">
        <f t="shared" si="7"/>
        <v>-17685</v>
      </c>
      <c r="P18" s="55">
        <f t="shared" si="7"/>
        <v>23793</v>
      </c>
      <c r="Q18" s="55">
        <f t="shared" si="7"/>
        <v>-48734</v>
      </c>
      <c r="R18" s="68">
        <f t="shared" si="7"/>
        <v>-50351</v>
      </c>
      <c r="S18" s="1"/>
      <c r="T18" s="1"/>
      <c r="U18" s="1"/>
      <c r="V18" s="1"/>
    </row>
    <row r="19" spans="1:22">
      <c r="A19" s="1"/>
      <c r="B19" s="1"/>
      <c r="C19" s="1">
        <v>1.05</v>
      </c>
      <c r="D19" s="23">
        <f t="shared" si="8"/>
        <v>8.9</v>
      </c>
      <c r="E19" s="24">
        <f t="shared" ref="E19:H22" si="9">E15</f>
        <v>75</v>
      </c>
      <c r="F19" s="24">
        <f t="shared" si="9"/>
        <v>58</v>
      </c>
      <c r="G19" s="24">
        <f t="shared" si="9"/>
        <v>-4</v>
      </c>
      <c r="H19" s="25">
        <f t="shared" si="9"/>
        <v>0</v>
      </c>
      <c r="I19" s="53">
        <f t="shared" si="3"/>
        <v>8.01</v>
      </c>
      <c r="J19" s="24">
        <f t="shared" si="4"/>
        <v>-150248</v>
      </c>
      <c r="K19" s="24">
        <f t="shared" si="5"/>
        <v>-108882</v>
      </c>
      <c r="L19" s="24">
        <f t="shared" si="1"/>
        <v>6332</v>
      </c>
      <c r="M19" s="25">
        <f t="shared" si="2"/>
        <v>-1</v>
      </c>
      <c r="N19" s="54">
        <f t="shared" si="6"/>
        <v>8.01</v>
      </c>
      <c r="O19" s="55">
        <f t="shared" si="7"/>
        <v>-142735</v>
      </c>
      <c r="P19" s="55">
        <f t="shared" si="7"/>
        <v>-103437</v>
      </c>
      <c r="Q19" s="55">
        <f t="shared" si="7"/>
        <v>6015</v>
      </c>
      <c r="R19" s="68">
        <f t="shared" si="7"/>
        <v>0</v>
      </c>
      <c r="S19" s="1"/>
      <c r="T19" s="1"/>
      <c r="U19" s="1"/>
      <c r="V19" s="1"/>
    </row>
    <row r="20" spans="1:22">
      <c r="A20" s="1"/>
      <c r="B20" s="1"/>
      <c r="C20" s="1">
        <v>0.9</v>
      </c>
      <c r="D20" s="23">
        <f t="shared" si="8"/>
        <v>9.8</v>
      </c>
      <c r="E20" s="24">
        <f t="shared" si="9"/>
        <v>34</v>
      </c>
      <c r="F20" s="24">
        <f t="shared" si="9"/>
        <v>28</v>
      </c>
      <c r="G20" s="24">
        <f t="shared" si="9"/>
        <v>-18</v>
      </c>
      <c r="H20" s="25">
        <f t="shared" si="9"/>
        <v>16</v>
      </c>
      <c r="I20" s="53">
        <f t="shared" si="3"/>
        <v>8.82</v>
      </c>
      <c r="J20" s="24">
        <f t="shared" si="4"/>
        <v>-53002</v>
      </c>
      <c r="K20" s="24">
        <f t="shared" si="5"/>
        <v>-51299</v>
      </c>
      <c r="L20" s="24">
        <f t="shared" si="1"/>
        <v>25046</v>
      </c>
      <c r="M20" s="25">
        <f t="shared" si="2"/>
        <v>-18616</v>
      </c>
      <c r="N20" s="54">
        <f t="shared" si="6"/>
        <v>8.82</v>
      </c>
      <c r="O20" s="55">
        <f t="shared" si="7"/>
        <v>-50351</v>
      </c>
      <c r="P20" s="55">
        <f t="shared" si="7"/>
        <v>-48734</v>
      </c>
      <c r="Q20" s="55">
        <f t="shared" si="7"/>
        <v>23793</v>
      </c>
      <c r="R20" s="68">
        <f t="shared" si="7"/>
        <v>-17685</v>
      </c>
      <c r="S20" s="1"/>
      <c r="T20" s="1"/>
      <c r="U20" s="1"/>
      <c r="V20" s="1"/>
    </row>
    <row r="21" spans="1:22">
      <c r="A21" s="1"/>
      <c r="B21" s="1"/>
      <c r="C21" s="1">
        <v>1.05</v>
      </c>
      <c r="D21" s="23">
        <f t="shared" si="8"/>
        <v>10.85</v>
      </c>
      <c r="E21" s="24">
        <f t="shared" si="9"/>
        <v>0</v>
      </c>
      <c r="F21" s="24">
        <f t="shared" si="9"/>
        <v>-4</v>
      </c>
      <c r="G21" s="24">
        <f t="shared" si="9"/>
        <v>58</v>
      </c>
      <c r="H21" s="25">
        <f t="shared" si="9"/>
        <v>75</v>
      </c>
      <c r="I21" s="53">
        <f t="shared" si="3"/>
        <v>9.765</v>
      </c>
      <c r="J21" s="24">
        <f t="shared" si="4"/>
        <v>-1</v>
      </c>
      <c r="K21" s="24">
        <f t="shared" si="5"/>
        <v>6332</v>
      </c>
      <c r="L21" s="24">
        <f t="shared" si="1"/>
        <v>-108882</v>
      </c>
      <c r="M21" s="25">
        <f t="shared" si="2"/>
        <v>-150248</v>
      </c>
      <c r="N21" s="54">
        <f t="shared" si="6"/>
        <v>9.765</v>
      </c>
      <c r="O21" s="55">
        <f t="shared" si="7"/>
        <v>0</v>
      </c>
      <c r="P21" s="55">
        <f t="shared" si="7"/>
        <v>6015</v>
      </c>
      <c r="Q21" s="55">
        <f t="shared" si="7"/>
        <v>-103437</v>
      </c>
      <c r="R21" s="68">
        <f t="shared" si="7"/>
        <v>-142735</v>
      </c>
      <c r="S21" s="1"/>
      <c r="T21" s="1"/>
      <c r="U21" s="1"/>
      <c r="V21" s="1"/>
    </row>
    <row r="22" spans="1:22">
      <c r="A22" s="1"/>
      <c r="B22" s="1"/>
      <c r="C22" s="1">
        <v>0.9</v>
      </c>
      <c r="D22" s="23">
        <f t="shared" si="8"/>
        <v>11.75</v>
      </c>
      <c r="E22" s="24">
        <f t="shared" si="9"/>
        <v>16</v>
      </c>
      <c r="F22" s="24">
        <f t="shared" si="9"/>
        <v>-18</v>
      </c>
      <c r="G22" s="24">
        <f t="shared" si="9"/>
        <v>28</v>
      </c>
      <c r="H22" s="25">
        <f t="shared" si="9"/>
        <v>34</v>
      </c>
      <c r="I22" s="53">
        <f t="shared" si="3"/>
        <v>10.575</v>
      </c>
      <c r="J22" s="24">
        <f t="shared" si="4"/>
        <v>-18616</v>
      </c>
      <c r="K22" s="24">
        <f t="shared" si="5"/>
        <v>25046</v>
      </c>
      <c r="L22" s="24">
        <f t="shared" si="1"/>
        <v>-51299</v>
      </c>
      <c r="M22" s="25">
        <f t="shared" si="2"/>
        <v>-53002</v>
      </c>
      <c r="N22" s="54">
        <f t="shared" si="6"/>
        <v>10.575</v>
      </c>
      <c r="O22" s="55">
        <f t="shared" si="7"/>
        <v>-17685</v>
      </c>
      <c r="P22" s="55">
        <f t="shared" si="7"/>
        <v>23793</v>
      </c>
      <c r="Q22" s="55">
        <f t="shared" si="7"/>
        <v>-48734</v>
      </c>
      <c r="R22" s="68">
        <f t="shared" si="7"/>
        <v>-50351</v>
      </c>
      <c r="S22" s="1"/>
      <c r="T22" s="1"/>
      <c r="U22" s="1"/>
      <c r="V22" s="1"/>
    </row>
    <row r="23" spans="1:22">
      <c r="A23" s="1"/>
      <c r="B23" s="1">
        <v>1</v>
      </c>
      <c r="C23" s="27">
        <v>0.8</v>
      </c>
      <c r="D23" s="28">
        <f t="shared" si="8"/>
        <v>12.55</v>
      </c>
      <c r="E23" s="26">
        <v>55</v>
      </c>
      <c r="F23" s="26">
        <v>36</v>
      </c>
      <c r="G23" s="24">
        <f>F17</f>
        <v>-4</v>
      </c>
      <c r="H23" s="25">
        <f>E17</f>
        <v>0</v>
      </c>
      <c r="I23" s="53">
        <f t="shared" si="3"/>
        <v>11.295</v>
      </c>
      <c r="J23" s="24">
        <f t="shared" si="4"/>
        <v>-102298</v>
      </c>
      <c r="K23" s="24">
        <f t="shared" si="5"/>
        <v>-66903</v>
      </c>
      <c r="L23" s="24">
        <f t="shared" si="1"/>
        <v>6332</v>
      </c>
      <c r="M23" s="25">
        <f t="shared" si="2"/>
        <v>-1</v>
      </c>
      <c r="N23" s="54">
        <f t="shared" si="6"/>
        <v>11.295</v>
      </c>
      <c r="O23" s="55">
        <f t="shared" si="7"/>
        <v>-97183</v>
      </c>
      <c r="P23" s="55">
        <f t="shared" si="7"/>
        <v>-63557</v>
      </c>
      <c r="Q23" s="55">
        <f t="shared" si="7"/>
        <v>6015</v>
      </c>
      <c r="R23" s="68">
        <f t="shared" si="7"/>
        <v>0</v>
      </c>
      <c r="S23" s="1"/>
      <c r="T23" s="1"/>
      <c r="U23" s="1"/>
      <c r="V23" s="1"/>
    </row>
    <row r="24" ht="14.25" spans="1:22">
      <c r="A24" s="1"/>
      <c r="B24" s="1"/>
      <c r="C24" s="27">
        <v>1</v>
      </c>
      <c r="D24" s="29">
        <f t="shared" si="8"/>
        <v>13.55</v>
      </c>
      <c r="E24" s="30">
        <v>0</v>
      </c>
      <c r="F24" s="30">
        <v>0</v>
      </c>
      <c r="G24" s="30">
        <v>0</v>
      </c>
      <c r="H24" s="31">
        <v>0</v>
      </c>
      <c r="I24" s="53">
        <f t="shared" si="3"/>
        <v>12.195</v>
      </c>
      <c r="J24" s="24">
        <f>-TRUNC(K$3*J$3*(G$3-H$3*SIN((E24+J$9)*PI()/180)-SQRT(I$3^2-(E$3-F$3-H$3*COS((E24+J$9)*PI()/180))^2))/L$3)</f>
        <v>-1</v>
      </c>
      <c r="K24" s="24">
        <f>-TRUNC(U$3*T$3*(Q$3-R$3*SIN((F24+K$9)*PI()/180)-SQRT(S$3^2-(O$3-P$3-R$3*COS((F24+K$9)*PI()/180))^2))/V$3)</f>
        <v>-2</v>
      </c>
      <c r="L24" s="24">
        <f t="shared" si="1"/>
        <v>-2</v>
      </c>
      <c r="M24" s="25">
        <f t="shared" si="2"/>
        <v>-1</v>
      </c>
      <c r="N24" s="56">
        <f t="shared" si="6"/>
        <v>12.195</v>
      </c>
      <c r="O24" s="57">
        <f t="shared" si="7"/>
        <v>0</v>
      </c>
      <c r="P24" s="57">
        <f t="shared" si="7"/>
        <v>-1</v>
      </c>
      <c r="Q24" s="57">
        <f t="shared" si="7"/>
        <v>-1</v>
      </c>
      <c r="R24" s="69">
        <f t="shared" si="7"/>
        <v>0</v>
      </c>
      <c r="S24" s="1"/>
      <c r="T24" s="1"/>
      <c r="U24" s="1"/>
      <c r="V24" s="1"/>
    </row>
    <row r="25" spans="1:22">
      <c r="A25">
        <v>2.955</v>
      </c>
      <c r="B25">
        <v>-1.26996951219512</v>
      </c>
      <c r="C25">
        <v>-2.88841463414634</v>
      </c>
      <c r="D25" s="28">
        <v>0</v>
      </c>
      <c r="E25">
        <v>0.467818405619293</v>
      </c>
      <c r="F25">
        <f>F79-$F$79</f>
        <v>0</v>
      </c>
      <c r="G25">
        <f>G79-$G$79</f>
        <v>0</v>
      </c>
      <c r="H25">
        <v>0.467818405619293</v>
      </c>
      <c r="I25" s="58">
        <f>D25</f>
        <v>0</v>
      </c>
      <c r="J25" s="24">
        <f>-TRUNC(K$3*J$3*(G$3-H$3*SIN((E25+J$9)*PI()/180)-SQRT(I$3^2-(E$3-F$3-H$3*COS((E25+J$9)*PI()/180))^2))/5)</f>
        <v>-340</v>
      </c>
      <c r="K25" s="24">
        <f>-TRUNC(U$3*T$3*(Q$3-R$3*SIN((F25+K$9)*PI()/180)-SQRT(S$3^2-(O$3-P$3-R$3*COS((F25+K$9)*PI()/180))^2))/5)</f>
        <v>-2</v>
      </c>
      <c r="L25" s="24">
        <f>-TRUNC(U$3*T$3*(Q$3-R$3*SIN((G25+L$9)*PI()/180)-SQRT(S$3^2-(O$3-P$3-R$3*COS((G25+L$9)*PI()/180))^2))/5)</f>
        <v>-2</v>
      </c>
      <c r="M25" s="25">
        <f>-TRUNC(K$3*J$3*(G$3-H$3*SIN((H25+M$9)*PI()/180)-SQRT(I$3^2-(E$3-F$3-H$3*COS((H25+M$9)*PI()/180))^2))/5)</f>
        <v>-340</v>
      </c>
      <c r="N25" s="73">
        <f t="shared" si="6"/>
        <v>0</v>
      </c>
      <c r="O25" s="74">
        <v>0</v>
      </c>
      <c r="P25" s="74">
        <v>0</v>
      </c>
      <c r="Q25" s="74">
        <v>0</v>
      </c>
      <c r="R25" s="74">
        <v>0</v>
      </c>
      <c r="S25" s="1"/>
      <c r="T25" s="1">
        <v>0.04</v>
      </c>
      <c r="U25" s="1"/>
      <c r="V25" s="1"/>
    </row>
    <row r="26" spans="1:40">
      <c r="A26">
        <v>2.97</v>
      </c>
      <c r="B26">
        <v>-1.27088414634146</v>
      </c>
      <c r="C26">
        <v>-2.90945121951219</v>
      </c>
      <c r="D26" s="28">
        <f>D25+T26</f>
        <v>0.04</v>
      </c>
      <c r="E26" s="32">
        <v>0.482899043427308</v>
      </c>
      <c r="F26">
        <f t="shared" ref="F26:F57" si="10">F80-$F$79</f>
        <v>0.00753296036230022</v>
      </c>
      <c r="G26">
        <f t="shared" ref="G26:G57" si="11">G80-$G$79</f>
        <v>0</v>
      </c>
      <c r="H26" s="32">
        <v>0.467818405619293</v>
      </c>
      <c r="I26" s="58">
        <f t="shared" ref="I25:I89" si="12">D26</f>
        <v>0.04</v>
      </c>
      <c r="J26" s="24">
        <f>-TRUNC(K$3*J$3*(G$3-H$3*SIN((E26+J$9)*PI()/180)-SQRT(I$3^2-(E$3-F$3-H$3*COS((E26+J$9)*PI()/180))^2))/5)</f>
        <v>-351</v>
      </c>
      <c r="K26" s="24">
        <f>-TRUNC(U$3*T$3*(Q$3-R$3*SIN((F26+K$9)*PI()/180)-SQRT(S$3^2-(O$3-P$3-R$3*COS((F26+K$9)*PI()/180))^2))/5)</f>
        <v>-14</v>
      </c>
      <c r="L26" s="24">
        <f>-TRUNC(U$3*T$3*(Q$3-R$3*SIN((G26+L$9)*PI()/180)-SQRT(S$3^2-(O$3-P$3-R$3*COS((G26+L$9)*PI()/180))^2))/5)</f>
        <v>-2</v>
      </c>
      <c r="M26" s="25">
        <f>-TRUNC(K$3*J$3*(G$3-H$3*SIN((H26+M$9)*PI()/180)-SQRT(I$3^2-(E$3-F$3-H$3*COS((H26+M$9)*PI()/180))^2))/5)</f>
        <v>-340</v>
      </c>
      <c r="N26" s="59">
        <f t="shared" si="6"/>
        <v>0.04</v>
      </c>
      <c r="O26" s="60">
        <f>(J26-J25)/(I26-I25)</f>
        <v>-275</v>
      </c>
      <c r="P26" s="60">
        <f>(K26-K25)/(D26-D25)</f>
        <v>-300</v>
      </c>
      <c r="Q26" s="60">
        <f>(L26-L25)/(I26-I25)</f>
        <v>0</v>
      </c>
      <c r="R26" s="60">
        <f>(M26-M25)/(I26-I25)</f>
        <v>0</v>
      </c>
      <c r="S26" s="1"/>
      <c r="T26" s="1">
        <f>$T$25</f>
        <v>0.04</v>
      </c>
      <c r="U26" s="1"/>
      <c r="V26" s="1">
        <f>(O26-O25)/$T$26</f>
        <v>-6875</v>
      </c>
      <c r="W26" s="1">
        <f>(P26-P25)/$T$26</f>
        <v>-7500</v>
      </c>
      <c r="X26" s="1">
        <f>(Q26-Q25)/$T$26</f>
        <v>0</v>
      </c>
      <c r="Y26" s="1">
        <f>(R26-R25)/$T$26</f>
        <v>0</v>
      </c>
      <c r="AA26">
        <f>V26-V27</f>
        <v>32500</v>
      </c>
      <c r="AB26">
        <f>W26-W27</f>
        <v>35625</v>
      </c>
      <c r="AC26">
        <f>X26-X27</f>
        <v>0</v>
      </c>
      <c r="AD26">
        <f>Y26-Y27</f>
        <v>0</v>
      </c>
      <c r="AF26">
        <f>AA26-AA27</f>
        <v>-625.000000000015</v>
      </c>
      <c r="AG26">
        <f>AB26-AB27</f>
        <v>-625.000000000015</v>
      </c>
      <c r="AH26">
        <f>AC26-AC27</f>
        <v>0</v>
      </c>
      <c r="AI26">
        <f>AD26-AD27</f>
        <v>0</v>
      </c>
      <c r="AK26">
        <f>AF26-AF27</f>
        <v>-3750.00000000012</v>
      </c>
      <c r="AL26">
        <f>AG26-AG27</f>
        <v>-9375.00000000012</v>
      </c>
      <c r="AM26">
        <f>AH26-AH27</f>
        <v>0</v>
      </c>
      <c r="AN26">
        <f>AI26-AI27</f>
        <v>0</v>
      </c>
    </row>
    <row r="27" spans="1:40">
      <c r="A27">
        <v>2.985</v>
      </c>
      <c r="B27">
        <v>-1.27957317073171</v>
      </c>
      <c r="C27">
        <v>-2.92682926829268</v>
      </c>
      <c r="D27" s="28">
        <f t="shared" ref="D27:D90" si="13">D26+T27</f>
        <v>0.08</v>
      </c>
      <c r="E27" s="32">
        <v>0.582361706637569</v>
      </c>
      <c r="F27">
        <f t="shared" si="10"/>
        <v>0.0574611389578603</v>
      </c>
      <c r="G27">
        <f t="shared" si="11"/>
        <v>0</v>
      </c>
      <c r="H27" s="32">
        <v>0.467818405619293</v>
      </c>
      <c r="I27" s="58">
        <f t="shared" si="12"/>
        <v>0.08</v>
      </c>
      <c r="J27" s="24">
        <f>-TRUNC(K$3*J$3*(G$3-H$3*SIN((E27+J$9)*PI()/180)-SQRT(I$3^2-(E$3-F$3-H$3*COS((E27+J$9)*PI()/180))^2))/5)</f>
        <v>-425</v>
      </c>
      <c r="K27" s="24">
        <f>-TRUNC(U$3*T$3*(Q$3-R$3*SIN((F27+K$9)*PI()/180)-SQRT(S$3^2-(O$3-P$3-R$3*COS((F27+K$9)*PI()/180))^2))/5)</f>
        <v>-95</v>
      </c>
      <c r="L27" s="24">
        <f>-TRUNC(U$3*T$3*(Q$3-R$3*SIN((G27+L$9)*PI()/180)-SQRT(S$3^2-(O$3-P$3-R$3*COS((G27+L$9)*PI()/180))^2))/5)</f>
        <v>-2</v>
      </c>
      <c r="M27" s="25">
        <f>-TRUNC(K$3*J$3*(G$3-H$3*SIN((H27+M$9)*PI()/180)-SQRT(I$3^2-(E$3-F$3-H$3*COS((H27+M$9)*PI()/180))^2))/5)</f>
        <v>-340</v>
      </c>
      <c r="N27" s="59">
        <f t="shared" si="6"/>
        <v>0.08</v>
      </c>
      <c r="O27" s="60">
        <f>(J27-J26)/(I27-I26)</f>
        <v>-1850</v>
      </c>
      <c r="P27" s="60">
        <f t="shared" ref="P27:P90" si="14">(K27-K26)/(D27-D26)</f>
        <v>-2025</v>
      </c>
      <c r="Q27" s="60">
        <f t="shared" ref="Q27:Q90" si="15">(L27-L26)/(I27-I26)</f>
        <v>0</v>
      </c>
      <c r="R27" s="60">
        <f t="shared" ref="R27:R90" si="16">(M27-M26)/(I27-I26)</f>
        <v>0</v>
      </c>
      <c r="S27" s="1"/>
      <c r="T27" s="1">
        <f t="shared" ref="T27:T90" si="17">$T$25</f>
        <v>0.04</v>
      </c>
      <c r="U27" s="1"/>
      <c r="V27" s="1">
        <f t="shared" ref="V27:V58" si="18">(O27-O26)/$T$26</f>
        <v>-39375</v>
      </c>
      <c r="W27" s="1">
        <f t="shared" ref="W27:W58" si="19">(P27-P26)/$T$26</f>
        <v>-43125</v>
      </c>
      <c r="X27" s="1">
        <f t="shared" ref="X27:X58" si="20">(Q27-Q26)/$T$26</f>
        <v>0</v>
      </c>
      <c r="Y27" s="1">
        <f t="shared" ref="Y27:Y58" si="21">(R27-R26)/$T$26</f>
        <v>0</v>
      </c>
      <c r="AA27">
        <f t="shared" ref="AA27:AA58" si="22">V27-V28</f>
        <v>33125</v>
      </c>
      <c r="AB27">
        <f t="shared" ref="AB27:AB58" si="23">W27-W28</f>
        <v>36250</v>
      </c>
      <c r="AC27">
        <f t="shared" ref="AC27:AC58" si="24">X27-X28</f>
        <v>0</v>
      </c>
      <c r="AD27">
        <f t="shared" ref="AD27:AD58" si="25">Y27-Y28</f>
        <v>0</v>
      </c>
      <c r="AF27">
        <f t="shared" ref="AF27:AF58" si="26">AA27-AA28</f>
        <v>3125.0000000001</v>
      </c>
      <c r="AG27">
        <f t="shared" ref="AG27:AG58" si="27">AB27-AB28</f>
        <v>8750.0000000001</v>
      </c>
      <c r="AH27">
        <f t="shared" ref="AH27:AH58" si="28">AC27-AC28</f>
        <v>0</v>
      </c>
      <c r="AI27">
        <f t="shared" ref="AI27:AI58" si="29">AD27-AD28</f>
        <v>0</v>
      </c>
      <c r="AK27">
        <f t="shared" ref="AK27:AK58" si="30">AF27-AF28</f>
        <v>1875.0000000002</v>
      </c>
      <c r="AL27">
        <f t="shared" ref="AL27:AL58" si="31">AG27-AG28</f>
        <v>3125.00000000022</v>
      </c>
      <c r="AM27">
        <f t="shared" ref="AM27:AM58" si="32">AH27-AH28</f>
        <v>0</v>
      </c>
      <c r="AN27">
        <f t="shared" ref="AN27:AN58" si="33">AI27-AI28</f>
        <v>0</v>
      </c>
    </row>
    <row r="28" spans="1:40">
      <c r="A28">
        <v>3</v>
      </c>
      <c r="B28">
        <v>-1.29512195121951</v>
      </c>
      <c r="C28">
        <v>-2.94009146341463</v>
      </c>
      <c r="D28" s="28">
        <f t="shared" si="13"/>
        <v>0.12</v>
      </c>
      <c r="E28" s="32">
        <v>0.834356715059081</v>
      </c>
      <c r="F28">
        <f t="shared" si="10"/>
        <v>0.18470464332336</v>
      </c>
      <c r="G28">
        <f t="shared" si="11"/>
        <v>0</v>
      </c>
      <c r="H28" s="32">
        <v>0.467818405619293</v>
      </c>
      <c r="I28" s="58">
        <f t="shared" si="12"/>
        <v>0.12</v>
      </c>
      <c r="J28" s="24">
        <f>-TRUNC(K$3*J$3*(G$3-H$3*SIN((E28+J$9)*PI()/180)-SQRT(I$3^2-(E$3-F$3-H$3*COS((E28+J$9)*PI()/180))^2))/5)</f>
        <v>-615</v>
      </c>
      <c r="K28" s="24">
        <f>-TRUNC(U$3*T$3*(Q$3-R$3*SIN((F28+K$9)*PI()/180)-SQRT(S$3^2-(O$3-P$3-R$3*COS((F28+K$9)*PI()/180))^2))/5)</f>
        <v>-303</v>
      </c>
      <c r="L28" s="24">
        <f>-TRUNC(U$3*T$3*(Q$3-R$3*SIN((G28+L$9)*PI()/180)-SQRT(S$3^2-(O$3-P$3-R$3*COS((G28+L$9)*PI()/180))^2))/5)</f>
        <v>-2</v>
      </c>
      <c r="M28" s="25">
        <f>-TRUNC(K$3*J$3*(G$3-H$3*SIN((H28+M$9)*PI()/180)-SQRT(I$3^2-(E$3-F$3-H$3*COS((H28+M$9)*PI()/180))^2))/5)</f>
        <v>-340</v>
      </c>
      <c r="N28" s="59">
        <f t="shared" si="6"/>
        <v>0.12</v>
      </c>
      <c r="O28" s="60">
        <f t="shared" ref="O28:O75" si="34">(J28-J27)/(I28-I27)</f>
        <v>-4750</v>
      </c>
      <c r="P28" s="60">
        <f t="shared" si="14"/>
        <v>-5200</v>
      </c>
      <c r="Q28" s="60">
        <f t="shared" si="15"/>
        <v>0</v>
      </c>
      <c r="R28" s="60">
        <f t="shared" si="16"/>
        <v>0</v>
      </c>
      <c r="S28" s="1"/>
      <c r="T28" s="1">
        <f t="shared" si="17"/>
        <v>0.04</v>
      </c>
      <c r="U28" s="1"/>
      <c r="V28" s="1">
        <f t="shared" si="18"/>
        <v>-72500</v>
      </c>
      <c r="W28" s="1">
        <f t="shared" si="19"/>
        <v>-79375</v>
      </c>
      <c r="X28" s="1">
        <f t="shared" si="20"/>
        <v>0</v>
      </c>
      <c r="Y28" s="1">
        <f t="shared" si="21"/>
        <v>0</v>
      </c>
      <c r="AA28">
        <f t="shared" si="22"/>
        <v>29999.9999999999</v>
      </c>
      <c r="AB28">
        <f t="shared" si="23"/>
        <v>27499.9999999999</v>
      </c>
      <c r="AC28">
        <f t="shared" si="24"/>
        <v>0</v>
      </c>
      <c r="AD28">
        <f t="shared" si="25"/>
        <v>0</v>
      </c>
      <c r="AF28">
        <f t="shared" si="26"/>
        <v>1249.9999999999</v>
      </c>
      <c r="AG28">
        <f t="shared" si="27"/>
        <v>5624.99999999988</v>
      </c>
      <c r="AH28">
        <f t="shared" si="28"/>
        <v>0</v>
      </c>
      <c r="AI28">
        <f t="shared" si="29"/>
        <v>0</v>
      </c>
      <c r="AK28">
        <f t="shared" si="30"/>
        <v>4374.99999999994</v>
      </c>
      <c r="AL28">
        <f t="shared" si="31"/>
        <v>-625.000000000102</v>
      </c>
      <c r="AM28">
        <f t="shared" si="32"/>
        <v>0</v>
      </c>
      <c r="AN28">
        <f t="shared" si="33"/>
        <v>0</v>
      </c>
    </row>
    <row r="29" spans="1:40">
      <c r="A29">
        <v>3.015</v>
      </c>
      <c r="B29">
        <v>-1.31432926829268</v>
      </c>
      <c r="C29">
        <v>-2.95015243902439</v>
      </c>
      <c r="D29" s="28">
        <f t="shared" si="13"/>
        <v>0.16</v>
      </c>
      <c r="E29" s="32">
        <v>1.29043464579877</v>
      </c>
      <c r="F29">
        <f t="shared" si="10"/>
        <v>0.41649736960892</v>
      </c>
      <c r="G29">
        <f t="shared" si="11"/>
        <v>0</v>
      </c>
      <c r="H29" s="32">
        <v>0.467818405619293</v>
      </c>
      <c r="I29" s="58">
        <f t="shared" si="12"/>
        <v>0.16</v>
      </c>
      <c r="J29" s="24">
        <f>-TRUNC(K$3*J$3*(G$3-H$3*SIN((E29+J$9)*PI()/180)-SQRT(I$3^2-(E$3-F$3-H$3*COS((E29+J$9)*PI()/180))^2))/5)</f>
        <v>-969</v>
      </c>
      <c r="K29" s="24">
        <f>-TRUNC(U$3*T$3*(Q$3-R$3*SIN((F29+K$9)*PI()/180)-SQRT(S$3^2-(O$3-P$3-R$3*COS((F29+K$9)*PI()/180))^2))/5)</f>
        <v>-682</v>
      </c>
      <c r="L29" s="24">
        <f>-TRUNC(U$3*T$3*(Q$3-R$3*SIN((G29+L$9)*PI()/180)-SQRT(S$3^2-(O$3-P$3-R$3*COS((G29+L$9)*PI()/180))^2))/5)</f>
        <v>-2</v>
      </c>
      <c r="M29" s="25">
        <f>-TRUNC(K$3*J$3*(G$3-H$3*SIN((H29+M$9)*PI()/180)-SQRT(I$3^2-(E$3-F$3-H$3*COS((H29+M$9)*PI()/180))^2))/5)</f>
        <v>-340</v>
      </c>
      <c r="N29" s="59">
        <f t="shared" si="6"/>
        <v>0.16</v>
      </c>
      <c r="O29" s="60">
        <f t="shared" si="34"/>
        <v>-8850</v>
      </c>
      <c r="P29" s="60">
        <f t="shared" si="14"/>
        <v>-9475</v>
      </c>
      <c r="Q29" s="60">
        <f t="shared" si="15"/>
        <v>0</v>
      </c>
      <c r="R29" s="60">
        <f t="shared" si="16"/>
        <v>0</v>
      </c>
      <c r="S29" s="1"/>
      <c r="T29" s="1">
        <f t="shared" si="17"/>
        <v>0.04</v>
      </c>
      <c r="U29" s="1"/>
      <c r="V29" s="1">
        <f t="shared" si="18"/>
        <v>-102500</v>
      </c>
      <c r="W29" s="1">
        <f t="shared" si="19"/>
        <v>-106875</v>
      </c>
      <c r="X29" s="1">
        <f t="shared" si="20"/>
        <v>0</v>
      </c>
      <c r="Y29" s="1">
        <f t="shared" si="21"/>
        <v>0</v>
      </c>
      <c r="AA29">
        <f t="shared" si="22"/>
        <v>28750</v>
      </c>
      <c r="AB29">
        <f t="shared" si="23"/>
        <v>21875</v>
      </c>
      <c r="AC29">
        <f t="shared" si="24"/>
        <v>0</v>
      </c>
      <c r="AD29">
        <f t="shared" si="25"/>
        <v>0</v>
      </c>
      <c r="AF29">
        <f t="shared" si="26"/>
        <v>-3125.00000000004</v>
      </c>
      <c r="AG29">
        <f t="shared" si="27"/>
        <v>6249.99999999999</v>
      </c>
      <c r="AH29">
        <f t="shared" si="28"/>
        <v>0</v>
      </c>
      <c r="AI29">
        <f t="shared" si="29"/>
        <v>0</v>
      </c>
      <c r="AK29">
        <f t="shared" si="30"/>
        <v>-3125.00000000019</v>
      </c>
      <c r="AL29">
        <f t="shared" si="31"/>
        <v>624.999999999942</v>
      </c>
      <c r="AM29">
        <f t="shared" si="32"/>
        <v>0</v>
      </c>
      <c r="AN29">
        <f t="shared" si="33"/>
        <v>0</v>
      </c>
    </row>
    <row r="30" spans="1:40">
      <c r="A30">
        <v>3.03</v>
      </c>
      <c r="B30">
        <v>-1.33170731707317</v>
      </c>
      <c r="C30">
        <v>-2.95792682926829</v>
      </c>
      <c r="D30" s="28">
        <f t="shared" si="13"/>
        <v>0.2</v>
      </c>
      <c r="E30" s="32">
        <v>1.98676466300107</v>
      </c>
      <c r="F30">
        <f t="shared" si="10"/>
        <v>0.77290230288876</v>
      </c>
      <c r="G30">
        <f t="shared" si="11"/>
        <v>0</v>
      </c>
      <c r="H30" s="32">
        <v>0.467818405619293</v>
      </c>
      <c r="I30" s="58">
        <f t="shared" si="12"/>
        <v>0.2</v>
      </c>
      <c r="J30" s="24">
        <f>-TRUNC(K$3*J$3*(G$3-H$3*SIN((E30+J$9)*PI()/180)-SQRT(I$3^2-(E$3-F$3-H$3*COS((E30+J$9)*PI()/180))^2))/5)</f>
        <v>-1533</v>
      </c>
      <c r="K30" s="24">
        <f>-TRUNC(U$3*T$3*(Q$3-R$3*SIN((F30+K$9)*PI()/180)-SQRT(S$3^2-(O$3-P$3-R$3*COS((F30+K$9)*PI()/180))^2))/5)</f>
        <v>-1267</v>
      </c>
      <c r="L30" s="24">
        <f>-TRUNC(U$3*T$3*(Q$3-R$3*SIN((G30+L$9)*PI()/180)-SQRT(S$3^2-(O$3-P$3-R$3*COS((G30+L$9)*PI()/180))^2))/5)</f>
        <v>-2</v>
      </c>
      <c r="M30" s="25">
        <f>-TRUNC(K$3*J$3*(G$3-H$3*SIN((H30+M$9)*PI()/180)-SQRT(I$3^2-(E$3-F$3-H$3*COS((H30+M$9)*PI()/180))^2))/5)</f>
        <v>-340</v>
      </c>
      <c r="N30" s="59">
        <f t="shared" si="6"/>
        <v>0.2</v>
      </c>
      <c r="O30" s="60">
        <f t="shared" si="34"/>
        <v>-14100</v>
      </c>
      <c r="P30" s="60">
        <f t="shared" si="14"/>
        <v>-14625</v>
      </c>
      <c r="Q30" s="60">
        <f t="shared" si="15"/>
        <v>0</v>
      </c>
      <c r="R30" s="60">
        <f t="shared" si="16"/>
        <v>0</v>
      </c>
      <c r="S30" s="1"/>
      <c r="T30" s="1">
        <f t="shared" si="17"/>
        <v>0.04</v>
      </c>
      <c r="U30" s="1"/>
      <c r="V30" s="1">
        <f t="shared" si="18"/>
        <v>-131250</v>
      </c>
      <c r="W30" s="1">
        <f t="shared" si="19"/>
        <v>-128750</v>
      </c>
      <c r="X30" s="1">
        <f t="shared" si="20"/>
        <v>0</v>
      </c>
      <c r="Y30" s="1">
        <f t="shared" si="21"/>
        <v>0</v>
      </c>
      <c r="AA30">
        <f t="shared" si="22"/>
        <v>31875.0000000001</v>
      </c>
      <c r="AB30">
        <f t="shared" si="23"/>
        <v>15625</v>
      </c>
      <c r="AC30">
        <f t="shared" si="24"/>
        <v>0</v>
      </c>
      <c r="AD30">
        <f t="shared" si="25"/>
        <v>0</v>
      </c>
      <c r="AF30">
        <f t="shared" si="26"/>
        <v>1.45519152283669e-10</v>
      </c>
      <c r="AG30">
        <f t="shared" si="27"/>
        <v>5625.00000000004</v>
      </c>
      <c r="AH30">
        <f t="shared" si="28"/>
        <v>0</v>
      </c>
      <c r="AI30">
        <f t="shared" si="29"/>
        <v>0</v>
      </c>
      <c r="AK30">
        <f t="shared" si="30"/>
        <v>3125.00000000105</v>
      </c>
      <c r="AL30">
        <f t="shared" si="31"/>
        <v>625.000000000509</v>
      </c>
      <c r="AM30">
        <f t="shared" si="32"/>
        <v>0</v>
      </c>
      <c r="AN30">
        <f t="shared" si="33"/>
        <v>0</v>
      </c>
    </row>
    <row r="31" spans="1:40">
      <c r="A31">
        <v>3.045</v>
      </c>
      <c r="B31">
        <v>-1.34588414634146</v>
      </c>
      <c r="C31">
        <v>-2.96341463414634</v>
      </c>
      <c r="D31" s="28">
        <f t="shared" si="13"/>
        <v>0.24</v>
      </c>
      <c r="E31" s="32">
        <v>2.94535284758755</v>
      </c>
      <c r="F31">
        <f t="shared" si="10"/>
        <v>1.26732681747194</v>
      </c>
      <c r="G31">
        <f t="shared" si="11"/>
        <v>0</v>
      </c>
      <c r="H31" s="32">
        <v>0.467818405619293</v>
      </c>
      <c r="I31" s="58">
        <f t="shared" si="12"/>
        <v>0.24</v>
      </c>
      <c r="J31" s="24">
        <f>-TRUNC(K$3*J$3*(G$3-H$3*SIN((E31+J$9)*PI()/180)-SQRT(I$3^2-(E$3-F$3-H$3*COS((E31+J$9)*PI()/180))^2))/5)</f>
        <v>-2358</v>
      </c>
      <c r="K31" s="24">
        <f>-TRUNC(U$3*T$3*(Q$3-R$3*SIN((F31+K$9)*PI()/180)-SQRT(S$3^2-(O$3-P$3-R$3*COS((F31+K$9)*PI()/180))^2))/5)</f>
        <v>-2083</v>
      </c>
      <c r="L31" s="24">
        <f>-TRUNC(U$3*T$3*(Q$3-R$3*SIN((G31+L$9)*PI()/180)-SQRT(S$3^2-(O$3-P$3-R$3*COS((G31+L$9)*PI()/180))^2))/5)</f>
        <v>-2</v>
      </c>
      <c r="M31" s="25">
        <f>-TRUNC(K$3*J$3*(G$3-H$3*SIN((H31+M$9)*PI()/180)-SQRT(I$3^2-(E$3-F$3-H$3*COS((H31+M$9)*PI()/180))^2))/5)</f>
        <v>-340</v>
      </c>
      <c r="N31" s="59">
        <f t="shared" si="6"/>
        <v>0.24</v>
      </c>
      <c r="O31" s="60">
        <f t="shared" si="34"/>
        <v>-20625</v>
      </c>
      <c r="P31" s="60">
        <f t="shared" si="14"/>
        <v>-20400</v>
      </c>
      <c r="Q31" s="60">
        <f t="shared" si="15"/>
        <v>0</v>
      </c>
      <c r="R31" s="60">
        <f t="shared" si="16"/>
        <v>0</v>
      </c>
      <c r="S31" s="1"/>
      <c r="T31" s="1">
        <f t="shared" si="17"/>
        <v>0.04</v>
      </c>
      <c r="U31" s="1"/>
      <c r="V31" s="1">
        <f t="shared" si="18"/>
        <v>-163125</v>
      </c>
      <c r="W31" s="1">
        <f t="shared" si="19"/>
        <v>-144375</v>
      </c>
      <c r="X31" s="1">
        <f t="shared" si="20"/>
        <v>0</v>
      </c>
      <c r="Y31" s="1">
        <f t="shared" si="21"/>
        <v>0</v>
      </c>
      <c r="AA31">
        <f t="shared" si="22"/>
        <v>31874.9999999999</v>
      </c>
      <c r="AB31">
        <f t="shared" si="23"/>
        <v>10000</v>
      </c>
      <c r="AC31">
        <f t="shared" si="24"/>
        <v>0</v>
      </c>
      <c r="AD31">
        <f t="shared" si="25"/>
        <v>0</v>
      </c>
      <c r="AF31">
        <f t="shared" si="26"/>
        <v>-3125.0000000009</v>
      </c>
      <c r="AG31">
        <f t="shared" si="27"/>
        <v>4999.99999999953</v>
      </c>
      <c r="AH31">
        <f t="shared" si="28"/>
        <v>0</v>
      </c>
      <c r="AI31">
        <f t="shared" si="29"/>
        <v>0</v>
      </c>
      <c r="AK31">
        <f t="shared" si="30"/>
        <v>-7500.00000000244</v>
      </c>
      <c r="AL31">
        <f t="shared" si="31"/>
        <v>1249.99999999878</v>
      </c>
      <c r="AM31">
        <f t="shared" si="32"/>
        <v>0</v>
      </c>
      <c r="AN31">
        <f t="shared" si="33"/>
        <v>0</v>
      </c>
    </row>
    <row r="32" spans="1:40">
      <c r="A32">
        <v>3.06</v>
      </c>
      <c r="B32">
        <v>-1.35731707317073</v>
      </c>
      <c r="C32">
        <v>-2.96570121951219</v>
      </c>
      <c r="D32" s="28">
        <f t="shared" si="13"/>
        <v>0.28</v>
      </c>
      <c r="E32" s="32">
        <v>4.17526052699651</v>
      </c>
      <c r="F32">
        <f t="shared" si="10"/>
        <v>1.90703797721301</v>
      </c>
      <c r="G32">
        <f t="shared" si="11"/>
        <v>0</v>
      </c>
      <c r="H32" s="32">
        <v>0.467818405619293</v>
      </c>
      <c r="I32" s="58">
        <f t="shared" si="12"/>
        <v>0.28</v>
      </c>
      <c r="J32" s="24">
        <f>-TRUNC(K$3*J$3*(G$3-H$3*SIN((E32+J$9)*PI()/180)-SQRT(I$3^2-(E$3-F$3-H$3*COS((E32+J$9)*PI()/180))^2))/5)</f>
        <v>-3495</v>
      </c>
      <c r="K32" s="24">
        <f>-TRUNC(U$3*T$3*(Q$3-R$3*SIN((F32+K$9)*PI()/180)-SQRT(S$3^2-(O$3-P$3-R$3*COS((F32+K$9)*PI()/180))^2))/5)</f>
        <v>-3146</v>
      </c>
      <c r="L32" s="24">
        <f>-TRUNC(U$3*T$3*(Q$3-R$3*SIN((G32+L$9)*PI()/180)-SQRT(S$3^2-(O$3-P$3-R$3*COS((G32+L$9)*PI()/180))^2))/5)</f>
        <v>-2</v>
      </c>
      <c r="M32" s="25">
        <f>-TRUNC(K$3*J$3*(G$3-H$3*SIN((H32+M$9)*PI()/180)-SQRT(I$3^2-(E$3-F$3-H$3*COS((H32+M$9)*PI()/180))^2))/5)</f>
        <v>-340</v>
      </c>
      <c r="N32" s="59">
        <f t="shared" si="6"/>
        <v>0.28</v>
      </c>
      <c r="O32" s="60">
        <f t="shared" si="34"/>
        <v>-28425</v>
      </c>
      <c r="P32" s="60">
        <f t="shared" si="14"/>
        <v>-26575</v>
      </c>
      <c r="Q32" s="60">
        <f t="shared" si="15"/>
        <v>0</v>
      </c>
      <c r="R32" s="60">
        <f t="shared" si="16"/>
        <v>0</v>
      </c>
      <c r="S32" s="1"/>
      <c r="T32" s="1">
        <f t="shared" si="17"/>
        <v>0.04</v>
      </c>
      <c r="U32" s="1"/>
      <c r="V32" s="1">
        <f t="shared" si="18"/>
        <v>-195000</v>
      </c>
      <c r="W32" s="1">
        <f t="shared" si="19"/>
        <v>-154375</v>
      </c>
      <c r="X32" s="1">
        <f t="shared" si="20"/>
        <v>0</v>
      </c>
      <c r="Y32" s="1">
        <f t="shared" si="21"/>
        <v>0</v>
      </c>
      <c r="AA32">
        <f t="shared" si="22"/>
        <v>35000.0000000008</v>
      </c>
      <c r="AB32">
        <f t="shared" si="23"/>
        <v>5000.00000000047</v>
      </c>
      <c r="AC32">
        <f t="shared" si="24"/>
        <v>0</v>
      </c>
      <c r="AD32">
        <f t="shared" si="25"/>
        <v>0</v>
      </c>
      <c r="AF32">
        <f t="shared" si="26"/>
        <v>4375.00000000154</v>
      </c>
      <c r="AG32">
        <f t="shared" si="27"/>
        <v>3750.00000000076</v>
      </c>
      <c r="AH32">
        <f t="shared" si="28"/>
        <v>0</v>
      </c>
      <c r="AI32">
        <f t="shared" si="29"/>
        <v>0</v>
      </c>
      <c r="AK32">
        <f t="shared" si="30"/>
        <v>-1249.99999999756</v>
      </c>
      <c r="AL32">
        <f t="shared" si="31"/>
        <v>-3124.99999999913</v>
      </c>
      <c r="AM32">
        <f t="shared" si="32"/>
        <v>0</v>
      </c>
      <c r="AN32">
        <f t="shared" si="33"/>
        <v>0</v>
      </c>
    </row>
    <row r="33" spans="1:40">
      <c r="A33">
        <v>3.075</v>
      </c>
      <c r="B33">
        <v>-1.36280487804878</v>
      </c>
      <c r="C33">
        <v>-2.96432926829268</v>
      </c>
      <c r="D33" s="28">
        <f t="shared" si="13"/>
        <v>0.32</v>
      </c>
      <c r="E33" s="32">
        <v>5.67382260492256</v>
      </c>
      <c r="F33">
        <f t="shared" si="10"/>
        <v>2.69367783582274</v>
      </c>
      <c r="G33">
        <f t="shared" si="11"/>
        <v>0</v>
      </c>
      <c r="H33" s="32">
        <v>0.467818405619293</v>
      </c>
      <c r="I33" s="58">
        <f t="shared" si="12"/>
        <v>0.32</v>
      </c>
      <c r="J33" s="24">
        <f>-TRUNC(K$3*J$3*(G$3-H$3*SIN((E33+J$9)*PI()/180)-SQRT(I$3^2-(E$3-F$3-H$3*COS((E33+J$9)*PI()/180))^2))/5)</f>
        <v>-5000</v>
      </c>
      <c r="K33" s="24">
        <f>-TRUNC(U$3*T$3*(Q$3-R$3*SIN((F33+K$9)*PI()/180)-SQRT(S$3^2-(O$3-P$3-R$3*COS((F33+K$9)*PI()/180))^2))/5)</f>
        <v>-4464</v>
      </c>
      <c r="L33" s="24">
        <f>-TRUNC(U$3*T$3*(Q$3-R$3*SIN((G33+L$9)*PI()/180)-SQRT(S$3^2-(O$3-P$3-R$3*COS((G33+L$9)*PI()/180))^2))/5)</f>
        <v>-2</v>
      </c>
      <c r="M33" s="25">
        <f>-TRUNC(K$3*J$3*(G$3-H$3*SIN((H33+M$9)*PI()/180)-SQRT(I$3^2-(E$3-F$3-H$3*COS((H33+M$9)*PI()/180))^2))/5)</f>
        <v>-340</v>
      </c>
      <c r="N33" s="59">
        <f t="shared" si="6"/>
        <v>0.32</v>
      </c>
      <c r="O33" s="60">
        <f t="shared" si="34"/>
        <v>-37625</v>
      </c>
      <c r="P33" s="60">
        <f t="shared" si="14"/>
        <v>-32950</v>
      </c>
      <c r="Q33" s="60">
        <f t="shared" si="15"/>
        <v>0</v>
      </c>
      <c r="R33" s="60">
        <f t="shared" si="16"/>
        <v>0</v>
      </c>
      <c r="S33" s="1"/>
      <c r="T33" s="1">
        <f t="shared" si="17"/>
        <v>0.04</v>
      </c>
      <c r="U33" s="1"/>
      <c r="V33" s="1">
        <f t="shared" si="18"/>
        <v>-230000.000000001</v>
      </c>
      <c r="W33" s="1">
        <f t="shared" si="19"/>
        <v>-159375</v>
      </c>
      <c r="X33" s="1">
        <f t="shared" si="20"/>
        <v>0</v>
      </c>
      <c r="Y33" s="1">
        <f t="shared" si="21"/>
        <v>0</v>
      </c>
      <c r="AA33">
        <f t="shared" si="22"/>
        <v>30624.9999999993</v>
      </c>
      <c r="AB33">
        <f t="shared" si="23"/>
        <v>1249.99999999971</v>
      </c>
      <c r="AC33">
        <f t="shared" si="24"/>
        <v>0</v>
      </c>
      <c r="AD33">
        <f t="shared" si="25"/>
        <v>0</v>
      </c>
      <c r="AF33">
        <f t="shared" si="26"/>
        <v>5624.9999999991</v>
      </c>
      <c r="AG33">
        <f t="shared" si="27"/>
        <v>6874.99999999988</v>
      </c>
      <c r="AH33">
        <f t="shared" si="28"/>
        <v>0</v>
      </c>
      <c r="AI33">
        <f t="shared" si="29"/>
        <v>0</v>
      </c>
      <c r="AK33">
        <f t="shared" si="30"/>
        <v>-3750.00000000125</v>
      </c>
      <c r="AL33">
        <f t="shared" si="31"/>
        <v>4375.00000000023</v>
      </c>
      <c r="AM33">
        <f t="shared" si="32"/>
        <v>0</v>
      </c>
      <c r="AN33">
        <f t="shared" si="33"/>
        <v>0</v>
      </c>
    </row>
    <row r="34" spans="1:40">
      <c r="A34">
        <v>3.09</v>
      </c>
      <c r="B34">
        <v>-1.35137195121951</v>
      </c>
      <c r="C34">
        <v>-2.96021341463415</v>
      </c>
      <c r="D34" s="28">
        <f t="shared" si="13"/>
        <v>0.36</v>
      </c>
      <c r="E34" s="32">
        <v>7.42786589105625</v>
      </c>
      <c r="F34">
        <f t="shared" si="10"/>
        <v>3.62377873717875</v>
      </c>
      <c r="G34">
        <f t="shared" si="11"/>
        <v>0</v>
      </c>
      <c r="H34" s="32">
        <v>0.467818405619293</v>
      </c>
      <c r="I34" s="58">
        <f t="shared" si="12"/>
        <v>0.36</v>
      </c>
      <c r="J34" s="24">
        <f>-TRUNC(K$3*J$3*(G$3-H$3*SIN((E34+J$9)*PI()/180)-SQRT(I$3^2-(E$3-F$3-H$3*COS((E34+J$9)*PI()/180))^2))/5)</f>
        <v>-6922</v>
      </c>
      <c r="K34" s="24">
        <f>-TRUNC(U$3*T$3*(Q$3-R$3*SIN((F34+K$9)*PI()/180)-SQRT(S$3^2-(O$3-P$3-R$3*COS((F34+K$9)*PI()/180))^2))/5)</f>
        <v>-6039</v>
      </c>
      <c r="L34" s="24">
        <f>-TRUNC(U$3*T$3*(Q$3-R$3*SIN((G34+L$9)*PI()/180)-SQRT(S$3^2-(O$3-P$3-R$3*COS((G34+L$9)*PI()/180))^2))/5)</f>
        <v>-2</v>
      </c>
      <c r="M34" s="25">
        <f>-TRUNC(K$3*J$3*(G$3-H$3*SIN((H34+M$9)*PI()/180)-SQRT(I$3^2-(E$3-F$3-H$3*COS((H34+M$9)*PI()/180))^2))/5)</f>
        <v>-340</v>
      </c>
      <c r="N34" s="59">
        <f t="shared" si="6"/>
        <v>0.36</v>
      </c>
      <c r="O34" s="60">
        <f t="shared" si="34"/>
        <v>-48050</v>
      </c>
      <c r="P34" s="60">
        <f t="shared" si="14"/>
        <v>-39375</v>
      </c>
      <c r="Q34" s="60">
        <f t="shared" si="15"/>
        <v>0</v>
      </c>
      <c r="R34" s="60">
        <f t="shared" si="16"/>
        <v>0</v>
      </c>
      <c r="S34" s="1"/>
      <c r="T34" s="1">
        <f t="shared" si="17"/>
        <v>0.04</v>
      </c>
      <c r="U34" s="1"/>
      <c r="V34" s="1">
        <f t="shared" si="18"/>
        <v>-260625</v>
      </c>
      <c r="W34" s="1">
        <f t="shared" si="19"/>
        <v>-160625</v>
      </c>
      <c r="X34" s="1">
        <f t="shared" si="20"/>
        <v>0</v>
      </c>
      <c r="Y34" s="1">
        <f t="shared" si="21"/>
        <v>0</v>
      </c>
      <c r="AA34">
        <f t="shared" si="22"/>
        <v>25000.0000000002</v>
      </c>
      <c r="AB34">
        <f t="shared" si="23"/>
        <v>-5625.00000000017</v>
      </c>
      <c r="AC34">
        <f t="shared" si="24"/>
        <v>0</v>
      </c>
      <c r="AD34">
        <f t="shared" si="25"/>
        <v>0</v>
      </c>
      <c r="AF34">
        <f t="shared" si="26"/>
        <v>9375.00000000035</v>
      </c>
      <c r="AG34">
        <f t="shared" si="27"/>
        <v>2499.99999999965</v>
      </c>
      <c r="AH34">
        <f t="shared" si="28"/>
        <v>0</v>
      </c>
      <c r="AI34">
        <f t="shared" si="29"/>
        <v>0</v>
      </c>
      <c r="AK34">
        <f t="shared" si="30"/>
        <v>-5624.99999999913</v>
      </c>
      <c r="AL34">
        <f t="shared" si="31"/>
        <v>-2500.0000000007</v>
      </c>
      <c r="AM34">
        <f t="shared" si="32"/>
        <v>0</v>
      </c>
      <c r="AN34">
        <f t="shared" si="33"/>
        <v>0</v>
      </c>
    </row>
    <row r="35" spans="1:40">
      <c r="A35">
        <v>3.105</v>
      </c>
      <c r="B35">
        <v>-1.32484756097561</v>
      </c>
      <c r="C35">
        <v>-2.95609756097561</v>
      </c>
      <c r="D35" s="28">
        <f t="shared" si="13"/>
        <v>0.4</v>
      </c>
      <c r="E35" s="32">
        <v>9.41492743082368</v>
      </c>
      <c r="F35">
        <f t="shared" si="10"/>
        <v>4.68927861563628</v>
      </c>
      <c r="G35">
        <f t="shared" si="11"/>
        <v>0</v>
      </c>
      <c r="H35" s="32">
        <v>0.467818405619293</v>
      </c>
      <c r="I35" s="58">
        <f t="shared" si="12"/>
        <v>0.4</v>
      </c>
      <c r="J35" s="24">
        <f>-TRUNC(K$3*J$3*(G$3-H$3*SIN((E35+J$9)*PI()/180)-SQRT(I$3^2-(E$3-F$3-H$3*COS((E35+J$9)*PI()/180))^2))/5)</f>
        <v>-9301</v>
      </c>
      <c r="K35" s="24">
        <f>-TRUNC(U$3*T$3*(Q$3-R$3*SIN((F35+K$9)*PI()/180)-SQRT(S$3^2-(O$3-P$3-R$3*COS((F35+K$9)*PI()/180))^2))/5)</f>
        <v>-7862</v>
      </c>
      <c r="L35" s="24">
        <f>-TRUNC(U$3*T$3*(Q$3-R$3*SIN((G35+L$9)*PI()/180)-SQRT(S$3^2-(O$3-P$3-R$3*COS((G35+L$9)*PI()/180))^2))/5)</f>
        <v>-2</v>
      </c>
      <c r="M35" s="25">
        <f>-TRUNC(K$3*J$3*(G$3-H$3*SIN((H35+M$9)*PI()/180)-SQRT(I$3^2-(E$3-F$3-H$3*COS((H35+M$9)*PI()/180))^2))/5)</f>
        <v>-340</v>
      </c>
      <c r="N35" s="59">
        <f t="shared" si="6"/>
        <v>0.4</v>
      </c>
      <c r="O35" s="60">
        <f t="shared" si="34"/>
        <v>-59475</v>
      </c>
      <c r="P35" s="60">
        <f t="shared" si="14"/>
        <v>-45575</v>
      </c>
      <c r="Q35" s="60">
        <f t="shared" si="15"/>
        <v>0</v>
      </c>
      <c r="R35" s="60">
        <f t="shared" si="16"/>
        <v>0</v>
      </c>
      <c r="S35" s="1"/>
      <c r="T35" s="1">
        <f t="shared" si="17"/>
        <v>0.04</v>
      </c>
      <c r="U35" s="1"/>
      <c r="V35" s="1">
        <f t="shared" si="18"/>
        <v>-285625</v>
      </c>
      <c r="W35" s="1">
        <f t="shared" si="19"/>
        <v>-155000</v>
      </c>
      <c r="X35" s="1">
        <f t="shared" si="20"/>
        <v>0</v>
      </c>
      <c r="Y35" s="1">
        <f t="shared" si="21"/>
        <v>0</v>
      </c>
      <c r="AA35">
        <f t="shared" si="22"/>
        <v>15624.9999999998</v>
      </c>
      <c r="AB35">
        <f t="shared" si="23"/>
        <v>-8124.99999999983</v>
      </c>
      <c r="AC35">
        <f t="shared" si="24"/>
        <v>0</v>
      </c>
      <c r="AD35">
        <f t="shared" si="25"/>
        <v>0</v>
      </c>
      <c r="AF35">
        <f t="shared" si="26"/>
        <v>14999.9999999995</v>
      </c>
      <c r="AG35">
        <f t="shared" si="27"/>
        <v>5000.00000000035</v>
      </c>
      <c r="AH35">
        <f t="shared" si="28"/>
        <v>0</v>
      </c>
      <c r="AI35">
        <f t="shared" si="29"/>
        <v>0</v>
      </c>
      <c r="AK35">
        <f t="shared" si="30"/>
        <v>-3125.00000000122</v>
      </c>
      <c r="AL35">
        <f t="shared" si="31"/>
        <v>-624.999999999476</v>
      </c>
      <c r="AM35">
        <f t="shared" si="32"/>
        <v>0</v>
      </c>
      <c r="AN35">
        <f t="shared" si="33"/>
        <v>0</v>
      </c>
    </row>
    <row r="36" spans="1:40">
      <c r="A36">
        <v>3.12</v>
      </c>
      <c r="B36">
        <v>-1.29192073170732</v>
      </c>
      <c r="C36">
        <v>-2.95060975609756</v>
      </c>
      <c r="D36" s="28">
        <f t="shared" si="13"/>
        <v>0.44</v>
      </c>
      <c r="E36" s="32">
        <v>11.6044728351261</v>
      </c>
      <c r="F36">
        <f t="shared" si="10"/>
        <v>5.87803629633879</v>
      </c>
      <c r="G36">
        <f t="shared" si="11"/>
        <v>0</v>
      </c>
      <c r="H36" s="32">
        <v>0.467818405619293</v>
      </c>
      <c r="I36" s="58">
        <f t="shared" si="12"/>
        <v>0.44</v>
      </c>
      <c r="J36" s="24">
        <f>-TRUNC(K$3*J$3*(G$3-H$3*SIN((E36+J$9)*PI()/180)-SQRT(I$3^2-(E$3-F$3-H$3*COS((E36+J$9)*PI()/180))^2))/5)</f>
        <v>-12162</v>
      </c>
      <c r="K36" s="24">
        <f>-TRUNC(U$3*T$3*(Q$3-R$3*SIN((F36+K$9)*PI()/180)-SQRT(S$3^2-(O$3-P$3-R$3*COS((F36+K$9)*PI()/180))^2))/5)</f>
        <v>-9920</v>
      </c>
      <c r="L36" s="24">
        <f>-TRUNC(U$3*T$3*(Q$3-R$3*SIN((G36+L$9)*PI()/180)-SQRT(S$3^2-(O$3-P$3-R$3*COS((G36+L$9)*PI()/180))^2))/5)</f>
        <v>-2</v>
      </c>
      <c r="M36" s="25">
        <f>-TRUNC(K$3*J$3*(G$3-H$3*SIN((H36+M$9)*PI()/180)-SQRT(I$3^2-(E$3-F$3-H$3*COS((H36+M$9)*PI()/180))^2))/5)</f>
        <v>-340</v>
      </c>
      <c r="N36" s="59">
        <f t="shared" si="6"/>
        <v>0.44</v>
      </c>
      <c r="O36" s="60">
        <f t="shared" si="34"/>
        <v>-71525</v>
      </c>
      <c r="P36" s="60">
        <f t="shared" si="14"/>
        <v>-51450</v>
      </c>
      <c r="Q36" s="60">
        <f t="shared" si="15"/>
        <v>0</v>
      </c>
      <c r="R36" s="60">
        <f t="shared" si="16"/>
        <v>0</v>
      </c>
      <c r="S36" s="1"/>
      <c r="T36" s="1">
        <f t="shared" si="17"/>
        <v>0.04</v>
      </c>
      <c r="U36" s="1"/>
      <c r="V36" s="1">
        <f t="shared" si="18"/>
        <v>-301250</v>
      </c>
      <c r="W36" s="1">
        <f t="shared" si="19"/>
        <v>-146875</v>
      </c>
      <c r="X36" s="1">
        <f t="shared" si="20"/>
        <v>0</v>
      </c>
      <c r="Y36" s="1">
        <f t="shared" si="21"/>
        <v>0</v>
      </c>
      <c r="AA36">
        <f t="shared" si="22"/>
        <v>625.000000000349</v>
      </c>
      <c r="AB36">
        <f t="shared" si="23"/>
        <v>-13125.0000000002</v>
      </c>
      <c r="AC36">
        <f t="shared" si="24"/>
        <v>0</v>
      </c>
      <c r="AD36">
        <f t="shared" si="25"/>
        <v>0</v>
      </c>
      <c r="AF36">
        <f t="shared" si="26"/>
        <v>18125.0000000007</v>
      </c>
      <c r="AG36">
        <f t="shared" si="27"/>
        <v>5624.99999999983</v>
      </c>
      <c r="AH36">
        <f t="shared" si="28"/>
        <v>0</v>
      </c>
      <c r="AI36">
        <f t="shared" si="29"/>
        <v>0</v>
      </c>
      <c r="AK36">
        <f t="shared" si="30"/>
        <v>624.999999997759</v>
      </c>
      <c r="AL36">
        <f t="shared" si="31"/>
        <v>3749.99999999764</v>
      </c>
      <c r="AM36">
        <f t="shared" si="32"/>
        <v>0</v>
      </c>
      <c r="AN36">
        <f t="shared" si="33"/>
        <v>0</v>
      </c>
    </row>
    <row r="37" spans="1:40">
      <c r="A37">
        <v>3.135</v>
      </c>
      <c r="B37">
        <v>-1.25807926829268</v>
      </c>
      <c r="C37">
        <v>-2.94192073170732</v>
      </c>
      <c r="D37" s="28">
        <f t="shared" si="13"/>
        <v>0.48</v>
      </c>
      <c r="E37" s="32">
        <v>13.9591146100793</v>
      </c>
      <c r="F37">
        <f t="shared" si="10"/>
        <v>7.17434679552872</v>
      </c>
      <c r="G37">
        <f t="shared" si="11"/>
        <v>0</v>
      </c>
      <c r="H37" s="32">
        <v>0.467818405619293</v>
      </c>
      <c r="I37" s="58">
        <f t="shared" si="12"/>
        <v>0.48</v>
      </c>
      <c r="J37" s="24">
        <f>-TRUNC(K$3*J$3*(G$3-H$3*SIN((E37+J$9)*PI()/180)-SQRT(I$3^2-(E$3-F$3-H$3*COS((E37+J$9)*PI()/180))^2))/5)</f>
        <v>-15506</v>
      </c>
      <c r="K37" s="24">
        <f>-TRUNC(U$3*T$3*(Q$3-R$3*SIN((F37+K$9)*PI()/180)-SQRT(S$3^2-(O$3-P$3-R$3*COS((F37+K$9)*PI()/180))^2))/5)</f>
        <v>-12192</v>
      </c>
      <c r="L37" s="24">
        <f>-TRUNC(U$3*T$3*(Q$3-R$3*SIN((G37+L$9)*PI()/180)-SQRT(S$3^2-(O$3-P$3-R$3*COS((G37+L$9)*PI()/180))^2))/5)</f>
        <v>-2</v>
      </c>
      <c r="M37" s="25">
        <f>-TRUNC(K$3*J$3*(G$3-H$3*SIN((H37+M$9)*PI()/180)-SQRT(I$3^2-(E$3-F$3-H$3*COS((H37+M$9)*PI()/180))^2))/5)</f>
        <v>-340</v>
      </c>
      <c r="N37" s="59">
        <f t="shared" si="6"/>
        <v>0.48</v>
      </c>
      <c r="O37" s="60">
        <f t="shared" si="34"/>
        <v>-83600</v>
      </c>
      <c r="P37" s="60">
        <f t="shared" si="14"/>
        <v>-56800</v>
      </c>
      <c r="Q37" s="60">
        <f t="shared" si="15"/>
        <v>0</v>
      </c>
      <c r="R37" s="60">
        <f t="shared" si="16"/>
        <v>0</v>
      </c>
      <c r="S37" s="1"/>
      <c r="T37" s="1">
        <f t="shared" si="17"/>
        <v>0.04</v>
      </c>
      <c r="U37" s="1"/>
      <c r="V37" s="1">
        <f t="shared" si="18"/>
        <v>-301875</v>
      </c>
      <c r="W37" s="1">
        <f t="shared" si="19"/>
        <v>-133750</v>
      </c>
      <c r="X37" s="1">
        <f t="shared" si="20"/>
        <v>0</v>
      </c>
      <c r="Y37" s="1">
        <f t="shared" si="21"/>
        <v>0</v>
      </c>
      <c r="AA37">
        <f t="shared" si="22"/>
        <v>-17500.0000000003</v>
      </c>
      <c r="AB37">
        <f t="shared" si="23"/>
        <v>-18750</v>
      </c>
      <c r="AC37">
        <f t="shared" si="24"/>
        <v>0</v>
      </c>
      <c r="AD37">
        <f t="shared" si="25"/>
        <v>0</v>
      </c>
      <c r="AF37">
        <f t="shared" si="26"/>
        <v>17500.0000000029</v>
      </c>
      <c r="AG37">
        <f t="shared" si="27"/>
        <v>1875.00000000218</v>
      </c>
      <c r="AH37">
        <f t="shared" si="28"/>
        <v>0</v>
      </c>
      <c r="AI37">
        <f t="shared" si="29"/>
        <v>0</v>
      </c>
      <c r="AK37">
        <f t="shared" si="30"/>
        <v>-1249.99999999086</v>
      </c>
      <c r="AL37">
        <f t="shared" si="31"/>
        <v>-3124.99999999345</v>
      </c>
      <c r="AM37">
        <f t="shared" si="32"/>
        <v>0</v>
      </c>
      <c r="AN37">
        <f t="shared" si="33"/>
        <v>0</v>
      </c>
    </row>
    <row r="38" spans="1:40">
      <c r="A38">
        <v>3.15</v>
      </c>
      <c r="B38">
        <v>-1.22378048780488</v>
      </c>
      <c r="C38">
        <v>-2.93231707317073</v>
      </c>
      <c r="D38" s="28">
        <f t="shared" si="13"/>
        <v>0.52</v>
      </c>
      <c r="E38" s="32">
        <v>16.4358304867538</v>
      </c>
      <c r="F38">
        <f t="shared" si="10"/>
        <v>8.55945662085816</v>
      </c>
      <c r="G38">
        <f t="shared" si="11"/>
        <v>-9.76996261670138e-15</v>
      </c>
      <c r="H38" s="32">
        <v>0.467818405619293</v>
      </c>
      <c r="I38" s="58">
        <f t="shared" si="12"/>
        <v>0.52</v>
      </c>
      <c r="J38" s="24">
        <f>-TRUNC(K$3*J$3*(G$3-H$3*SIN((E38+J$9)*PI()/180)-SQRT(I$3^2-(E$3-F$3-H$3*COS((E38+J$9)*PI()/180))^2))/5)</f>
        <v>-19305</v>
      </c>
      <c r="K38" s="24">
        <f>-TRUNC(U$3*T$3*(Q$3-R$3*SIN((F38+K$9)*PI()/180)-SQRT(S$3^2-(O$3-P$3-R$3*COS((F38+K$9)*PI()/180))^2))/5)</f>
        <v>-14648</v>
      </c>
      <c r="L38" s="24">
        <f>-TRUNC(U$3*T$3*(Q$3-R$3*SIN((G38+L$9)*PI()/180)-SQRT(S$3^2-(O$3-P$3-R$3*COS((G38+L$9)*PI()/180))^2))/5)</f>
        <v>-2</v>
      </c>
      <c r="M38" s="25">
        <f>-TRUNC(K$3*J$3*(G$3-H$3*SIN((H38+M$9)*PI()/180)-SQRT(I$3^2-(E$3-F$3-H$3*COS((H38+M$9)*PI()/180))^2))/5)</f>
        <v>-340</v>
      </c>
      <c r="N38" s="59">
        <f t="shared" si="6"/>
        <v>0.52</v>
      </c>
      <c r="O38" s="60">
        <f t="shared" si="34"/>
        <v>-94975</v>
      </c>
      <c r="P38" s="60">
        <f t="shared" si="14"/>
        <v>-61400</v>
      </c>
      <c r="Q38" s="60">
        <f t="shared" si="15"/>
        <v>0</v>
      </c>
      <c r="R38" s="60">
        <f t="shared" si="16"/>
        <v>0</v>
      </c>
      <c r="S38" s="1"/>
      <c r="T38" s="1">
        <f t="shared" si="17"/>
        <v>0.04</v>
      </c>
      <c r="U38" s="1"/>
      <c r="V38" s="1">
        <f t="shared" si="18"/>
        <v>-284375</v>
      </c>
      <c r="W38" s="1">
        <f t="shared" si="19"/>
        <v>-115000</v>
      </c>
      <c r="X38" s="1">
        <f t="shared" si="20"/>
        <v>0</v>
      </c>
      <c r="Y38" s="1">
        <f t="shared" si="21"/>
        <v>0</v>
      </c>
      <c r="AA38">
        <f t="shared" si="22"/>
        <v>-35000.0000000033</v>
      </c>
      <c r="AB38">
        <f t="shared" si="23"/>
        <v>-20625.0000000022</v>
      </c>
      <c r="AC38">
        <f t="shared" si="24"/>
        <v>0</v>
      </c>
      <c r="AD38">
        <f t="shared" si="25"/>
        <v>0</v>
      </c>
      <c r="AF38">
        <f t="shared" si="26"/>
        <v>18749.9999999938</v>
      </c>
      <c r="AG38">
        <f t="shared" si="27"/>
        <v>4999.99999999563</v>
      </c>
      <c r="AH38">
        <f t="shared" si="28"/>
        <v>0</v>
      </c>
      <c r="AI38">
        <f t="shared" si="29"/>
        <v>0</v>
      </c>
      <c r="AK38">
        <f t="shared" si="30"/>
        <v>1874.99999999127</v>
      </c>
      <c r="AL38">
        <f t="shared" si="31"/>
        <v>2499.99999999345</v>
      </c>
      <c r="AM38">
        <f t="shared" si="32"/>
        <v>0</v>
      </c>
      <c r="AN38">
        <f t="shared" si="33"/>
        <v>0</v>
      </c>
    </row>
    <row r="39" spans="1:40">
      <c r="A39">
        <v>3.165</v>
      </c>
      <c r="B39">
        <v>-1.16981707317073</v>
      </c>
      <c r="C39">
        <v>-2.92865853658537</v>
      </c>
      <c r="D39" s="28">
        <f t="shared" si="13"/>
        <v>0.56</v>
      </c>
      <c r="E39" s="32">
        <v>18.9871817509137</v>
      </c>
      <c r="F39">
        <f t="shared" si="10"/>
        <v>10.0120790716995</v>
      </c>
      <c r="G39">
        <f t="shared" si="11"/>
        <v>-9.76996261670138e-15</v>
      </c>
      <c r="H39" s="32">
        <v>0.467818405619293</v>
      </c>
      <c r="I39" s="58">
        <f t="shared" si="12"/>
        <v>0.56</v>
      </c>
      <c r="J39" s="24">
        <f>-TRUNC(K$3*J$3*(G$3-H$3*SIN((E39+J$9)*PI()/180)-SQRT(I$3^2-(E$3-F$3-H$3*COS((E39+J$9)*PI()/180))^2))/5)</f>
        <v>-23503</v>
      </c>
      <c r="K39" s="24">
        <f>-TRUNC(U$3*T$3*(Q$3-R$3*SIN((F39+K$9)*PI()/180)-SQRT(S$3^2-(O$3-P$3-R$3*COS((F39+K$9)*PI()/180))^2))/5)</f>
        <v>-17255</v>
      </c>
      <c r="L39" s="24">
        <f>-TRUNC(U$3*T$3*(Q$3-R$3*SIN((G39+L$9)*PI()/180)-SQRT(S$3^2-(O$3-P$3-R$3*COS((G39+L$9)*PI()/180))^2))/5)</f>
        <v>-2</v>
      </c>
      <c r="M39" s="25">
        <f>-TRUNC(K$3*J$3*(G$3-H$3*SIN((H39+M$9)*PI()/180)-SQRT(I$3^2-(E$3-F$3-H$3*COS((H39+M$9)*PI()/180))^2))/5)</f>
        <v>-340</v>
      </c>
      <c r="N39" s="59">
        <f t="shared" si="6"/>
        <v>0.56</v>
      </c>
      <c r="O39" s="60">
        <f t="shared" si="34"/>
        <v>-104950</v>
      </c>
      <c r="P39" s="60">
        <f t="shared" si="14"/>
        <v>-65174.9999999999</v>
      </c>
      <c r="Q39" s="60">
        <f t="shared" si="15"/>
        <v>0</v>
      </c>
      <c r="R39" s="60">
        <f t="shared" si="16"/>
        <v>0</v>
      </c>
      <c r="S39" s="1"/>
      <c r="T39" s="1">
        <f t="shared" si="17"/>
        <v>0.04</v>
      </c>
      <c r="U39" s="1"/>
      <c r="V39" s="1">
        <f t="shared" si="18"/>
        <v>-249374.999999997</v>
      </c>
      <c r="W39" s="1">
        <f t="shared" si="19"/>
        <v>-94374.9999999978</v>
      </c>
      <c r="X39" s="1">
        <f t="shared" si="20"/>
        <v>0</v>
      </c>
      <c r="Y39" s="1">
        <f t="shared" si="21"/>
        <v>0</v>
      </c>
      <c r="AA39">
        <f t="shared" si="22"/>
        <v>-53749.9999999971</v>
      </c>
      <c r="AB39">
        <f t="shared" si="23"/>
        <v>-25624.9999999978</v>
      </c>
      <c r="AC39">
        <f t="shared" si="24"/>
        <v>0</v>
      </c>
      <c r="AD39">
        <f t="shared" si="25"/>
        <v>0</v>
      </c>
      <c r="AF39">
        <f t="shared" si="26"/>
        <v>16875.0000000025</v>
      </c>
      <c r="AG39">
        <f t="shared" si="27"/>
        <v>2500.00000000218</v>
      </c>
      <c r="AH39">
        <f t="shared" si="28"/>
        <v>0</v>
      </c>
      <c r="AI39">
        <f t="shared" si="29"/>
        <v>0</v>
      </c>
      <c r="AK39">
        <f t="shared" si="30"/>
        <v>3125.00000000215</v>
      </c>
      <c r="AL39">
        <f t="shared" si="31"/>
        <v>-1249.99999999782</v>
      </c>
      <c r="AM39">
        <f t="shared" si="32"/>
        <v>0</v>
      </c>
      <c r="AN39">
        <f t="shared" si="33"/>
        <v>0</v>
      </c>
    </row>
    <row r="40" spans="1:40">
      <c r="A40">
        <v>3.18</v>
      </c>
      <c r="B40">
        <v>-1.10487804878049</v>
      </c>
      <c r="C40">
        <v>-2.93094512195122</v>
      </c>
      <c r="D40" s="28">
        <f t="shared" si="13"/>
        <v>0.6</v>
      </c>
      <c r="E40" s="32">
        <v>21.5625315727568</v>
      </c>
      <c r="F40">
        <f t="shared" si="10"/>
        <v>11.5089095394562</v>
      </c>
      <c r="G40">
        <f t="shared" si="11"/>
        <v>-9.76996261670138e-15</v>
      </c>
      <c r="H40" s="32">
        <v>0.467818405619293</v>
      </c>
      <c r="I40" s="58">
        <f t="shared" si="12"/>
        <v>0.6</v>
      </c>
      <c r="J40" s="24">
        <f>-TRUNC(K$3*J$3*(G$3-H$3*SIN((E40+J$9)*PI()/180)-SQRT(I$3^2-(E$3-F$3-H$3*COS((E40+J$9)*PI()/180))^2))/5)</f>
        <v>-28014</v>
      </c>
      <c r="K40" s="24">
        <f>-TRUNC(U$3*T$3*(Q$3-R$3*SIN((F40+K$9)*PI()/180)-SQRT(S$3^2-(O$3-P$3-R$3*COS((F40+K$9)*PI()/180))^2))/5)</f>
        <v>-19972</v>
      </c>
      <c r="L40" s="24">
        <f>-TRUNC(U$3*T$3*(Q$3-R$3*SIN((G40+L$9)*PI()/180)-SQRT(S$3^2-(O$3-P$3-R$3*COS((G40+L$9)*PI()/180))^2))/5)</f>
        <v>-2</v>
      </c>
      <c r="M40" s="25">
        <f>-TRUNC(K$3*J$3*(G$3-H$3*SIN((H40+M$9)*PI()/180)-SQRT(I$3^2-(E$3-F$3-H$3*COS((H40+M$9)*PI()/180))^2))/5)</f>
        <v>-340</v>
      </c>
      <c r="N40" s="59">
        <f t="shared" si="6"/>
        <v>0.6</v>
      </c>
      <c r="O40" s="60">
        <f t="shared" si="34"/>
        <v>-112775</v>
      </c>
      <c r="P40" s="60">
        <f t="shared" si="14"/>
        <v>-67924.9999999999</v>
      </c>
      <c r="Q40" s="60">
        <f t="shared" si="15"/>
        <v>0</v>
      </c>
      <c r="R40" s="60">
        <f t="shared" si="16"/>
        <v>0</v>
      </c>
      <c r="S40" s="1"/>
      <c r="T40" s="1">
        <f t="shared" si="17"/>
        <v>0.04</v>
      </c>
      <c r="U40" s="1"/>
      <c r="V40" s="1">
        <f t="shared" si="18"/>
        <v>-195625</v>
      </c>
      <c r="W40" s="1">
        <f t="shared" si="19"/>
        <v>-68750</v>
      </c>
      <c r="X40" s="1">
        <f t="shared" si="20"/>
        <v>0</v>
      </c>
      <c r="Y40" s="1">
        <f t="shared" si="21"/>
        <v>0</v>
      </c>
      <c r="AA40">
        <f t="shared" si="22"/>
        <v>-70624.9999999996</v>
      </c>
      <c r="AB40">
        <f t="shared" si="23"/>
        <v>-28125</v>
      </c>
      <c r="AC40">
        <f t="shared" si="24"/>
        <v>0</v>
      </c>
      <c r="AD40">
        <f t="shared" si="25"/>
        <v>0</v>
      </c>
      <c r="AF40">
        <f t="shared" si="26"/>
        <v>13750.0000000004</v>
      </c>
      <c r="AG40">
        <f t="shared" si="27"/>
        <v>3750</v>
      </c>
      <c r="AH40">
        <f t="shared" si="28"/>
        <v>0</v>
      </c>
      <c r="AI40">
        <f t="shared" si="29"/>
        <v>0</v>
      </c>
      <c r="AK40">
        <f t="shared" si="30"/>
        <v>6875.00000000038</v>
      </c>
      <c r="AL40">
        <f t="shared" si="31"/>
        <v>3750</v>
      </c>
      <c r="AM40">
        <f t="shared" si="32"/>
        <v>0</v>
      </c>
      <c r="AN40">
        <f t="shared" si="33"/>
        <v>0</v>
      </c>
    </row>
    <row r="41" spans="1:40">
      <c r="A41">
        <v>3.195</v>
      </c>
      <c r="B41">
        <v>-1.02576219512195</v>
      </c>
      <c r="C41">
        <v>-2.94146341463415</v>
      </c>
      <c r="D41" s="28">
        <f t="shared" si="13"/>
        <v>0.64</v>
      </c>
      <c r="E41" s="32">
        <v>24.109263336654</v>
      </c>
      <c r="F41">
        <f t="shared" si="10"/>
        <v>13.0251408078735</v>
      </c>
      <c r="G41">
        <f t="shared" si="11"/>
        <v>-9.76996261670138e-15</v>
      </c>
      <c r="H41" s="32">
        <v>0.467818405619293</v>
      </c>
      <c r="I41" s="58">
        <f t="shared" si="12"/>
        <v>0.64</v>
      </c>
      <c r="J41" s="24">
        <f>-TRUNC(K$3*J$3*(G$3-H$3*SIN((E41+J$9)*PI()/180)-SQRT(I$3^2-(E$3-F$3-H$3*COS((E41+J$9)*PI()/180))^2))/5)</f>
        <v>-32725</v>
      </c>
      <c r="K41" s="24">
        <f>-TRUNC(U$3*T$3*(Q$3-R$3*SIN((F41+K$9)*PI()/180)-SQRT(S$3^2-(O$3-P$3-R$3*COS((F41+K$9)*PI()/180))^2))/5)</f>
        <v>-22754</v>
      </c>
      <c r="L41" s="24">
        <f>-TRUNC(U$3*T$3*(Q$3-R$3*SIN((G41+L$9)*PI()/180)-SQRT(S$3^2-(O$3-P$3-R$3*COS((G41+L$9)*PI()/180))^2))/5)</f>
        <v>-2</v>
      </c>
      <c r="M41" s="25">
        <f>-TRUNC(K$3*J$3*(G$3-H$3*SIN((H41+M$9)*PI()/180)-SQRT(I$3^2-(E$3-F$3-H$3*COS((H41+M$9)*PI()/180))^2))/5)</f>
        <v>-340</v>
      </c>
      <c r="N41" s="59">
        <f t="shared" si="6"/>
        <v>0.64</v>
      </c>
      <c r="O41" s="60">
        <f t="shared" si="34"/>
        <v>-117775</v>
      </c>
      <c r="P41" s="60">
        <f t="shared" si="14"/>
        <v>-69549.9999999999</v>
      </c>
      <c r="Q41" s="60">
        <f t="shared" si="15"/>
        <v>0</v>
      </c>
      <c r="R41" s="60">
        <f t="shared" si="16"/>
        <v>0</v>
      </c>
      <c r="S41" s="1"/>
      <c r="T41" s="1">
        <f t="shared" si="17"/>
        <v>0.04</v>
      </c>
      <c r="U41" s="1"/>
      <c r="V41" s="1">
        <f t="shared" si="18"/>
        <v>-125000</v>
      </c>
      <c r="W41" s="1">
        <f t="shared" si="19"/>
        <v>-40625</v>
      </c>
      <c r="X41" s="1">
        <f t="shared" si="20"/>
        <v>0</v>
      </c>
      <c r="Y41" s="1">
        <f t="shared" si="21"/>
        <v>0</v>
      </c>
      <c r="AA41">
        <f t="shared" si="22"/>
        <v>-84375</v>
      </c>
      <c r="AB41">
        <f t="shared" si="23"/>
        <v>-31875</v>
      </c>
      <c r="AC41">
        <f t="shared" si="24"/>
        <v>0</v>
      </c>
      <c r="AD41">
        <f t="shared" si="25"/>
        <v>0</v>
      </c>
      <c r="AF41">
        <f t="shared" si="26"/>
        <v>6875</v>
      </c>
      <c r="AG41">
        <f t="shared" si="27"/>
        <v>0</v>
      </c>
      <c r="AH41">
        <f t="shared" si="28"/>
        <v>0</v>
      </c>
      <c r="AI41">
        <f t="shared" si="29"/>
        <v>0</v>
      </c>
      <c r="AK41">
        <f t="shared" si="30"/>
        <v>3125</v>
      </c>
      <c r="AL41">
        <f t="shared" si="31"/>
        <v>-1250</v>
      </c>
      <c r="AM41">
        <f t="shared" si="32"/>
        <v>0</v>
      </c>
      <c r="AN41">
        <f t="shared" si="33"/>
        <v>0</v>
      </c>
    </row>
    <row r="42" spans="1:40">
      <c r="A42">
        <v>3.21</v>
      </c>
      <c r="B42">
        <v>-0.92469512195122</v>
      </c>
      <c r="C42">
        <v>-2.96524390243902</v>
      </c>
      <c r="D42" s="28">
        <f t="shared" si="13"/>
        <v>0.68</v>
      </c>
      <c r="E42" s="32">
        <v>26.5739989708891</v>
      </c>
      <c r="F42">
        <f t="shared" si="10"/>
        <v>14.5349783533488</v>
      </c>
      <c r="G42">
        <f t="shared" si="11"/>
        <v>-9.76996261670138e-15</v>
      </c>
      <c r="H42" s="32">
        <v>0.467818405619293</v>
      </c>
      <c r="I42" s="58">
        <f t="shared" si="12"/>
        <v>0.68</v>
      </c>
      <c r="J42" s="24">
        <f>-TRUNC(K$3*J$3*(G$3-H$3*SIN((E42+J$9)*PI()/180)-SQRT(I$3^2-(E$3-F$3-H$3*COS((E42+J$9)*PI()/180))^2))/5)</f>
        <v>-37501</v>
      </c>
      <c r="K42" s="24">
        <f>-TRUNC(U$3*T$3*(Q$3-R$3*SIN((F42+K$9)*PI()/180)-SQRT(S$3^2-(O$3-P$3-R$3*COS((F42+K$9)*PI()/180))^2))/5)</f>
        <v>-25550</v>
      </c>
      <c r="L42" s="24">
        <f>-TRUNC(U$3*T$3*(Q$3-R$3*SIN((G42+L$9)*PI()/180)-SQRT(S$3^2-(O$3-P$3-R$3*COS((G42+L$9)*PI()/180))^2))/5)</f>
        <v>-2</v>
      </c>
      <c r="M42" s="25">
        <f>-TRUNC(K$3*J$3*(G$3-H$3*SIN((H42+M$9)*PI()/180)-SQRT(I$3^2-(E$3-F$3-H$3*COS((H42+M$9)*PI()/180))^2))/5)</f>
        <v>-340</v>
      </c>
      <c r="N42" s="59">
        <f t="shared" si="6"/>
        <v>0.68</v>
      </c>
      <c r="O42" s="60">
        <f t="shared" si="34"/>
        <v>-119400</v>
      </c>
      <c r="P42" s="60">
        <f t="shared" si="14"/>
        <v>-69899.9999999999</v>
      </c>
      <c r="Q42" s="60">
        <f t="shared" si="15"/>
        <v>0</v>
      </c>
      <c r="R42" s="60">
        <f t="shared" si="16"/>
        <v>0</v>
      </c>
      <c r="S42" s="1"/>
      <c r="T42" s="1">
        <f t="shared" si="17"/>
        <v>0.04</v>
      </c>
      <c r="U42" s="1"/>
      <c r="V42" s="1">
        <f t="shared" si="18"/>
        <v>-40625</v>
      </c>
      <c r="W42" s="1">
        <f t="shared" si="19"/>
        <v>-8750</v>
      </c>
      <c r="X42" s="1">
        <f t="shared" si="20"/>
        <v>0</v>
      </c>
      <c r="Y42" s="1">
        <f t="shared" si="21"/>
        <v>0</v>
      </c>
      <c r="AA42">
        <f t="shared" si="22"/>
        <v>-91250</v>
      </c>
      <c r="AB42">
        <f t="shared" si="23"/>
        <v>-31875</v>
      </c>
      <c r="AC42">
        <f t="shared" si="24"/>
        <v>0</v>
      </c>
      <c r="AD42">
        <f t="shared" si="25"/>
        <v>0</v>
      </c>
      <c r="AF42">
        <f t="shared" si="26"/>
        <v>3750</v>
      </c>
      <c r="AG42">
        <f t="shared" si="27"/>
        <v>1250</v>
      </c>
      <c r="AH42">
        <f t="shared" si="28"/>
        <v>0</v>
      </c>
      <c r="AI42">
        <f t="shared" si="29"/>
        <v>0</v>
      </c>
      <c r="AK42">
        <f t="shared" si="30"/>
        <v>4375.00000000038</v>
      </c>
      <c r="AL42">
        <f t="shared" si="31"/>
        <v>1250</v>
      </c>
      <c r="AM42">
        <f t="shared" si="32"/>
        <v>0</v>
      </c>
      <c r="AN42">
        <f t="shared" si="33"/>
        <v>0</v>
      </c>
    </row>
    <row r="43" spans="1:40">
      <c r="A43">
        <v>3.225</v>
      </c>
      <c r="B43">
        <v>-0.79344512195122</v>
      </c>
      <c r="C43">
        <v>-3.00594512195122</v>
      </c>
      <c r="D43" s="28">
        <f t="shared" si="13"/>
        <v>0.72</v>
      </c>
      <c r="E43" s="32">
        <v>28.9038172773979</v>
      </c>
      <c r="F43">
        <f t="shared" si="10"/>
        <v>16.0121556452429</v>
      </c>
      <c r="G43">
        <f t="shared" si="11"/>
        <v>-9.76996261670138e-15</v>
      </c>
      <c r="H43" s="32">
        <v>0.467818405619293</v>
      </c>
      <c r="I43" s="58">
        <f t="shared" si="12"/>
        <v>0.72</v>
      </c>
      <c r="J43" s="24">
        <f>-TRUNC(K$3*J$3*(G$3-H$3*SIN((E43+J$9)*PI()/180)-SQRT(I$3^2-(E$3-F$3-H$3*COS((E43+J$9)*PI()/180))^2))/5)</f>
        <v>-42196</v>
      </c>
      <c r="K43" s="24">
        <f>-TRUNC(U$3*T$3*(Q$3-R$3*SIN((F43+K$9)*PI()/180)-SQRT(S$3^2-(O$3-P$3-R$3*COS((F43+K$9)*PI()/180))^2))/5)</f>
        <v>-28309</v>
      </c>
      <c r="L43" s="24">
        <f>-TRUNC(U$3*T$3*(Q$3-R$3*SIN((G43+L$9)*PI()/180)-SQRT(S$3^2-(O$3-P$3-R$3*COS((G43+L$9)*PI()/180))^2))/5)</f>
        <v>-2</v>
      </c>
      <c r="M43" s="25">
        <f>-TRUNC(K$3*J$3*(G$3-H$3*SIN((H43+M$9)*PI()/180)-SQRT(I$3^2-(E$3-F$3-H$3*COS((H43+M$9)*PI()/180))^2))/5)</f>
        <v>-340</v>
      </c>
      <c r="N43" s="59">
        <f t="shared" si="6"/>
        <v>0.72</v>
      </c>
      <c r="O43" s="60">
        <f t="shared" si="34"/>
        <v>-117375</v>
      </c>
      <c r="P43" s="60">
        <f t="shared" si="14"/>
        <v>-68974.9999999999</v>
      </c>
      <c r="Q43" s="60">
        <f t="shared" si="15"/>
        <v>0</v>
      </c>
      <c r="R43" s="60">
        <f t="shared" si="16"/>
        <v>0</v>
      </c>
      <c r="S43" s="1"/>
      <c r="T43" s="1">
        <f t="shared" si="17"/>
        <v>0.04</v>
      </c>
      <c r="U43" s="1"/>
      <c r="V43" s="1">
        <f t="shared" si="18"/>
        <v>50625</v>
      </c>
      <c r="W43" s="1">
        <f t="shared" si="19"/>
        <v>23125</v>
      </c>
      <c r="X43" s="1">
        <f t="shared" si="20"/>
        <v>0</v>
      </c>
      <c r="Y43" s="1">
        <f t="shared" si="21"/>
        <v>0</v>
      </c>
      <c r="AA43">
        <f t="shared" si="22"/>
        <v>-95000</v>
      </c>
      <c r="AB43">
        <f t="shared" si="23"/>
        <v>-33125</v>
      </c>
      <c r="AC43">
        <f t="shared" si="24"/>
        <v>0</v>
      </c>
      <c r="AD43">
        <f t="shared" si="25"/>
        <v>0</v>
      </c>
      <c r="AF43">
        <f t="shared" si="26"/>
        <v>-625.000000000378</v>
      </c>
      <c r="AG43">
        <f t="shared" si="27"/>
        <v>0</v>
      </c>
      <c r="AH43">
        <f t="shared" si="28"/>
        <v>0</v>
      </c>
      <c r="AI43">
        <f t="shared" si="29"/>
        <v>0</v>
      </c>
      <c r="AK43">
        <f t="shared" si="30"/>
        <v>5624.99999999921</v>
      </c>
      <c r="AL43">
        <f t="shared" si="31"/>
        <v>625.000000000189</v>
      </c>
      <c r="AM43">
        <f t="shared" si="32"/>
        <v>0</v>
      </c>
      <c r="AN43">
        <f t="shared" si="33"/>
        <v>0</v>
      </c>
    </row>
    <row r="44" spans="1:40">
      <c r="A44">
        <v>3.24</v>
      </c>
      <c r="B44">
        <v>-0.629725609756098</v>
      </c>
      <c r="C44">
        <v>-3.06585365853659</v>
      </c>
      <c r="D44" s="28">
        <f t="shared" si="13"/>
        <v>0.76</v>
      </c>
      <c r="E44" s="32">
        <v>31.0474722615086</v>
      </c>
      <c r="F44">
        <f t="shared" si="10"/>
        <v>17.4304494461901</v>
      </c>
      <c r="G44">
        <f t="shared" si="11"/>
        <v>-9.76996261670138e-15</v>
      </c>
      <c r="H44" s="32">
        <v>0.467818405619293</v>
      </c>
      <c r="I44" s="58">
        <f t="shared" si="12"/>
        <v>0.76</v>
      </c>
      <c r="J44" s="24">
        <f>-TRUNC(K$3*J$3*(G$3-H$3*SIN((E44+J$9)*PI()/180)-SQRT(I$3^2-(E$3-F$3-H$3*COS((E44+J$9)*PI()/180))^2))/5)</f>
        <v>-46658</v>
      </c>
      <c r="K44" s="24">
        <f>-TRUNC(U$3*T$3*(Q$3-R$3*SIN((F44+K$9)*PI()/180)-SQRT(S$3^2-(O$3-P$3-R$3*COS((F44+K$9)*PI()/180))^2))/5)</f>
        <v>-30978</v>
      </c>
      <c r="L44" s="24">
        <f>-TRUNC(U$3*T$3*(Q$3-R$3*SIN((G44+L$9)*PI()/180)-SQRT(S$3^2-(O$3-P$3-R$3*COS((G44+L$9)*PI()/180))^2))/5)</f>
        <v>-2</v>
      </c>
      <c r="M44" s="25">
        <f>-TRUNC(K$3*J$3*(G$3-H$3*SIN((H44+M$9)*PI()/180)-SQRT(I$3^2-(E$3-F$3-H$3*COS((H44+M$9)*PI()/180))^2))/5)</f>
        <v>-340</v>
      </c>
      <c r="N44" s="59">
        <f t="shared" si="6"/>
        <v>0.76</v>
      </c>
      <c r="O44" s="60">
        <f t="shared" si="34"/>
        <v>-111550</v>
      </c>
      <c r="P44" s="60">
        <f t="shared" si="14"/>
        <v>-66724.9999999999</v>
      </c>
      <c r="Q44" s="60">
        <f t="shared" si="15"/>
        <v>0</v>
      </c>
      <c r="R44" s="60">
        <f t="shared" si="16"/>
        <v>0</v>
      </c>
      <c r="S44" s="1"/>
      <c r="T44" s="1">
        <f t="shared" si="17"/>
        <v>0.04</v>
      </c>
      <c r="U44" s="1"/>
      <c r="V44" s="1">
        <f t="shared" si="18"/>
        <v>145625</v>
      </c>
      <c r="W44" s="1">
        <f t="shared" si="19"/>
        <v>56250</v>
      </c>
      <c r="X44" s="1">
        <f t="shared" si="20"/>
        <v>0</v>
      </c>
      <c r="Y44" s="1">
        <f t="shared" si="21"/>
        <v>0</v>
      </c>
      <c r="AA44">
        <f t="shared" si="22"/>
        <v>-94374.9999999996</v>
      </c>
      <c r="AB44">
        <f t="shared" si="23"/>
        <v>-33125</v>
      </c>
      <c r="AC44">
        <f t="shared" si="24"/>
        <v>0</v>
      </c>
      <c r="AD44">
        <f t="shared" si="25"/>
        <v>0</v>
      </c>
      <c r="AF44">
        <f t="shared" si="26"/>
        <v>-6249.99999999959</v>
      </c>
      <c r="AG44">
        <f t="shared" si="27"/>
        <v>-625.000000000189</v>
      </c>
      <c r="AH44">
        <f t="shared" si="28"/>
        <v>0</v>
      </c>
      <c r="AI44">
        <f t="shared" si="29"/>
        <v>0</v>
      </c>
      <c r="AK44">
        <f t="shared" si="30"/>
        <v>5000.00000000044</v>
      </c>
      <c r="AL44">
        <f t="shared" si="31"/>
        <v>2499.99999999961</v>
      </c>
      <c r="AM44">
        <f t="shared" si="32"/>
        <v>0</v>
      </c>
      <c r="AN44">
        <f t="shared" si="33"/>
        <v>0</v>
      </c>
    </row>
    <row r="45" spans="1:40">
      <c r="A45">
        <v>3.255</v>
      </c>
      <c r="B45">
        <v>-0.423475609756098</v>
      </c>
      <c r="C45">
        <v>-3.15045731707317</v>
      </c>
      <c r="D45" s="28">
        <f t="shared" si="13"/>
        <v>0.8</v>
      </c>
      <c r="E45" s="32">
        <v>32.9566114616806</v>
      </c>
      <c r="F45">
        <f t="shared" si="10"/>
        <v>18.7641951124095</v>
      </c>
      <c r="G45">
        <f t="shared" si="11"/>
        <v>-9.76996261670138e-15</v>
      </c>
      <c r="H45" s="32">
        <v>0.467818405619293</v>
      </c>
      <c r="I45" s="58">
        <f t="shared" si="12"/>
        <v>0.8</v>
      </c>
      <c r="J45" s="24">
        <f>-TRUNC(K$3*J$3*(G$3-H$3*SIN((E45+J$9)*PI()/180)-SQRT(I$3^2-(E$3-F$3-H$3*COS((E45+J$9)*PI()/180))^2))/5)</f>
        <v>-50736</v>
      </c>
      <c r="K45" s="24">
        <f>-TRUNC(U$3*T$3*(Q$3-R$3*SIN((F45+K$9)*PI()/180)-SQRT(S$3^2-(O$3-P$3-R$3*COS((F45+K$9)*PI()/180))^2))/5)</f>
        <v>-33504</v>
      </c>
      <c r="L45" s="24">
        <f>-TRUNC(U$3*T$3*(Q$3-R$3*SIN((G45+L$9)*PI()/180)-SQRT(S$3^2-(O$3-P$3-R$3*COS((G45+L$9)*PI()/180))^2))/5)</f>
        <v>-2</v>
      </c>
      <c r="M45" s="25">
        <f>-TRUNC(K$3*J$3*(G$3-H$3*SIN((H45+M$9)*PI()/180)-SQRT(I$3^2-(E$3-F$3-H$3*COS((H45+M$9)*PI()/180))^2))/5)</f>
        <v>-340</v>
      </c>
      <c r="N45" s="59">
        <f t="shared" si="6"/>
        <v>0.8</v>
      </c>
      <c r="O45" s="60">
        <f t="shared" si="34"/>
        <v>-101950</v>
      </c>
      <c r="P45" s="60">
        <f t="shared" si="14"/>
        <v>-63149.9999999999</v>
      </c>
      <c r="Q45" s="60">
        <f t="shared" si="15"/>
        <v>0</v>
      </c>
      <c r="R45" s="60">
        <f t="shared" si="16"/>
        <v>0</v>
      </c>
      <c r="S45" s="1"/>
      <c r="T45" s="1">
        <f t="shared" si="17"/>
        <v>0.04</v>
      </c>
      <c r="U45" s="1"/>
      <c r="V45" s="1">
        <f t="shared" si="18"/>
        <v>240000</v>
      </c>
      <c r="W45" s="1">
        <f t="shared" si="19"/>
        <v>89375</v>
      </c>
      <c r="X45" s="1">
        <f t="shared" si="20"/>
        <v>0</v>
      </c>
      <c r="Y45" s="1">
        <f t="shared" si="21"/>
        <v>0</v>
      </c>
      <c r="AA45">
        <f t="shared" si="22"/>
        <v>-88125</v>
      </c>
      <c r="AB45">
        <f t="shared" si="23"/>
        <v>-32499.9999999998</v>
      </c>
      <c r="AC45">
        <f t="shared" si="24"/>
        <v>0</v>
      </c>
      <c r="AD45">
        <f t="shared" si="25"/>
        <v>0</v>
      </c>
      <c r="AF45">
        <f t="shared" si="26"/>
        <v>-11250</v>
      </c>
      <c r="AG45">
        <f t="shared" si="27"/>
        <v>-3124.9999999998</v>
      </c>
      <c r="AH45">
        <f t="shared" si="28"/>
        <v>0</v>
      </c>
      <c r="AI45">
        <f t="shared" si="29"/>
        <v>0</v>
      </c>
      <c r="AK45">
        <f t="shared" si="30"/>
        <v>1249.9999999998</v>
      </c>
      <c r="AL45">
        <f t="shared" si="31"/>
        <v>-1249.99999999996</v>
      </c>
      <c r="AM45">
        <f t="shared" si="32"/>
        <v>0</v>
      </c>
      <c r="AN45">
        <f t="shared" si="33"/>
        <v>0</v>
      </c>
    </row>
    <row r="46" spans="1:40">
      <c r="A46">
        <v>3.27</v>
      </c>
      <c r="B46">
        <v>-0.165091463414635</v>
      </c>
      <c r="C46">
        <v>-3.26432926829268</v>
      </c>
      <c r="D46" s="28">
        <f t="shared" si="13"/>
        <v>0.84</v>
      </c>
      <c r="E46" s="32">
        <v>34.5869942792447</v>
      </c>
      <c r="F46">
        <f t="shared" si="10"/>
        <v>19.988801894015</v>
      </c>
      <c r="G46">
        <f t="shared" si="11"/>
        <v>-9.76996261670138e-15</v>
      </c>
      <c r="H46" s="32">
        <v>0.467818405619293</v>
      </c>
      <c r="I46" s="58">
        <f t="shared" si="12"/>
        <v>0.84</v>
      </c>
      <c r="J46" s="24">
        <f>-TRUNC(K$3*J$3*(G$3-H$3*SIN((E46+J$9)*PI()/180)-SQRT(I$3^2-(E$3-F$3-H$3*COS((E46+J$9)*PI()/180))^2))/5)</f>
        <v>-54289</v>
      </c>
      <c r="K46" s="24">
        <f>-TRUNC(U$3*T$3*(Q$3-R$3*SIN((F46+K$9)*PI()/180)-SQRT(S$3^2-(O$3-P$3-R$3*COS((F46+K$9)*PI()/180))^2))/5)</f>
        <v>-35835</v>
      </c>
      <c r="L46" s="24">
        <f>-TRUNC(U$3*T$3*(Q$3-R$3*SIN((G46+L$9)*PI()/180)-SQRT(S$3^2-(O$3-P$3-R$3*COS((G46+L$9)*PI()/180))^2))/5)</f>
        <v>-2</v>
      </c>
      <c r="M46" s="25">
        <f>-TRUNC(K$3*J$3*(G$3-H$3*SIN((H46+M$9)*PI()/180)-SQRT(I$3^2-(E$3-F$3-H$3*COS((H46+M$9)*PI()/180))^2))/5)</f>
        <v>-340</v>
      </c>
      <c r="N46" s="59">
        <f t="shared" si="6"/>
        <v>0.84</v>
      </c>
      <c r="O46" s="60">
        <f t="shared" si="34"/>
        <v>-88824.9999999999</v>
      </c>
      <c r="P46" s="60">
        <f t="shared" si="14"/>
        <v>-58274.9999999999</v>
      </c>
      <c r="Q46" s="60">
        <f t="shared" si="15"/>
        <v>0</v>
      </c>
      <c r="R46" s="60">
        <f t="shared" si="16"/>
        <v>0</v>
      </c>
      <c r="S46" s="1"/>
      <c r="T46" s="1">
        <f t="shared" si="17"/>
        <v>0.04</v>
      </c>
      <c r="U46" s="1"/>
      <c r="V46" s="1">
        <f t="shared" si="18"/>
        <v>328125</v>
      </c>
      <c r="W46" s="1">
        <f t="shared" si="19"/>
        <v>121875</v>
      </c>
      <c r="X46" s="1">
        <f t="shared" si="20"/>
        <v>0</v>
      </c>
      <c r="Y46" s="1">
        <f t="shared" si="21"/>
        <v>0</v>
      </c>
      <c r="AA46">
        <f t="shared" si="22"/>
        <v>-76875</v>
      </c>
      <c r="AB46">
        <f t="shared" si="23"/>
        <v>-29375</v>
      </c>
      <c r="AC46">
        <f t="shared" si="24"/>
        <v>0</v>
      </c>
      <c r="AD46">
        <f t="shared" si="25"/>
        <v>0</v>
      </c>
      <c r="AF46">
        <f t="shared" si="26"/>
        <v>-12499.9999999998</v>
      </c>
      <c r="AG46">
        <f t="shared" si="27"/>
        <v>-1874.99999999984</v>
      </c>
      <c r="AH46">
        <f t="shared" si="28"/>
        <v>0</v>
      </c>
      <c r="AI46">
        <f t="shared" si="29"/>
        <v>0</v>
      </c>
      <c r="AK46">
        <f t="shared" si="30"/>
        <v>3125.00000000076</v>
      </c>
      <c r="AL46">
        <f t="shared" si="31"/>
        <v>625.000000000509</v>
      </c>
      <c r="AM46">
        <f t="shared" si="32"/>
        <v>0</v>
      </c>
      <c r="AN46">
        <f t="shared" si="33"/>
        <v>0</v>
      </c>
    </row>
    <row r="47" spans="1:40">
      <c r="A47">
        <v>3.285</v>
      </c>
      <c r="B47">
        <v>0.14405487804878</v>
      </c>
      <c r="C47">
        <v>-3.40975609756098</v>
      </c>
      <c r="D47" s="28">
        <f t="shared" si="13"/>
        <v>0.88</v>
      </c>
      <c r="E47" s="32">
        <v>35.8997103081423</v>
      </c>
      <c r="F47">
        <f t="shared" si="10"/>
        <v>21.0812682353267</v>
      </c>
      <c r="G47">
        <f t="shared" si="11"/>
        <v>-9.76996261670138e-15</v>
      </c>
      <c r="H47" s="32">
        <v>0.467818405619293</v>
      </c>
      <c r="I47" s="58">
        <f t="shared" si="12"/>
        <v>0.88</v>
      </c>
      <c r="J47" s="24">
        <f>-TRUNC(K$3*J$3*(G$3-H$3*SIN((E47+J$9)*PI()/180)-SQRT(I$3^2-(E$3-F$3-H$3*COS((E47+J$9)*PI()/180))^2))/5)</f>
        <v>-57194</v>
      </c>
      <c r="K47" s="24">
        <f>-TRUNC(U$3*T$3*(Q$3-R$3*SIN((F47+K$9)*PI()/180)-SQRT(S$3^2-(O$3-P$3-R$3*COS((F47+K$9)*PI()/180))^2))/5)</f>
        <v>-37924</v>
      </c>
      <c r="L47" s="24">
        <f>-TRUNC(U$3*T$3*(Q$3-R$3*SIN((G47+L$9)*PI()/180)-SQRT(S$3^2-(O$3-P$3-R$3*COS((G47+L$9)*PI()/180))^2))/5)</f>
        <v>-2</v>
      </c>
      <c r="M47" s="25">
        <f>-TRUNC(K$3*J$3*(G$3-H$3*SIN((H47+M$9)*PI()/180)-SQRT(I$3^2-(E$3-F$3-H$3*COS((H47+M$9)*PI()/180))^2))/5)</f>
        <v>-340</v>
      </c>
      <c r="N47" s="59">
        <f t="shared" si="6"/>
        <v>0.88</v>
      </c>
      <c r="O47" s="60">
        <f t="shared" si="34"/>
        <v>-72624.9999999999</v>
      </c>
      <c r="P47" s="60">
        <f t="shared" si="14"/>
        <v>-52225</v>
      </c>
      <c r="Q47" s="60">
        <f t="shared" si="15"/>
        <v>0</v>
      </c>
      <c r="R47" s="60">
        <f t="shared" si="16"/>
        <v>0</v>
      </c>
      <c r="S47" s="1"/>
      <c r="T47" s="1">
        <f t="shared" si="17"/>
        <v>0.04</v>
      </c>
      <c r="U47" s="1"/>
      <c r="V47" s="1">
        <f t="shared" si="18"/>
        <v>405000</v>
      </c>
      <c r="W47" s="1">
        <f t="shared" si="19"/>
        <v>151250</v>
      </c>
      <c r="X47" s="1">
        <f t="shared" si="20"/>
        <v>0</v>
      </c>
      <c r="Y47" s="1">
        <f t="shared" si="21"/>
        <v>0</v>
      </c>
      <c r="AA47">
        <f t="shared" si="22"/>
        <v>-64375.0000000002</v>
      </c>
      <c r="AB47">
        <f t="shared" si="23"/>
        <v>-27500.0000000002</v>
      </c>
      <c r="AC47">
        <f t="shared" si="24"/>
        <v>0</v>
      </c>
      <c r="AD47">
        <f t="shared" si="25"/>
        <v>0</v>
      </c>
      <c r="AF47">
        <f t="shared" si="26"/>
        <v>-15625.0000000006</v>
      </c>
      <c r="AG47">
        <f t="shared" si="27"/>
        <v>-2500.00000000035</v>
      </c>
      <c r="AH47">
        <f t="shared" si="28"/>
        <v>0</v>
      </c>
      <c r="AI47">
        <f t="shared" si="29"/>
        <v>0</v>
      </c>
      <c r="AK47">
        <f t="shared" si="30"/>
        <v>2499.99999999971</v>
      </c>
      <c r="AL47">
        <f t="shared" si="31"/>
        <v>3750.00000000157</v>
      </c>
      <c r="AM47">
        <f t="shared" si="32"/>
        <v>0</v>
      </c>
      <c r="AN47">
        <f t="shared" si="33"/>
        <v>0</v>
      </c>
    </row>
    <row r="48" spans="1:40">
      <c r="A48">
        <v>3.3</v>
      </c>
      <c r="B48">
        <v>0.519969512195121</v>
      </c>
      <c r="C48">
        <v>-3.59542682926829</v>
      </c>
      <c r="D48" s="28">
        <f t="shared" si="13"/>
        <v>0.92</v>
      </c>
      <c r="E48" s="32">
        <v>36.8623976646651</v>
      </c>
      <c r="F48">
        <f t="shared" si="10"/>
        <v>22.0206970751809</v>
      </c>
      <c r="G48">
        <f t="shared" si="11"/>
        <v>-9.76996261670138e-15</v>
      </c>
      <c r="H48" s="32">
        <v>0.467818405619293</v>
      </c>
      <c r="I48" s="58">
        <f t="shared" si="12"/>
        <v>0.92</v>
      </c>
      <c r="J48" s="24">
        <f>-TRUNC(K$3*J$3*(G$3-H$3*SIN((E48+J$9)*PI()/180)-SQRT(I$3^2-(E$3-F$3-H$3*COS((E48+J$9)*PI()/180))^2))/5)</f>
        <v>-59348</v>
      </c>
      <c r="K48" s="24">
        <f>-TRUNC(U$3*T$3*(Q$3-R$3*SIN((F48+K$9)*PI()/180)-SQRT(S$3^2-(O$3-P$3-R$3*COS((F48+K$9)*PI()/180))^2))/5)</f>
        <v>-39727</v>
      </c>
      <c r="L48" s="24">
        <f>-TRUNC(U$3*T$3*(Q$3-R$3*SIN((G48+L$9)*PI()/180)-SQRT(S$3^2-(O$3-P$3-R$3*COS((G48+L$9)*PI()/180))^2))/5)</f>
        <v>-2</v>
      </c>
      <c r="M48" s="25">
        <f>-TRUNC(K$3*J$3*(G$3-H$3*SIN((H48+M$9)*PI()/180)-SQRT(I$3^2-(E$3-F$3-H$3*COS((H48+M$9)*PI()/180))^2))/5)</f>
        <v>-340</v>
      </c>
      <c r="N48" s="59">
        <f t="shared" si="6"/>
        <v>0.92</v>
      </c>
      <c r="O48" s="60">
        <f t="shared" si="34"/>
        <v>-53849.9999999999</v>
      </c>
      <c r="P48" s="60">
        <f t="shared" si="14"/>
        <v>-45075</v>
      </c>
      <c r="Q48" s="60">
        <f t="shared" si="15"/>
        <v>0</v>
      </c>
      <c r="R48" s="60">
        <f t="shared" si="16"/>
        <v>0</v>
      </c>
      <c r="S48" s="1"/>
      <c r="T48" s="1">
        <f t="shared" si="17"/>
        <v>0.04</v>
      </c>
      <c r="U48" s="1"/>
      <c r="V48" s="1">
        <f t="shared" si="18"/>
        <v>469375</v>
      </c>
      <c r="W48" s="1">
        <f t="shared" si="19"/>
        <v>178750</v>
      </c>
      <c r="X48" s="1">
        <f t="shared" si="20"/>
        <v>0</v>
      </c>
      <c r="Y48" s="1">
        <f t="shared" si="21"/>
        <v>0</v>
      </c>
      <c r="AA48">
        <f t="shared" si="22"/>
        <v>-48749.9999999996</v>
      </c>
      <c r="AB48">
        <f t="shared" si="23"/>
        <v>-24999.9999999998</v>
      </c>
      <c r="AC48">
        <f t="shared" si="24"/>
        <v>0</v>
      </c>
      <c r="AD48">
        <f t="shared" si="25"/>
        <v>0</v>
      </c>
      <c r="AF48">
        <f t="shared" si="26"/>
        <v>-18125.0000000003</v>
      </c>
      <c r="AG48">
        <f t="shared" si="27"/>
        <v>-6250.00000000192</v>
      </c>
      <c r="AH48">
        <f t="shared" si="28"/>
        <v>0</v>
      </c>
      <c r="AI48">
        <f t="shared" si="29"/>
        <v>0</v>
      </c>
      <c r="AK48">
        <f t="shared" si="30"/>
        <v>2499.99999999738</v>
      </c>
      <c r="AL48">
        <f t="shared" si="31"/>
        <v>-2500.00000000809</v>
      </c>
      <c r="AM48">
        <f t="shared" si="32"/>
        <v>0</v>
      </c>
      <c r="AN48">
        <f t="shared" si="33"/>
        <v>0</v>
      </c>
    </row>
    <row r="49" spans="1:40">
      <c r="A49">
        <v>3.31500000000001</v>
      </c>
      <c r="B49">
        <v>0.974085365853658</v>
      </c>
      <c r="C49">
        <v>-3.82362804878049</v>
      </c>
      <c r="D49" s="28">
        <f t="shared" si="13"/>
        <v>0.96</v>
      </c>
      <c r="E49" s="32">
        <v>37.450461317195</v>
      </c>
      <c r="F49">
        <f t="shared" si="10"/>
        <v>22.7888111472415</v>
      </c>
      <c r="G49">
        <f t="shared" si="11"/>
        <v>-9.76996261670138e-15</v>
      </c>
      <c r="H49" s="32">
        <v>0.467818405619293</v>
      </c>
      <c r="I49" s="58">
        <f t="shared" si="12"/>
        <v>0.96</v>
      </c>
      <c r="J49" s="24">
        <f>-TRUNC(K$3*J$3*(G$3-H$3*SIN((E49+J$9)*PI()/180)-SQRT(I$3^2-(E$3-F$3-H$3*COS((E49+J$9)*PI()/180))^2))/5)</f>
        <v>-60673</v>
      </c>
      <c r="K49" s="24">
        <f>-TRUNC(U$3*T$3*(Q$3-R$3*SIN((F49+K$9)*PI()/180)-SQRT(S$3^2-(O$3-P$3-R$3*COS((F49+K$9)*PI()/180))^2))/5)</f>
        <v>-41204</v>
      </c>
      <c r="L49" s="24">
        <f>-TRUNC(U$3*T$3*(Q$3-R$3*SIN((G49+L$9)*PI()/180)-SQRT(S$3^2-(O$3-P$3-R$3*COS((G49+L$9)*PI()/180))^2))/5)</f>
        <v>-2</v>
      </c>
      <c r="M49" s="25">
        <f>-TRUNC(K$3*J$3*(G$3-H$3*SIN((H49+M$9)*PI()/180)-SQRT(I$3^2-(E$3-F$3-H$3*COS((H49+M$9)*PI()/180))^2))/5)</f>
        <v>-340</v>
      </c>
      <c r="N49" s="59">
        <f t="shared" si="6"/>
        <v>0.96</v>
      </c>
      <c r="O49" s="60">
        <f t="shared" si="34"/>
        <v>-33125</v>
      </c>
      <c r="P49" s="60">
        <f t="shared" si="14"/>
        <v>-36925</v>
      </c>
      <c r="Q49" s="60">
        <f t="shared" si="15"/>
        <v>0</v>
      </c>
      <c r="R49" s="60">
        <f t="shared" si="16"/>
        <v>0</v>
      </c>
      <c r="S49" s="1"/>
      <c r="T49" s="1">
        <f t="shared" si="17"/>
        <v>0.04</v>
      </c>
      <c r="U49" s="1"/>
      <c r="V49" s="1">
        <f t="shared" si="18"/>
        <v>518124.999999999</v>
      </c>
      <c r="W49" s="1">
        <f t="shared" si="19"/>
        <v>203750</v>
      </c>
      <c r="X49" s="1">
        <f t="shared" si="20"/>
        <v>0</v>
      </c>
      <c r="Y49" s="1">
        <f t="shared" si="21"/>
        <v>0</v>
      </c>
      <c r="AA49">
        <f t="shared" si="22"/>
        <v>-30624.9999999993</v>
      </c>
      <c r="AB49">
        <f t="shared" si="23"/>
        <v>-18749.9999999979</v>
      </c>
      <c r="AC49">
        <f t="shared" si="24"/>
        <v>0</v>
      </c>
      <c r="AD49">
        <f t="shared" si="25"/>
        <v>0</v>
      </c>
      <c r="AF49">
        <f t="shared" si="26"/>
        <v>-20624.9999999977</v>
      </c>
      <c r="AG49">
        <f t="shared" si="27"/>
        <v>-3749.99999999383</v>
      </c>
      <c r="AH49">
        <f t="shared" si="28"/>
        <v>0</v>
      </c>
      <c r="AI49">
        <f t="shared" si="29"/>
        <v>0</v>
      </c>
      <c r="AK49">
        <f t="shared" si="30"/>
        <v>-624.999999995111</v>
      </c>
      <c r="AL49">
        <f t="shared" si="31"/>
        <v>3125.00000001234</v>
      </c>
      <c r="AM49">
        <f t="shared" si="32"/>
        <v>0</v>
      </c>
      <c r="AN49">
        <f t="shared" si="33"/>
        <v>0</v>
      </c>
    </row>
    <row r="50" spans="1:40">
      <c r="A50">
        <v>3.33000000000001</v>
      </c>
      <c r="B50">
        <v>1.51189024390244</v>
      </c>
      <c r="C50">
        <v>-4.10076219512195</v>
      </c>
      <c r="D50" s="28">
        <f t="shared" si="13"/>
        <v>1</v>
      </c>
      <c r="E50" s="32">
        <v>37.6482914159434</v>
      </c>
      <c r="F50">
        <f t="shared" si="10"/>
        <v>23.37046828031</v>
      </c>
      <c r="G50">
        <f t="shared" si="11"/>
        <v>-9.76996261670138e-15</v>
      </c>
      <c r="H50" s="32">
        <v>0.467818405619293</v>
      </c>
      <c r="I50" s="58">
        <f t="shared" si="12"/>
        <v>1</v>
      </c>
      <c r="J50" s="24">
        <f>-TRUNC(K$3*J$3*(G$3-H$3*SIN((E50+J$9)*PI()/180)-SQRT(I$3^2-(E$3-F$3-H$3*COS((E50+J$9)*PI()/180))^2))/5)</f>
        <v>-61120</v>
      </c>
      <c r="K50" s="24">
        <f>-TRUNC(U$3*T$3*(Q$3-R$3*SIN((F50+K$9)*PI()/180)-SQRT(S$3^2-(O$3-P$3-R$3*COS((F50+K$9)*PI()/180))^2))/5)</f>
        <v>-42325</v>
      </c>
      <c r="L50" s="24">
        <f>-TRUNC(U$3*T$3*(Q$3-R$3*SIN((G50+L$9)*PI()/180)-SQRT(S$3^2-(O$3-P$3-R$3*COS((G50+L$9)*PI()/180))^2))/5)</f>
        <v>-2</v>
      </c>
      <c r="M50" s="25">
        <f>-TRUNC(K$3*J$3*(G$3-H$3*SIN((H50+M$9)*PI()/180)-SQRT(I$3^2-(E$3-F$3-H$3*COS((H50+M$9)*PI()/180))^2))/5)</f>
        <v>-340</v>
      </c>
      <c r="N50" s="59">
        <f t="shared" si="6"/>
        <v>1</v>
      </c>
      <c r="O50" s="60">
        <f t="shared" si="34"/>
        <v>-11175</v>
      </c>
      <c r="P50" s="60">
        <f t="shared" si="14"/>
        <v>-28025.0000000001</v>
      </c>
      <c r="Q50" s="60">
        <f t="shared" si="15"/>
        <v>0</v>
      </c>
      <c r="R50" s="60">
        <f t="shared" si="16"/>
        <v>0</v>
      </c>
      <c r="S50" s="1"/>
      <c r="T50" s="1">
        <f t="shared" si="17"/>
        <v>0.04</v>
      </c>
      <c r="U50" s="1"/>
      <c r="V50" s="1">
        <f t="shared" si="18"/>
        <v>548749.999999999</v>
      </c>
      <c r="W50" s="1">
        <f t="shared" si="19"/>
        <v>222499.999999998</v>
      </c>
      <c r="X50" s="1">
        <f t="shared" si="20"/>
        <v>0</v>
      </c>
      <c r="Y50" s="1">
        <f t="shared" si="21"/>
        <v>0</v>
      </c>
      <c r="AA50">
        <f t="shared" si="22"/>
        <v>-10000.0000000016</v>
      </c>
      <c r="AB50">
        <f t="shared" si="23"/>
        <v>-15000.0000000041</v>
      </c>
      <c r="AC50">
        <f t="shared" si="24"/>
        <v>0</v>
      </c>
      <c r="AD50">
        <f t="shared" si="25"/>
        <v>0</v>
      </c>
      <c r="AF50">
        <f t="shared" si="26"/>
        <v>-20000.0000000026</v>
      </c>
      <c r="AG50">
        <f t="shared" si="27"/>
        <v>-6875.00000000617</v>
      </c>
      <c r="AH50">
        <f t="shared" si="28"/>
        <v>0</v>
      </c>
      <c r="AI50">
        <f t="shared" si="29"/>
        <v>0</v>
      </c>
      <c r="AK50">
        <f t="shared" si="30"/>
        <v>624.999999996508</v>
      </c>
      <c r="AL50">
        <f t="shared" si="31"/>
        <v>1249.99999999173</v>
      </c>
      <c r="AM50">
        <f t="shared" si="32"/>
        <v>0</v>
      </c>
      <c r="AN50">
        <f t="shared" si="33"/>
        <v>0</v>
      </c>
    </row>
    <row r="51" spans="1:40">
      <c r="A51">
        <v>3.34500000000001</v>
      </c>
      <c r="B51">
        <v>2.15716463414634</v>
      </c>
      <c r="C51">
        <v>-4.44100609756098</v>
      </c>
      <c r="D51" s="28">
        <f t="shared" si="13"/>
        <v>1.04</v>
      </c>
      <c r="E51" s="32">
        <v>37.450461317195</v>
      </c>
      <c r="F51">
        <f t="shared" si="10"/>
        <v>23.7542953146301</v>
      </c>
      <c r="G51">
        <f t="shared" si="11"/>
        <v>-9.76996261670138e-15</v>
      </c>
      <c r="H51" s="32">
        <v>0.467818405619293</v>
      </c>
      <c r="I51" s="58">
        <f t="shared" si="12"/>
        <v>1.04</v>
      </c>
      <c r="J51" s="24">
        <f>-TRUNC(K$3*J$3*(G$3-H$3*SIN((E51+J$9)*PI()/180)-SQRT(I$3^2-(E$3-F$3-H$3*COS((E51+J$9)*PI()/180))^2))/5)</f>
        <v>-60673</v>
      </c>
      <c r="K51" s="24">
        <f>-TRUNC(U$3*T$3*(Q$3-R$3*SIN((F51+K$9)*PI()/180)-SQRT(S$3^2-(O$3-P$3-R$3*COS((F51+K$9)*PI()/180))^2))/5)</f>
        <v>-43066</v>
      </c>
      <c r="L51" s="24">
        <f>-TRUNC(U$3*T$3*(Q$3-R$3*SIN((G51+L$9)*PI()/180)-SQRT(S$3^2-(O$3-P$3-R$3*COS((G51+L$9)*PI()/180))^2))/5)</f>
        <v>-2</v>
      </c>
      <c r="M51" s="25">
        <f>-TRUNC(K$3*J$3*(G$3-H$3*SIN((H51+M$9)*PI()/180)-SQRT(I$3^2-(E$3-F$3-H$3*COS((H51+M$9)*PI()/180))^2))/5)</f>
        <v>-340</v>
      </c>
      <c r="N51" s="59">
        <f t="shared" si="6"/>
        <v>1.04</v>
      </c>
      <c r="O51" s="60">
        <f t="shared" si="34"/>
        <v>11175</v>
      </c>
      <c r="P51" s="60">
        <f t="shared" si="14"/>
        <v>-18525</v>
      </c>
      <c r="Q51" s="60">
        <f t="shared" si="15"/>
        <v>0</v>
      </c>
      <c r="R51" s="60">
        <f t="shared" si="16"/>
        <v>0</v>
      </c>
      <c r="S51" s="1"/>
      <c r="T51" s="1">
        <f t="shared" si="17"/>
        <v>0.04</v>
      </c>
      <c r="U51" s="1"/>
      <c r="V51" s="1">
        <f t="shared" si="18"/>
        <v>558750</v>
      </c>
      <c r="W51" s="1">
        <f t="shared" si="19"/>
        <v>237500.000000002</v>
      </c>
      <c r="X51" s="1">
        <f t="shared" si="20"/>
        <v>0</v>
      </c>
      <c r="Y51" s="1">
        <f t="shared" si="21"/>
        <v>0</v>
      </c>
      <c r="AA51">
        <f t="shared" si="22"/>
        <v>10000.0000000009</v>
      </c>
      <c r="AB51">
        <f t="shared" si="23"/>
        <v>-8124.9999999979</v>
      </c>
      <c r="AC51">
        <f t="shared" si="24"/>
        <v>0</v>
      </c>
      <c r="AD51">
        <f t="shared" si="25"/>
        <v>0</v>
      </c>
      <c r="AF51">
        <f t="shared" si="26"/>
        <v>-20624.9999999991</v>
      </c>
      <c r="AG51">
        <f t="shared" si="27"/>
        <v>-8124.9999999979</v>
      </c>
      <c r="AH51">
        <f t="shared" si="28"/>
        <v>0</v>
      </c>
      <c r="AI51">
        <f t="shared" si="29"/>
        <v>0</v>
      </c>
      <c r="AK51">
        <f t="shared" si="30"/>
        <v>-2499.99999999948</v>
      </c>
      <c r="AL51">
        <f t="shared" si="31"/>
        <v>-624.999999997905</v>
      </c>
      <c r="AM51">
        <f t="shared" si="32"/>
        <v>0</v>
      </c>
      <c r="AN51">
        <f t="shared" si="33"/>
        <v>0</v>
      </c>
    </row>
    <row r="52" spans="1:40">
      <c r="A52">
        <v>3.36000000000001</v>
      </c>
      <c r="B52">
        <v>2.91905487804878</v>
      </c>
      <c r="C52">
        <v>-4.85579268292683</v>
      </c>
      <c r="D52" s="28">
        <f t="shared" si="13"/>
        <v>1.08</v>
      </c>
      <c r="E52" s="32">
        <v>36.8623976646652</v>
      </c>
      <c r="F52">
        <f t="shared" si="10"/>
        <v>23.9343457341608</v>
      </c>
      <c r="G52">
        <f t="shared" si="11"/>
        <v>-9.76996261670138e-15</v>
      </c>
      <c r="H52" s="32">
        <v>0.467818405619293</v>
      </c>
      <c r="I52" s="58">
        <f t="shared" si="12"/>
        <v>1.08</v>
      </c>
      <c r="J52" s="24">
        <f>-TRUNC(K$3*J$3*(G$3-H$3*SIN((E52+J$9)*PI()/180)-SQRT(I$3^2-(E$3-F$3-H$3*COS((E52+J$9)*PI()/180))^2))/5)</f>
        <v>-59348</v>
      </c>
      <c r="K52" s="24">
        <f>-TRUNC(U$3*T$3*(Q$3-R$3*SIN((F52+K$9)*PI()/180)-SQRT(S$3^2-(O$3-P$3-R$3*COS((F52+K$9)*PI()/180))^2))/5)</f>
        <v>-43414</v>
      </c>
      <c r="L52" s="24">
        <f>-TRUNC(U$3*T$3*(Q$3-R$3*SIN((G52+L$9)*PI()/180)-SQRT(S$3^2-(O$3-P$3-R$3*COS((G52+L$9)*PI()/180))^2))/5)</f>
        <v>-2</v>
      </c>
      <c r="M52" s="25">
        <f>-TRUNC(K$3*J$3*(G$3-H$3*SIN((H52+M$9)*PI()/180)-SQRT(I$3^2-(E$3-F$3-H$3*COS((H52+M$9)*PI()/180))^2))/5)</f>
        <v>-340</v>
      </c>
      <c r="N52" s="59">
        <f t="shared" si="6"/>
        <v>1.08</v>
      </c>
      <c r="O52" s="60">
        <f t="shared" si="34"/>
        <v>33125</v>
      </c>
      <c r="P52" s="60">
        <f t="shared" si="14"/>
        <v>-8699.99999999999</v>
      </c>
      <c r="Q52" s="60">
        <f t="shared" si="15"/>
        <v>0</v>
      </c>
      <c r="R52" s="60">
        <f t="shared" si="16"/>
        <v>0</v>
      </c>
      <c r="S52" s="1"/>
      <c r="T52" s="1">
        <f t="shared" si="17"/>
        <v>0.04</v>
      </c>
      <c r="U52" s="1"/>
      <c r="V52" s="1">
        <f t="shared" si="18"/>
        <v>548749.999999999</v>
      </c>
      <c r="W52" s="1">
        <f t="shared" si="19"/>
        <v>245625</v>
      </c>
      <c r="X52" s="1">
        <f t="shared" si="20"/>
        <v>0</v>
      </c>
      <c r="Y52" s="1">
        <f t="shared" si="21"/>
        <v>0</v>
      </c>
      <c r="AA52">
        <f t="shared" si="22"/>
        <v>30625</v>
      </c>
      <c r="AB52">
        <f t="shared" si="23"/>
        <v>0</v>
      </c>
      <c r="AC52">
        <f t="shared" si="24"/>
        <v>0</v>
      </c>
      <c r="AD52">
        <f t="shared" si="25"/>
        <v>0</v>
      </c>
      <c r="AF52">
        <f t="shared" si="26"/>
        <v>-18124.9999999996</v>
      </c>
      <c r="AG52">
        <f t="shared" si="27"/>
        <v>-7500</v>
      </c>
      <c r="AH52">
        <f t="shared" si="28"/>
        <v>0</v>
      </c>
      <c r="AI52">
        <f t="shared" si="29"/>
        <v>0</v>
      </c>
      <c r="AK52">
        <f t="shared" si="30"/>
        <v>-2499.99999999901</v>
      </c>
      <c r="AL52">
        <f t="shared" si="31"/>
        <v>625.000000000058</v>
      </c>
      <c r="AM52">
        <f t="shared" si="32"/>
        <v>0</v>
      </c>
      <c r="AN52">
        <f t="shared" si="33"/>
        <v>0</v>
      </c>
    </row>
    <row r="53" spans="1:40">
      <c r="A53">
        <v>3.37500000000001</v>
      </c>
      <c r="B53">
        <v>3.80579268292683</v>
      </c>
      <c r="C53">
        <v>-5.35289634146341</v>
      </c>
      <c r="D53" s="28">
        <f t="shared" si="13"/>
        <v>1.12</v>
      </c>
      <c r="E53" s="32">
        <v>35.8997103081423</v>
      </c>
      <c r="F53">
        <f t="shared" si="10"/>
        <v>23.9110872174922</v>
      </c>
      <c r="G53">
        <f t="shared" si="11"/>
        <v>-9.76996261670138e-15</v>
      </c>
      <c r="H53" s="32">
        <v>0.467818405619293</v>
      </c>
      <c r="I53" s="58">
        <f t="shared" si="12"/>
        <v>1.12</v>
      </c>
      <c r="J53" s="24">
        <f>-TRUNC(K$3*J$3*(G$3-H$3*SIN((E53+J$9)*PI()/180)-SQRT(I$3^2-(E$3-F$3-H$3*COS((E53+J$9)*PI()/180))^2))/5)</f>
        <v>-57194</v>
      </c>
      <c r="K53" s="24">
        <f>-TRUNC(U$3*T$3*(Q$3-R$3*SIN((F53+K$9)*PI()/180)-SQRT(S$3^2-(O$3-P$3-R$3*COS((F53+K$9)*PI()/180))^2))/5)</f>
        <v>-43369</v>
      </c>
      <c r="L53" s="24">
        <f>-TRUNC(U$3*T$3*(Q$3-R$3*SIN((G53+L$9)*PI()/180)-SQRT(S$3^2-(O$3-P$3-R$3*COS((G53+L$9)*PI()/180))^2))/5)</f>
        <v>-2</v>
      </c>
      <c r="M53" s="25">
        <f>-TRUNC(K$3*J$3*(G$3-H$3*SIN((H53+M$9)*PI()/180)-SQRT(I$3^2-(E$3-F$3-H$3*COS((H53+M$9)*PI()/180))^2))/5)</f>
        <v>-340</v>
      </c>
      <c r="N53" s="59">
        <f t="shared" si="6"/>
        <v>1.12</v>
      </c>
      <c r="O53" s="60">
        <f t="shared" si="34"/>
        <v>53849.9999999999</v>
      </c>
      <c r="P53" s="60">
        <f t="shared" si="14"/>
        <v>1125</v>
      </c>
      <c r="Q53" s="60">
        <f t="shared" si="15"/>
        <v>0</v>
      </c>
      <c r="R53" s="60">
        <f t="shared" si="16"/>
        <v>0</v>
      </c>
      <c r="S53" s="1"/>
      <c r="T53" s="1">
        <f t="shared" si="17"/>
        <v>0.04</v>
      </c>
      <c r="U53" s="1"/>
      <c r="V53" s="1">
        <f t="shared" si="18"/>
        <v>518124.999999999</v>
      </c>
      <c r="W53" s="1">
        <f t="shared" si="19"/>
        <v>245625</v>
      </c>
      <c r="X53" s="1">
        <f t="shared" si="20"/>
        <v>0</v>
      </c>
      <c r="Y53" s="1">
        <f t="shared" si="21"/>
        <v>0</v>
      </c>
      <c r="AA53">
        <f t="shared" si="22"/>
        <v>48749.9999999996</v>
      </c>
      <c r="AB53">
        <f t="shared" si="23"/>
        <v>7500</v>
      </c>
      <c r="AC53">
        <f t="shared" si="24"/>
        <v>0</v>
      </c>
      <c r="AD53">
        <f t="shared" si="25"/>
        <v>0</v>
      </c>
      <c r="AF53">
        <f t="shared" si="26"/>
        <v>-15625.0000000006</v>
      </c>
      <c r="AG53">
        <f t="shared" si="27"/>
        <v>-8125.00000000006</v>
      </c>
      <c r="AH53">
        <f t="shared" si="28"/>
        <v>0</v>
      </c>
      <c r="AI53">
        <f t="shared" si="29"/>
        <v>0</v>
      </c>
      <c r="AK53">
        <f t="shared" si="30"/>
        <v>-3125.00000000076</v>
      </c>
      <c r="AL53">
        <f t="shared" si="31"/>
        <v>-5625.00000000017</v>
      </c>
      <c r="AM53">
        <f t="shared" si="32"/>
        <v>0</v>
      </c>
      <c r="AN53">
        <f t="shared" si="33"/>
        <v>0</v>
      </c>
    </row>
    <row r="54" spans="1:40">
      <c r="A54">
        <v>3.39000000000001</v>
      </c>
      <c r="B54">
        <v>4.83795731707317</v>
      </c>
      <c r="C54">
        <v>-5.95564024390244</v>
      </c>
      <c r="D54" s="28">
        <f t="shared" si="13"/>
        <v>1.16</v>
      </c>
      <c r="E54" s="32">
        <v>34.5869942792446</v>
      </c>
      <c r="F54">
        <f t="shared" si="10"/>
        <v>23.6908375299063</v>
      </c>
      <c r="G54">
        <f t="shared" si="11"/>
        <v>-9.76996261670138e-15</v>
      </c>
      <c r="H54" s="32">
        <v>0.467818405619292</v>
      </c>
      <c r="I54" s="58">
        <f t="shared" si="12"/>
        <v>1.16</v>
      </c>
      <c r="J54" s="24">
        <f>-TRUNC(K$3*J$3*(G$3-H$3*SIN((E54+J$9)*PI()/180)-SQRT(I$3^2-(E$3-F$3-H$3*COS((E54+J$9)*PI()/180))^2))/5)</f>
        <v>-54289</v>
      </c>
      <c r="K54" s="24">
        <f>-TRUNC(U$3*T$3*(Q$3-R$3*SIN((F54+K$9)*PI()/180)-SQRT(S$3^2-(O$3-P$3-R$3*COS((F54+K$9)*PI()/180))^2))/5)</f>
        <v>-42943</v>
      </c>
      <c r="L54" s="24">
        <f>-TRUNC(U$3*T$3*(Q$3-R$3*SIN((G54+L$9)*PI()/180)-SQRT(S$3^2-(O$3-P$3-R$3*COS((G54+L$9)*PI()/180))^2))/5)</f>
        <v>-2</v>
      </c>
      <c r="M54" s="25">
        <f>-TRUNC(K$3*J$3*(G$3-H$3*SIN((H54+M$9)*PI()/180)-SQRT(I$3^2-(E$3-F$3-H$3*COS((H54+M$9)*PI()/180))^2))/5)</f>
        <v>-340</v>
      </c>
      <c r="N54" s="59">
        <f t="shared" si="6"/>
        <v>1.16</v>
      </c>
      <c r="O54" s="60">
        <f t="shared" si="34"/>
        <v>72624.9999999999</v>
      </c>
      <c r="P54" s="60">
        <f t="shared" si="14"/>
        <v>10650</v>
      </c>
      <c r="Q54" s="60">
        <f t="shared" si="15"/>
        <v>0</v>
      </c>
      <c r="R54" s="60">
        <f t="shared" si="16"/>
        <v>0</v>
      </c>
      <c r="S54" s="1"/>
      <c r="T54" s="1">
        <f t="shared" si="17"/>
        <v>0.04</v>
      </c>
      <c r="U54" s="1"/>
      <c r="V54" s="1">
        <f t="shared" si="18"/>
        <v>469375</v>
      </c>
      <c r="W54" s="1">
        <f t="shared" si="19"/>
        <v>238125</v>
      </c>
      <c r="X54" s="1">
        <f t="shared" si="20"/>
        <v>0</v>
      </c>
      <c r="Y54" s="1">
        <f t="shared" si="21"/>
        <v>0</v>
      </c>
      <c r="AA54">
        <f t="shared" si="22"/>
        <v>64375.0000000002</v>
      </c>
      <c r="AB54">
        <f t="shared" si="23"/>
        <v>15625.0000000001</v>
      </c>
      <c r="AC54">
        <f t="shared" si="24"/>
        <v>0</v>
      </c>
      <c r="AD54">
        <f t="shared" si="25"/>
        <v>0</v>
      </c>
      <c r="AF54">
        <f t="shared" si="26"/>
        <v>-12499.9999999998</v>
      </c>
      <c r="AG54">
        <f t="shared" si="27"/>
        <v>-2499.99999999988</v>
      </c>
      <c r="AH54">
        <f t="shared" si="28"/>
        <v>0</v>
      </c>
      <c r="AI54">
        <f t="shared" si="29"/>
        <v>0</v>
      </c>
      <c r="AK54">
        <f t="shared" si="30"/>
        <v>-1249.9999999998</v>
      </c>
      <c r="AL54">
        <f t="shared" si="31"/>
        <v>5000.00000000009</v>
      </c>
      <c r="AM54">
        <f t="shared" si="32"/>
        <v>0</v>
      </c>
      <c r="AN54">
        <f t="shared" si="33"/>
        <v>0</v>
      </c>
    </row>
    <row r="55" spans="1:40">
      <c r="A55">
        <v>3.40500000000001</v>
      </c>
      <c r="B55">
        <v>6.00685975609756</v>
      </c>
      <c r="C55">
        <v>-6.67682926829268</v>
      </c>
      <c r="D55" s="28">
        <f t="shared" si="13"/>
        <v>1.2</v>
      </c>
      <c r="E55" s="32">
        <v>32.9566114616805</v>
      </c>
      <c r="F55">
        <f t="shared" si="10"/>
        <v>23.2850614939477</v>
      </c>
      <c r="G55">
        <f t="shared" si="11"/>
        <v>-9.76996261670138e-15</v>
      </c>
      <c r="H55" s="32">
        <v>0.467818405619292</v>
      </c>
      <c r="I55" s="58">
        <f t="shared" si="12"/>
        <v>1.2</v>
      </c>
      <c r="J55" s="24">
        <f>-TRUNC(K$3*J$3*(G$3-H$3*SIN((E55+J$9)*PI()/180)-SQRT(I$3^2-(E$3-F$3-H$3*COS((E55+J$9)*PI()/180))^2))/5)</f>
        <v>-50736</v>
      </c>
      <c r="K55" s="24">
        <f>-TRUNC(U$3*T$3*(Q$3-R$3*SIN((F55+K$9)*PI()/180)-SQRT(S$3^2-(O$3-P$3-R$3*COS((F55+K$9)*PI()/180))^2))/5)</f>
        <v>-42161</v>
      </c>
      <c r="L55" s="24">
        <f>-TRUNC(U$3*T$3*(Q$3-R$3*SIN((G55+L$9)*PI()/180)-SQRT(S$3^2-(O$3-P$3-R$3*COS((G55+L$9)*PI()/180))^2))/5)</f>
        <v>-2</v>
      </c>
      <c r="M55" s="25">
        <f>-TRUNC(K$3*J$3*(G$3-H$3*SIN((H55+M$9)*PI()/180)-SQRT(I$3^2-(E$3-F$3-H$3*COS((H55+M$9)*PI()/180))^2))/5)</f>
        <v>-340</v>
      </c>
      <c r="N55" s="59">
        <f t="shared" si="6"/>
        <v>1.2</v>
      </c>
      <c r="O55" s="60">
        <f t="shared" si="34"/>
        <v>88824.9999999999</v>
      </c>
      <c r="P55" s="60">
        <f t="shared" si="14"/>
        <v>19550</v>
      </c>
      <c r="Q55" s="60">
        <f t="shared" si="15"/>
        <v>0</v>
      </c>
      <c r="R55" s="60">
        <f t="shared" si="16"/>
        <v>0</v>
      </c>
      <c r="S55" s="1"/>
      <c r="T55" s="1">
        <f t="shared" si="17"/>
        <v>0.04</v>
      </c>
      <c r="U55" s="1"/>
      <c r="V55" s="1">
        <f t="shared" si="18"/>
        <v>405000</v>
      </c>
      <c r="W55" s="1">
        <f t="shared" si="19"/>
        <v>222500</v>
      </c>
      <c r="X55" s="1">
        <f t="shared" si="20"/>
        <v>0</v>
      </c>
      <c r="Y55" s="1">
        <f t="shared" si="21"/>
        <v>0</v>
      </c>
      <c r="AA55">
        <f t="shared" si="22"/>
        <v>76875</v>
      </c>
      <c r="AB55">
        <f t="shared" si="23"/>
        <v>18124.9999999999</v>
      </c>
      <c r="AC55">
        <f t="shared" si="24"/>
        <v>0</v>
      </c>
      <c r="AD55">
        <f t="shared" si="25"/>
        <v>0</v>
      </c>
      <c r="AF55">
        <f t="shared" si="26"/>
        <v>-11250</v>
      </c>
      <c r="AG55">
        <f t="shared" si="27"/>
        <v>-7499.99999999997</v>
      </c>
      <c r="AH55">
        <f t="shared" si="28"/>
        <v>0</v>
      </c>
      <c r="AI55">
        <f t="shared" si="29"/>
        <v>0</v>
      </c>
      <c r="AK55">
        <f t="shared" si="30"/>
        <v>-5000.00000000044</v>
      </c>
      <c r="AL55">
        <f t="shared" si="31"/>
        <v>-4999.9999999998</v>
      </c>
      <c r="AM55">
        <f t="shared" si="32"/>
        <v>0</v>
      </c>
      <c r="AN55">
        <f t="shared" si="33"/>
        <v>0</v>
      </c>
    </row>
    <row r="56" spans="1:40">
      <c r="A56">
        <v>3.42000000000001</v>
      </c>
      <c r="B56">
        <v>7.28003048780488</v>
      </c>
      <c r="C56">
        <v>-7.50960365853659</v>
      </c>
      <c r="D56" s="28">
        <f t="shared" si="13"/>
        <v>1.24</v>
      </c>
      <c r="E56" s="32">
        <v>31.0474722615085</v>
      </c>
      <c r="F56">
        <f t="shared" si="10"/>
        <v>22.7096679599949</v>
      </c>
      <c r="G56">
        <f t="shared" si="11"/>
        <v>-9.76996261670138e-15</v>
      </c>
      <c r="H56" s="32">
        <v>0.467818405619292</v>
      </c>
      <c r="I56" s="58">
        <f t="shared" si="12"/>
        <v>1.24</v>
      </c>
      <c r="J56" s="24">
        <f>-TRUNC(K$3*J$3*(G$3-H$3*SIN((E56+J$9)*PI()/180)-SQRT(I$3^2-(E$3-F$3-H$3*COS((E56+J$9)*PI()/180))^2))/5)</f>
        <v>-46658</v>
      </c>
      <c r="K56" s="24">
        <f>-TRUNC(U$3*T$3*(Q$3-R$3*SIN((F56+K$9)*PI()/180)-SQRT(S$3^2-(O$3-P$3-R$3*COS((F56+K$9)*PI()/180))^2))/5)</f>
        <v>-41052</v>
      </c>
      <c r="L56" s="24">
        <f>-TRUNC(U$3*T$3*(Q$3-R$3*SIN((G56+L$9)*PI()/180)-SQRT(S$3^2-(O$3-P$3-R$3*COS((G56+L$9)*PI()/180))^2))/5)</f>
        <v>-2</v>
      </c>
      <c r="M56" s="25">
        <f>-TRUNC(K$3*J$3*(G$3-H$3*SIN((H56+M$9)*PI()/180)-SQRT(I$3^2-(E$3-F$3-H$3*COS((H56+M$9)*PI()/180))^2))/5)</f>
        <v>-340</v>
      </c>
      <c r="N56" s="59">
        <f t="shared" si="6"/>
        <v>1.24</v>
      </c>
      <c r="O56" s="60">
        <f t="shared" si="34"/>
        <v>101950</v>
      </c>
      <c r="P56" s="60">
        <f t="shared" si="14"/>
        <v>27725</v>
      </c>
      <c r="Q56" s="60">
        <f t="shared" si="15"/>
        <v>0</v>
      </c>
      <c r="R56" s="60">
        <f t="shared" si="16"/>
        <v>0</v>
      </c>
      <c r="S56" s="1"/>
      <c r="T56" s="1">
        <f t="shared" si="17"/>
        <v>0.04</v>
      </c>
      <c r="U56" s="1"/>
      <c r="V56" s="1">
        <f t="shared" si="18"/>
        <v>328125</v>
      </c>
      <c r="W56" s="1">
        <f t="shared" si="19"/>
        <v>204375</v>
      </c>
      <c r="X56" s="1">
        <f t="shared" si="20"/>
        <v>0</v>
      </c>
      <c r="Y56" s="1">
        <f t="shared" si="21"/>
        <v>0</v>
      </c>
      <c r="AA56">
        <f t="shared" si="22"/>
        <v>88125</v>
      </c>
      <c r="AB56">
        <f t="shared" si="23"/>
        <v>25624.9999999999</v>
      </c>
      <c r="AC56">
        <f t="shared" si="24"/>
        <v>0</v>
      </c>
      <c r="AD56">
        <f t="shared" si="25"/>
        <v>0</v>
      </c>
      <c r="AF56">
        <f t="shared" si="26"/>
        <v>-6249.99999999959</v>
      </c>
      <c r="AG56">
        <f t="shared" si="27"/>
        <v>-2500.00000000017</v>
      </c>
      <c r="AH56">
        <f t="shared" si="28"/>
        <v>0</v>
      </c>
      <c r="AI56">
        <f t="shared" si="29"/>
        <v>0</v>
      </c>
      <c r="AK56">
        <f t="shared" si="30"/>
        <v>-5624.99999999921</v>
      </c>
      <c r="AL56">
        <f t="shared" si="31"/>
        <v>624.999999999753</v>
      </c>
      <c r="AM56">
        <f t="shared" si="32"/>
        <v>0</v>
      </c>
      <c r="AN56">
        <f t="shared" si="33"/>
        <v>0</v>
      </c>
    </row>
    <row r="57" spans="1:40">
      <c r="A57">
        <v>3.43500000000001</v>
      </c>
      <c r="B57">
        <v>8.60579268292683</v>
      </c>
      <c r="C57">
        <v>-8.45670731707317</v>
      </c>
      <c r="D57" s="28">
        <f t="shared" si="13"/>
        <v>1.28</v>
      </c>
      <c r="E57" s="32">
        <v>28.903817277398</v>
      </c>
      <c r="F57">
        <f t="shared" si="10"/>
        <v>21.9843067768316</v>
      </c>
      <c r="G57">
        <f t="shared" si="11"/>
        <v>-9.76996261670138e-15</v>
      </c>
      <c r="H57" s="32">
        <v>0.467818405619292</v>
      </c>
      <c r="I57" s="58">
        <f t="shared" si="12"/>
        <v>1.28</v>
      </c>
      <c r="J57" s="24">
        <f>-TRUNC(K$3*J$3*(G$3-H$3*SIN((E57+J$9)*PI()/180)-SQRT(I$3^2-(E$3-F$3-H$3*COS((E57+J$9)*PI()/180))^2))/5)</f>
        <v>-42196</v>
      </c>
      <c r="K57" s="24">
        <f>-TRUNC(U$3*T$3*(Q$3-R$3*SIN((F57+K$9)*PI()/180)-SQRT(S$3^2-(O$3-P$3-R$3*COS((F57+K$9)*PI()/180))^2))/5)</f>
        <v>-39657</v>
      </c>
      <c r="L57" s="24">
        <f>-TRUNC(U$3*T$3*(Q$3-R$3*SIN((G57+L$9)*PI()/180)-SQRT(S$3^2-(O$3-P$3-R$3*COS((G57+L$9)*PI()/180))^2))/5)</f>
        <v>-2</v>
      </c>
      <c r="M57" s="25">
        <f>-TRUNC(K$3*J$3*(G$3-H$3*SIN((H57+M$9)*PI()/180)-SQRT(I$3^2-(E$3-F$3-H$3*COS((H57+M$9)*PI()/180))^2))/5)</f>
        <v>-340</v>
      </c>
      <c r="N57" s="59">
        <f t="shared" si="6"/>
        <v>1.28</v>
      </c>
      <c r="O57" s="60">
        <f t="shared" si="34"/>
        <v>111550</v>
      </c>
      <c r="P57" s="60">
        <f t="shared" si="14"/>
        <v>34875</v>
      </c>
      <c r="Q57" s="60">
        <f t="shared" si="15"/>
        <v>0</v>
      </c>
      <c r="R57" s="60">
        <f t="shared" si="16"/>
        <v>0</v>
      </c>
      <c r="S57" s="1"/>
      <c r="T57" s="1">
        <f t="shared" si="17"/>
        <v>0.04</v>
      </c>
      <c r="U57" s="1"/>
      <c r="V57" s="1">
        <f t="shared" si="18"/>
        <v>240000</v>
      </c>
      <c r="W57" s="1">
        <f t="shared" si="19"/>
        <v>178750</v>
      </c>
      <c r="X57" s="1">
        <f t="shared" si="20"/>
        <v>0</v>
      </c>
      <c r="Y57" s="1">
        <f t="shared" si="21"/>
        <v>0</v>
      </c>
      <c r="AA57">
        <f t="shared" si="22"/>
        <v>94374.9999999996</v>
      </c>
      <c r="AB57">
        <f t="shared" si="23"/>
        <v>28125.0000000001</v>
      </c>
      <c r="AC57">
        <f t="shared" si="24"/>
        <v>0</v>
      </c>
      <c r="AD57">
        <f t="shared" si="25"/>
        <v>0</v>
      </c>
      <c r="AF57">
        <f t="shared" si="26"/>
        <v>-625.000000000378</v>
      </c>
      <c r="AG57">
        <f t="shared" si="27"/>
        <v>-3124.99999999993</v>
      </c>
      <c r="AH57">
        <f t="shared" si="28"/>
        <v>0</v>
      </c>
      <c r="AI57">
        <f t="shared" si="29"/>
        <v>0</v>
      </c>
      <c r="AK57">
        <f t="shared" si="30"/>
        <v>-4375.00000000038</v>
      </c>
      <c r="AL57">
        <f t="shared" si="31"/>
        <v>-625.000000000131</v>
      </c>
      <c r="AM57">
        <f t="shared" si="32"/>
        <v>0</v>
      </c>
      <c r="AN57">
        <f t="shared" si="33"/>
        <v>0</v>
      </c>
    </row>
    <row r="58" spans="1:40">
      <c r="A58">
        <v>3.45000000000001</v>
      </c>
      <c r="B58">
        <v>9.96768292682927</v>
      </c>
      <c r="C58">
        <v>-9.48567073170732</v>
      </c>
      <c r="D58" s="28">
        <f t="shared" si="13"/>
        <v>1.32</v>
      </c>
      <c r="E58" s="32">
        <v>26.5739989708888</v>
      </c>
      <c r="F58">
        <f t="shared" ref="F58:F75" si="35">F112-$F$79</f>
        <v>21.1316657622167</v>
      </c>
      <c r="G58">
        <f t="shared" ref="G58:G75" si="36">G112-$G$79</f>
        <v>-9.76996261670138e-15</v>
      </c>
      <c r="H58" s="32">
        <v>0.467818405619292</v>
      </c>
      <c r="I58" s="58">
        <f t="shared" si="12"/>
        <v>1.32</v>
      </c>
      <c r="J58" s="24">
        <f>-TRUNC(K$3*J$3*(G$3-H$3*SIN((E58+J$9)*PI()/180)-SQRT(I$3^2-(E$3-F$3-H$3*COS((E58+J$9)*PI()/180))^2))/5)</f>
        <v>-37501</v>
      </c>
      <c r="K58" s="24">
        <f>-TRUNC(U$3*T$3*(Q$3-R$3*SIN((F58+K$9)*PI()/180)-SQRT(S$3^2-(O$3-P$3-R$3*COS((F58+K$9)*PI()/180))^2))/5)</f>
        <v>-38021</v>
      </c>
      <c r="L58" s="24">
        <f>-TRUNC(U$3*T$3*(Q$3-R$3*SIN((G58+L$9)*PI()/180)-SQRT(S$3^2-(O$3-P$3-R$3*COS((G58+L$9)*PI()/180))^2))/5)</f>
        <v>-2</v>
      </c>
      <c r="M58" s="25">
        <f>-TRUNC(K$3*J$3*(G$3-H$3*SIN((H58+M$9)*PI()/180)-SQRT(I$3^2-(E$3-F$3-H$3*COS((H58+M$9)*PI()/180))^2))/5)</f>
        <v>-340</v>
      </c>
      <c r="N58" s="59">
        <f t="shared" si="6"/>
        <v>1.32</v>
      </c>
      <c r="O58" s="60">
        <f t="shared" si="34"/>
        <v>117375</v>
      </c>
      <c r="P58" s="60">
        <f t="shared" si="14"/>
        <v>40900</v>
      </c>
      <c r="Q58" s="60">
        <f t="shared" si="15"/>
        <v>0</v>
      </c>
      <c r="R58" s="60">
        <f t="shared" si="16"/>
        <v>0</v>
      </c>
      <c r="S58" s="1"/>
      <c r="T58" s="1">
        <f t="shared" si="17"/>
        <v>0.04</v>
      </c>
      <c r="U58" s="1"/>
      <c r="V58" s="1">
        <f t="shared" si="18"/>
        <v>145625</v>
      </c>
      <c r="W58" s="1">
        <f t="shared" si="19"/>
        <v>150625</v>
      </c>
      <c r="X58" s="1">
        <f t="shared" si="20"/>
        <v>0</v>
      </c>
      <c r="Y58" s="1">
        <f t="shared" si="21"/>
        <v>0</v>
      </c>
      <c r="AA58">
        <f t="shared" si="22"/>
        <v>95000</v>
      </c>
      <c r="AB58">
        <f t="shared" si="23"/>
        <v>31250</v>
      </c>
      <c r="AC58">
        <f t="shared" si="24"/>
        <v>0</v>
      </c>
      <c r="AD58">
        <f t="shared" si="25"/>
        <v>0</v>
      </c>
      <c r="AF58">
        <f t="shared" si="26"/>
        <v>3750</v>
      </c>
      <c r="AG58">
        <f t="shared" si="27"/>
        <v>-2499.9999999998</v>
      </c>
      <c r="AH58">
        <f t="shared" si="28"/>
        <v>0</v>
      </c>
      <c r="AI58">
        <f t="shared" si="29"/>
        <v>0</v>
      </c>
      <c r="AK58">
        <f t="shared" si="30"/>
        <v>-3125</v>
      </c>
      <c r="AL58">
        <f t="shared" si="31"/>
        <v>-2499.99999999961</v>
      </c>
      <c r="AM58">
        <f t="shared" si="32"/>
        <v>0</v>
      </c>
      <c r="AN58">
        <f t="shared" si="33"/>
        <v>0</v>
      </c>
    </row>
    <row r="59" spans="1:40">
      <c r="A59">
        <v>3.46500000000001</v>
      </c>
      <c r="B59">
        <v>11.3638719512195</v>
      </c>
      <c r="C59">
        <v>-10.5653963414634</v>
      </c>
      <c r="D59" s="28">
        <f t="shared" si="13"/>
        <v>1.36</v>
      </c>
      <c r="E59" s="32">
        <v>24.1092633366538</v>
      </c>
      <c r="F59">
        <f t="shared" si="35"/>
        <v>20.1767676734568</v>
      </c>
      <c r="G59">
        <f t="shared" si="36"/>
        <v>-9.76996261670138e-15</v>
      </c>
      <c r="H59" s="32">
        <v>0.467818405619292</v>
      </c>
      <c r="I59" s="58">
        <f t="shared" si="12"/>
        <v>1.36</v>
      </c>
      <c r="J59" s="24">
        <f>-TRUNC(K$3*J$3*(G$3-H$3*SIN((E59+J$9)*PI()/180)-SQRT(I$3^2-(E$3-F$3-H$3*COS((E59+J$9)*PI()/180))^2))/5)</f>
        <v>-32725</v>
      </c>
      <c r="K59" s="24">
        <f>-TRUNC(U$3*T$3*(Q$3-R$3*SIN((F59+K$9)*PI()/180)-SQRT(S$3^2-(O$3-P$3-R$3*COS((F59+K$9)*PI()/180))^2))/5)</f>
        <v>-36194</v>
      </c>
      <c r="L59" s="24">
        <f>-TRUNC(U$3*T$3*(Q$3-R$3*SIN((G59+L$9)*PI()/180)-SQRT(S$3^2-(O$3-P$3-R$3*COS((G59+L$9)*PI()/180))^2))/5)</f>
        <v>-2</v>
      </c>
      <c r="M59" s="25">
        <f>-TRUNC(K$3*J$3*(G$3-H$3*SIN((H59+M$9)*PI()/180)-SQRT(I$3^2-(E$3-F$3-H$3*COS((H59+M$9)*PI()/180))^2))/5)</f>
        <v>-340</v>
      </c>
      <c r="N59" s="59">
        <f t="shared" si="6"/>
        <v>1.36</v>
      </c>
      <c r="O59" s="60">
        <f t="shared" si="34"/>
        <v>119400</v>
      </c>
      <c r="P59" s="60">
        <f t="shared" si="14"/>
        <v>45675</v>
      </c>
      <c r="Q59" s="60">
        <f t="shared" si="15"/>
        <v>0</v>
      </c>
      <c r="R59" s="60">
        <f t="shared" si="16"/>
        <v>0</v>
      </c>
      <c r="S59" s="1"/>
      <c r="T59" s="1">
        <f t="shared" si="17"/>
        <v>0.04</v>
      </c>
      <c r="U59" s="1"/>
      <c r="V59" s="1">
        <f t="shared" ref="V59:V91" si="37">(O59-O58)/$T$26</f>
        <v>50625</v>
      </c>
      <c r="W59" s="1">
        <f t="shared" ref="W59:W91" si="38">(P59-P58)/$T$26</f>
        <v>119375</v>
      </c>
      <c r="X59" s="1">
        <f t="shared" ref="X59:X91" si="39">(Q59-Q58)/$T$26</f>
        <v>0</v>
      </c>
      <c r="Y59" s="1">
        <f t="shared" ref="Y59:Y91" si="40">(R59-R58)/$T$26</f>
        <v>0</v>
      </c>
      <c r="AA59">
        <f t="shared" ref="AA59:AA90" si="41">V59-V60</f>
        <v>91250</v>
      </c>
      <c r="AB59">
        <f t="shared" ref="AB59:AB90" si="42">W59-W60</f>
        <v>33749.9999999998</v>
      </c>
      <c r="AC59">
        <f t="shared" ref="AC59:AC90" si="43">X59-X60</f>
        <v>0</v>
      </c>
      <c r="AD59">
        <f t="shared" ref="AD59:AD90" si="44">Y59-Y60</f>
        <v>0</v>
      </c>
      <c r="AF59">
        <f t="shared" ref="AF59:AF90" si="45">AA59-AA60</f>
        <v>6875</v>
      </c>
      <c r="AG59">
        <f t="shared" ref="AG59:AG90" si="46">AB59-AB60</f>
        <v>-1.89174897968769e-10</v>
      </c>
      <c r="AH59">
        <f t="shared" ref="AH59:AH90" si="47">AC59-AC60</f>
        <v>0</v>
      </c>
      <c r="AI59">
        <f t="shared" ref="AI59:AI90" si="48">AD59-AD60</f>
        <v>0</v>
      </c>
      <c r="AK59">
        <f t="shared" ref="AK59:AK88" si="49">AF59-AF60</f>
        <v>-6875.00000000038</v>
      </c>
      <c r="AL59">
        <f t="shared" ref="AL59:AL88" si="50">AG59-AG60</f>
        <v>624.999999999811</v>
      </c>
      <c r="AM59">
        <f t="shared" ref="AM59:AM88" si="51">AH59-AH60</f>
        <v>0</v>
      </c>
      <c r="AN59">
        <f t="shared" ref="AN59:AN88" si="52">AI59-AI60</f>
        <v>0</v>
      </c>
    </row>
    <row r="60" spans="1:40">
      <c r="A60">
        <v>3.48000000000001</v>
      </c>
      <c r="B60">
        <v>12.7746951219512</v>
      </c>
      <c r="C60">
        <v>-11.6524390243902</v>
      </c>
      <c r="D60" s="28">
        <f t="shared" si="13"/>
        <v>1.4</v>
      </c>
      <c r="E60" s="32">
        <v>21.5625315727566</v>
      </c>
      <c r="F60">
        <f t="shared" si="35"/>
        <v>19.146267177977</v>
      </c>
      <c r="G60">
        <f t="shared" si="36"/>
        <v>-9.76996261670138e-15</v>
      </c>
      <c r="H60" s="32">
        <v>0.467818405619292</v>
      </c>
      <c r="I60" s="58">
        <f t="shared" si="12"/>
        <v>1.4</v>
      </c>
      <c r="J60" s="24">
        <f>-TRUNC(K$3*J$3*(G$3-H$3*SIN((E60+J$9)*PI()/180)-SQRT(I$3^2-(E$3-F$3-H$3*COS((E60+J$9)*PI()/180))^2))/5)</f>
        <v>-28014</v>
      </c>
      <c r="K60" s="24">
        <f>-TRUNC(U$3*T$3*(Q$3-R$3*SIN((F60+K$9)*PI()/180)-SQRT(S$3^2-(O$3-P$3-R$3*COS((F60+K$9)*PI()/180))^2))/5)</f>
        <v>-34230</v>
      </c>
      <c r="L60" s="24">
        <f>-TRUNC(U$3*T$3*(Q$3-R$3*SIN((G60+L$9)*PI()/180)-SQRT(S$3^2-(O$3-P$3-R$3*COS((G60+L$9)*PI()/180))^2))/5)</f>
        <v>-2</v>
      </c>
      <c r="M60" s="25">
        <f>-TRUNC(K$3*J$3*(G$3-H$3*SIN((H60+M$9)*PI()/180)-SQRT(I$3^2-(E$3-F$3-H$3*COS((H60+M$9)*PI()/180))^2))/5)</f>
        <v>-340</v>
      </c>
      <c r="N60" s="59">
        <f t="shared" si="6"/>
        <v>1.4</v>
      </c>
      <c r="O60" s="60">
        <f t="shared" si="34"/>
        <v>117775</v>
      </c>
      <c r="P60" s="60">
        <f t="shared" si="14"/>
        <v>49100</v>
      </c>
      <c r="Q60" s="60">
        <f t="shared" si="15"/>
        <v>0</v>
      </c>
      <c r="R60" s="60">
        <f t="shared" si="16"/>
        <v>0</v>
      </c>
      <c r="S60" s="1"/>
      <c r="T60" s="1">
        <f t="shared" si="17"/>
        <v>0.04</v>
      </c>
      <c r="U60" s="1"/>
      <c r="V60" s="1">
        <f t="shared" si="37"/>
        <v>-40625</v>
      </c>
      <c r="W60" s="1">
        <f t="shared" si="38"/>
        <v>85625</v>
      </c>
      <c r="X60" s="1">
        <f t="shared" si="39"/>
        <v>0</v>
      </c>
      <c r="Y60" s="1">
        <f t="shared" si="40"/>
        <v>0</v>
      </c>
      <c r="AA60">
        <f t="shared" si="41"/>
        <v>84375</v>
      </c>
      <c r="AB60">
        <f t="shared" si="42"/>
        <v>33750</v>
      </c>
      <c r="AC60">
        <f t="shared" si="43"/>
        <v>0</v>
      </c>
      <c r="AD60">
        <f t="shared" si="44"/>
        <v>0</v>
      </c>
      <c r="AF60">
        <f t="shared" si="45"/>
        <v>13750.0000000004</v>
      </c>
      <c r="AG60">
        <f t="shared" si="46"/>
        <v>-625</v>
      </c>
      <c r="AH60">
        <f t="shared" si="47"/>
        <v>0</v>
      </c>
      <c r="AI60">
        <f t="shared" si="48"/>
        <v>0</v>
      </c>
      <c r="AK60">
        <f t="shared" si="49"/>
        <v>-3124.99999999886</v>
      </c>
      <c r="AL60">
        <f t="shared" si="50"/>
        <v>-3125</v>
      </c>
      <c r="AM60">
        <f t="shared" si="51"/>
        <v>0</v>
      </c>
      <c r="AN60">
        <f t="shared" si="52"/>
        <v>0</v>
      </c>
    </row>
    <row r="61" spans="1:40">
      <c r="A61">
        <v>3.49500000000001</v>
      </c>
      <c r="B61">
        <v>14.2019817073171</v>
      </c>
      <c r="C61">
        <v>-12.7724085365854</v>
      </c>
      <c r="D61" s="28">
        <f t="shared" si="13"/>
        <v>1.44</v>
      </c>
      <c r="E61" s="32">
        <v>18.9871817509136</v>
      </c>
      <c r="F61">
        <f t="shared" si="35"/>
        <v>18.0677478238906</v>
      </c>
      <c r="G61">
        <f t="shared" si="36"/>
        <v>-9.76996261670138e-15</v>
      </c>
      <c r="H61" s="32">
        <v>0.467818405619291</v>
      </c>
      <c r="I61" s="58">
        <f t="shared" si="12"/>
        <v>1.44</v>
      </c>
      <c r="J61" s="24">
        <f>-TRUNC(K$3*J$3*(G$3-H$3*SIN((E61+J$9)*PI()/180)-SQRT(I$3^2-(E$3-F$3-H$3*COS((E61+J$9)*PI()/180))^2))/5)</f>
        <v>-23503</v>
      </c>
      <c r="K61" s="24">
        <f>-TRUNC(U$3*T$3*(Q$3-R$3*SIN((F61+K$9)*PI()/180)-SQRT(S$3^2-(O$3-P$3-R$3*COS((F61+K$9)*PI()/180))^2))/5)</f>
        <v>-32183</v>
      </c>
      <c r="L61" s="24">
        <f>-TRUNC(U$3*T$3*(Q$3-R$3*SIN((G61+L$9)*PI()/180)-SQRT(S$3^2-(O$3-P$3-R$3*COS((G61+L$9)*PI()/180))^2))/5)</f>
        <v>-2</v>
      </c>
      <c r="M61" s="25">
        <f>-TRUNC(K$3*J$3*(G$3-H$3*SIN((H61+M$9)*PI()/180)-SQRT(I$3^2-(E$3-F$3-H$3*COS((H61+M$9)*PI()/180))^2))/5)</f>
        <v>-340</v>
      </c>
      <c r="N61" s="59">
        <f t="shared" si="6"/>
        <v>1.44</v>
      </c>
      <c r="O61" s="60">
        <f t="shared" si="34"/>
        <v>112775</v>
      </c>
      <c r="P61" s="60">
        <f t="shared" si="14"/>
        <v>51175</v>
      </c>
      <c r="Q61" s="60">
        <f t="shared" si="15"/>
        <v>0</v>
      </c>
      <c r="R61" s="60">
        <f t="shared" si="16"/>
        <v>0</v>
      </c>
      <c r="S61" s="1"/>
      <c r="T61" s="1">
        <f t="shared" si="17"/>
        <v>0.04</v>
      </c>
      <c r="U61" s="1"/>
      <c r="V61" s="1">
        <f t="shared" si="37"/>
        <v>-125000</v>
      </c>
      <c r="W61" s="1">
        <f t="shared" si="38"/>
        <v>51875</v>
      </c>
      <c r="X61" s="1">
        <f t="shared" si="39"/>
        <v>0</v>
      </c>
      <c r="Y61" s="1">
        <f t="shared" si="40"/>
        <v>0</v>
      </c>
      <c r="AA61">
        <f t="shared" si="41"/>
        <v>70624.9999999996</v>
      </c>
      <c r="AB61">
        <f t="shared" si="42"/>
        <v>34375</v>
      </c>
      <c r="AC61">
        <f t="shared" si="43"/>
        <v>0</v>
      </c>
      <c r="AD61">
        <f t="shared" si="44"/>
        <v>0</v>
      </c>
      <c r="AF61">
        <f t="shared" si="45"/>
        <v>16874.9999999992</v>
      </c>
      <c r="AG61">
        <f t="shared" si="46"/>
        <v>2500</v>
      </c>
      <c r="AH61">
        <f t="shared" si="47"/>
        <v>0</v>
      </c>
      <c r="AI61">
        <f t="shared" si="48"/>
        <v>0</v>
      </c>
      <c r="AK61">
        <f t="shared" si="49"/>
        <v>-1875.00000000148</v>
      </c>
      <c r="AL61">
        <f t="shared" si="50"/>
        <v>3125</v>
      </c>
      <c r="AM61">
        <f t="shared" si="51"/>
        <v>0</v>
      </c>
      <c r="AN61">
        <f t="shared" si="52"/>
        <v>0</v>
      </c>
    </row>
    <row r="62" spans="1:40">
      <c r="A62">
        <v>3.51000000000001</v>
      </c>
      <c r="B62">
        <v>15.6420731707317</v>
      </c>
      <c r="C62">
        <v>-13.9184451219512</v>
      </c>
      <c r="D62" s="28">
        <f t="shared" si="13"/>
        <v>1.48</v>
      </c>
      <c r="E62" s="32">
        <v>16.4358304867534</v>
      </c>
      <c r="F62">
        <f t="shared" si="35"/>
        <v>16.9690190105719</v>
      </c>
      <c r="G62">
        <f t="shared" si="36"/>
        <v>-9.76996261670138e-15</v>
      </c>
      <c r="H62" s="32">
        <v>0.467818405619291</v>
      </c>
      <c r="I62" s="58">
        <f t="shared" si="12"/>
        <v>1.48</v>
      </c>
      <c r="J62" s="24">
        <f>-TRUNC(K$3*J$3*(G$3-H$3*SIN((E62+J$9)*PI()/180)-SQRT(I$3^2-(E$3-F$3-H$3*COS((E62+J$9)*PI()/180))^2))/5)</f>
        <v>-19305</v>
      </c>
      <c r="K62" s="24">
        <f>-TRUNC(U$3*T$3*(Q$3-R$3*SIN((F62+K$9)*PI()/180)-SQRT(S$3^2-(O$3-P$3-R$3*COS((F62+K$9)*PI()/180))^2))/5)</f>
        <v>-30108</v>
      </c>
      <c r="L62" s="24">
        <f>-TRUNC(U$3*T$3*(Q$3-R$3*SIN((G62+L$9)*PI()/180)-SQRT(S$3^2-(O$3-P$3-R$3*COS((G62+L$9)*PI()/180))^2))/5)</f>
        <v>-2</v>
      </c>
      <c r="M62" s="25">
        <f>-TRUNC(K$3*J$3*(G$3-H$3*SIN((H62+M$9)*PI()/180)-SQRT(I$3^2-(E$3-F$3-H$3*COS((H62+M$9)*PI()/180))^2))/5)</f>
        <v>-340</v>
      </c>
      <c r="N62" s="59">
        <f t="shared" si="6"/>
        <v>1.48</v>
      </c>
      <c r="O62" s="60">
        <f t="shared" si="34"/>
        <v>104950</v>
      </c>
      <c r="P62" s="60">
        <f t="shared" si="14"/>
        <v>51875</v>
      </c>
      <c r="Q62" s="60">
        <f t="shared" si="15"/>
        <v>0</v>
      </c>
      <c r="R62" s="60">
        <f t="shared" si="16"/>
        <v>0</v>
      </c>
      <c r="S62" s="1"/>
      <c r="T62" s="1">
        <f t="shared" si="17"/>
        <v>0.04</v>
      </c>
      <c r="U62" s="1"/>
      <c r="V62" s="1">
        <f t="shared" si="37"/>
        <v>-195625</v>
      </c>
      <c r="W62" s="1">
        <f t="shared" si="38"/>
        <v>17500</v>
      </c>
      <c r="X62" s="1">
        <f t="shared" si="39"/>
        <v>0</v>
      </c>
      <c r="Y62" s="1">
        <f t="shared" si="40"/>
        <v>0</v>
      </c>
      <c r="AA62">
        <f t="shared" si="41"/>
        <v>53750.0000000004</v>
      </c>
      <c r="AB62">
        <f t="shared" si="42"/>
        <v>31875</v>
      </c>
      <c r="AC62">
        <f t="shared" si="43"/>
        <v>0</v>
      </c>
      <c r="AD62">
        <f t="shared" si="44"/>
        <v>0</v>
      </c>
      <c r="AF62">
        <f t="shared" si="45"/>
        <v>18750.0000000007</v>
      </c>
      <c r="AG62">
        <f t="shared" si="46"/>
        <v>-625</v>
      </c>
      <c r="AH62">
        <f t="shared" si="47"/>
        <v>0</v>
      </c>
      <c r="AI62">
        <f t="shared" si="48"/>
        <v>0</v>
      </c>
      <c r="AK62">
        <f t="shared" si="49"/>
        <v>1250.00000000108</v>
      </c>
      <c r="AL62">
        <f t="shared" si="50"/>
        <v>-6875</v>
      </c>
      <c r="AM62">
        <f t="shared" si="51"/>
        <v>0</v>
      </c>
      <c r="AN62">
        <f t="shared" si="52"/>
        <v>0</v>
      </c>
    </row>
    <row r="63" spans="1:40">
      <c r="A63">
        <v>3.52500000000001</v>
      </c>
      <c r="B63">
        <v>17.0615853658537</v>
      </c>
      <c r="C63">
        <v>-15.1010670731707</v>
      </c>
      <c r="D63" s="28">
        <f t="shared" si="13"/>
        <v>1.52</v>
      </c>
      <c r="E63" s="32">
        <v>13.9591146100792</v>
      </c>
      <c r="F63">
        <f t="shared" si="35"/>
        <v>15.8774129592271</v>
      </c>
      <c r="G63">
        <f t="shared" si="36"/>
        <v>-9.76996261670138e-15</v>
      </c>
      <c r="H63" s="32">
        <v>0.467818405619291</v>
      </c>
      <c r="I63" s="58">
        <f t="shared" si="12"/>
        <v>1.52</v>
      </c>
      <c r="J63" s="24">
        <f>-TRUNC(K$3*J$3*(G$3-H$3*SIN((E63+J$9)*PI()/180)-SQRT(I$3^2-(E$3-F$3-H$3*COS((E63+J$9)*PI()/180))^2))/5)</f>
        <v>-15506</v>
      </c>
      <c r="K63" s="24">
        <f>-TRUNC(U$3*T$3*(Q$3-R$3*SIN((F63+K$9)*PI()/180)-SQRT(S$3^2-(O$3-P$3-R$3*COS((F63+K$9)*PI()/180))^2))/5)</f>
        <v>-28056</v>
      </c>
      <c r="L63" s="24">
        <f>-TRUNC(U$3*T$3*(Q$3-R$3*SIN((G63+L$9)*PI()/180)-SQRT(S$3^2-(O$3-P$3-R$3*COS((G63+L$9)*PI()/180))^2))/5)</f>
        <v>-2</v>
      </c>
      <c r="M63" s="25">
        <f>-TRUNC(K$3*J$3*(G$3-H$3*SIN((H63+M$9)*PI()/180)-SQRT(I$3^2-(E$3-F$3-H$3*COS((H63+M$9)*PI()/180))^2))/5)</f>
        <v>-340</v>
      </c>
      <c r="N63" s="59">
        <f t="shared" si="6"/>
        <v>1.52</v>
      </c>
      <c r="O63" s="60">
        <f t="shared" si="34"/>
        <v>94974.9999999999</v>
      </c>
      <c r="P63" s="60">
        <f t="shared" si="14"/>
        <v>51300</v>
      </c>
      <c r="Q63" s="60">
        <f t="shared" si="15"/>
        <v>0</v>
      </c>
      <c r="R63" s="60">
        <f t="shared" si="16"/>
        <v>0</v>
      </c>
      <c r="S63" s="1"/>
      <c r="T63" s="1">
        <f t="shared" si="17"/>
        <v>0.04</v>
      </c>
      <c r="U63" s="1"/>
      <c r="V63" s="1">
        <f t="shared" si="37"/>
        <v>-249375</v>
      </c>
      <c r="W63" s="1">
        <f t="shared" si="38"/>
        <v>-14375</v>
      </c>
      <c r="X63" s="1">
        <f t="shared" si="39"/>
        <v>0</v>
      </c>
      <c r="Y63" s="1">
        <f t="shared" si="40"/>
        <v>0</v>
      </c>
      <c r="AA63">
        <f t="shared" si="41"/>
        <v>34999.9999999997</v>
      </c>
      <c r="AB63">
        <f t="shared" si="42"/>
        <v>32500</v>
      </c>
      <c r="AC63">
        <f t="shared" si="43"/>
        <v>0</v>
      </c>
      <c r="AD63">
        <f t="shared" si="44"/>
        <v>0</v>
      </c>
      <c r="AF63">
        <f t="shared" si="45"/>
        <v>17499.9999999997</v>
      </c>
      <c r="AG63">
        <f t="shared" si="46"/>
        <v>6250</v>
      </c>
      <c r="AH63">
        <f t="shared" si="47"/>
        <v>0</v>
      </c>
      <c r="AI63">
        <f t="shared" si="48"/>
        <v>0</v>
      </c>
      <c r="AK63">
        <f t="shared" si="49"/>
        <v>-625.000000000175</v>
      </c>
      <c r="AL63">
        <f t="shared" si="50"/>
        <v>5624.99999999981</v>
      </c>
      <c r="AM63">
        <f t="shared" si="51"/>
        <v>0</v>
      </c>
      <c r="AN63">
        <f t="shared" si="52"/>
        <v>0</v>
      </c>
    </row>
    <row r="64" spans="1:40">
      <c r="A64">
        <v>3.54000000000001</v>
      </c>
      <c r="B64">
        <v>18.4394817073171</v>
      </c>
      <c r="C64">
        <v>-16.3262195121951</v>
      </c>
      <c r="D64" s="28">
        <f t="shared" si="13"/>
        <v>1.56</v>
      </c>
      <c r="E64" s="32">
        <v>11.6044728351259</v>
      </c>
      <c r="F64">
        <f t="shared" si="35"/>
        <v>14.8190816834637</v>
      </c>
      <c r="G64">
        <f t="shared" si="36"/>
        <v>-1.95399252334028e-14</v>
      </c>
      <c r="H64" s="32">
        <v>0.467818405619291</v>
      </c>
      <c r="I64" s="58">
        <f t="shared" si="12"/>
        <v>1.56</v>
      </c>
      <c r="J64" s="24">
        <f>-TRUNC(K$3*J$3*(G$3-H$3*SIN((E64+J$9)*PI()/180)-SQRT(I$3^2-(E$3-F$3-H$3*COS((E64+J$9)*PI()/180))^2))/5)</f>
        <v>-12162</v>
      </c>
      <c r="K64" s="24">
        <f>-TRUNC(U$3*T$3*(Q$3-R$3*SIN((F64+K$9)*PI()/180)-SQRT(S$3^2-(O$3-P$3-R$3*COS((F64+K$9)*PI()/180))^2))/5)</f>
        <v>-26079</v>
      </c>
      <c r="L64" s="24">
        <f>-TRUNC(U$3*T$3*(Q$3-R$3*SIN((G64+L$9)*PI()/180)-SQRT(S$3^2-(O$3-P$3-R$3*COS((G64+L$9)*PI()/180))^2))/5)</f>
        <v>-2</v>
      </c>
      <c r="M64" s="25">
        <f>-TRUNC(K$3*J$3*(G$3-H$3*SIN((H64+M$9)*PI()/180)-SQRT(I$3^2-(E$3-F$3-H$3*COS((H64+M$9)*PI()/180))^2))/5)</f>
        <v>-340</v>
      </c>
      <c r="N64" s="59">
        <f t="shared" si="6"/>
        <v>1.56</v>
      </c>
      <c r="O64" s="60">
        <f t="shared" si="34"/>
        <v>83599.9999999999</v>
      </c>
      <c r="P64" s="60">
        <f t="shared" si="14"/>
        <v>49425</v>
      </c>
      <c r="Q64" s="60">
        <f t="shared" si="15"/>
        <v>0</v>
      </c>
      <c r="R64" s="60">
        <f t="shared" si="16"/>
        <v>0</v>
      </c>
      <c r="S64" s="1"/>
      <c r="T64" s="1">
        <f t="shared" si="17"/>
        <v>0.04</v>
      </c>
      <c r="U64" s="1"/>
      <c r="V64" s="1">
        <f t="shared" si="37"/>
        <v>-284375</v>
      </c>
      <c r="W64" s="1">
        <f t="shared" si="38"/>
        <v>-46875</v>
      </c>
      <c r="X64" s="1">
        <f t="shared" si="39"/>
        <v>0</v>
      </c>
      <c r="Y64" s="1">
        <f t="shared" si="40"/>
        <v>0</v>
      </c>
      <c r="AA64">
        <f t="shared" si="41"/>
        <v>17500</v>
      </c>
      <c r="AB64">
        <f t="shared" si="42"/>
        <v>26250</v>
      </c>
      <c r="AC64">
        <f t="shared" si="43"/>
        <v>0</v>
      </c>
      <c r="AD64">
        <f t="shared" si="44"/>
        <v>0</v>
      </c>
      <c r="AF64">
        <f t="shared" si="45"/>
        <v>18124.9999999998</v>
      </c>
      <c r="AG64">
        <f t="shared" si="46"/>
        <v>625.000000000189</v>
      </c>
      <c r="AH64">
        <f t="shared" si="47"/>
        <v>0</v>
      </c>
      <c r="AI64">
        <f t="shared" si="48"/>
        <v>0</v>
      </c>
      <c r="AK64">
        <f t="shared" si="49"/>
        <v>3124.99999999965</v>
      </c>
      <c r="AL64">
        <f t="shared" si="50"/>
        <v>-6249.99999999943</v>
      </c>
      <c r="AM64">
        <f t="shared" si="51"/>
        <v>0</v>
      </c>
      <c r="AN64">
        <f t="shared" si="52"/>
        <v>0</v>
      </c>
    </row>
    <row r="65" spans="1:40">
      <c r="A65">
        <v>3.55500000000001</v>
      </c>
      <c r="B65">
        <v>19.7606707317073</v>
      </c>
      <c r="C65">
        <v>-17.5765243902439</v>
      </c>
      <c r="D65" s="28">
        <f t="shared" si="13"/>
        <v>1.6</v>
      </c>
      <c r="E65" s="32">
        <v>9.41492743082316</v>
      </c>
      <c r="F65">
        <f t="shared" si="35"/>
        <v>13.8182939598638</v>
      </c>
      <c r="G65">
        <f t="shared" si="36"/>
        <v>-1.95399252334028e-14</v>
      </c>
      <c r="H65" s="32">
        <v>0.46781840561929</v>
      </c>
      <c r="I65" s="58">
        <f t="shared" si="12"/>
        <v>1.6</v>
      </c>
      <c r="J65" s="24">
        <f>-TRUNC(K$3*J$3*(G$3-H$3*SIN((E65+J$9)*PI()/180)-SQRT(I$3^2-(E$3-F$3-H$3*COS((E65+J$9)*PI()/180))^2))/5)</f>
        <v>-9301</v>
      </c>
      <c r="K65" s="24">
        <f>-TRUNC(U$3*T$3*(Q$3-R$3*SIN((F65+K$9)*PI()/180)-SQRT(S$3^2-(O$3-P$3-R$3*COS((F65+K$9)*PI()/180))^2))/5)</f>
        <v>-24219</v>
      </c>
      <c r="L65" s="24">
        <f>-TRUNC(U$3*T$3*(Q$3-R$3*SIN((G65+L$9)*PI()/180)-SQRT(S$3^2-(O$3-P$3-R$3*COS((G65+L$9)*PI()/180))^2))/5)</f>
        <v>-2</v>
      </c>
      <c r="M65" s="25">
        <f>-TRUNC(K$3*J$3*(G$3-H$3*SIN((H65+M$9)*PI()/180)-SQRT(I$3^2-(E$3-F$3-H$3*COS((H65+M$9)*PI()/180))^2))/5)</f>
        <v>-340</v>
      </c>
      <c r="N65" s="59">
        <f t="shared" si="6"/>
        <v>1.6</v>
      </c>
      <c r="O65" s="60">
        <f t="shared" si="34"/>
        <v>71524.9999999999</v>
      </c>
      <c r="P65" s="60">
        <f t="shared" si="14"/>
        <v>46500</v>
      </c>
      <c r="Q65" s="60">
        <f t="shared" si="15"/>
        <v>0</v>
      </c>
      <c r="R65" s="60">
        <f t="shared" si="16"/>
        <v>0</v>
      </c>
      <c r="S65" s="1"/>
      <c r="T65" s="1">
        <f t="shared" si="17"/>
        <v>0.04</v>
      </c>
      <c r="U65" s="1"/>
      <c r="V65" s="1">
        <f t="shared" si="37"/>
        <v>-301875</v>
      </c>
      <c r="W65" s="1">
        <f t="shared" si="38"/>
        <v>-73125</v>
      </c>
      <c r="X65" s="1">
        <f t="shared" si="39"/>
        <v>0</v>
      </c>
      <c r="Y65" s="1">
        <f t="shared" si="40"/>
        <v>0</v>
      </c>
      <c r="AA65">
        <f t="shared" si="41"/>
        <v>-624.999999999825</v>
      </c>
      <c r="AB65">
        <f t="shared" si="42"/>
        <v>25624.9999999998</v>
      </c>
      <c r="AC65">
        <f t="shared" si="43"/>
        <v>0</v>
      </c>
      <c r="AD65">
        <f t="shared" si="44"/>
        <v>0</v>
      </c>
      <c r="AF65">
        <f t="shared" si="45"/>
        <v>15000.0000000002</v>
      </c>
      <c r="AG65">
        <f t="shared" si="46"/>
        <v>6874.99999999962</v>
      </c>
      <c r="AH65">
        <f t="shared" si="47"/>
        <v>0</v>
      </c>
      <c r="AI65">
        <f t="shared" si="48"/>
        <v>0</v>
      </c>
      <c r="AK65">
        <f t="shared" si="49"/>
        <v>5625.00000000017</v>
      </c>
      <c r="AL65">
        <f t="shared" si="50"/>
        <v>3749.99999999926</v>
      </c>
      <c r="AM65">
        <f t="shared" si="51"/>
        <v>0</v>
      </c>
      <c r="AN65">
        <f t="shared" si="52"/>
        <v>0</v>
      </c>
    </row>
    <row r="66" spans="1:40">
      <c r="A66">
        <v>3.57000000000001</v>
      </c>
      <c r="B66">
        <v>20.9926829268293</v>
      </c>
      <c r="C66">
        <v>-18.8190548780488</v>
      </c>
      <c r="D66" s="28">
        <f t="shared" si="13"/>
        <v>1.64</v>
      </c>
      <c r="E66" s="32">
        <v>7.4278658910559</v>
      </c>
      <c r="F66">
        <f t="shared" si="35"/>
        <v>12.8967322985536</v>
      </c>
      <c r="G66">
        <f t="shared" si="36"/>
        <v>-1.95399252334028e-14</v>
      </c>
      <c r="H66" s="32">
        <v>0.46781840561929</v>
      </c>
      <c r="I66" s="58">
        <f t="shared" si="12"/>
        <v>1.64</v>
      </c>
      <c r="J66" s="24">
        <f>-TRUNC(K$3*J$3*(G$3-H$3*SIN((E66+J$9)*PI()/180)-SQRT(I$3^2-(E$3-F$3-H$3*COS((E66+J$9)*PI()/180))^2))/5)</f>
        <v>-6922</v>
      </c>
      <c r="K66" s="24">
        <f>-TRUNC(U$3*T$3*(Q$3-R$3*SIN((F66+K$9)*PI()/180)-SQRT(S$3^2-(O$3-P$3-R$3*COS((F66+K$9)*PI()/180))^2))/5)</f>
        <v>-22517</v>
      </c>
      <c r="L66" s="24">
        <f>-TRUNC(U$3*T$3*(Q$3-R$3*SIN((G66+L$9)*PI()/180)-SQRT(S$3^2-(O$3-P$3-R$3*COS((G66+L$9)*PI()/180))^2))/5)</f>
        <v>-2</v>
      </c>
      <c r="M66" s="25">
        <f>-TRUNC(K$3*J$3*(G$3-H$3*SIN((H66+M$9)*PI()/180)-SQRT(I$3^2-(E$3-F$3-H$3*COS((H66+M$9)*PI()/180))^2))/5)</f>
        <v>-340</v>
      </c>
      <c r="N66" s="59">
        <f t="shared" si="6"/>
        <v>1.64</v>
      </c>
      <c r="O66" s="60">
        <f t="shared" si="34"/>
        <v>59474.9999999999</v>
      </c>
      <c r="P66" s="60">
        <f t="shared" si="14"/>
        <v>42550</v>
      </c>
      <c r="Q66" s="60">
        <f t="shared" si="15"/>
        <v>0</v>
      </c>
      <c r="R66" s="60">
        <f t="shared" si="16"/>
        <v>0</v>
      </c>
      <c r="S66" s="1"/>
      <c r="T66" s="1">
        <f t="shared" si="17"/>
        <v>0.04</v>
      </c>
      <c r="U66" s="1"/>
      <c r="V66" s="1">
        <f t="shared" si="37"/>
        <v>-301250</v>
      </c>
      <c r="W66" s="1">
        <f t="shared" si="38"/>
        <v>-98749.9999999998</v>
      </c>
      <c r="X66" s="1">
        <f t="shared" si="39"/>
        <v>0</v>
      </c>
      <c r="Y66" s="1">
        <f t="shared" si="40"/>
        <v>0</v>
      </c>
      <c r="AA66">
        <f t="shared" si="41"/>
        <v>-15625</v>
      </c>
      <c r="AB66">
        <f t="shared" si="42"/>
        <v>18750.0000000002</v>
      </c>
      <c r="AC66">
        <f t="shared" si="43"/>
        <v>0</v>
      </c>
      <c r="AD66">
        <f t="shared" si="44"/>
        <v>0</v>
      </c>
      <c r="AF66">
        <f t="shared" si="45"/>
        <v>9375</v>
      </c>
      <c r="AG66">
        <f t="shared" si="46"/>
        <v>3125.00000000036</v>
      </c>
      <c r="AH66">
        <f t="shared" si="47"/>
        <v>0</v>
      </c>
      <c r="AI66">
        <f t="shared" si="48"/>
        <v>0</v>
      </c>
      <c r="AK66">
        <f t="shared" si="49"/>
        <v>3749.99999999988</v>
      </c>
      <c r="AL66">
        <f t="shared" si="50"/>
        <v>-3124.99999999937</v>
      </c>
      <c r="AM66">
        <f t="shared" si="51"/>
        <v>0</v>
      </c>
      <c r="AN66">
        <f t="shared" si="52"/>
        <v>0</v>
      </c>
    </row>
    <row r="67" spans="1:40">
      <c r="A67">
        <v>3.58500000000001</v>
      </c>
      <c r="B67">
        <v>22.103506097561</v>
      </c>
      <c r="C67">
        <v>-20.0199695121951</v>
      </c>
      <c r="D67" s="28">
        <f t="shared" si="13"/>
        <v>1.68</v>
      </c>
      <c r="E67" s="32">
        <v>5.67382260492215</v>
      </c>
      <c r="F67">
        <f t="shared" si="35"/>
        <v>12.0727899137759</v>
      </c>
      <c r="G67">
        <f t="shared" si="36"/>
        <v>-1.95399252334028e-14</v>
      </c>
      <c r="H67" s="32">
        <v>0.46781840561929</v>
      </c>
      <c r="I67" s="58">
        <f t="shared" si="12"/>
        <v>1.68</v>
      </c>
      <c r="J67" s="24">
        <f>-TRUNC(K$3*J$3*(G$3-H$3*SIN((E67+J$9)*PI()/180)-SQRT(I$3^2-(E$3-F$3-H$3*COS((E67+J$9)*PI()/180))^2))/5)</f>
        <v>-5000</v>
      </c>
      <c r="K67" s="24">
        <f>-TRUNC(U$3*T$3*(Q$3-R$3*SIN((F67+K$9)*PI()/180)-SQRT(S$3^2-(O$3-P$3-R$3*COS((F67+K$9)*PI()/180))^2))/5)</f>
        <v>-21003</v>
      </c>
      <c r="L67" s="24">
        <f>-TRUNC(U$3*T$3*(Q$3-R$3*SIN((G67+L$9)*PI()/180)-SQRT(S$3^2-(O$3-P$3-R$3*COS((G67+L$9)*PI()/180))^2))/5)</f>
        <v>-2</v>
      </c>
      <c r="M67" s="25">
        <f>-TRUNC(K$3*J$3*(G$3-H$3*SIN((H67+M$9)*PI()/180)-SQRT(I$3^2-(E$3-F$3-H$3*COS((H67+M$9)*PI()/180))^2))/5)</f>
        <v>-340</v>
      </c>
      <c r="N67" s="59">
        <f t="shared" si="6"/>
        <v>1.68</v>
      </c>
      <c r="O67" s="60">
        <f t="shared" si="34"/>
        <v>48050</v>
      </c>
      <c r="P67" s="60">
        <f t="shared" si="14"/>
        <v>37850</v>
      </c>
      <c r="Q67" s="60">
        <f t="shared" si="15"/>
        <v>0</v>
      </c>
      <c r="R67" s="60">
        <f t="shared" si="16"/>
        <v>0</v>
      </c>
      <c r="S67" s="1"/>
      <c r="T67" s="1">
        <f t="shared" si="17"/>
        <v>0.04</v>
      </c>
      <c r="U67" s="1"/>
      <c r="V67" s="1">
        <f t="shared" si="37"/>
        <v>-285625</v>
      </c>
      <c r="W67" s="1">
        <f t="shared" si="38"/>
        <v>-117500</v>
      </c>
      <c r="X67" s="1">
        <f t="shared" si="39"/>
        <v>0</v>
      </c>
      <c r="Y67" s="1">
        <f t="shared" si="40"/>
        <v>0</v>
      </c>
      <c r="AA67">
        <f t="shared" si="41"/>
        <v>-25000</v>
      </c>
      <c r="AB67">
        <f t="shared" si="42"/>
        <v>15624.9999999998</v>
      </c>
      <c r="AC67">
        <f t="shared" si="43"/>
        <v>0</v>
      </c>
      <c r="AD67">
        <f t="shared" si="44"/>
        <v>0</v>
      </c>
      <c r="AF67">
        <f t="shared" si="45"/>
        <v>5625.00000000012</v>
      </c>
      <c r="AG67">
        <f t="shared" si="46"/>
        <v>6249.99999999974</v>
      </c>
      <c r="AH67">
        <f t="shared" si="47"/>
        <v>0</v>
      </c>
      <c r="AI67">
        <f t="shared" si="48"/>
        <v>0</v>
      </c>
      <c r="AK67">
        <f t="shared" si="49"/>
        <v>1250.00000000035</v>
      </c>
      <c r="AL67">
        <f t="shared" si="50"/>
        <v>-625.000000000437</v>
      </c>
      <c r="AM67">
        <f t="shared" si="51"/>
        <v>0</v>
      </c>
      <c r="AN67">
        <f t="shared" si="52"/>
        <v>0</v>
      </c>
    </row>
    <row r="68" spans="1:40">
      <c r="A68">
        <v>3.60000000000001</v>
      </c>
      <c r="B68">
        <v>22.9975609756098</v>
      </c>
      <c r="C68">
        <v>-21.1577743902439</v>
      </c>
      <c r="D68" s="28">
        <f t="shared" si="13"/>
        <v>1.72</v>
      </c>
      <c r="E68" s="32">
        <v>4.1752605269959</v>
      </c>
      <c r="F68">
        <f t="shared" si="35"/>
        <v>11.3608676944595</v>
      </c>
      <c r="G68">
        <f t="shared" si="36"/>
        <v>-1.95399252334028e-14</v>
      </c>
      <c r="H68" s="32">
        <v>0.467818405619289</v>
      </c>
      <c r="I68" s="58">
        <f t="shared" si="12"/>
        <v>1.72</v>
      </c>
      <c r="J68" s="24">
        <f>-TRUNC(K$3*J$3*(G$3-H$3*SIN((E68+J$9)*PI()/180)-SQRT(I$3^2-(E$3-F$3-H$3*COS((E68+J$9)*PI()/180))^2))/5)</f>
        <v>-3495</v>
      </c>
      <c r="K68" s="24">
        <f>-TRUNC(U$3*T$3*(Q$3-R$3*SIN((F68+K$9)*PI()/180)-SQRT(S$3^2-(O$3-P$3-R$3*COS((F68+K$9)*PI()/180))^2))/5)</f>
        <v>-19702</v>
      </c>
      <c r="L68" s="24">
        <f>-TRUNC(U$3*T$3*(Q$3-R$3*SIN((G68+L$9)*PI()/180)-SQRT(S$3^2-(O$3-P$3-R$3*COS((G68+L$9)*PI()/180))^2))/5)</f>
        <v>-2</v>
      </c>
      <c r="M68" s="25">
        <f>-TRUNC(K$3*J$3*(G$3-H$3*SIN((H68+M$9)*PI()/180)-SQRT(I$3^2-(E$3-F$3-H$3*COS((H68+M$9)*PI()/180))^2))/5)</f>
        <v>-340</v>
      </c>
      <c r="N68" s="59">
        <f t="shared" si="6"/>
        <v>1.72</v>
      </c>
      <c r="O68" s="60">
        <f t="shared" si="34"/>
        <v>37625</v>
      </c>
      <c r="P68" s="60">
        <f t="shared" si="14"/>
        <v>32525</v>
      </c>
      <c r="Q68" s="60">
        <f t="shared" si="15"/>
        <v>0</v>
      </c>
      <c r="R68" s="60">
        <f t="shared" si="16"/>
        <v>0</v>
      </c>
      <c r="S68" s="1"/>
      <c r="T68" s="1">
        <f t="shared" si="17"/>
        <v>0.04</v>
      </c>
      <c r="U68" s="1"/>
      <c r="V68" s="1">
        <f t="shared" si="37"/>
        <v>-260625</v>
      </c>
      <c r="W68" s="1">
        <f t="shared" si="38"/>
        <v>-133125</v>
      </c>
      <c r="X68" s="1">
        <f t="shared" si="39"/>
        <v>0</v>
      </c>
      <c r="Y68" s="1">
        <f t="shared" si="40"/>
        <v>0</v>
      </c>
      <c r="AA68">
        <f t="shared" si="41"/>
        <v>-30625.0000000001</v>
      </c>
      <c r="AB68">
        <f t="shared" si="42"/>
        <v>9375.00000000009</v>
      </c>
      <c r="AC68">
        <f t="shared" si="43"/>
        <v>0</v>
      </c>
      <c r="AD68">
        <f t="shared" si="44"/>
        <v>0</v>
      </c>
      <c r="AF68">
        <f t="shared" si="45"/>
        <v>4374.99999999977</v>
      </c>
      <c r="AG68">
        <f t="shared" si="46"/>
        <v>6875.00000000017</v>
      </c>
      <c r="AH68">
        <f t="shared" si="47"/>
        <v>0</v>
      </c>
      <c r="AI68">
        <f t="shared" si="48"/>
        <v>0</v>
      </c>
      <c r="AK68">
        <f t="shared" si="49"/>
        <v>7499.99999999968</v>
      </c>
      <c r="AL68">
        <f t="shared" si="50"/>
        <v>625.000000000349</v>
      </c>
      <c r="AM68">
        <f t="shared" si="51"/>
        <v>0</v>
      </c>
      <c r="AN68">
        <f t="shared" si="52"/>
        <v>0</v>
      </c>
    </row>
    <row r="69" spans="1:40">
      <c r="A69">
        <v>3.61500000000001</v>
      </c>
      <c r="B69">
        <v>23.6185975609756</v>
      </c>
      <c r="C69">
        <v>-22.2361280487805</v>
      </c>
      <c r="D69" s="28">
        <f t="shared" si="13"/>
        <v>1.76</v>
      </c>
      <c r="E69" s="32">
        <v>2.94535284758738</v>
      </c>
      <c r="F69">
        <f t="shared" si="35"/>
        <v>10.7706711747917</v>
      </c>
      <c r="G69">
        <f t="shared" si="36"/>
        <v>-1.95399252334028e-14</v>
      </c>
      <c r="H69" s="32">
        <v>0.467818405619289</v>
      </c>
      <c r="I69" s="58">
        <f t="shared" si="12"/>
        <v>1.76</v>
      </c>
      <c r="J69" s="24">
        <f>-TRUNC(K$3*J$3*(G$3-H$3*SIN((E69+J$9)*PI()/180)-SQRT(I$3^2-(E$3-F$3-H$3*COS((E69+J$9)*PI()/180))^2))/5)</f>
        <v>-2358</v>
      </c>
      <c r="K69" s="24">
        <f>-TRUNC(U$3*T$3*(Q$3-R$3*SIN((F69+K$9)*PI()/180)-SQRT(S$3^2-(O$3-P$3-R$3*COS((F69+K$9)*PI()/180))^2))/5)</f>
        <v>-18629</v>
      </c>
      <c r="L69" s="24">
        <f>-TRUNC(U$3*T$3*(Q$3-R$3*SIN((G69+L$9)*PI()/180)-SQRT(S$3^2-(O$3-P$3-R$3*COS((G69+L$9)*PI()/180))^2))/5)</f>
        <v>-2</v>
      </c>
      <c r="M69" s="25">
        <f>-TRUNC(K$3*J$3*(G$3-H$3*SIN((H69+M$9)*PI()/180)-SQRT(I$3^2-(E$3-F$3-H$3*COS((H69+M$9)*PI()/180))^2))/5)</f>
        <v>-340</v>
      </c>
      <c r="N69" s="59">
        <f t="shared" si="6"/>
        <v>1.76</v>
      </c>
      <c r="O69" s="60">
        <f t="shared" si="34"/>
        <v>28425</v>
      </c>
      <c r="P69" s="60">
        <f t="shared" si="14"/>
        <v>26825</v>
      </c>
      <c r="Q69" s="60">
        <f t="shared" si="15"/>
        <v>0</v>
      </c>
      <c r="R69" s="60">
        <f t="shared" si="16"/>
        <v>0</v>
      </c>
      <c r="S69" s="1"/>
      <c r="T69" s="1">
        <f t="shared" si="17"/>
        <v>0.04</v>
      </c>
      <c r="U69" s="1"/>
      <c r="V69" s="1">
        <f t="shared" si="37"/>
        <v>-230000</v>
      </c>
      <c r="W69" s="1">
        <f t="shared" si="38"/>
        <v>-142500</v>
      </c>
      <c r="X69" s="1">
        <f t="shared" si="39"/>
        <v>0</v>
      </c>
      <c r="Y69" s="1">
        <f t="shared" si="40"/>
        <v>0</v>
      </c>
      <c r="AA69">
        <f t="shared" si="41"/>
        <v>-34999.9999999999</v>
      </c>
      <c r="AB69">
        <f t="shared" si="42"/>
        <v>2499.99999999991</v>
      </c>
      <c r="AC69">
        <f t="shared" si="43"/>
        <v>0</v>
      </c>
      <c r="AD69">
        <f t="shared" si="44"/>
        <v>0</v>
      </c>
      <c r="AF69">
        <f t="shared" si="45"/>
        <v>-3124.99999999991</v>
      </c>
      <c r="AG69">
        <f t="shared" si="46"/>
        <v>6249.99999999983</v>
      </c>
      <c r="AH69">
        <f t="shared" si="47"/>
        <v>0</v>
      </c>
      <c r="AI69">
        <f t="shared" si="48"/>
        <v>0</v>
      </c>
      <c r="AK69">
        <f t="shared" si="49"/>
        <v>-3124.99999999994</v>
      </c>
      <c r="AL69">
        <f t="shared" si="50"/>
        <v>624.99999999968</v>
      </c>
      <c r="AM69">
        <f t="shared" si="51"/>
        <v>0</v>
      </c>
      <c r="AN69">
        <f t="shared" si="52"/>
        <v>0</v>
      </c>
    </row>
    <row r="70" spans="1:40">
      <c r="A70">
        <v>3.63000000000001</v>
      </c>
      <c r="B70">
        <v>23.9858231707317</v>
      </c>
      <c r="C70">
        <v>-23.2632621951219</v>
      </c>
      <c r="D70" s="28">
        <f t="shared" si="13"/>
        <v>1.8</v>
      </c>
      <c r="E70" s="32">
        <v>1.98676466300028</v>
      </c>
      <c r="F70">
        <f t="shared" si="35"/>
        <v>10.3065075047882</v>
      </c>
      <c r="G70">
        <f t="shared" si="36"/>
        <v>-1.95399252334028e-14</v>
      </c>
      <c r="H70" s="32">
        <v>0.467818405619288</v>
      </c>
      <c r="I70" s="58">
        <f t="shared" si="12"/>
        <v>1.8</v>
      </c>
      <c r="J70" s="24">
        <f>-TRUNC(K$3*J$3*(G$3-H$3*SIN((E70+J$9)*PI()/180)-SQRT(I$3^2-(E$3-F$3-H$3*COS((E70+J$9)*PI()/180))^2))/5)</f>
        <v>-1533</v>
      </c>
      <c r="K70" s="24">
        <f>-TRUNC(U$3*T$3*(Q$3-R$3*SIN((F70+K$9)*PI()/180)-SQRT(S$3^2-(O$3-P$3-R$3*COS((F70+K$9)*PI()/180))^2))/5)</f>
        <v>-17788</v>
      </c>
      <c r="L70" s="24">
        <f>-TRUNC(U$3*T$3*(Q$3-R$3*SIN((G70+L$9)*PI()/180)-SQRT(S$3^2-(O$3-P$3-R$3*COS((G70+L$9)*PI()/180))^2))/5)</f>
        <v>-2</v>
      </c>
      <c r="M70" s="25">
        <f>-TRUNC(K$3*J$3*(G$3-H$3*SIN((H70+M$9)*PI()/180)-SQRT(I$3^2-(E$3-F$3-H$3*COS((H70+M$9)*PI()/180))^2))/5)</f>
        <v>-340</v>
      </c>
      <c r="N70" s="59">
        <f t="shared" si="6"/>
        <v>1.8</v>
      </c>
      <c r="O70" s="60">
        <f t="shared" si="34"/>
        <v>20625</v>
      </c>
      <c r="P70" s="60">
        <f t="shared" si="14"/>
        <v>21025</v>
      </c>
      <c r="Q70" s="60">
        <f t="shared" si="15"/>
        <v>0</v>
      </c>
      <c r="R70" s="60">
        <f t="shared" si="16"/>
        <v>0</v>
      </c>
      <c r="S70" s="1"/>
      <c r="T70" s="1">
        <f t="shared" si="17"/>
        <v>0.04</v>
      </c>
      <c r="U70" s="1"/>
      <c r="V70" s="1">
        <f t="shared" si="37"/>
        <v>-195000</v>
      </c>
      <c r="W70" s="1">
        <f t="shared" si="38"/>
        <v>-145000</v>
      </c>
      <c r="X70" s="1">
        <f t="shared" si="39"/>
        <v>0</v>
      </c>
      <c r="Y70" s="1">
        <f t="shared" si="40"/>
        <v>0</v>
      </c>
      <c r="AA70">
        <f t="shared" si="41"/>
        <v>-31875</v>
      </c>
      <c r="AB70">
        <f t="shared" si="42"/>
        <v>-3749.99999999991</v>
      </c>
      <c r="AC70">
        <f t="shared" si="43"/>
        <v>0</v>
      </c>
      <c r="AD70">
        <f t="shared" si="44"/>
        <v>0</v>
      </c>
      <c r="AF70">
        <f t="shared" si="45"/>
        <v>2.91038304567337e-11</v>
      </c>
      <c r="AG70">
        <f t="shared" si="46"/>
        <v>5625.00000000015</v>
      </c>
      <c r="AH70">
        <f t="shared" si="47"/>
        <v>0</v>
      </c>
      <c r="AI70">
        <f t="shared" si="48"/>
        <v>0</v>
      </c>
      <c r="AK70">
        <f t="shared" si="49"/>
        <v>3125.0000000001</v>
      </c>
      <c r="AL70">
        <f t="shared" si="50"/>
        <v>-4999.99999999977</v>
      </c>
      <c r="AM70">
        <f t="shared" si="51"/>
        <v>0</v>
      </c>
      <c r="AN70">
        <f t="shared" si="52"/>
        <v>0</v>
      </c>
    </row>
    <row r="71" spans="1:40">
      <c r="A71">
        <v>3.64500000000001</v>
      </c>
      <c r="B71">
        <v>24.0704268292683</v>
      </c>
      <c r="C71">
        <v>-24.2391768292683</v>
      </c>
      <c r="D71" s="28">
        <f t="shared" si="13"/>
        <v>1.84</v>
      </c>
      <c r="E71" s="32">
        <v>1.29043464579852</v>
      </c>
      <c r="F71">
        <f t="shared" si="35"/>
        <v>9.96658242086597</v>
      </c>
      <c r="G71">
        <f t="shared" si="36"/>
        <v>-1.95399252334028e-14</v>
      </c>
      <c r="H71" s="32">
        <v>0.467818405619288</v>
      </c>
      <c r="I71" s="58">
        <f t="shared" si="12"/>
        <v>1.84</v>
      </c>
      <c r="J71" s="24">
        <f>-TRUNC(K$3*J$3*(G$3-H$3*SIN((E71+J$9)*PI()/180)-SQRT(I$3^2-(E$3-F$3-H$3*COS((E71+J$9)*PI()/180))^2))/5)</f>
        <v>-969</v>
      </c>
      <c r="K71" s="24">
        <f>-TRUNC(U$3*T$3*(Q$3-R$3*SIN((F71+K$9)*PI()/180)-SQRT(S$3^2-(O$3-P$3-R$3*COS((F71+K$9)*PI()/180))^2))/5)</f>
        <v>-17173</v>
      </c>
      <c r="L71" s="24">
        <f>-TRUNC(U$3*T$3*(Q$3-R$3*SIN((G71+L$9)*PI()/180)-SQRT(S$3^2-(O$3-P$3-R$3*COS((G71+L$9)*PI()/180))^2))/5)</f>
        <v>-2</v>
      </c>
      <c r="M71" s="25">
        <f>-TRUNC(K$3*J$3*(G$3-H$3*SIN((H71+M$9)*PI()/180)-SQRT(I$3^2-(E$3-F$3-H$3*COS((H71+M$9)*PI()/180))^2))/5)</f>
        <v>-340</v>
      </c>
      <c r="N71" s="59">
        <f t="shared" si="6"/>
        <v>1.84</v>
      </c>
      <c r="O71" s="60">
        <f t="shared" si="34"/>
        <v>14100</v>
      </c>
      <c r="P71" s="60">
        <f t="shared" si="14"/>
        <v>15375</v>
      </c>
      <c r="Q71" s="60">
        <f t="shared" si="15"/>
        <v>0</v>
      </c>
      <c r="R71" s="60">
        <f t="shared" si="16"/>
        <v>0</v>
      </c>
      <c r="S71" s="1"/>
      <c r="T71" s="1">
        <f t="shared" si="17"/>
        <v>0.04</v>
      </c>
      <c r="U71" s="1"/>
      <c r="V71" s="1">
        <f t="shared" si="37"/>
        <v>-163125</v>
      </c>
      <c r="W71" s="1">
        <f t="shared" si="38"/>
        <v>-141250</v>
      </c>
      <c r="X71" s="1">
        <f t="shared" si="39"/>
        <v>0</v>
      </c>
      <c r="Y71" s="1">
        <f t="shared" si="40"/>
        <v>0</v>
      </c>
      <c r="AA71">
        <f t="shared" si="41"/>
        <v>-31875</v>
      </c>
      <c r="AB71">
        <f t="shared" si="42"/>
        <v>-9375.00000000006</v>
      </c>
      <c r="AC71">
        <f t="shared" si="43"/>
        <v>0</v>
      </c>
      <c r="AD71">
        <f t="shared" si="44"/>
        <v>0</v>
      </c>
      <c r="AF71">
        <f t="shared" si="45"/>
        <v>-3125.00000000007</v>
      </c>
      <c r="AG71">
        <f t="shared" si="46"/>
        <v>10624.9999999999</v>
      </c>
      <c r="AH71">
        <f t="shared" si="47"/>
        <v>0</v>
      </c>
      <c r="AI71">
        <f t="shared" si="48"/>
        <v>0</v>
      </c>
      <c r="AK71">
        <f t="shared" si="49"/>
        <v>-4375.00000000015</v>
      </c>
      <c r="AL71">
        <f t="shared" si="50"/>
        <v>3749.99999999993</v>
      </c>
      <c r="AM71">
        <f t="shared" si="51"/>
        <v>0</v>
      </c>
      <c r="AN71">
        <f t="shared" si="52"/>
        <v>0</v>
      </c>
    </row>
    <row r="72" spans="1:40">
      <c r="A72">
        <v>3.66000000000001</v>
      </c>
      <c r="B72">
        <v>23.8440548780488</v>
      </c>
      <c r="C72">
        <v>-25.1620426829268</v>
      </c>
      <c r="D72" s="28">
        <f t="shared" si="13"/>
        <v>1.88</v>
      </c>
      <c r="E72" s="32">
        <v>0.834356715058713</v>
      </c>
      <c r="F72">
        <f t="shared" si="35"/>
        <v>9.74229721641183</v>
      </c>
      <c r="G72">
        <f t="shared" si="36"/>
        <v>-2.93098878501041e-14</v>
      </c>
      <c r="H72" s="32">
        <v>0.467818405619287</v>
      </c>
      <c r="I72" s="58">
        <f t="shared" si="12"/>
        <v>1.88</v>
      </c>
      <c r="J72" s="24">
        <f>-TRUNC(K$3*J$3*(G$3-H$3*SIN((E72+J$9)*PI()/180)-SQRT(I$3^2-(E$3-F$3-H$3*COS((E72+J$9)*PI()/180))^2))/5)</f>
        <v>-615</v>
      </c>
      <c r="K72" s="24">
        <f>-TRUNC(U$3*T$3*(Q$3-R$3*SIN((F72+K$9)*PI()/180)-SQRT(S$3^2-(O$3-P$3-R$3*COS((F72+K$9)*PI()/180))^2))/5)</f>
        <v>-16769</v>
      </c>
      <c r="L72" s="24">
        <f>-TRUNC(U$3*T$3*(Q$3-R$3*SIN((G72+L$9)*PI()/180)-SQRT(S$3^2-(O$3-P$3-R$3*COS((G72+L$9)*PI()/180))^2))/5)</f>
        <v>-2</v>
      </c>
      <c r="M72" s="25">
        <f>-TRUNC(K$3*J$3*(G$3-H$3*SIN((H72+M$9)*PI()/180)-SQRT(I$3^2-(E$3-F$3-H$3*COS((H72+M$9)*PI()/180))^2))/5)</f>
        <v>-340</v>
      </c>
      <c r="N72" s="59">
        <f t="shared" si="6"/>
        <v>1.88</v>
      </c>
      <c r="O72" s="60">
        <f t="shared" si="34"/>
        <v>8849.99999999999</v>
      </c>
      <c r="P72" s="60">
        <f t="shared" si="14"/>
        <v>10100</v>
      </c>
      <c r="Q72" s="60">
        <f t="shared" si="15"/>
        <v>0</v>
      </c>
      <c r="R72" s="60">
        <f t="shared" si="16"/>
        <v>0</v>
      </c>
      <c r="S72" s="1"/>
      <c r="T72" s="1">
        <f t="shared" si="17"/>
        <v>0.04</v>
      </c>
      <c r="U72" s="1"/>
      <c r="V72" s="1">
        <f t="shared" si="37"/>
        <v>-131250</v>
      </c>
      <c r="W72" s="1">
        <f t="shared" si="38"/>
        <v>-131875</v>
      </c>
      <c r="X72" s="1">
        <f t="shared" si="39"/>
        <v>0</v>
      </c>
      <c r="Y72" s="1">
        <f t="shared" si="40"/>
        <v>0</v>
      </c>
      <c r="AA72">
        <f t="shared" si="41"/>
        <v>-28749.9999999999</v>
      </c>
      <c r="AB72">
        <f t="shared" si="42"/>
        <v>-20000</v>
      </c>
      <c r="AC72">
        <f t="shared" si="43"/>
        <v>0</v>
      </c>
      <c r="AD72">
        <f t="shared" si="44"/>
        <v>0</v>
      </c>
      <c r="AF72">
        <f t="shared" si="45"/>
        <v>1250.00000000007</v>
      </c>
      <c r="AG72">
        <f t="shared" si="46"/>
        <v>6874.99999999999</v>
      </c>
      <c r="AH72">
        <f t="shared" si="47"/>
        <v>0</v>
      </c>
      <c r="AI72">
        <f t="shared" si="48"/>
        <v>0</v>
      </c>
      <c r="AK72">
        <f t="shared" si="49"/>
        <v>-1874.99999999993</v>
      </c>
      <c r="AL72">
        <f t="shared" si="50"/>
        <v>-3750.00000000007</v>
      </c>
      <c r="AM72">
        <f t="shared" si="51"/>
        <v>0</v>
      </c>
      <c r="AN72">
        <f t="shared" si="52"/>
        <v>0</v>
      </c>
    </row>
    <row r="73" spans="1:40">
      <c r="A73">
        <v>3.67500000000001</v>
      </c>
      <c r="B73">
        <v>23.3272865853659</v>
      </c>
      <c r="C73">
        <v>-26.0496951219512</v>
      </c>
      <c r="D73" s="28">
        <f t="shared" si="13"/>
        <v>1.92</v>
      </c>
      <c r="E73" s="32">
        <v>0.582361706636721</v>
      </c>
      <c r="F73">
        <f t="shared" si="35"/>
        <v>9.6175457123555</v>
      </c>
      <c r="G73">
        <f t="shared" si="36"/>
        <v>-2.93098878501041e-14</v>
      </c>
      <c r="H73" s="32">
        <v>0.467818405619287</v>
      </c>
      <c r="I73" s="58">
        <f t="shared" si="12"/>
        <v>1.92</v>
      </c>
      <c r="J73" s="24">
        <f>-TRUNC(K$3*J$3*(G$3-H$3*SIN((E73+J$9)*PI()/180)-SQRT(I$3^2-(E$3-F$3-H$3*COS((E73+J$9)*PI()/180))^2))/5)</f>
        <v>-425</v>
      </c>
      <c r="K73" s="24">
        <f>-TRUNC(U$3*T$3*(Q$3-R$3*SIN((F73+K$9)*PI()/180)-SQRT(S$3^2-(O$3-P$3-R$3*COS((F73+K$9)*PI()/180))^2))/5)</f>
        <v>-16544</v>
      </c>
      <c r="L73" s="24">
        <f>-TRUNC(U$3*T$3*(Q$3-R$3*SIN((G73+L$9)*PI()/180)-SQRT(S$3^2-(O$3-P$3-R$3*COS((G73+L$9)*PI()/180))^2))/5)</f>
        <v>-2</v>
      </c>
      <c r="M73" s="25">
        <f>-TRUNC(K$3*J$3*(G$3-H$3*SIN((H73+M$9)*PI()/180)-SQRT(I$3^2-(E$3-F$3-H$3*COS((H73+M$9)*PI()/180))^2))/5)</f>
        <v>-340</v>
      </c>
      <c r="N73" s="59">
        <f t="shared" si="6"/>
        <v>1.92</v>
      </c>
      <c r="O73" s="60">
        <f t="shared" si="34"/>
        <v>4750</v>
      </c>
      <c r="P73" s="60">
        <f t="shared" si="14"/>
        <v>5625</v>
      </c>
      <c r="Q73" s="60">
        <f t="shared" si="15"/>
        <v>0</v>
      </c>
      <c r="R73" s="60">
        <f t="shared" si="16"/>
        <v>0</v>
      </c>
      <c r="S73" s="1"/>
      <c r="T73" s="1">
        <f t="shared" si="17"/>
        <v>0.04</v>
      </c>
      <c r="U73" s="1"/>
      <c r="V73" s="1">
        <f t="shared" si="37"/>
        <v>-102500</v>
      </c>
      <c r="W73" s="1">
        <f t="shared" si="38"/>
        <v>-111875</v>
      </c>
      <c r="X73" s="1">
        <f t="shared" si="39"/>
        <v>0</v>
      </c>
      <c r="Y73" s="1">
        <f t="shared" si="40"/>
        <v>0</v>
      </c>
      <c r="AA73">
        <f t="shared" si="41"/>
        <v>-30000</v>
      </c>
      <c r="AB73">
        <f t="shared" si="42"/>
        <v>-26875</v>
      </c>
      <c r="AC73">
        <f t="shared" si="43"/>
        <v>0</v>
      </c>
      <c r="AD73">
        <f t="shared" si="44"/>
        <v>0</v>
      </c>
      <c r="AF73">
        <f t="shared" si="45"/>
        <v>3125</v>
      </c>
      <c r="AG73">
        <f t="shared" si="46"/>
        <v>10625.0000000001</v>
      </c>
      <c r="AH73">
        <f t="shared" si="47"/>
        <v>0</v>
      </c>
      <c r="AI73">
        <f t="shared" si="48"/>
        <v>0</v>
      </c>
      <c r="AK73">
        <f t="shared" si="49"/>
        <v>-3124.99999999993</v>
      </c>
      <c r="AL73">
        <f t="shared" si="50"/>
        <v>625.00000000016</v>
      </c>
      <c r="AM73">
        <f t="shared" si="51"/>
        <v>0</v>
      </c>
      <c r="AN73">
        <f t="shared" si="52"/>
        <v>0</v>
      </c>
    </row>
    <row r="74" spans="1:40">
      <c r="A74">
        <v>3.69000000000001</v>
      </c>
      <c r="B74">
        <v>22.5077743902439</v>
      </c>
      <c r="C74">
        <v>-26.8916158536585</v>
      </c>
      <c r="D74" s="28">
        <f t="shared" si="13"/>
        <v>1.96</v>
      </c>
      <c r="E74" s="32">
        <v>0.48289904342631</v>
      </c>
      <c r="F74">
        <f t="shared" si="35"/>
        <v>9.56801122774065</v>
      </c>
      <c r="G74">
        <f t="shared" si="36"/>
        <v>-2.93098878501041e-14</v>
      </c>
      <c r="H74" s="32">
        <v>0.467818405619286</v>
      </c>
      <c r="I74" s="58">
        <f t="shared" si="12"/>
        <v>1.96</v>
      </c>
      <c r="J74" s="24">
        <f>-TRUNC(K$3*J$3*(G$3-H$3*SIN((E74+J$9)*PI()/180)-SQRT(I$3^2-(E$3-F$3-H$3*COS((E74+J$9)*PI()/180))^2))/5)</f>
        <v>-351</v>
      </c>
      <c r="K74" s="24">
        <f>-TRUNC(U$3*T$3*(Q$3-R$3*SIN((F74+K$9)*PI()/180)-SQRT(S$3^2-(O$3-P$3-R$3*COS((F74+K$9)*PI()/180))^2))/5)</f>
        <v>-16455</v>
      </c>
      <c r="L74" s="24">
        <f>-TRUNC(U$3*T$3*(Q$3-R$3*SIN((G74+L$9)*PI()/180)-SQRT(S$3^2-(O$3-P$3-R$3*COS((G74+L$9)*PI()/180))^2))/5)</f>
        <v>-2</v>
      </c>
      <c r="M74" s="25">
        <f>-TRUNC(K$3*J$3*(G$3-H$3*SIN((H74+M$9)*PI()/180)-SQRT(I$3^2-(E$3-F$3-H$3*COS((H74+M$9)*PI()/180))^2))/5)</f>
        <v>-340</v>
      </c>
      <c r="N74" s="59">
        <f t="shared" si="6"/>
        <v>1.96</v>
      </c>
      <c r="O74" s="60">
        <f t="shared" si="34"/>
        <v>1850</v>
      </c>
      <c r="P74" s="60">
        <f t="shared" si="14"/>
        <v>2225</v>
      </c>
      <c r="Q74" s="60">
        <f t="shared" si="15"/>
        <v>0</v>
      </c>
      <c r="R74" s="60">
        <f t="shared" si="16"/>
        <v>0</v>
      </c>
      <c r="S74" s="1"/>
      <c r="T74" s="1">
        <f t="shared" si="17"/>
        <v>0.04</v>
      </c>
      <c r="U74" s="1"/>
      <c r="V74" s="1">
        <f t="shared" si="37"/>
        <v>-72499.9999999999</v>
      </c>
      <c r="W74" s="1">
        <f t="shared" si="38"/>
        <v>-84999.9999999999</v>
      </c>
      <c r="X74" s="1">
        <f t="shared" si="39"/>
        <v>0</v>
      </c>
      <c r="Y74" s="1">
        <f t="shared" si="40"/>
        <v>0</v>
      </c>
      <c r="AA74">
        <f t="shared" si="41"/>
        <v>-33125</v>
      </c>
      <c r="AB74">
        <f t="shared" si="42"/>
        <v>-37500</v>
      </c>
      <c r="AC74">
        <f t="shared" si="43"/>
        <v>0</v>
      </c>
      <c r="AD74">
        <f t="shared" si="44"/>
        <v>0</v>
      </c>
      <c r="AF74">
        <f t="shared" si="45"/>
        <v>6249.99999999993</v>
      </c>
      <c r="AG74">
        <f t="shared" si="46"/>
        <v>9999.9999999999</v>
      </c>
      <c r="AH74">
        <f t="shared" si="47"/>
        <v>0</v>
      </c>
      <c r="AI74">
        <f t="shared" si="48"/>
        <v>0</v>
      </c>
      <c r="AK74">
        <f t="shared" si="49"/>
        <v>45624.9999999999</v>
      </c>
      <c r="AL74">
        <f t="shared" si="50"/>
        <v>57499.9999999998</v>
      </c>
      <c r="AM74">
        <f t="shared" si="51"/>
        <v>0</v>
      </c>
      <c r="AN74">
        <f t="shared" si="52"/>
        <v>0</v>
      </c>
    </row>
    <row r="75" spans="1:40">
      <c r="A75">
        <v>3.70500000000001</v>
      </c>
      <c r="B75">
        <v>21.4175304878049</v>
      </c>
      <c r="C75">
        <v>-27.6873475609756</v>
      </c>
      <c r="D75" s="28">
        <f t="shared" si="13"/>
        <v>2</v>
      </c>
      <c r="E75" s="32">
        <v>0.467818405618779</v>
      </c>
      <c r="F75">
        <f t="shared" si="35"/>
        <v>9.56046355029516</v>
      </c>
      <c r="G75">
        <f t="shared" si="36"/>
        <v>-2.93098878501041e-14</v>
      </c>
      <c r="H75" s="32">
        <v>0.467818405619286</v>
      </c>
      <c r="I75" s="58">
        <f t="shared" si="12"/>
        <v>2</v>
      </c>
      <c r="J75" s="24">
        <f>-TRUNC(K$3*J$3*(G$3-H$3*SIN((E75+J$9)*PI()/180)-SQRT(I$3^2-(E$3-F$3-H$3*COS((E75+J$9)*PI()/180))^2))/5)</f>
        <v>-340</v>
      </c>
      <c r="K75" s="24">
        <f>-TRUNC(U$3*T$3*(Q$3-R$3*SIN((F75+K$9)*PI()/180)-SQRT(S$3^2-(O$3-P$3-R$3*COS((F75+K$9)*PI()/180))^2))/5)</f>
        <v>-16442</v>
      </c>
      <c r="L75" s="24">
        <f>-TRUNC(U$3*T$3*(Q$3-R$3*SIN((G75+L$9)*PI()/180)-SQRT(S$3^2-(O$3-P$3-R$3*COS((G75+L$9)*PI()/180))^2))/5)</f>
        <v>-2</v>
      </c>
      <c r="M75" s="25">
        <f>-TRUNC(K$3*J$3*(G$3-H$3*SIN((H75+M$9)*PI()/180)-SQRT(I$3^2-(E$3-F$3-H$3*COS((H75+M$9)*PI()/180))^2))/5)</f>
        <v>-340</v>
      </c>
      <c r="N75" s="59">
        <f t="shared" si="6"/>
        <v>2</v>
      </c>
      <c r="O75" s="60">
        <f t="shared" si="34"/>
        <v>275.000000000001</v>
      </c>
      <c r="P75" s="60">
        <f t="shared" si="14"/>
        <v>325.000000000002</v>
      </c>
      <c r="Q75" s="60">
        <f t="shared" si="15"/>
        <v>0</v>
      </c>
      <c r="R75" s="60">
        <f t="shared" si="16"/>
        <v>0</v>
      </c>
      <c r="S75" s="1"/>
      <c r="T75" s="1">
        <f t="shared" si="17"/>
        <v>0.04</v>
      </c>
      <c r="U75" s="1"/>
      <c r="V75" s="1">
        <f t="shared" si="37"/>
        <v>-39374.9999999999</v>
      </c>
      <c r="W75" s="1">
        <f t="shared" si="38"/>
        <v>-47499.9999999999</v>
      </c>
      <c r="X75" s="1">
        <f t="shared" si="39"/>
        <v>0</v>
      </c>
      <c r="Y75" s="1">
        <f t="shared" si="40"/>
        <v>0</v>
      </c>
      <c r="AA75">
        <f t="shared" si="41"/>
        <v>-39374.9999999999</v>
      </c>
      <c r="AB75">
        <f t="shared" si="42"/>
        <v>-47499.9999999999</v>
      </c>
      <c r="AC75">
        <f t="shared" si="43"/>
        <v>0</v>
      </c>
      <c r="AD75">
        <f t="shared" si="44"/>
        <v>0</v>
      </c>
      <c r="AF75">
        <f t="shared" si="45"/>
        <v>-39374.9999999999</v>
      </c>
      <c r="AG75">
        <f t="shared" si="46"/>
        <v>-47499.9999999999</v>
      </c>
      <c r="AH75">
        <f t="shared" si="47"/>
        <v>0</v>
      </c>
      <c r="AI75">
        <f t="shared" si="48"/>
        <v>0</v>
      </c>
      <c r="AK75">
        <f t="shared" si="49"/>
        <v>-39374.9999999999</v>
      </c>
      <c r="AL75">
        <f t="shared" si="50"/>
        <v>-47499.9999999999</v>
      </c>
      <c r="AM75">
        <f t="shared" si="51"/>
        <v>0</v>
      </c>
      <c r="AN75">
        <f t="shared" si="52"/>
        <v>0</v>
      </c>
    </row>
    <row r="76" spans="4:25">
      <c r="D76" s="28"/>
      <c r="E76" s="32"/>
      <c r="F76" s="32"/>
      <c r="G76" s="32"/>
      <c r="H76" s="32"/>
      <c r="I76" s="58"/>
      <c r="J76" s="24"/>
      <c r="K76" s="24"/>
      <c r="L76" s="24"/>
      <c r="M76" s="25"/>
      <c r="N76" s="59"/>
      <c r="O76" s="60"/>
      <c r="P76" s="60"/>
      <c r="Q76" s="60"/>
      <c r="R76" s="60"/>
      <c r="S76" s="1"/>
      <c r="T76" s="1"/>
      <c r="U76" s="1"/>
      <c r="V76" s="1"/>
      <c r="W76" s="1"/>
      <c r="X76" s="1"/>
      <c r="Y76" s="1"/>
    </row>
    <row r="77" spans="4:25">
      <c r="D77" s="28"/>
      <c r="E77" s="32"/>
      <c r="F77" s="32"/>
      <c r="G77" s="32"/>
      <c r="H77" s="32"/>
      <c r="I77" s="58"/>
      <c r="J77" s="24"/>
      <c r="K77" s="24"/>
      <c r="L77" s="24"/>
      <c r="M77" s="25"/>
      <c r="N77" s="59"/>
      <c r="O77" s="60"/>
      <c r="P77" s="60"/>
      <c r="Q77" s="60"/>
      <c r="R77" s="60"/>
      <c r="S77" s="1"/>
      <c r="T77" s="1"/>
      <c r="U77" s="1"/>
      <c r="V77" s="1"/>
      <c r="W77" s="1"/>
      <c r="X77" s="1"/>
      <c r="Y77" s="1"/>
    </row>
    <row r="78" spans="4:25">
      <c r="D78" s="28"/>
      <c r="E78" s="32"/>
      <c r="F78" s="32"/>
      <c r="G78" s="32"/>
      <c r="H78" s="32"/>
      <c r="I78" s="58"/>
      <c r="J78" s="24"/>
      <c r="K78" s="24"/>
      <c r="L78" s="24"/>
      <c r="M78" s="25"/>
      <c r="N78" s="59"/>
      <c r="O78" s="60"/>
      <c r="P78" s="60"/>
      <c r="Q78" s="60"/>
      <c r="R78" s="60"/>
      <c r="S78" s="1"/>
      <c r="T78" s="1"/>
      <c r="U78" s="1"/>
      <c r="V78" s="1"/>
      <c r="W78" s="1"/>
      <c r="X78" s="1"/>
      <c r="Y78" s="1"/>
    </row>
    <row r="79" spans="4:25">
      <c r="D79" s="28"/>
      <c r="E79">
        <v>0.467818405619293</v>
      </c>
      <c r="F79">
        <v>-4.54632257233827</v>
      </c>
      <c r="G79">
        <v>-4.54632257233826</v>
      </c>
      <c r="H79">
        <v>0.467818405619293</v>
      </c>
      <c r="I79" s="58"/>
      <c r="J79" s="24"/>
      <c r="K79" s="24"/>
      <c r="L79" s="24"/>
      <c r="M79" s="25"/>
      <c r="N79" s="59"/>
      <c r="O79" s="60"/>
      <c r="P79" s="60"/>
      <c r="Q79" s="60"/>
      <c r="R79" s="60"/>
      <c r="S79" s="1"/>
      <c r="T79" s="1"/>
      <c r="U79" s="1"/>
      <c r="V79" s="1"/>
      <c r="W79" s="1"/>
      <c r="X79" s="1"/>
      <c r="Y79" s="1"/>
    </row>
    <row r="80" spans="4:25">
      <c r="D80" s="28"/>
      <c r="E80" s="32">
        <v>0.482899043427308</v>
      </c>
      <c r="F80" s="32">
        <v>-4.53878961197597</v>
      </c>
      <c r="G80" s="32">
        <v>-4.54632257233826</v>
      </c>
      <c r="H80" s="32">
        <v>0.467818405619293</v>
      </c>
      <c r="I80" s="58"/>
      <c r="J80" s="24"/>
      <c r="K80" s="24"/>
      <c r="L80" s="24"/>
      <c r="M80" s="25"/>
      <c r="N80" s="59"/>
      <c r="O80" s="60"/>
      <c r="P80" s="60"/>
      <c r="Q80" s="60"/>
      <c r="R80" s="60"/>
      <c r="S80" s="1"/>
      <c r="T80" s="1"/>
      <c r="U80" s="1"/>
      <c r="V80" s="1"/>
      <c r="W80" s="1"/>
      <c r="X80" s="1"/>
      <c r="Y80" s="1"/>
    </row>
    <row r="81" spans="4:25">
      <c r="D81" s="28"/>
      <c r="E81" s="32">
        <v>0.582361706637569</v>
      </c>
      <c r="F81" s="32">
        <v>-4.48886143338041</v>
      </c>
      <c r="G81" s="32">
        <v>-4.54632257233826</v>
      </c>
      <c r="H81" s="32">
        <v>0.467818405619293</v>
      </c>
      <c r="I81" s="58"/>
      <c r="J81" s="24"/>
      <c r="K81" s="24"/>
      <c r="L81" s="24"/>
      <c r="M81" s="25"/>
      <c r="N81" s="59"/>
      <c r="O81" s="60"/>
      <c r="P81" s="60"/>
      <c r="Q81" s="60"/>
      <c r="R81" s="60"/>
      <c r="S81" s="1"/>
      <c r="T81" s="1"/>
      <c r="U81" s="1"/>
      <c r="V81" s="1"/>
      <c r="W81" s="1"/>
      <c r="X81" s="1"/>
      <c r="Y81" s="1"/>
    </row>
    <row r="82" spans="4:25">
      <c r="D82" s="28"/>
      <c r="E82" s="32">
        <v>0.834356715059081</v>
      </c>
      <c r="F82" s="32">
        <v>-4.36161792901491</v>
      </c>
      <c r="G82" s="32">
        <v>-4.54632257233826</v>
      </c>
      <c r="H82" s="32">
        <v>0.467818405619293</v>
      </c>
      <c r="I82" s="58"/>
      <c r="J82" s="24"/>
      <c r="K82" s="24"/>
      <c r="L82" s="24"/>
      <c r="M82" s="25"/>
      <c r="N82" s="59"/>
      <c r="O82" s="60"/>
      <c r="P82" s="60"/>
      <c r="Q82" s="60"/>
      <c r="R82" s="60"/>
      <c r="S82" s="1"/>
      <c r="T82" s="1"/>
      <c r="U82" s="1"/>
      <c r="V82" s="1"/>
      <c r="W82" s="1"/>
      <c r="X82" s="1"/>
      <c r="Y82" s="1"/>
    </row>
    <row r="83" spans="4:25">
      <c r="D83" s="28"/>
      <c r="E83" s="32">
        <v>1.29043464579877</v>
      </c>
      <c r="F83" s="32">
        <v>-4.12982520272935</v>
      </c>
      <c r="G83" s="32">
        <v>-4.54632257233826</v>
      </c>
      <c r="H83" s="32">
        <v>0.467818405619293</v>
      </c>
      <c r="I83" s="58"/>
      <c r="J83" s="24"/>
      <c r="K83" s="24"/>
      <c r="L83" s="24"/>
      <c r="M83" s="25"/>
      <c r="N83" s="59"/>
      <c r="O83" s="60"/>
      <c r="P83" s="60"/>
      <c r="Q83" s="60"/>
      <c r="R83" s="60"/>
      <c r="S83" s="1"/>
      <c r="T83" s="1"/>
      <c r="U83" s="1"/>
      <c r="V83" s="1"/>
      <c r="W83" s="1"/>
      <c r="X83" s="1"/>
      <c r="Y83" s="1"/>
    </row>
    <row r="84" spans="4:25">
      <c r="D84" s="28"/>
      <c r="E84" s="32">
        <v>1.98676466300107</v>
      </c>
      <c r="F84" s="32">
        <v>-3.77342026944951</v>
      </c>
      <c r="G84" s="32">
        <v>-4.54632257233826</v>
      </c>
      <c r="H84" s="32">
        <v>0.467818405619293</v>
      </c>
      <c r="I84" s="58"/>
      <c r="J84" s="24"/>
      <c r="K84" s="24"/>
      <c r="L84" s="24"/>
      <c r="M84" s="25"/>
      <c r="N84" s="59"/>
      <c r="O84" s="60"/>
      <c r="P84" s="60"/>
      <c r="Q84" s="60"/>
      <c r="R84" s="60"/>
      <c r="S84" s="1"/>
      <c r="T84" s="1"/>
      <c r="U84" s="1"/>
      <c r="V84" s="1"/>
      <c r="W84" s="1"/>
      <c r="X84" s="1"/>
      <c r="Y84" s="1"/>
    </row>
    <row r="85" spans="4:25">
      <c r="D85" s="28"/>
      <c r="E85" s="32">
        <v>2.94535284758755</v>
      </c>
      <c r="F85" s="32">
        <v>-3.27899575486633</v>
      </c>
      <c r="G85" s="32">
        <v>-4.54632257233826</v>
      </c>
      <c r="H85" s="32">
        <v>0.467818405619293</v>
      </c>
      <c r="I85" s="58"/>
      <c r="J85" s="24"/>
      <c r="K85" s="24"/>
      <c r="L85" s="24"/>
      <c r="M85" s="25"/>
      <c r="N85" s="59"/>
      <c r="O85" s="60"/>
      <c r="P85" s="60"/>
      <c r="Q85" s="60"/>
      <c r="R85" s="60"/>
      <c r="S85" s="1"/>
      <c r="T85" s="1"/>
      <c r="U85" s="1"/>
      <c r="V85" s="1"/>
      <c r="W85" s="1"/>
      <c r="X85" s="1"/>
      <c r="Y85" s="1"/>
    </row>
    <row r="86" spans="4:25">
      <c r="D86" s="28"/>
      <c r="E86" s="32">
        <v>4.17526052699651</v>
      </c>
      <c r="F86" s="32">
        <v>-2.63928459512526</v>
      </c>
      <c r="G86" s="32">
        <v>-4.54632257233826</v>
      </c>
      <c r="H86" s="32">
        <v>0.467818405619293</v>
      </c>
      <c r="I86" s="58"/>
      <c r="J86" s="24"/>
      <c r="K86" s="24"/>
      <c r="L86" s="24"/>
      <c r="M86" s="25"/>
      <c r="N86" s="59"/>
      <c r="O86" s="60"/>
      <c r="P86" s="60"/>
      <c r="Q86" s="60"/>
      <c r="R86" s="60"/>
      <c r="T86" s="1"/>
      <c r="V86" s="1"/>
      <c r="W86" s="1"/>
      <c r="X86" s="1"/>
      <c r="Y86" s="1"/>
    </row>
    <row r="87" spans="4:25">
      <c r="D87" s="28"/>
      <c r="E87" s="32">
        <v>5.67382260492256</v>
      </c>
      <c r="F87" s="32">
        <v>-1.85264473651553</v>
      </c>
      <c r="G87" s="32">
        <v>-4.54632257233826</v>
      </c>
      <c r="H87" s="32">
        <v>0.467818405619293</v>
      </c>
      <c r="I87" s="58"/>
      <c r="J87" s="24"/>
      <c r="K87" s="24"/>
      <c r="L87" s="24"/>
      <c r="M87" s="25"/>
      <c r="N87" s="59"/>
      <c r="O87" s="60"/>
      <c r="P87" s="60"/>
      <c r="Q87" s="60"/>
      <c r="R87" s="60"/>
      <c r="T87" s="1"/>
      <c r="V87" s="1"/>
      <c r="W87" s="1"/>
      <c r="X87" s="1"/>
      <c r="Y87" s="1"/>
    </row>
    <row r="88" spans="4:25">
      <c r="D88" s="28"/>
      <c r="E88" s="32">
        <v>7.42786589105625</v>
      </c>
      <c r="F88" s="32">
        <v>-0.922543835159515</v>
      </c>
      <c r="G88" s="32">
        <v>-4.54632257233826</v>
      </c>
      <c r="H88" s="32">
        <v>0.467818405619293</v>
      </c>
      <c r="I88" s="58"/>
      <c r="J88" s="24"/>
      <c r="K88" s="24"/>
      <c r="L88" s="24"/>
      <c r="M88" s="25"/>
      <c r="N88" s="59"/>
      <c r="O88" s="60"/>
      <c r="P88" s="60"/>
      <c r="Q88" s="60"/>
      <c r="R88" s="60"/>
      <c r="T88" s="1"/>
      <c r="V88" s="1"/>
      <c r="W88" s="1"/>
      <c r="X88" s="1"/>
      <c r="Y88" s="1"/>
    </row>
    <row r="89" spans="4:25">
      <c r="D89" s="28"/>
      <c r="E89" s="32">
        <v>9.41492743082368</v>
      </c>
      <c r="F89" s="32">
        <v>0.142956043298011</v>
      </c>
      <c r="G89" s="32">
        <v>-4.54632257233826</v>
      </c>
      <c r="H89" s="32">
        <v>0.467818405619293</v>
      </c>
      <c r="I89" s="58"/>
      <c r="J89" s="24"/>
      <c r="K89" s="24"/>
      <c r="L89" s="24"/>
      <c r="M89" s="25"/>
      <c r="N89" s="59"/>
      <c r="O89" s="60"/>
      <c r="P89" s="60"/>
      <c r="Q89" s="60"/>
      <c r="R89" s="60"/>
      <c r="T89" s="1"/>
      <c r="V89" s="1"/>
      <c r="W89" s="1"/>
      <c r="X89" s="1"/>
      <c r="Y89" s="1"/>
    </row>
    <row r="90" spans="4:25">
      <c r="D90" s="28"/>
      <c r="E90" s="32">
        <v>11.6044728351261</v>
      </c>
      <c r="F90" s="32">
        <v>1.33171372400052</v>
      </c>
      <c r="G90" s="32">
        <v>-4.54632257233826</v>
      </c>
      <c r="H90" s="32">
        <v>0.467818405619293</v>
      </c>
      <c r="I90" s="58"/>
      <c r="J90" s="24"/>
      <c r="K90" s="24"/>
      <c r="L90" s="24"/>
      <c r="M90" s="25"/>
      <c r="N90" s="59"/>
      <c r="O90" s="60"/>
      <c r="P90" s="60"/>
      <c r="Q90" s="60"/>
      <c r="R90" s="60"/>
      <c r="T90" s="1"/>
      <c r="V90" s="1"/>
      <c r="W90" s="1"/>
      <c r="X90" s="1"/>
      <c r="Y90" s="1"/>
    </row>
    <row r="91" spans="4:25">
      <c r="D91" s="28"/>
      <c r="E91" s="32">
        <v>13.9591146100793</v>
      </c>
      <c r="F91" s="32">
        <v>2.62802422319045</v>
      </c>
      <c r="G91" s="32">
        <v>-4.54632257233826</v>
      </c>
      <c r="H91" s="32">
        <v>0.467818405619293</v>
      </c>
      <c r="I91" s="58"/>
      <c r="J91" s="24"/>
      <c r="K91" s="24"/>
      <c r="L91" s="24"/>
      <c r="M91" s="25"/>
      <c r="N91" s="59"/>
      <c r="O91" s="60"/>
      <c r="P91" s="60"/>
      <c r="Q91" s="60"/>
      <c r="R91" s="60"/>
      <c r="T91" s="1"/>
      <c r="V91" s="1"/>
      <c r="W91" s="1"/>
      <c r="X91" s="1"/>
      <c r="Y91" s="1"/>
    </row>
    <row r="92" spans="4:25">
      <c r="D92" s="28"/>
      <c r="E92" s="32">
        <v>16.4358304867538</v>
      </c>
      <c r="F92" s="32">
        <v>4.01313404851989</v>
      </c>
      <c r="G92" s="32">
        <v>-4.54632257233827</v>
      </c>
      <c r="H92" s="32">
        <v>0.467818405619293</v>
      </c>
      <c r="I92" s="58"/>
      <c r="J92" s="24"/>
      <c r="K92" s="24"/>
      <c r="L92" s="24"/>
      <c r="M92" s="25"/>
      <c r="N92" s="59"/>
      <c r="O92" s="60"/>
      <c r="P92" s="60"/>
      <c r="Q92" s="60"/>
      <c r="R92" s="60"/>
      <c r="T92" s="1"/>
      <c r="V92" s="1"/>
      <c r="W92" s="1"/>
      <c r="X92" s="1"/>
      <c r="Y92" s="1"/>
    </row>
    <row r="93" spans="4:20">
      <c r="D93" s="28"/>
      <c r="E93" s="32">
        <v>18.9871817509137</v>
      </c>
      <c r="F93" s="32">
        <v>5.46575649936125</v>
      </c>
      <c r="G93" s="32">
        <v>-4.54632257233827</v>
      </c>
      <c r="H93" s="32">
        <v>0.467818405619293</v>
      </c>
      <c r="I93" s="58"/>
      <c r="J93" s="24"/>
      <c r="K93" s="24"/>
      <c r="L93" s="24"/>
      <c r="M93" s="25"/>
      <c r="N93" s="59"/>
      <c r="O93" s="60"/>
      <c r="P93" s="60"/>
      <c r="Q93" s="60"/>
      <c r="R93" s="60"/>
      <c r="T93" s="1"/>
    </row>
    <row r="94" spans="4:20">
      <c r="D94" s="28"/>
      <c r="E94" s="32">
        <v>21.5625315727568</v>
      </c>
      <c r="F94" s="32">
        <v>6.96258696711796</v>
      </c>
      <c r="G94" s="32">
        <v>-4.54632257233827</v>
      </c>
      <c r="H94" s="32">
        <v>0.467818405619293</v>
      </c>
      <c r="I94" s="58"/>
      <c r="J94" s="24"/>
      <c r="K94" s="24"/>
      <c r="L94" s="24"/>
      <c r="M94" s="25"/>
      <c r="N94" s="59"/>
      <c r="O94" s="60"/>
      <c r="P94" s="60"/>
      <c r="Q94" s="60"/>
      <c r="R94" s="60"/>
      <c r="T94" s="1"/>
    </row>
    <row r="95" spans="4:20">
      <c r="D95" s="28"/>
      <c r="E95" s="32">
        <v>24.109263336654</v>
      </c>
      <c r="F95" s="32">
        <v>8.47881823553521</v>
      </c>
      <c r="G95" s="32">
        <v>-4.54632257233827</v>
      </c>
      <c r="H95" s="32">
        <v>0.467818405619293</v>
      </c>
      <c r="I95" s="58"/>
      <c r="J95" s="24"/>
      <c r="K95" s="24"/>
      <c r="L95" s="24"/>
      <c r="M95" s="25"/>
      <c r="O95" s="60"/>
      <c r="P95" s="60"/>
      <c r="Q95" s="60"/>
      <c r="R95" s="60"/>
      <c r="T95" s="1"/>
    </row>
    <row r="96" spans="4:20">
      <c r="D96" s="28"/>
      <c r="E96" s="32">
        <v>26.5739989708891</v>
      </c>
      <c r="F96" s="32">
        <v>9.98865578101053</v>
      </c>
      <c r="G96" s="32">
        <v>-4.54632257233827</v>
      </c>
      <c r="H96" s="32">
        <v>0.467818405619293</v>
      </c>
      <c r="I96" s="58"/>
      <c r="J96" s="24"/>
      <c r="K96" s="24"/>
      <c r="L96" s="24"/>
      <c r="M96" s="25"/>
      <c r="O96" s="60"/>
      <c r="P96" s="60"/>
      <c r="Q96" s="60"/>
      <c r="R96" s="60"/>
      <c r="T96" s="1"/>
    </row>
    <row r="97" spans="4:20">
      <c r="D97" s="28"/>
      <c r="E97" s="32">
        <v>28.9038172773979</v>
      </c>
      <c r="F97" s="32">
        <v>11.4658330729046</v>
      </c>
      <c r="G97" s="32">
        <v>-4.54632257233827</v>
      </c>
      <c r="H97" s="32">
        <v>0.467818405619293</v>
      </c>
      <c r="I97" s="58"/>
      <c r="J97" s="24"/>
      <c r="K97" s="24"/>
      <c r="L97" s="24"/>
      <c r="M97" s="25"/>
      <c r="O97" s="60"/>
      <c r="P97" s="60"/>
      <c r="Q97" s="60"/>
      <c r="R97" s="60"/>
      <c r="T97" s="1"/>
    </row>
    <row r="98" spans="4:20">
      <c r="D98" s="28"/>
      <c r="E98" s="32">
        <v>31.0474722615086</v>
      </c>
      <c r="F98" s="32">
        <v>12.8841268738518</v>
      </c>
      <c r="G98" s="32">
        <v>-4.54632257233827</v>
      </c>
      <c r="H98" s="32">
        <v>0.467818405619293</v>
      </c>
      <c r="I98" s="58"/>
      <c r="J98" s="24"/>
      <c r="K98" s="24"/>
      <c r="L98" s="24"/>
      <c r="M98" s="25"/>
      <c r="O98" s="60"/>
      <c r="P98" s="60"/>
      <c r="Q98" s="60"/>
      <c r="R98" s="60"/>
      <c r="T98" s="1"/>
    </row>
    <row r="99" spans="4:20">
      <c r="D99" s="28"/>
      <c r="E99" s="32">
        <v>32.9566114616806</v>
      </c>
      <c r="F99" s="32">
        <v>14.2178725400712</v>
      </c>
      <c r="G99" s="32">
        <v>-4.54632257233827</v>
      </c>
      <c r="H99" s="32">
        <v>0.467818405619293</v>
      </c>
      <c r="I99" s="58"/>
      <c r="J99" s="24"/>
      <c r="K99" s="24"/>
      <c r="L99" s="24"/>
      <c r="M99" s="25"/>
      <c r="O99" s="60"/>
      <c r="P99" s="60"/>
      <c r="Q99" s="60"/>
      <c r="R99" s="60"/>
      <c r="T99" s="1"/>
    </row>
    <row r="100" spans="4:20">
      <c r="D100" s="28"/>
      <c r="E100" s="32">
        <v>34.5869942792447</v>
      </c>
      <c r="F100" s="32">
        <v>15.4424793216767</v>
      </c>
      <c r="G100" s="32">
        <v>-4.54632257233827</v>
      </c>
      <c r="H100" s="32">
        <v>0.467818405619293</v>
      </c>
      <c r="I100" s="58"/>
      <c r="J100" s="24"/>
      <c r="K100" s="24"/>
      <c r="L100" s="24"/>
      <c r="M100" s="25"/>
      <c r="O100" s="60"/>
      <c r="P100" s="60"/>
      <c r="Q100" s="60"/>
      <c r="R100" s="60"/>
      <c r="T100" s="1"/>
    </row>
    <row r="101" spans="4:20">
      <c r="D101" s="28"/>
      <c r="E101" s="32">
        <v>35.8997103081423</v>
      </c>
      <c r="F101" s="32">
        <v>16.5349456629884</v>
      </c>
      <c r="G101" s="32">
        <v>-4.54632257233827</v>
      </c>
      <c r="H101" s="32">
        <v>0.467818405619293</v>
      </c>
      <c r="I101" s="58"/>
      <c r="J101" s="24"/>
      <c r="K101" s="24"/>
      <c r="L101" s="24"/>
      <c r="M101" s="25"/>
      <c r="O101" s="60"/>
      <c r="P101" s="60"/>
      <c r="Q101" s="60"/>
      <c r="R101" s="60"/>
      <c r="T101" s="1"/>
    </row>
    <row r="102" spans="4:20">
      <c r="D102" s="28"/>
      <c r="E102" s="32">
        <v>36.8623976646651</v>
      </c>
      <c r="F102" s="32">
        <v>17.4743745028426</v>
      </c>
      <c r="G102" s="32">
        <v>-4.54632257233827</v>
      </c>
      <c r="H102" s="32">
        <v>0.467818405619293</v>
      </c>
      <c r="I102" s="58"/>
      <c r="J102" s="24"/>
      <c r="K102" s="24"/>
      <c r="L102" s="24"/>
      <c r="M102" s="25"/>
      <c r="O102" s="60"/>
      <c r="P102" s="60"/>
      <c r="Q102" s="60"/>
      <c r="R102" s="60"/>
      <c r="T102" s="1"/>
    </row>
    <row r="103" spans="4:20">
      <c r="D103" s="28"/>
      <c r="E103" s="32">
        <v>37.450461317195</v>
      </c>
      <c r="F103" s="32">
        <v>18.2424885749032</v>
      </c>
      <c r="G103" s="32">
        <v>-4.54632257233827</v>
      </c>
      <c r="H103" s="32">
        <v>0.467818405619293</v>
      </c>
      <c r="I103" s="58"/>
      <c r="J103" s="24"/>
      <c r="K103" s="24"/>
      <c r="L103" s="24"/>
      <c r="M103" s="25"/>
      <c r="O103" s="60"/>
      <c r="P103" s="60"/>
      <c r="Q103" s="60"/>
      <c r="R103" s="60"/>
      <c r="T103" s="1"/>
    </row>
    <row r="104" spans="4:20">
      <c r="D104" s="28"/>
      <c r="E104" s="32">
        <v>37.6482914159434</v>
      </c>
      <c r="F104" s="32">
        <v>18.8241457079717</v>
      </c>
      <c r="G104" s="32">
        <v>-4.54632257233827</v>
      </c>
      <c r="H104" s="32">
        <v>0.467818405619293</v>
      </c>
      <c r="I104" s="58"/>
      <c r="J104" s="24"/>
      <c r="K104" s="24"/>
      <c r="L104" s="24"/>
      <c r="M104" s="25"/>
      <c r="O104" s="60"/>
      <c r="P104" s="60"/>
      <c r="Q104" s="60"/>
      <c r="R104" s="60"/>
      <c r="T104" s="1"/>
    </row>
    <row r="105" spans="4:20">
      <c r="D105" s="28"/>
      <c r="E105" s="32">
        <v>37.450461317195</v>
      </c>
      <c r="F105" s="32">
        <v>19.2079727422918</v>
      </c>
      <c r="G105" s="32">
        <v>-4.54632257233827</v>
      </c>
      <c r="H105" s="32">
        <v>0.467818405619293</v>
      </c>
      <c r="I105" s="58"/>
      <c r="J105" s="24"/>
      <c r="K105" s="24"/>
      <c r="L105" s="24"/>
      <c r="M105" s="25"/>
      <c r="O105" s="60"/>
      <c r="P105" s="60"/>
      <c r="Q105" s="60"/>
      <c r="R105" s="60"/>
      <c r="T105" s="1"/>
    </row>
    <row r="106" spans="4:20">
      <c r="D106" s="28"/>
      <c r="E106" s="32">
        <v>36.8623976646652</v>
      </c>
      <c r="F106" s="32">
        <v>19.3880231618225</v>
      </c>
      <c r="G106" s="32">
        <v>-4.54632257233827</v>
      </c>
      <c r="H106" s="32">
        <v>0.467818405619293</v>
      </c>
      <c r="I106" s="58"/>
      <c r="J106" s="24"/>
      <c r="K106" s="24"/>
      <c r="L106" s="24"/>
      <c r="M106" s="25"/>
      <c r="O106" s="60"/>
      <c r="P106" s="60"/>
      <c r="Q106" s="60"/>
      <c r="R106" s="60"/>
      <c r="T106" s="1"/>
    </row>
    <row r="107" spans="4:20">
      <c r="D107" s="28"/>
      <c r="E107" s="32">
        <v>35.8997103081423</v>
      </c>
      <c r="F107" s="32">
        <v>19.3647646451539</v>
      </c>
      <c r="G107" s="32">
        <v>-4.54632257233827</v>
      </c>
      <c r="H107" s="32">
        <v>0.467818405619293</v>
      </c>
      <c r="I107" s="58"/>
      <c r="J107" s="24"/>
      <c r="K107" s="24"/>
      <c r="L107" s="24"/>
      <c r="M107" s="25"/>
      <c r="O107" s="60"/>
      <c r="P107" s="60"/>
      <c r="Q107" s="60"/>
      <c r="R107" s="60"/>
      <c r="T107" s="1"/>
    </row>
    <row r="108" spans="4:20">
      <c r="D108" s="28"/>
      <c r="E108" s="32">
        <v>34.5869942792446</v>
      </c>
      <c r="F108" s="32">
        <v>19.144514957568</v>
      </c>
      <c r="G108" s="32">
        <v>-4.54632257233827</v>
      </c>
      <c r="H108" s="32">
        <v>0.467818405619292</v>
      </c>
      <c r="I108" s="58"/>
      <c r="J108" s="24"/>
      <c r="K108" s="24"/>
      <c r="L108" s="24"/>
      <c r="M108" s="25"/>
      <c r="O108" s="60"/>
      <c r="P108" s="60"/>
      <c r="Q108" s="60"/>
      <c r="R108" s="60"/>
      <c r="T108" s="1"/>
    </row>
    <row r="109" spans="4:20">
      <c r="D109" s="28"/>
      <c r="E109" s="32">
        <v>32.9566114616805</v>
      </c>
      <c r="F109" s="32">
        <v>18.7387389216094</v>
      </c>
      <c r="G109" s="32">
        <v>-4.54632257233827</v>
      </c>
      <c r="H109" s="32">
        <v>0.467818405619292</v>
      </c>
      <c r="I109" s="58"/>
      <c r="J109" s="24"/>
      <c r="K109" s="24"/>
      <c r="L109" s="24"/>
      <c r="M109" s="25"/>
      <c r="O109" s="60"/>
      <c r="P109" s="60"/>
      <c r="Q109" s="60"/>
      <c r="R109" s="60"/>
      <c r="T109" s="1"/>
    </row>
    <row r="110" spans="4:20">
      <c r="D110" s="28"/>
      <c r="E110" s="32">
        <v>31.0474722615085</v>
      </c>
      <c r="F110" s="32">
        <v>18.1633453876566</v>
      </c>
      <c r="G110" s="32">
        <v>-4.54632257233827</v>
      </c>
      <c r="H110" s="32">
        <v>0.467818405619292</v>
      </c>
      <c r="I110" s="58"/>
      <c r="J110" s="24"/>
      <c r="K110" s="24"/>
      <c r="L110" s="24"/>
      <c r="M110" s="25"/>
      <c r="O110" s="60"/>
      <c r="P110" s="60"/>
      <c r="Q110" s="60"/>
      <c r="R110" s="60"/>
      <c r="T110" s="1"/>
    </row>
    <row r="111" spans="4:20">
      <c r="D111" s="28"/>
      <c r="E111" s="32">
        <v>28.903817277398</v>
      </c>
      <c r="F111" s="32">
        <v>17.4379842044933</v>
      </c>
      <c r="G111" s="32">
        <v>-4.54632257233827</v>
      </c>
      <c r="H111" s="32">
        <v>0.467818405619292</v>
      </c>
      <c r="I111" s="58"/>
      <c r="J111" s="24"/>
      <c r="K111" s="24"/>
      <c r="L111" s="24"/>
      <c r="M111" s="25"/>
      <c r="O111" s="60"/>
      <c r="P111" s="60"/>
      <c r="Q111" s="60"/>
      <c r="R111" s="60"/>
      <c r="T111" s="1"/>
    </row>
    <row r="112" spans="4:20">
      <c r="D112" s="28"/>
      <c r="E112" s="32">
        <v>26.5739989708888</v>
      </c>
      <c r="F112" s="32">
        <v>16.5853431898784</v>
      </c>
      <c r="G112" s="32">
        <v>-4.54632257233827</v>
      </c>
      <c r="H112" s="32">
        <v>0.467818405619292</v>
      </c>
      <c r="I112" s="58"/>
      <c r="J112" s="24"/>
      <c r="K112" s="24"/>
      <c r="L112" s="24"/>
      <c r="M112" s="25"/>
      <c r="O112" s="60"/>
      <c r="P112" s="60"/>
      <c r="Q112" s="60"/>
      <c r="R112" s="60"/>
      <c r="T112" s="1"/>
    </row>
    <row r="113" spans="4:20">
      <c r="D113" s="28"/>
      <c r="E113" s="32">
        <v>24.1092633366538</v>
      </c>
      <c r="F113" s="32">
        <v>15.6304451011185</v>
      </c>
      <c r="G113" s="32">
        <v>-4.54632257233827</v>
      </c>
      <c r="H113" s="32">
        <v>0.467818405619292</v>
      </c>
      <c r="I113" s="58"/>
      <c r="J113" s="24"/>
      <c r="K113" s="24"/>
      <c r="L113" s="24"/>
      <c r="M113" s="25"/>
      <c r="O113" s="60"/>
      <c r="P113" s="60"/>
      <c r="Q113" s="60"/>
      <c r="R113" s="60"/>
      <c r="T113" s="1"/>
    </row>
    <row r="114" spans="4:20">
      <c r="D114" s="28"/>
      <c r="E114" s="32">
        <v>21.5625315727566</v>
      </c>
      <c r="F114" s="32">
        <v>14.5999446056387</v>
      </c>
      <c r="G114" s="32">
        <v>-4.54632257233827</v>
      </c>
      <c r="H114" s="32">
        <v>0.467818405619292</v>
      </c>
      <c r="I114" s="58"/>
      <c r="J114" s="24"/>
      <c r="K114" s="24"/>
      <c r="L114" s="24"/>
      <c r="M114" s="25"/>
      <c r="O114" s="60"/>
      <c r="P114" s="60"/>
      <c r="Q114" s="60"/>
      <c r="R114" s="60"/>
      <c r="T114" s="1"/>
    </row>
    <row r="115" spans="4:20">
      <c r="D115" s="28"/>
      <c r="E115" s="32">
        <v>18.9871817509136</v>
      </c>
      <c r="F115" s="32">
        <v>13.5214252515523</v>
      </c>
      <c r="G115" s="32">
        <v>-4.54632257233827</v>
      </c>
      <c r="H115" s="32">
        <v>0.467818405619291</v>
      </c>
      <c r="I115" s="58"/>
      <c r="J115" s="24"/>
      <c r="K115" s="24"/>
      <c r="L115" s="24"/>
      <c r="M115" s="25"/>
      <c r="O115" s="60"/>
      <c r="P115" s="60"/>
      <c r="Q115" s="60"/>
      <c r="R115" s="60"/>
      <c r="T115" s="1"/>
    </row>
    <row r="116" spans="4:20">
      <c r="D116" s="28"/>
      <c r="E116" s="32">
        <v>16.4358304867534</v>
      </c>
      <c r="F116" s="32">
        <v>12.4226964382336</v>
      </c>
      <c r="G116" s="32">
        <v>-4.54632257233827</v>
      </c>
      <c r="H116" s="32">
        <v>0.467818405619291</v>
      </c>
      <c r="I116" s="58"/>
      <c r="J116" s="24"/>
      <c r="K116" s="24"/>
      <c r="L116" s="24"/>
      <c r="M116" s="25"/>
      <c r="O116" s="60"/>
      <c r="P116" s="60"/>
      <c r="Q116" s="60"/>
      <c r="R116" s="60"/>
      <c r="T116" s="1"/>
    </row>
    <row r="117" spans="2:30">
      <c r="B117">
        <v>0.36</v>
      </c>
      <c r="D117" s="28"/>
      <c r="E117" s="32">
        <v>13.9591146100792</v>
      </c>
      <c r="F117" s="32">
        <v>11.3310903868888</v>
      </c>
      <c r="G117" s="32">
        <v>-4.54632257233827</v>
      </c>
      <c r="H117" s="32">
        <v>0.467818405619291</v>
      </c>
      <c r="I117" s="58"/>
      <c r="J117" s="24"/>
      <c r="K117" s="24"/>
      <c r="L117" s="24"/>
      <c r="M117" s="25"/>
      <c r="O117" s="60"/>
      <c r="P117" s="60"/>
      <c r="Q117" s="60"/>
      <c r="R117" s="60"/>
      <c r="T117" s="1"/>
      <c r="V117">
        <f t="shared" ref="V114:V145" si="53">E29-E30</f>
        <v>-0.6963300172023</v>
      </c>
      <c r="W117">
        <f t="shared" ref="W114:W145" si="54">F29-F30</f>
        <v>-0.35640493327984</v>
      </c>
      <c r="X117">
        <f t="shared" ref="X114:X145" si="55">G29-G30</f>
        <v>0</v>
      </c>
      <c r="Y117">
        <f t="shared" ref="Y114:Y145" si="56">H29-H30</f>
        <v>0</v>
      </c>
      <c r="AA117">
        <f t="shared" ref="AA114:AA145" si="57">V117-V118</f>
        <v>0.26225816738418</v>
      </c>
      <c r="AB117">
        <f t="shared" ref="AB113:AB179" si="58">W117-W118</f>
        <v>0.13801958130334</v>
      </c>
      <c r="AC117">
        <f t="shared" ref="AC113:AC179" si="59">X117-X118</f>
        <v>0</v>
      </c>
      <c r="AD117">
        <f t="shared" ref="AD113:AD179" si="60">Y117-Y118</f>
        <v>0</v>
      </c>
    </row>
    <row r="118" spans="2:30">
      <c r="B118">
        <v>0.38</v>
      </c>
      <c r="D118" s="28"/>
      <c r="E118" s="32">
        <v>11.6044728351259</v>
      </c>
      <c r="F118" s="32">
        <v>10.2727591111254</v>
      </c>
      <c r="G118" s="32">
        <v>-4.54632257233828</v>
      </c>
      <c r="H118" s="32">
        <v>0.467818405619291</v>
      </c>
      <c r="I118" s="58"/>
      <c r="J118" s="24"/>
      <c r="K118" s="24"/>
      <c r="L118" s="24"/>
      <c r="M118" s="25"/>
      <c r="O118" s="60"/>
      <c r="P118" s="60"/>
      <c r="Q118" s="60"/>
      <c r="R118" s="60"/>
      <c r="T118" s="1"/>
      <c r="V118">
        <f t="shared" si="53"/>
        <v>-0.95858818458648</v>
      </c>
      <c r="W118">
        <f t="shared" si="54"/>
        <v>-0.49442451458318</v>
      </c>
      <c r="X118">
        <f t="shared" si="55"/>
        <v>0</v>
      </c>
      <c r="Y118">
        <f t="shared" si="56"/>
        <v>0</v>
      </c>
      <c r="AA118">
        <f t="shared" si="57"/>
        <v>0.27131949482248</v>
      </c>
      <c r="AB118">
        <f t="shared" si="58"/>
        <v>0.14528664515789</v>
      </c>
      <c r="AC118">
        <f t="shared" si="59"/>
        <v>0</v>
      </c>
      <c r="AD118">
        <f t="shared" si="60"/>
        <v>0</v>
      </c>
    </row>
    <row r="119" spans="2:30">
      <c r="B119">
        <v>0.4</v>
      </c>
      <c r="D119" s="28"/>
      <c r="E119" s="32">
        <v>9.41492743082316</v>
      </c>
      <c r="F119" s="32">
        <v>9.27197138752556</v>
      </c>
      <c r="G119" s="32">
        <v>-4.54632257233828</v>
      </c>
      <c r="H119" s="32">
        <v>0.46781840561929</v>
      </c>
      <c r="I119" s="58"/>
      <c r="J119" s="24"/>
      <c r="K119" s="24"/>
      <c r="L119" s="24"/>
      <c r="M119" s="25"/>
      <c r="O119" s="60"/>
      <c r="P119" s="60"/>
      <c r="Q119" s="60"/>
      <c r="R119" s="60"/>
      <c r="T119" s="1"/>
      <c r="V119">
        <f t="shared" si="53"/>
        <v>-1.22990767940896</v>
      </c>
      <c r="W119">
        <f t="shared" si="54"/>
        <v>-0.63971115974107</v>
      </c>
      <c r="X119">
        <f t="shared" si="55"/>
        <v>0</v>
      </c>
      <c r="Y119">
        <f t="shared" si="56"/>
        <v>0</v>
      </c>
      <c r="AA119">
        <f t="shared" si="57"/>
        <v>0.26865439851709</v>
      </c>
      <c r="AB119">
        <f t="shared" si="58"/>
        <v>0.14692869886866</v>
      </c>
      <c r="AC119">
        <f t="shared" si="59"/>
        <v>0</v>
      </c>
      <c r="AD119">
        <f t="shared" si="60"/>
        <v>0</v>
      </c>
    </row>
    <row r="120" spans="2:30">
      <c r="B120">
        <v>0.42</v>
      </c>
      <c r="D120" s="28"/>
      <c r="E120" s="32">
        <v>7.4278658910559</v>
      </c>
      <c r="F120" s="32">
        <v>8.35040972621537</v>
      </c>
      <c r="G120" s="32">
        <v>-4.54632257233828</v>
      </c>
      <c r="H120" s="32">
        <v>0.46781840561929</v>
      </c>
      <c r="I120" s="58"/>
      <c r="J120" s="24"/>
      <c r="K120" s="24"/>
      <c r="L120" s="24"/>
      <c r="M120" s="25"/>
      <c r="O120" s="60"/>
      <c r="P120" s="60"/>
      <c r="Q120" s="60"/>
      <c r="R120" s="60"/>
      <c r="T120" s="1"/>
      <c r="V120">
        <f t="shared" si="53"/>
        <v>-1.49856207792605</v>
      </c>
      <c r="W120">
        <f t="shared" si="54"/>
        <v>-0.78663985860973</v>
      </c>
      <c r="X120">
        <f t="shared" si="55"/>
        <v>0</v>
      </c>
      <c r="Y120">
        <f t="shared" si="56"/>
        <v>0</v>
      </c>
      <c r="AA120">
        <f t="shared" si="57"/>
        <v>0.255481208207639</v>
      </c>
      <c r="AB120">
        <f t="shared" si="58"/>
        <v>0.143461042746285</v>
      </c>
      <c r="AC120">
        <f t="shared" si="59"/>
        <v>0</v>
      </c>
      <c r="AD120">
        <f t="shared" si="60"/>
        <v>0</v>
      </c>
    </row>
    <row r="121" spans="2:30">
      <c r="B121">
        <v>0.44</v>
      </c>
      <c r="D121" s="28"/>
      <c r="E121" s="32">
        <v>5.67382260492215</v>
      </c>
      <c r="F121" s="32">
        <v>7.52646734143764</v>
      </c>
      <c r="G121" s="32">
        <v>-4.54632257233828</v>
      </c>
      <c r="H121" s="32">
        <v>0.46781840561929</v>
      </c>
      <c r="I121" s="58"/>
      <c r="J121" s="24"/>
      <c r="K121" s="24"/>
      <c r="L121" s="24"/>
      <c r="M121" s="25"/>
      <c r="O121" s="60"/>
      <c r="P121" s="60"/>
      <c r="Q121" s="60"/>
      <c r="R121" s="60"/>
      <c r="T121" s="1"/>
      <c r="V121">
        <f t="shared" si="53"/>
        <v>-1.75404328613369</v>
      </c>
      <c r="W121">
        <f t="shared" si="54"/>
        <v>-0.930100901356015</v>
      </c>
      <c r="X121">
        <f t="shared" si="55"/>
        <v>0</v>
      </c>
      <c r="Y121">
        <f t="shared" si="56"/>
        <v>0</v>
      </c>
      <c r="AA121">
        <f t="shared" si="57"/>
        <v>0.23301825363374</v>
      </c>
      <c r="AB121">
        <f t="shared" si="58"/>
        <v>0.135398977101511</v>
      </c>
      <c r="AC121">
        <f t="shared" si="59"/>
        <v>0</v>
      </c>
      <c r="AD121">
        <f t="shared" si="60"/>
        <v>0</v>
      </c>
    </row>
    <row r="122" spans="2:30">
      <c r="B122">
        <v>0.46</v>
      </c>
      <c r="D122" s="28"/>
      <c r="E122" s="32">
        <v>4.1752605269959</v>
      </c>
      <c r="F122" s="32">
        <v>6.81454512212121</v>
      </c>
      <c r="G122" s="32">
        <v>-4.54632257233828</v>
      </c>
      <c r="H122" s="32">
        <v>0.467818405619289</v>
      </c>
      <c r="I122" s="58"/>
      <c r="J122" s="24"/>
      <c r="K122" s="24"/>
      <c r="L122" s="24"/>
      <c r="M122" s="25"/>
      <c r="O122" s="60"/>
      <c r="P122" s="60"/>
      <c r="Q122" s="60"/>
      <c r="R122" s="60"/>
      <c r="T122" s="1"/>
      <c r="V122">
        <f t="shared" si="53"/>
        <v>-1.98706153976743</v>
      </c>
      <c r="W122">
        <f t="shared" si="54"/>
        <v>-1.06549987845753</v>
      </c>
      <c r="X122">
        <f t="shared" si="55"/>
        <v>0</v>
      </c>
      <c r="Y122">
        <f t="shared" si="56"/>
        <v>0</v>
      </c>
      <c r="AA122">
        <f t="shared" si="57"/>
        <v>0.20248386453499</v>
      </c>
      <c r="AB122">
        <f t="shared" si="58"/>
        <v>0.123257802244982</v>
      </c>
      <c r="AC122">
        <f t="shared" si="59"/>
        <v>0</v>
      </c>
      <c r="AD122">
        <f t="shared" si="60"/>
        <v>0</v>
      </c>
    </row>
    <row r="123" spans="2:30">
      <c r="B123">
        <v>0.48</v>
      </c>
      <c r="D123" s="28"/>
      <c r="E123" s="32">
        <v>2.94535284758738</v>
      </c>
      <c r="F123" s="32">
        <v>6.22434860245343</v>
      </c>
      <c r="G123" s="32">
        <v>-4.54632257233828</v>
      </c>
      <c r="H123" s="32">
        <v>0.467818405619289</v>
      </c>
      <c r="I123" s="58"/>
      <c r="J123" s="24"/>
      <c r="K123" s="24"/>
      <c r="L123" s="24"/>
      <c r="M123" s="25"/>
      <c r="O123" s="60"/>
      <c r="P123" s="60"/>
      <c r="Q123" s="60"/>
      <c r="R123" s="60"/>
      <c r="T123" s="1"/>
      <c r="V123">
        <f t="shared" si="53"/>
        <v>-2.18954540430242</v>
      </c>
      <c r="W123">
        <f t="shared" si="54"/>
        <v>-1.18875768070251</v>
      </c>
      <c r="X123">
        <f t="shared" si="55"/>
        <v>0</v>
      </c>
      <c r="Y123">
        <f t="shared" si="56"/>
        <v>0</v>
      </c>
      <c r="AA123">
        <f t="shared" si="57"/>
        <v>0.165096370650781</v>
      </c>
      <c r="AB123">
        <f t="shared" si="58"/>
        <v>0.107552818487422</v>
      </c>
      <c r="AC123">
        <f t="shared" si="59"/>
        <v>0</v>
      </c>
      <c r="AD123">
        <f t="shared" si="60"/>
        <v>0</v>
      </c>
    </row>
    <row r="124" spans="2:30">
      <c r="B124">
        <v>0.5</v>
      </c>
      <c r="D124" s="28"/>
      <c r="E124" s="32">
        <v>1.98676466300028</v>
      </c>
      <c r="F124" s="32">
        <v>5.76018493244995</v>
      </c>
      <c r="G124" s="32">
        <v>-4.54632257233828</v>
      </c>
      <c r="H124" s="32">
        <v>0.467818405619288</v>
      </c>
      <c r="I124" s="58"/>
      <c r="J124" s="24"/>
      <c r="K124" s="24"/>
      <c r="L124" s="24"/>
      <c r="M124" s="25"/>
      <c r="O124" s="60"/>
      <c r="P124" s="60"/>
      <c r="Q124" s="60"/>
      <c r="R124" s="60"/>
      <c r="T124" s="1"/>
      <c r="V124">
        <f t="shared" si="53"/>
        <v>-2.3546417749532</v>
      </c>
      <c r="W124">
        <f t="shared" si="54"/>
        <v>-1.29631049918993</v>
      </c>
      <c r="X124">
        <f t="shared" si="55"/>
        <v>0</v>
      </c>
      <c r="Y124">
        <f t="shared" si="56"/>
        <v>0</v>
      </c>
      <c r="AA124">
        <f t="shared" si="57"/>
        <v>0.122074101721299</v>
      </c>
      <c r="AB124">
        <f t="shared" si="58"/>
        <v>0.0887993261395099</v>
      </c>
      <c r="AC124">
        <f t="shared" si="59"/>
        <v>-9.76996261670138e-15</v>
      </c>
      <c r="AD124">
        <f t="shared" si="60"/>
        <v>0</v>
      </c>
    </row>
    <row r="125" spans="2:30">
      <c r="B125">
        <v>0.52</v>
      </c>
      <c r="D125" s="28"/>
      <c r="E125" s="32">
        <v>1.29043464579852</v>
      </c>
      <c r="F125" s="32">
        <v>5.4202598485277</v>
      </c>
      <c r="G125" s="32">
        <v>-4.54632257233828</v>
      </c>
      <c r="H125" s="32">
        <v>0.467818405619288</v>
      </c>
      <c r="I125" s="58"/>
      <c r="J125" s="24"/>
      <c r="K125" s="24"/>
      <c r="L125" s="24"/>
      <c r="M125" s="25"/>
      <c r="O125" s="60"/>
      <c r="P125" s="60"/>
      <c r="Q125" s="60"/>
      <c r="R125" s="60"/>
      <c r="T125" s="1"/>
      <c r="V125">
        <f t="shared" si="53"/>
        <v>-2.4767158766745</v>
      </c>
      <c r="W125">
        <f t="shared" si="54"/>
        <v>-1.38510982532944</v>
      </c>
      <c r="X125">
        <f t="shared" si="55"/>
        <v>9.76996261670138e-15</v>
      </c>
      <c r="Y125">
        <f t="shared" si="56"/>
        <v>0</v>
      </c>
      <c r="AA125">
        <f t="shared" si="57"/>
        <v>0.0746353874853973</v>
      </c>
      <c r="AB125">
        <f t="shared" si="58"/>
        <v>0.0675126255119203</v>
      </c>
      <c r="AC125">
        <f t="shared" si="59"/>
        <v>9.76996261670138e-15</v>
      </c>
      <c r="AD125">
        <f t="shared" si="60"/>
        <v>0</v>
      </c>
    </row>
    <row r="126" spans="2:30">
      <c r="B126">
        <v>0.54</v>
      </c>
      <c r="D126" s="28"/>
      <c r="E126" s="32">
        <v>0.834356715058713</v>
      </c>
      <c r="F126" s="32">
        <v>5.19597464407356</v>
      </c>
      <c r="G126" s="32">
        <v>-4.54632257233829</v>
      </c>
      <c r="H126" s="32">
        <v>0.467818405619287</v>
      </c>
      <c r="I126" s="58"/>
      <c r="J126" s="24"/>
      <c r="K126" s="24"/>
      <c r="L126" s="24"/>
      <c r="M126" s="25"/>
      <c r="O126" s="60"/>
      <c r="P126" s="60"/>
      <c r="Q126" s="60"/>
      <c r="R126" s="60"/>
      <c r="T126" s="1"/>
      <c r="V126">
        <f t="shared" si="53"/>
        <v>-2.5513512641599</v>
      </c>
      <c r="W126">
        <f t="shared" si="54"/>
        <v>-1.45262245084136</v>
      </c>
      <c r="X126">
        <f t="shared" si="55"/>
        <v>0</v>
      </c>
      <c r="Y126">
        <f t="shared" si="56"/>
        <v>0</v>
      </c>
      <c r="AA126">
        <f t="shared" si="57"/>
        <v>0.0239985576832034</v>
      </c>
      <c r="AB126">
        <f t="shared" si="58"/>
        <v>0.0442080169153485</v>
      </c>
      <c r="AC126">
        <f t="shared" si="59"/>
        <v>0</v>
      </c>
      <c r="AD126">
        <f t="shared" si="60"/>
        <v>0</v>
      </c>
    </row>
    <row r="127" spans="2:30">
      <c r="B127">
        <v>0.56</v>
      </c>
      <c r="D127" s="28"/>
      <c r="E127" s="32">
        <v>0.582361706636721</v>
      </c>
      <c r="F127" s="32">
        <v>5.07122314001723</v>
      </c>
      <c r="G127" s="32">
        <v>-4.54632257233829</v>
      </c>
      <c r="H127" s="32">
        <v>0.467818405619287</v>
      </c>
      <c r="I127" s="58"/>
      <c r="J127" s="24"/>
      <c r="K127" s="24"/>
      <c r="L127" s="24"/>
      <c r="M127" s="25"/>
      <c r="O127" s="60"/>
      <c r="P127" s="60"/>
      <c r="Q127" s="60"/>
      <c r="R127" s="60"/>
      <c r="T127" s="1"/>
      <c r="V127">
        <f t="shared" si="53"/>
        <v>-2.5753498218431</v>
      </c>
      <c r="W127">
        <f t="shared" si="54"/>
        <v>-1.49683046775671</v>
      </c>
      <c r="X127">
        <f t="shared" si="55"/>
        <v>0</v>
      </c>
      <c r="Y127">
        <f t="shared" si="56"/>
        <v>0</v>
      </c>
      <c r="AA127">
        <f t="shared" si="57"/>
        <v>-0.0286180579459021</v>
      </c>
      <c r="AB127">
        <f t="shared" si="58"/>
        <v>0.0194008006605415</v>
      </c>
      <c r="AC127">
        <f t="shared" si="59"/>
        <v>0</v>
      </c>
      <c r="AD127">
        <f t="shared" si="60"/>
        <v>0</v>
      </c>
    </row>
    <row r="128" spans="2:30">
      <c r="B128">
        <v>0.58</v>
      </c>
      <c r="D128" s="28"/>
      <c r="E128" s="32">
        <v>0.48289904342631</v>
      </c>
      <c r="F128" s="32">
        <v>5.02168865540238</v>
      </c>
      <c r="G128" s="32">
        <v>-4.54632257233829</v>
      </c>
      <c r="H128" s="32">
        <v>0.467818405619286</v>
      </c>
      <c r="I128" s="58"/>
      <c r="J128" s="24"/>
      <c r="K128" s="24"/>
      <c r="L128" s="24"/>
      <c r="M128" s="25"/>
      <c r="O128" s="60"/>
      <c r="P128" s="60"/>
      <c r="Q128" s="60"/>
      <c r="R128" s="60"/>
      <c r="T128" s="1"/>
      <c r="V128">
        <f t="shared" si="53"/>
        <v>-2.5467317638972</v>
      </c>
      <c r="W128">
        <f t="shared" si="54"/>
        <v>-1.51623126841725</v>
      </c>
      <c r="X128">
        <f t="shared" si="55"/>
        <v>0</v>
      </c>
      <c r="Y128">
        <f t="shared" si="56"/>
        <v>0</v>
      </c>
      <c r="AA128">
        <f t="shared" si="57"/>
        <v>-0.0819961296620981</v>
      </c>
      <c r="AB128">
        <f t="shared" si="58"/>
        <v>-0.00639372294192952</v>
      </c>
      <c r="AC128">
        <f t="shared" si="59"/>
        <v>0</v>
      </c>
      <c r="AD128">
        <f t="shared" si="60"/>
        <v>0</v>
      </c>
    </row>
    <row r="129" spans="2:30">
      <c r="B129">
        <v>0.6</v>
      </c>
      <c r="D129" s="28"/>
      <c r="E129" s="32">
        <v>0.467818405618779</v>
      </c>
      <c r="F129" s="32">
        <v>5.01414097795689</v>
      </c>
      <c r="G129" s="32">
        <v>-4.54632257233829</v>
      </c>
      <c r="H129" s="32">
        <v>0.467818405619286</v>
      </c>
      <c r="I129" s="58"/>
      <c r="J129" s="24"/>
      <c r="K129" s="24"/>
      <c r="L129" s="24"/>
      <c r="M129" s="25"/>
      <c r="O129" s="60"/>
      <c r="P129" s="60"/>
      <c r="Q129" s="60"/>
      <c r="R129" s="60"/>
      <c r="T129" s="1"/>
      <c r="V129">
        <f t="shared" si="53"/>
        <v>-2.4647356342351</v>
      </c>
      <c r="W129">
        <f t="shared" si="54"/>
        <v>-1.50983754547532</v>
      </c>
      <c r="X129">
        <f t="shared" si="55"/>
        <v>0</v>
      </c>
      <c r="Y129">
        <f t="shared" si="56"/>
        <v>0</v>
      </c>
      <c r="AA129">
        <f t="shared" si="57"/>
        <v>-0.134917327726303</v>
      </c>
      <c r="AB129">
        <f t="shared" si="58"/>
        <v>-0.0326602535812519</v>
      </c>
      <c r="AC129">
        <f t="shared" si="59"/>
        <v>0</v>
      </c>
      <c r="AD129">
        <f t="shared" si="60"/>
        <v>0</v>
      </c>
    </row>
    <row r="130" spans="2:30">
      <c r="B130">
        <v>0.62</v>
      </c>
      <c r="D130" s="28"/>
      <c r="E130" s="87">
        <v>-0.13676832020505</v>
      </c>
      <c r="F130" s="87">
        <v>-2.64999531447435</v>
      </c>
      <c r="G130" s="87">
        <v>11.7451350835817</v>
      </c>
      <c r="H130" s="87">
        <v>-10.914545584011</v>
      </c>
      <c r="I130" s="58"/>
      <c r="J130" s="24"/>
      <c r="K130" s="24"/>
      <c r="L130" s="24"/>
      <c r="M130" s="25"/>
      <c r="O130" s="60"/>
      <c r="P130" s="60"/>
      <c r="Q130" s="60"/>
      <c r="R130" s="60"/>
      <c r="T130" s="1"/>
      <c r="V130">
        <f t="shared" si="53"/>
        <v>-2.3298183065088</v>
      </c>
      <c r="W130">
        <f t="shared" si="54"/>
        <v>-1.47717729189407</v>
      </c>
      <c r="X130">
        <f t="shared" si="55"/>
        <v>0</v>
      </c>
      <c r="Y130">
        <f t="shared" si="56"/>
        <v>0</v>
      </c>
      <c r="AA130">
        <f t="shared" si="57"/>
        <v>-0.186163322398098</v>
      </c>
      <c r="AB130">
        <f t="shared" si="58"/>
        <v>-0.0588834909468687</v>
      </c>
      <c r="AC130">
        <f t="shared" si="59"/>
        <v>0</v>
      </c>
      <c r="AD130">
        <f t="shared" si="60"/>
        <v>0</v>
      </c>
    </row>
    <row r="131" spans="2:30">
      <c r="B131">
        <v>0.64</v>
      </c>
      <c r="D131" s="28"/>
      <c r="E131" s="87">
        <v>-0.635350211848511</v>
      </c>
      <c r="F131" s="87">
        <v>-2.5013066875557</v>
      </c>
      <c r="G131" s="87">
        <v>13.1423658050708</v>
      </c>
      <c r="H131" s="87">
        <v>-12.2764290035916</v>
      </c>
      <c r="I131" s="58"/>
      <c r="J131" s="24"/>
      <c r="K131" s="24"/>
      <c r="L131" s="24"/>
      <c r="M131" s="25"/>
      <c r="O131" s="60"/>
      <c r="P131" s="60"/>
      <c r="Q131" s="60"/>
      <c r="R131" s="60"/>
      <c r="T131" s="1"/>
      <c r="V131">
        <f t="shared" si="53"/>
        <v>-2.1436549841107</v>
      </c>
      <c r="W131">
        <f t="shared" si="54"/>
        <v>-1.4182938009472</v>
      </c>
      <c r="X131">
        <f t="shared" si="55"/>
        <v>0</v>
      </c>
      <c r="Y131">
        <f t="shared" si="56"/>
        <v>0</v>
      </c>
      <c r="AA131">
        <f t="shared" si="57"/>
        <v>-0.234515783938697</v>
      </c>
      <c r="AB131">
        <f t="shared" si="58"/>
        <v>-0.0845481347278003</v>
      </c>
      <c r="AC131">
        <f t="shared" si="59"/>
        <v>0</v>
      </c>
      <c r="AD131">
        <f t="shared" si="60"/>
        <v>0</v>
      </c>
    </row>
    <row r="132" spans="2:30">
      <c r="B132">
        <v>0.66</v>
      </c>
      <c r="D132" s="28"/>
      <c r="E132" s="87">
        <v>-1.17793374381986</v>
      </c>
      <c r="F132" s="87">
        <v>-2.32751510086602</v>
      </c>
      <c r="G132" s="87">
        <v>14.52771703163</v>
      </c>
      <c r="H132" s="87">
        <v>-13.634357014763</v>
      </c>
      <c r="I132" s="58"/>
      <c r="J132" s="24"/>
      <c r="K132" s="24"/>
      <c r="L132" s="24"/>
      <c r="M132" s="25"/>
      <c r="O132" s="60"/>
      <c r="P132" s="60"/>
      <c r="Q132" s="60"/>
      <c r="R132" s="60"/>
      <c r="T132" s="1"/>
      <c r="V132">
        <f t="shared" si="53"/>
        <v>-1.909139200172</v>
      </c>
      <c r="W132">
        <f t="shared" si="54"/>
        <v>-1.3337456662194</v>
      </c>
      <c r="X132">
        <f t="shared" si="55"/>
        <v>0</v>
      </c>
      <c r="Y132">
        <f t="shared" si="56"/>
        <v>0</v>
      </c>
      <c r="AA132">
        <f t="shared" si="57"/>
        <v>-0.278756382607906</v>
      </c>
      <c r="AB132">
        <f t="shared" si="58"/>
        <v>-0.109138884613902</v>
      </c>
      <c r="AC132">
        <f t="shared" si="59"/>
        <v>0</v>
      </c>
      <c r="AD132">
        <f t="shared" si="60"/>
        <v>0</v>
      </c>
    </row>
    <row r="133" spans="2:30">
      <c r="B133">
        <v>0.68</v>
      </c>
      <c r="D133" s="28"/>
      <c r="E133" s="87">
        <v>-1.76213299953904</v>
      </c>
      <c r="F133" s="87">
        <v>-2.12999266227395</v>
      </c>
      <c r="G133" s="87">
        <v>15.8849376461892</v>
      </c>
      <c r="H133" s="87">
        <v>-14.9722374790547</v>
      </c>
      <c r="I133" s="58"/>
      <c r="J133" s="24"/>
      <c r="K133" s="24"/>
      <c r="L133" s="24"/>
      <c r="M133" s="25"/>
      <c r="O133" s="60"/>
      <c r="P133" s="60"/>
      <c r="Q133" s="60"/>
      <c r="R133" s="60"/>
      <c r="T133" s="1"/>
      <c r="V133">
        <f t="shared" si="53"/>
        <v>-1.6303828175641</v>
      </c>
      <c r="W133">
        <f t="shared" si="54"/>
        <v>-1.2246067816055</v>
      </c>
      <c r="X133">
        <f t="shared" si="55"/>
        <v>0</v>
      </c>
      <c r="Y133">
        <f t="shared" si="56"/>
        <v>0</v>
      </c>
      <c r="AA133">
        <f t="shared" si="57"/>
        <v>-0.317666788666493</v>
      </c>
      <c r="AB133">
        <f t="shared" si="58"/>
        <v>-0.132140440293799</v>
      </c>
      <c r="AC133">
        <f t="shared" si="59"/>
        <v>0</v>
      </c>
      <c r="AD133">
        <f t="shared" si="60"/>
        <v>0</v>
      </c>
    </row>
    <row r="134" spans="2:30">
      <c r="B134">
        <v>0.7</v>
      </c>
      <c r="D134" s="28"/>
      <c r="E134" s="87">
        <v>-2.38531617185863</v>
      </c>
      <c r="F134" s="87">
        <v>-1.91025220954174</v>
      </c>
      <c r="G134" s="87">
        <v>17.1982545790148</v>
      </c>
      <c r="H134" s="87">
        <v>-16.2740996276457</v>
      </c>
      <c r="I134" s="58"/>
      <c r="J134" s="24"/>
      <c r="K134" s="24"/>
      <c r="L134" s="24"/>
      <c r="M134" s="25"/>
      <c r="O134" s="60"/>
      <c r="P134" s="60"/>
      <c r="Q134" s="60"/>
      <c r="R134" s="60"/>
      <c r="T134" s="1"/>
      <c r="V134">
        <f t="shared" si="53"/>
        <v>-1.3127160288976</v>
      </c>
      <c r="W134">
        <f t="shared" si="54"/>
        <v>-1.0924663413117</v>
      </c>
      <c r="X134">
        <f t="shared" si="55"/>
        <v>0</v>
      </c>
      <c r="Y134">
        <f t="shared" si="56"/>
        <v>0</v>
      </c>
      <c r="AA134">
        <f t="shared" si="57"/>
        <v>-0.350028672374805</v>
      </c>
      <c r="AB134">
        <f t="shared" si="58"/>
        <v>-0.153037501457497</v>
      </c>
      <c r="AC134">
        <f t="shared" si="59"/>
        <v>0</v>
      </c>
      <c r="AD134">
        <f t="shared" si="60"/>
        <v>0</v>
      </c>
    </row>
    <row r="135" spans="2:30">
      <c r="B135">
        <v>0.72</v>
      </c>
      <c r="D135" s="28"/>
      <c r="E135" s="87">
        <v>-3.04462669947691</v>
      </c>
      <c r="F135" s="87">
        <v>-1.66993525529329</v>
      </c>
      <c r="G135" s="87">
        <v>18.4526214427446</v>
      </c>
      <c r="H135" s="87">
        <v>-17.5242986760525</v>
      </c>
      <c r="I135" s="58"/>
      <c r="J135" s="24"/>
      <c r="K135" s="24"/>
      <c r="L135" s="24"/>
      <c r="M135" s="25"/>
      <c r="O135" s="60"/>
      <c r="P135" s="60"/>
      <c r="Q135" s="60"/>
      <c r="R135" s="60"/>
      <c r="T135" s="1"/>
      <c r="V135">
        <f t="shared" si="53"/>
        <v>-0.9626873565228</v>
      </c>
      <c r="W135">
        <f t="shared" si="54"/>
        <v>-0.939428839854202</v>
      </c>
      <c r="X135">
        <f t="shared" si="55"/>
        <v>0</v>
      </c>
      <c r="Y135">
        <f t="shared" si="56"/>
        <v>0</v>
      </c>
      <c r="AA135">
        <f t="shared" si="57"/>
        <v>-0.374623703992903</v>
      </c>
      <c r="AB135">
        <f t="shared" si="58"/>
        <v>-0.171314767793604</v>
      </c>
      <c r="AC135">
        <f t="shared" si="59"/>
        <v>0</v>
      </c>
      <c r="AD135">
        <f t="shared" si="60"/>
        <v>0</v>
      </c>
    </row>
    <row r="136" spans="2:30">
      <c r="B136">
        <v>0.74</v>
      </c>
      <c r="D136" s="28"/>
      <c r="E136" s="87">
        <v>-3.73700431740726</v>
      </c>
      <c r="F136" s="87">
        <v>-1.41079985176803</v>
      </c>
      <c r="G136" s="87">
        <v>19.6339670585612</v>
      </c>
      <c r="H136" s="87">
        <v>-18.7077204674652</v>
      </c>
      <c r="I136" s="58"/>
      <c r="J136" s="24"/>
      <c r="K136" s="24"/>
      <c r="L136" s="24"/>
      <c r="M136" s="25"/>
      <c r="O136" s="60"/>
      <c r="P136" s="60"/>
      <c r="Q136" s="60"/>
      <c r="R136" s="60"/>
      <c r="T136" s="1"/>
      <c r="V136">
        <f t="shared" si="53"/>
        <v>-0.588063652529897</v>
      </c>
      <c r="W136">
        <f t="shared" si="54"/>
        <v>-0.768114072060598</v>
      </c>
      <c r="X136">
        <f t="shared" si="55"/>
        <v>0</v>
      </c>
      <c r="Y136">
        <f t="shared" si="56"/>
        <v>0</v>
      </c>
      <c r="AA136">
        <f t="shared" si="57"/>
        <v>-0.390233553781499</v>
      </c>
      <c r="AB136">
        <f t="shared" si="58"/>
        <v>-0.186456938992098</v>
      </c>
      <c r="AC136">
        <f t="shared" si="59"/>
        <v>0</v>
      </c>
      <c r="AD136">
        <f t="shared" si="60"/>
        <v>0</v>
      </c>
    </row>
    <row r="137" spans="2:30">
      <c r="B137">
        <v>0.76</v>
      </c>
      <c r="D137" s="28"/>
      <c r="E137" s="87">
        <v>-4.45920619339123</v>
      </c>
      <c r="F137" s="87">
        <v>-1.134708507141</v>
      </c>
      <c r="G137" s="87">
        <v>20.7294440797681</v>
      </c>
      <c r="H137" s="87">
        <v>-19.8099860645161</v>
      </c>
      <c r="I137" s="58"/>
      <c r="J137" s="24"/>
      <c r="K137" s="24"/>
      <c r="L137" s="24"/>
      <c r="M137" s="25"/>
      <c r="O137" s="60"/>
      <c r="P137" s="60"/>
      <c r="Q137" s="60"/>
      <c r="R137" s="60"/>
      <c r="T137" s="1"/>
      <c r="V137">
        <f t="shared" si="53"/>
        <v>-0.197830098748398</v>
      </c>
      <c r="W137">
        <f t="shared" si="54"/>
        <v>-0.5816571330685</v>
      </c>
      <c r="X137">
        <f t="shared" si="55"/>
        <v>0</v>
      </c>
      <c r="Y137">
        <f t="shared" si="56"/>
        <v>0</v>
      </c>
      <c r="AA137">
        <f t="shared" si="57"/>
        <v>-0.395660197496795</v>
      </c>
      <c r="AB137">
        <f t="shared" si="58"/>
        <v>-0.197830098748398</v>
      </c>
      <c r="AC137">
        <f t="shared" si="59"/>
        <v>0</v>
      </c>
      <c r="AD137">
        <f t="shared" si="60"/>
        <v>0</v>
      </c>
    </row>
    <row r="138" spans="2:30">
      <c r="B138">
        <v>0.78</v>
      </c>
      <c r="D138" s="28"/>
      <c r="E138" s="87">
        <v>-5.20782801847495</v>
      </c>
      <c r="F138" s="87">
        <v>-0.843616067465523</v>
      </c>
      <c r="G138" s="87">
        <v>21.7276775809881</v>
      </c>
      <c r="H138" s="87">
        <v>-20.8176563754276</v>
      </c>
      <c r="I138" s="58"/>
      <c r="J138" s="24"/>
      <c r="K138" s="24"/>
      <c r="L138" s="24"/>
      <c r="M138" s="25"/>
      <c r="O138" s="60"/>
      <c r="P138" s="60"/>
      <c r="Q138" s="60"/>
      <c r="R138" s="60"/>
      <c r="T138" s="1"/>
      <c r="V138">
        <f t="shared" si="53"/>
        <v>0.197830098748398</v>
      </c>
      <c r="W138">
        <f t="shared" si="54"/>
        <v>-0.383827034320102</v>
      </c>
      <c r="X138">
        <f t="shared" si="55"/>
        <v>0</v>
      </c>
      <c r="Y138">
        <f t="shared" si="56"/>
        <v>0</v>
      </c>
      <c r="AA138">
        <f t="shared" si="57"/>
        <v>-0.3902335537814</v>
      </c>
      <c r="AB138">
        <f t="shared" si="58"/>
        <v>-0.203776614789405</v>
      </c>
      <c r="AC138">
        <f t="shared" si="59"/>
        <v>0</v>
      </c>
      <c r="AD138">
        <f t="shared" si="60"/>
        <v>0</v>
      </c>
    </row>
    <row r="139" spans="2:30">
      <c r="B139">
        <v>0.8</v>
      </c>
      <c r="D139" s="28"/>
      <c r="E139" s="87">
        <v>-5.97932510331518</v>
      </c>
      <c r="F139" s="87">
        <v>-0.539557632993284</v>
      </c>
      <c r="G139" s="87">
        <v>22.6190136015255</v>
      </c>
      <c r="H139" s="87">
        <v>-21.718436785888</v>
      </c>
      <c r="I139" s="58"/>
      <c r="J139" s="24"/>
      <c r="K139" s="24"/>
      <c r="L139" s="24"/>
      <c r="M139" s="25"/>
      <c r="O139" s="60"/>
      <c r="P139" s="60"/>
      <c r="Q139" s="60"/>
      <c r="R139" s="60"/>
      <c r="T139" s="1"/>
      <c r="V139">
        <f t="shared" si="53"/>
        <v>0.588063652529797</v>
      </c>
      <c r="W139">
        <f t="shared" si="54"/>
        <v>-0.180050419530698</v>
      </c>
      <c r="X139">
        <f t="shared" si="55"/>
        <v>0</v>
      </c>
      <c r="Y139">
        <f t="shared" si="56"/>
        <v>0</v>
      </c>
      <c r="AA139">
        <f t="shared" si="57"/>
        <v>-0.374623703993102</v>
      </c>
      <c r="AB139">
        <f t="shared" si="58"/>
        <v>-0.203308936199296</v>
      </c>
      <c r="AC139">
        <f t="shared" si="59"/>
        <v>0</v>
      </c>
      <c r="AD139">
        <f t="shared" si="60"/>
        <v>0</v>
      </c>
    </row>
    <row r="140" spans="2:30">
      <c r="B140">
        <v>0.82</v>
      </c>
      <c r="D140" s="28"/>
      <c r="E140" s="87">
        <v>-6.7700334744853</v>
      </c>
      <c r="F140" s="87">
        <v>-0.224636422928225</v>
      </c>
      <c r="G140" s="87">
        <v>23.3957677746712</v>
      </c>
      <c r="H140" s="87">
        <v>-22.5013817737397</v>
      </c>
      <c r="I140" s="58"/>
      <c r="J140" s="24"/>
      <c r="K140" s="24"/>
      <c r="L140" s="24"/>
      <c r="M140" s="25"/>
      <c r="O140" s="60"/>
      <c r="P140" s="60"/>
      <c r="Q140" s="60"/>
      <c r="R140" s="60"/>
      <c r="T140" s="1"/>
      <c r="V140">
        <f t="shared" si="53"/>
        <v>0.962687356522899</v>
      </c>
      <c r="W140">
        <f t="shared" si="54"/>
        <v>0.0232585166685979</v>
      </c>
      <c r="X140">
        <f t="shared" si="55"/>
        <v>0</v>
      </c>
      <c r="Y140">
        <f t="shared" si="56"/>
        <v>0</v>
      </c>
      <c r="AA140">
        <f t="shared" si="57"/>
        <v>-0.350028672374805</v>
      </c>
      <c r="AB140">
        <f t="shared" si="58"/>
        <v>-0.196991170917304</v>
      </c>
      <c r="AC140">
        <f t="shared" si="59"/>
        <v>0</v>
      </c>
      <c r="AD140">
        <f t="shared" si="60"/>
        <v>-9.99200722162641e-16</v>
      </c>
    </row>
    <row r="141" spans="2:30">
      <c r="B141">
        <v>0.84</v>
      </c>
      <c r="D141" s="28"/>
      <c r="E141" s="87">
        <v>-7.5761909822405</v>
      </c>
      <c r="F141" s="87">
        <v>0.0989882967941921</v>
      </c>
      <c r="G141" s="87">
        <v>24.0524738997134</v>
      </c>
      <c r="H141" s="87">
        <v>-23.1570995179374</v>
      </c>
      <c r="I141" s="58"/>
      <c r="J141" s="24"/>
      <c r="K141" s="24"/>
      <c r="L141" s="24"/>
      <c r="M141" s="25"/>
      <c r="O141" s="60"/>
      <c r="P141" s="60"/>
      <c r="Q141" s="60"/>
      <c r="R141" s="60"/>
      <c r="T141" s="1"/>
      <c r="V141">
        <f t="shared" si="53"/>
        <v>1.3127160288977</v>
      </c>
      <c r="W141">
        <f t="shared" si="54"/>
        <v>0.220249687585902</v>
      </c>
      <c r="X141">
        <f t="shared" si="55"/>
        <v>0</v>
      </c>
      <c r="Y141">
        <f t="shared" si="56"/>
        <v>9.99200722162641e-16</v>
      </c>
      <c r="AA141">
        <f t="shared" si="57"/>
        <v>-0.317666788666394</v>
      </c>
      <c r="AB141">
        <f t="shared" si="58"/>
        <v>-0.185526348372697</v>
      </c>
      <c r="AC141">
        <f t="shared" si="59"/>
        <v>0</v>
      </c>
      <c r="AD141">
        <f t="shared" si="60"/>
        <v>9.99200722162641e-16</v>
      </c>
    </row>
    <row r="142" spans="2:30">
      <c r="B142">
        <v>0.86</v>
      </c>
      <c r="D142" s="28"/>
      <c r="E142" s="87">
        <v>-8.39395839109422</v>
      </c>
      <c r="F142" s="87">
        <v>0.429113331564349</v>
      </c>
      <c r="G142" s="87">
        <v>24.5861325024875</v>
      </c>
      <c r="H142" s="87">
        <v>-23.6779565361541</v>
      </c>
      <c r="I142" s="58"/>
      <c r="J142" s="24"/>
      <c r="K142" s="24"/>
      <c r="L142" s="24"/>
      <c r="M142" s="25"/>
      <c r="O142" s="60"/>
      <c r="P142" s="60"/>
      <c r="Q142" s="60"/>
      <c r="R142" s="60"/>
      <c r="T142" s="1"/>
      <c r="V142">
        <f t="shared" si="53"/>
        <v>1.6303828175641</v>
      </c>
      <c r="W142">
        <f t="shared" si="54"/>
        <v>0.405776035958599</v>
      </c>
      <c r="X142">
        <f t="shared" si="55"/>
        <v>0</v>
      </c>
      <c r="Y142">
        <f t="shared" si="56"/>
        <v>0</v>
      </c>
      <c r="AA142">
        <f t="shared" si="57"/>
        <v>-0.278756382607906</v>
      </c>
      <c r="AB142">
        <f t="shared" si="58"/>
        <v>-0.169617497994199</v>
      </c>
      <c r="AC142">
        <f t="shared" si="59"/>
        <v>0</v>
      </c>
      <c r="AD142">
        <f t="shared" si="60"/>
        <v>0</v>
      </c>
    </row>
    <row r="143" spans="2:30">
      <c r="B143">
        <v>0.88</v>
      </c>
      <c r="D143" s="28"/>
      <c r="E143" s="87">
        <v>-9.21944049904246</v>
      </c>
      <c r="F143" s="87">
        <v>0.763503664696688</v>
      </c>
      <c r="G143" s="87">
        <v>24.9964594474933</v>
      </c>
      <c r="H143" s="87">
        <v>-24.0582822822799</v>
      </c>
      <c r="I143" s="58"/>
      <c r="J143" s="24"/>
      <c r="K143" s="24"/>
      <c r="L143" s="24"/>
      <c r="M143" s="25"/>
      <c r="O143" s="60"/>
      <c r="P143" s="60"/>
      <c r="Q143" s="60"/>
      <c r="R143" s="60"/>
      <c r="T143" s="1"/>
      <c r="V143">
        <f t="shared" si="53"/>
        <v>1.909139200172</v>
      </c>
      <c r="W143">
        <f t="shared" si="54"/>
        <v>0.575393533952798</v>
      </c>
      <c r="X143">
        <f t="shared" si="55"/>
        <v>0</v>
      </c>
      <c r="Y143">
        <f t="shared" si="56"/>
        <v>0</v>
      </c>
      <c r="AA143">
        <f t="shared" si="57"/>
        <v>-0.234515783938495</v>
      </c>
      <c r="AB143">
        <f t="shared" si="58"/>
        <v>-0.149967649210502</v>
      </c>
      <c r="AC143">
        <f t="shared" si="59"/>
        <v>0</v>
      </c>
      <c r="AD143">
        <f t="shared" si="60"/>
        <v>0</v>
      </c>
    </row>
    <row r="144" spans="2:30">
      <c r="B144">
        <v>0.9</v>
      </c>
      <c r="D144" s="28"/>
      <c r="E144" s="87">
        <v>-10.0487072052219</v>
      </c>
      <c r="F144" s="87">
        <v>1.09990455256876</v>
      </c>
      <c r="G144" s="87">
        <v>25.2861345270935</v>
      </c>
      <c r="H144" s="87">
        <v>-24.2945737897584</v>
      </c>
      <c r="I144" s="58"/>
      <c r="J144" s="24"/>
      <c r="K144" s="24"/>
      <c r="L144" s="24"/>
      <c r="M144" s="25"/>
      <c r="O144" s="60"/>
      <c r="P144" s="60"/>
      <c r="Q144" s="60"/>
      <c r="R144" s="60"/>
      <c r="T144" s="1"/>
      <c r="V144">
        <f t="shared" si="53"/>
        <v>2.1436549841105</v>
      </c>
      <c r="W144">
        <f t="shared" si="54"/>
        <v>0.725361183163301</v>
      </c>
      <c r="X144">
        <f t="shared" si="55"/>
        <v>0</v>
      </c>
      <c r="Y144">
        <f t="shared" si="56"/>
        <v>0</v>
      </c>
      <c r="AA144">
        <f t="shared" si="57"/>
        <v>-0.186163322398706</v>
      </c>
      <c r="AB144">
        <f t="shared" si="58"/>
        <v>-0.127279831451599</v>
      </c>
      <c r="AC144">
        <f t="shared" si="59"/>
        <v>0</v>
      </c>
      <c r="AD144">
        <f t="shared" si="60"/>
        <v>0</v>
      </c>
    </row>
    <row r="145" spans="2:30">
      <c r="B145">
        <v>0.92</v>
      </c>
      <c r="D145" s="28"/>
      <c r="E145" s="87">
        <v>-10.8778146348639</v>
      </c>
      <c r="F145" s="87">
        <v>1.43605363121946</v>
      </c>
      <c r="G145" s="87">
        <v>25.4609229056481</v>
      </c>
      <c r="H145" s="87">
        <v>-24.3857012259245</v>
      </c>
      <c r="I145" s="58"/>
      <c r="J145" s="24"/>
      <c r="K145" s="24"/>
      <c r="L145" s="24"/>
      <c r="M145" s="25"/>
      <c r="O145" s="60"/>
      <c r="P145" s="60"/>
      <c r="Q145" s="60"/>
      <c r="R145" s="60"/>
      <c r="T145" s="1"/>
      <c r="V145">
        <f t="shared" si="53"/>
        <v>2.3298183065092</v>
      </c>
      <c r="W145">
        <f t="shared" si="54"/>
        <v>0.8526410146149</v>
      </c>
      <c r="X145">
        <f t="shared" si="55"/>
        <v>0</v>
      </c>
      <c r="Y145">
        <f t="shared" si="56"/>
        <v>0</v>
      </c>
      <c r="AA145">
        <f t="shared" si="57"/>
        <v>-0.134917327725795</v>
      </c>
      <c r="AB145">
        <f t="shared" si="58"/>
        <v>-0.102257074145001</v>
      </c>
      <c r="AC145">
        <f t="shared" si="59"/>
        <v>0</v>
      </c>
      <c r="AD145">
        <f t="shared" si="60"/>
        <v>0</v>
      </c>
    </row>
    <row r="146" spans="2:30">
      <c r="B146">
        <v>0.94</v>
      </c>
      <c r="E146" s="87">
        <v>-11.7028262413299</v>
      </c>
      <c r="F146" s="87">
        <v>1.76969302294719</v>
      </c>
      <c r="G146" s="87">
        <v>25.5284835678356</v>
      </c>
      <c r="H146" s="87">
        <v>-24.3330662861875</v>
      </c>
      <c r="V146">
        <f t="shared" ref="V146:V170" si="61">E58-E59</f>
        <v>2.464735634235</v>
      </c>
      <c r="W146">
        <f t="shared" ref="W146:W170" si="62">F58-F59</f>
        <v>0.954898088759901</v>
      </c>
      <c r="X146">
        <f t="shared" ref="X146:X170" si="63">G58-G59</f>
        <v>0</v>
      </c>
      <c r="Y146">
        <f t="shared" ref="Y146:Y170" si="64">H58-H59</f>
        <v>0</v>
      </c>
      <c r="AA146">
        <f t="shared" ref="AA146:AA179" si="65">V146-V147</f>
        <v>-0.0819961296622012</v>
      </c>
      <c r="AB146">
        <f t="shared" si="58"/>
        <v>-0.0756024067198986</v>
      </c>
      <c r="AC146">
        <f t="shared" si="59"/>
        <v>0</v>
      </c>
      <c r="AD146">
        <f t="shared" si="60"/>
        <v>0</v>
      </c>
    </row>
    <row r="147" spans="2:30">
      <c r="B147">
        <v>0.96</v>
      </c>
      <c r="E147" s="87">
        <v>-12.5198338794994</v>
      </c>
      <c r="F147" s="87">
        <v>2.09858144290811</v>
      </c>
      <c r="G147" s="87">
        <v>25.4970050488471</v>
      </c>
      <c r="H147" s="87">
        <v>-24.1405268500805</v>
      </c>
      <c r="V147">
        <f t="shared" si="61"/>
        <v>2.5467317638972</v>
      </c>
      <c r="W147">
        <f t="shared" si="62"/>
        <v>1.0305004954798</v>
      </c>
      <c r="X147">
        <f t="shared" si="63"/>
        <v>0</v>
      </c>
      <c r="Y147">
        <f t="shared" si="64"/>
        <v>0</v>
      </c>
      <c r="AA147">
        <f t="shared" si="65"/>
        <v>-0.0286180579458026</v>
      </c>
      <c r="AB147">
        <f t="shared" si="58"/>
        <v>-0.0480188586065999</v>
      </c>
      <c r="AC147">
        <f t="shared" si="59"/>
        <v>0</v>
      </c>
      <c r="AD147">
        <f t="shared" si="60"/>
        <v>-9.99200722162641e-16</v>
      </c>
    </row>
    <row r="148" spans="2:30">
      <c r="B148">
        <v>0.98</v>
      </c>
      <c r="E148" s="87">
        <v>-13.324978924994</v>
      </c>
      <c r="F148" s="87">
        <v>2.42050628279605</v>
      </c>
      <c r="G148" s="87">
        <v>25.3750180657282</v>
      </c>
      <c r="H148" s="87">
        <v>-23.8141846602907</v>
      </c>
      <c r="V148">
        <f t="shared" si="61"/>
        <v>2.575349821843</v>
      </c>
      <c r="W148">
        <f t="shared" si="62"/>
        <v>1.0785193540864</v>
      </c>
      <c r="X148">
        <f t="shared" si="63"/>
        <v>0</v>
      </c>
      <c r="Y148">
        <f t="shared" si="64"/>
        <v>9.99200722162641e-16</v>
      </c>
      <c r="AA148">
        <f t="shared" si="65"/>
        <v>0.0239985576828019</v>
      </c>
      <c r="AB148">
        <f t="shared" si="58"/>
        <v>-0.0202094592323014</v>
      </c>
      <c r="AC148">
        <f t="shared" si="59"/>
        <v>0</v>
      </c>
      <c r="AD148">
        <f t="shared" si="60"/>
        <v>9.99200722162641e-16</v>
      </c>
    </row>
    <row r="149" spans="2:30">
      <c r="B149">
        <v>1</v>
      </c>
      <c r="E149" s="87">
        <v>-14.1144733876723</v>
      </c>
      <c r="F149" s="87">
        <v>2.73329574608854</v>
      </c>
      <c r="G149" s="87">
        <v>25.1713300970577</v>
      </c>
      <c r="H149" s="87">
        <v>-23.3621649287137</v>
      </c>
      <c r="V149">
        <f t="shared" si="61"/>
        <v>2.5513512641602</v>
      </c>
      <c r="W149">
        <f t="shared" si="62"/>
        <v>1.0987288133187</v>
      </c>
      <c r="X149">
        <f t="shared" si="63"/>
        <v>0</v>
      </c>
      <c r="Y149">
        <f t="shared" si="64"/>
        <v>0</v>
      </c>
      <c r="AA149">
        <f t="shared" si="65"/>
        <v>0.0746353874859995</v>
      </c>
      <c r="AB149">
        <f t="shared" si="58"/>
        <v>0.00712276197389983</v>
      </c>
      <c r="AC149">
        <f t="shared" si="59"/>
        <v>0</v>
      </c>
      <c r="AD149">
        <f t="shared" si="60"/>
        <v>0</v>
      </c>
    </row>
    <row r="150" spans="2:30">
      <c r="B150">
        <v>1.02</v>
      </c>
      <c r="E150" s="87">
        <v>-14.8846209678289</v>
      </c>
      <c r="F150" s="87">
        <v>3.03483092026765</v>
      </c>
      <c r="G150" s="87">
        <v>24.894959876683</v>
      </c>
      <c r="H150" s="87">
        <v>-22.7943959940742</v>
      </c>
      <c r="V150">
        <f t="shared" si="61"/>
        <v>2.4767158766742</v>
      </c>
      <c r="W150">
        <f t="shared" si="62"/>
        <v>1.0916060513448</v>
      </c>
      <c r="X150">
        <f t="shared" si="63"/>
        <v>0</v>
      </c>
      <c r="Y150">
        <f t="shared" si="64"/>
        <v>0</v>
      </c>
      <c r="AA150">
        <f t="shared" si="65"/>
        <v>0.122074101720901</v>
      </c>
      <c r="AB150">
        <f t="shared" si="58"/>
        <v>0.0332747755814005</v>
      </c>
      <c r="AC150">
        <f t="shared" si="59"/>
        <v>-9.76996261670138e-15</v>
      </c>
      <c r="AD150">
        <f t="shared" si="60"/>
        <v>0</v>
      </c>
    </row>
    <row r="151" spans="2:30">
      <c r="B151">
        <v>1.04</v>
      </c>
      <c r="E151" s="87">
        <v>-15.6318381983371</v>
      </c>
      <c r="F151" s="87">
        <v>3.32305790633643</v>
      </c>
      <c r="G151" s="87">
        <v>24.5550719791289</v>
      </c>
      <c r="H151" s="87">
        <v>-22.1223889279806</v>
      </c>
      <c r="V151">
        <f t="shared" si="61"/>
        <v>2.3546417749533</v>
      </c>
      <c r="W151">
        <f t="shared" si="62"/>
        <v>1.0583312757634</v>
      </c>
      <c r="X151">
        <f t="shared" si="63"/>
        <v>9.76996261670138e-15</v>
      </c>
      <c r="Y151">
        <f t="shared" si="64"/>
        <v>0</v>
      </c>
      <c r="AA151">
        <f t="shared" si="65"/>
        <v>0.165096370650559</v>
      </c>
      <c r="AB151">
        <f t="shared" si="58"/>
        <v>0.0575435521635619</v>
      </c>
      <c r="AC151">
        <f t="shared" si="59"/>
        <v>9.76996261670138e-15</v>
      </c>
      <c r="AD151">
        <f t="shared" si="60"/>
        <v>-9.99200722162641e-16</v>
      </c>
    </row>
    <row r="152" spans="2:30">
      <c r="B152">
        <v>1.06</v>
      </c>
      <c r="E152" s="87">
        <v>-16.3526755237657</v>
      </c>
      <c r="F152" s="87">
        <v>3.59599990822843</v>
      </c>
      <c r="G152" s="87">
        <v>24.1609113362508</v>
      </c>
      <c r="H152" s="87">
        <v>-21.3590171982754</v>
      </c>
      <c r="V152">
        <f t="shared" si="61"/>
        <v>2.18954540430274</v>
      </c>
      <c r="W152">
        <f t="shared" si="62"/>
        <v>1.00078772359984</v>
      </c>
      <c r="X152">
        <f t="shared" si="63"/>
        <v>0</v>
      </c>
      <c r="Y152">
        <f t="shared" si="64"/>
        <v>9.99200722162641e-16</v>
      </c>
      <c r="AA152">
        <f t="shared" si="65"/>
        <v>0.202483864535479</v>
      </c>
      <c r="AB152">
        <f t="shared" si="58"/>
        <v>0.0792260622896492</v>
      </c>
      <c r="AC152">
        <f t="shared" si="59"/>
        <v>0</v>
      </c>
      <c r="AD152">
        <f t="shared" si="60"/>
        <v>9.99200722162641e-16</v>
      </c>
    </row>
    <row r="153" spans="2:30">
      <c r="B153">
        <v>1.08</v>
      </c>
      <c r="E153" s="87">
        <v>-17.0438384138746</v>
      </c>
      <c r="F153" s="87">
        <v>3.85176932794675</v>
      </c>
      <c r="G153" s="87">
        <v>23.7217377710773</v>
      </c>
      <c r="H153" s="87">
        <v>-20.5182962750895</v>
      </c>
      <c r="V153">
        <f t="shared" si="61"/>
        <v>1.98706153976726</v>
      </c>
      <c r="W153">
        <f t="shared" si="62"/>
        <v>0.921561661310189</v>
      </c>
      <c r="X153">
        <f t="shared" si="63"/>
        <v>0</v>
      </c>
      <c r="Y153">
        <f t="shared" si="64"/>
        <v>0</v>
      </c>
      <c r="AA153">
        <f t="shared" si="65"/>
        <v>0.233018253633511</v>
      </c>
      <c r="AB153">
        <f t="shared" si="58"/>
        <v>0.0976192765324591</v>
      </c>
      <c r="AC153">
        <f t="shared" si="59"/>
        <v>0</v>
      </c>
      <c r="AD153">
        <f t="shared" si="60"/>
        <v>0</v>
      </c>
    </row>
    <row r="154" spans="2:30">
      <c r="B154">
        <v>1.1</v>
      </c>
      <c r="E154" s="87">
        <v>-17.7022084370018</v>
      </c>
      <c r="F154" s="87">
        <v>4.08857988935098</v>
      </c>
      <c r="G154" s="87">
        <v>23.2467605717593</v>
      </c>
      <c r="H154" s="87">
        <v>-19.6151632941927</v>
      </c>
      <c r="V154">
        <f t="shared" si="61"/>
        <v>1.75404328613375</v>
      </c>
      <c r="W154">
        <f t="shared" si="62"/>
        <v>0.82394238477773</v>
      </c>
      <c r="X154">
        <f t="shared" si="63"/>
        <v>0</v>
      </c>
      <c r="Y154">
        <f t="shared" si="64"/>
        <v>0</v>
      </c>
      <c r="AA154">
        <f t="shared" si="65"/>
        <v>0.2554812082075</v>
      </c>
      <c r="AB154">
        <f t="shared" si="58"/>
        <v>0.112020165461299</v>
      </c>
      <c r="AC154">
        <f t="shared" si="59"/>
        <v>0</v>
      </c>
      <c r="AD154">
        <f t="shared" si="60"/>
        <v>-9.99200722162641e-16</v>
      </c>
    </row>
    <row r="155" spans="2:30">
      <c r="B155">
        <v>1.12</v>
      </c>
      <c r="E155" s="87">
        <v>-18.324864390747</v>
      </c>
      <c r="F155" s="87">
        <v>4.3047587447554</v>
      </c>
      <c r="G155" s="87">
        <v>22.7450730024944</v>
      </c>
      <c r="H155" s="87">
        <v>-18.6652566401298</v>
      </c>
      <c r="V155">
        <f t="shared" si="61"/>
        <v>1.49856207792625</v>
      </c>
      <c r="W155">
        <f t="shared" si="62"/>
        <v>0.711922219316431</v>
      </c>
      <c r="X155">
        <f t="shared" si="63"/>
        <v>0</v>
      </c>
      <c r="Y155">
        <f t="shared" si="64"/>
        <v>9.99200722162641e-16</v>
      </c>
      <c r="AA155">
        <f t="shared" si="65"/>
        <v>0.26865439851773</v>
      </c>
      <c r="AB155">
        <f t="shared" si="58"/>
        <v>0.121725699648653</v>
      </c>
      <c r="AC155">
        <f t="shared" si="59"/>
        <v>0</v>
      </c>
      <c r="AD155">
        <f t="shared" si="60"/>
        <v>9.99200722162641e-16</v>
      </c>
    </row>
    <row r="156" spans="2:30">
      <c r="B156">
        <v>1.14</v>
      </c>
      <c r="E156" s="87">
        <v>-18.9091033753597</v>
      </c>
      <c r="F156" s="87">
        <v>4.49875854142019</v>
      </c>
      <c r="G156" s="87">
        <v>22.2255868430984</v>
      </c>
      <c r="H156" s="87">
        <v>-17.6846956382189</v>
      </c>
      <c r="V156">
        <f t="shared" si="61"/>
        <v>1.22990767940852</v>
      </c>
      <c r="W156">
        <f t="shared" si="62"/>
        <v>0.590196519667778</v>
      </c>
      <c r="X156">
        <f t="shared" si="63"/>
        <v>0</v>
      </c>
      <c r="Y156">
        <f t="shared" si="64"/>
        <v>0</v>
      </c>
      <c r="AA156">
        <f t="shared" si="65"/>
        <v>0.27131949482142</v>
      </c>
      <c r="AB156">
        <f t="shared" si="58"/>
        <v>0.126032849664297</v>
      </c>
      <c r="AC156">
        <f t="shared" si="59"/>
        <v>0</v>
      </c>
      <c r="AD156">
        <f t="shared" si="60"/>
        <v>-9.99200722162641e-16</v>
      </c>
    </row>
    <row r="157" spans="2:30">
      <c r="B157">
        <v>1.16</v>
      </c>
      <c r="E157" s="87">
        <v>-19.4524619129631</v>
      </c>
      <c r="F157" s="87">
        <v>4.66916956252703</v>
      </c>
      <c r="G157" s="87">
        <v>21.6969669686846</v>
      </c>
      <c r="H157" s="87">
        <v>-16.6898601376874</v>
      </c>
      <c r="V157">
        <f t="shared" si="61"/>
        <v>0.9585881845871</v>
      </c>
      <c r="W157">
        <f t="shared" si="62"/>
        <v>0.464163670003481</v>
      </c>
      <c r="X157">
        <f t="shared" si="63"/>
        <v>0</v>
      </c>
      <c r="Y157">
        <f t="shared" si="64"/>
        <v>9.99200722162641e-16</v>
      </c>
      <c r="AA157">
        <f t="shared" si="65"/>
        <v>0.26225816738534</v>
      </c>
      <c r="AB157">
        <f t="shared" si="58"/>
        <v>0.124238586081232</v>
      </c>
      <c r="AC157">
        <f t="shared" si="59"/>
        <v>0</v>
      </c>
      <c r="AD157">
        <f t="shared" si="60"/>
        <v>9.99200722162641e-16</v>
      </c>
    </row>
    <row r="158" spans="2:30">
      <c r="B158">
        <v>1.18</v>
      </c>
      <c r="E158" s="87">
        <v>-19.9527370438602</v>
      </c>
      <c r="F158" s="87">
        <v>4.81473182804782</v>
      </c>
      <c r="G158" s="87">
        <v>21.1675658376693</v>
      </c>
      <c r="H158" s="87">
        <v>-15.6971701750227</v>
      </c>
      <c r="V158">
        <f t="shared" si="61"/>
        <v>0.69633001720176</v>
      </c>
      <c r="W158">
        <f t="shared" si="62"/>
        <v>0.33992508392225</v>
      </c>
      <c r="X158">
        <f t="shared" si="63"/>
        <v>0</v>
      </c>
      <c r="Y158">
        <f t="shared" si="64"/>
        <v>0</v>
      </c>
      <c r="AA158">
        <f t="shared" si="65"/>
        <v>0.240252086461953</v>
      </c>
      <c r="AB158">
        <f t="shared" si="58"/>
        <v>0.115639879468111</v>
      </c>
      <c r="AC158">
        <f t="shared" si="59"/>
        <v>-9.76996261670138e-15</v>
      </c>
      <c r="AD158">
        <f t="shared" si="60"/>
        <v>-9.99200722162641e-16</v>
      </c>
    </row>
    <row r="159" spans="2:30">
      <c r="B159">
        <v>1.2</v>
      </c>
      <c r="E159" s="87">
        <v>-20.4080074056512</v>
      </c>
      <c r="F159" s="87">
        <v>4.93434717269494</v>
      </c>
      <c r="G159" s="87">
        <v>20.6453580714506</v>
      </c>
      <c r="H159" s="87">
        <v>-14.7228655914852</v>
      </c>
      <c r="V159">
        <f t="shared" si="61"/>
        <v>0.456077930739807</v>
      </c>
      <c r="W159">
        <f t="shared" si="62"/>
        <v>0.224285204454139</v>
      </c>
      <c r="X159">
        <f t="shared" si="63"/>
        <v>9.76996261670138e-15</v>
      </c>
      <c r="Y159">
        <f t="shared" si="64"/>
        <v>9.99200722162641e-16</v>
      </c>
      <c r="AA159">
        <f t="shared" si="65"/>
        <v>0.204082922317815</v>
      </c>
      <c r="AB159">
        <f t="shared" si="58"/>
        <v>0.0995337003978083</v>
      </c>
      <c r="AC159">
        <f t="shared" si="59"/>
        <v>9.76996261670138e-15</v>
      </c>
      <c r="AD159">
        <f t="shared" si="60"/>
        <v>9.99200722162641e-16</v>
      </c>
    </row>
    <row r="160" spans="2:30">
      <c r="B160">
        <v>1.22</v>
      </c>
      <c r="E160" s="87">
        <v>-20.8166543696467</v>
      </c>
      <c r="F160" s="87">
        <v>5.02709136970822</v>
      </c>
      <c r="G160" s="87">
        <v>20.1378749767922</v>
      </c>
      <c r="H160" s="87">
        <v>-13.7827856792709</v>
      </c>
      <c r="V160">
        <f t="shared" si="61"/>
        <v>0.251995008421992</v>
      </c>
      <c r="W160">
        <f t="shared" si="62"/>
        <v>0.124751504056331</v>
      </c>
      <c r="X160">
        <f t="shared" si="63"/>
        <v>0</v>
      </c>
      <c r="Y160">
        <f t="shared" si="64"/>
        <v>0</v>
      </c>
      <c r="AA160">
        <f t="shared" si="65"/>
        <v>0.152532345211581</v>
      </c>
      <c r="AB160">
        <f t="shared" si="58"/>
        <v>0.0752170194414798</v>
      </c>
      <c r="AC160">
        <f t="shared" si="59"/>
        <v>0</v>
      </c>
      <c r="AD160">
        <f t="shared" si="60"/>
        <v>-9.99200722162641e-16</v>
      </c>
    </row>
    <row r="161" spans="2:30">
      <c r="B161">
        <v>1.24</v>
      </c>
      <c r="E161" s="87">
        <v>-21.1773831027958</v>
      </c>
      <c r="F161" s="87">
        <v>5.09222623172357</v>
      </c>
      <c r="G161" s="87">
        <v>19.6521391083127</v>
      </c>
      <c r="H161" s="87">
        <v>-12.8921487932943</v>
      </c>
      <c r="V161">
        <f t="shared" si="61"/>
        <v>0.099462663210411</v>
      </c>
      <c r="W161">
        <f t="shared" si="62"/>
        <v>0.0495344846148509</v>
      </c>
      <c r="X161">
        <f t="shared" si="63"/>
        <v>0</v>
      </c>
      <c r="Y161">
        <f t="shared" si="64"/>
        <v>9.99200722162641e-16</v>
      </c>
      <c r="AA161">
        <f t="shared" si="65"/>
        <v>0.08438202540288</v>
      </c>
      <c r="AB161">
        <f t="shared" si="58"/>
        <v>0.0419868071693621</v>
      </c>
      <c r="AC161">
        <f t="shared" si="59"/>
        <v>0</v>
      </c>
      <c r="AD161">
        <f t="shared" si="60"/>
        <v>9.99200722162641e-16</v>
      </c>
    </row>
    <row r="162" spans="2:30">
      <c r="B162">
        <v>1.26</v>
      </c>
      <c r="E162" s="87">
        <v>-21.4892436926404</v>
      </c>
      <c r="F162" s="87">
        <v>5.12921172310076</v>
      </c>
      <c r="G162" s="87">
        <v>19.194598773681</v>
      </c>
      <c r="H162" s="87">
        <v>-12.0653320088102</v>
      </c>
      <c r="V162">
        <f t="shared" si="61"/>
        <v>0.015080637807531</v>
      </c>
      <c r="W162">
        <f t="shared" si="62"/>
        <v>0.00754767744548879</v>
      </c>
      <c r="X162">
        <f t="shared" si="63"/>
        <v>0</v>
      </c>
      <c r="Y162">
        <f t="shared" si="64"/>
        <v>0</v>
      </c>
      <c r="AA162">
        <f t="shared" si="65"/>
        <v>-0.452737767811248</v>
      </c>
      <c r="AB162">
        <f t="shared" si="58"/>
        <v>-9.55291587284967</v>
      </c>
      <c r="AC162">
        <f t="shared" si="59"/>
        <v>2.93098878501041e-14</v>
      </c>
      <c r="AD162">
        <f t="shared" si="60"/>
        <v>-0.467818405619286</v>
      </c>
    </row>
    <row r="163" spans="2:30">
      <c r="B163">
        <v>1.28</v>
      </c>
      <c r="E163" s="87">
        <v>-21.7516522436211</v>
      </c>
      <c r="F163" s="87">
        <v>5.13771803214419</v>
      </c>
      <c r="G163" s="87">
        <v>18.7710626018353</v>
      </c>
      <c r="H163" s="87">
        <v>-11.3156507331971</v>
      </c>
      <c r="V163">
        <f t="shared" si="61"/>
        <v>0.467818405618779</v>
      </c>
      <c r="W163">
        <f t="shared" si="62"/>
        <v>9.56046355029516</v>
      </c>
      <c r="X163">
        <f t="shared" si="63"/>
        <v>-2.93098878501041e-14</v>
      </c>
      <c r="Y163">
        <f t="shared" si="64"/>
        <v>0.467818405619286</v>
      </c>
      <c r="AA163">
        <f t="shared" si="65"/>
        <v>0.467818405618779</v>
      </c>
      <c r="AB163">
        <f t="shared" si="58"/>
        <v>9.56046355029516</v>
      </c>
      <c r="AC163">
        <f t="shared" si="59"/>
        <v>-2.93098878501041e-14</v>
      </c>
      <c r="AD163">
        <f t="shared" si="60"/>
        <v>0.467818405619286</v>
      </c>
    </row>
    <row r="164" spans="2:30">
      <c r="B164">
        <v>1.3</v>
      </c>
      <c r="E164" s="87">
        <v>-21.9644119561944</v>
      </c>
      <c r="F164" s="87">
        <v>5.11763771207853</v>
      </c>
      <c r="G164" s="87">
        <v>18.3866340940146</v>
      </c>
      <c r="H164" s="87">
        <v>-10.6551383406599</v>
      </c>
      <c r="V164">
        <f t="shared" si="61"/>
        <v>0</v>
      </c>
      <c r="W164">
        <f t="shared" si="62"/>
        <v>0</v>
      </c>
      <c r="X164">
        <f t="shared" si="63"/>
        <v>0</v>
      </c>
      <c r="Y164">
        <f t="shared" si="64"/>
        <v>0</v>
      </c>
      <c r="AA164">
        <f t="shared" si="65"/>
        <v>0</v>
      </c>
      <c r="AB164">
        <f t="shared" si="58"/>
        <v>0</v>
      </c>
      <c r="AC164">
        <f t="shared" si="59"/>
        <v>0</v>
      </c>
      <c r="AD164">
        <f t="shared" si="60"/>
        <v>0</v>
      </c>
    </row>
    <row r="165" spans="2:30">
      <c r="B165">
        <v>1.32</v>
      </c>
      <c r="E165" s="87">
        <v>-22.1277342575162</v>
      </c>
      <c r="F165" s="87">
        <v>5.06909775899908</v>
      </c>
      <c r="G165" s="87">
        <v>18.0456461232235</v>
      </c>
      <c r="H165" s="87">
        <v>-10.0943258298505</v>
      </c>
      <c r="V165">
        <f t="shared" si="61"/>
        <v>0</v>
      </c>
      <c r="W165">
        <f t="shared" si="62"/>
        <v>0</v>
      </c>
      <c r="X165">
        <f t="shared" si="63"/>
        <v>0</v>
      </c>
      <c r="Y165">
        <f t="shared" si="64"/>
        <v>0</v>
      </c>
      <c r="AA165">
        <f t="shared" si="65"/>
        <v>0.467818405619293</v>
      </c>
      <c r="AB165">
        <f t="shared" si="58"/>
        <v>-4.54632257233827</v>
      </c>
      <c r="AC165">
        <f t="shared" si="59"/>
        <v>-4.54632257233826</v>
      </c>
      <c r="AD165">
        <f t="shared" si="60"/>
        <v>0.467818405619293</v>
      </c>
    </row>
    <row r="166" spans="2:30">
      <c r="B166">
        <v>1.34</v>
      </c>
      <c r="E166" s="87">
        <v>-22.2422598805593</v>
      </c>
      <c r="F166" s="87">
        <v>4.99247173565868</v>
      </c>
      <c r="G166" s="87">
        <v>17.7515955196405</v>
      </c>
      <c r="H166" s="87">
        <v>-9.64202142419296</v>
      </c>
      <c r="V166">
        <f t="shared" si="61"/>
        <v>-0.467818405619293</v>
      </c>
      <c r="W166">
        <f t="shared" si="62"/>
        <v>4.54632257233827</v>
      </c>
      <c r="X166">
        <f t="shared" si="63"/>
        <v>4.54632257233826</v>
      </c>
      <c r="Y166">
        <f t="shared" si="64"/>
        <v>-0.467818405619293</v>
      </c>
      <c r="AA166">
        <f t="shared" si="65"/>
        <v>-0.452737767811278</v>
      </c>
      <c r="AB166">
        <f t="shared" si="58"/>
        <v>4.55385553270057</v>
      </c>
      <c r="AC166">
        <f t="shared" si="59"/>
        <v>4.54632257233826</v>
      </c>
      <c r="AD166">
        <f t="shared" si="60"/>
        <v>-0.467818405619293</v>
      </c>
    </row>
    <row r="167" spans="2:30">
      <c r="B167">
        <v>1.36</v>
      </c>
      <c r="E167" s="87">
        <v>-22.3090799604191</v>
      </c>
      <c r="F167" s="87">
        <v>4.88839186087722</v>
      </c>
      <c r="G167" s="87">
        <v>17.5070775872719</v>
      </c>
      <c r="H167" s="87">
        <v>-9.30509021804487</v>
      </c>
      <c r="V167">
        <f t="shared" si="61"/>
        <v>-0.015080637808015</v>
      </c>
      <c r="W167">
        <f t="shared" si="62"/>
        <v>-0.00753296036230022</v>
      </c>
      <c r="X167">
        <f t="shared" si="63"/>
        <v>0</v>
      </c>
      <c r="Y167">
        <f t="shared" si="64"/>
        <v>0</v>
      </c>
      <c r="AA167">
        <f t="shared" si="65"/>
        <v>0.084382025402246</v>
      </c>
      <c r="AB167">
        <f t="shared" si="58"/>
        <v>0.0423952182332599</v>
      </c>
      <c r="AC167">
        <f t="shared" si="59"/>
        <v>0</v>
      </c>
      <c r="AD167">
        <f t="shared" si="60"/>
        <v>0</v>
      </c>
    </row>
    <row r="168" spans="2:30">
      <c r="B168">
        <v>1.38</v>
      </c>
      <c r="E168" s="87">
        <v>-22.3297571649974</v>
      </c>
      <c r="F168" s="87">
        <v>4.75776109895108</v>
      </c>
      <c r="G168" s="87">
        <v>17.3137206435237</v>
      </c>
      <c r="H168" s="87">
        <v>-9.08823381139981</v>
      </c>
      <c r="V168">
        <f t="shared" si="61"/>
        <v>-0.099462663210261</v>
      </c>
      <c r="W168">
        <f t="shared" si="62"/>
        <v>-0.0499281785955601</v>
      </c>
      <c r="X168">
        <f t="shared" si="63"/>
        <v>0</v>
      </c>
      <c r="Y168">
        <f t="shared" si="64"/>
        <v>0</v>
      </c>
      <c r="AA168">
        <f t="shared" si="65"/>
        <v>0.152532345211251</v>
      </c>
      <c r="AB168">
        <f t="shared" si="58"/>
        <v>0.0773153257699395</v>
      </c>
      <c r="AC168">
        <f t="shared" si="59"/>
        <v>0</v>
      </c>
      <c r="AD168">
        <f t="shared" si="60"/>
        <v>0</v>
      </c>
    </row>
    <row r="169" spans="5:30">
      <c r="E169" s="87">
        <v>-22.3063467454715</v>
      </c>
      <c r="F169" s="87">
        <v>4.60176530635842</v>
      </c>
      <c r="G169" s="87">
        <v>17.1721205816915</v>
      </c>
      <c r="H169" s="87">
        <v>-8.99376995031938</v>
      </c>
      <c r="V169">
        <f t="shared" si="61"/>
        <v>-0.251995008421512</v>
      </c>
      <c r="W169">
        <f t="shared" si="62"/>
        <v>-0.1272435043655</v>
      </c>
      <c r="X169">
        <f t="shared" si="63"/>
        <v>0</v>
      </c>
      <c r="Y169">
        <f t="shared" si="64"/>
        <v>0</v>
      </c>
      <c r="AA169">
        <f t="shared" si="65"/>
        <v>0.204082922318177</v>
      </c>
      <c r="AB169">
        <f t="shared" si="58"/>
        <v>0.104549221920061</v>
      </c>
      <c r="AC169">
        <f t="shared" si="59"/>
        <v>0</v>
      </c>
      <c r="AD169">
        <f t="shared" si="60"/>
        <v>0</v>
      </c>
    </row>
    <row r="170" spans="5:30">
      <c r="E170" s="87">
        <v>-22.2414176784371</v>
      </c>
      <c r="F170" s="87">
        <v>4.42188529252077</v>
      </c>
      <c r="G170" s="87">
        <v>17.0817753876143</v>
      </c>
      <c r="H170" s="87">
        <v>-9.02141212725813</v>
      </c>
      <c r="V170">
        <f t="shared" si="61"/>
        <v>-0.456077930739689</v>
      </c>
      <c r="W170">
        <f t="shared" si="62"/>
        <v>-0.23179272628556</v>
      </c>
      <c r="X170">
        <f t="shared" si="63"/>
        <v>0</v>
      </c>
      <c r="Y170">
        <f t="shared" si="64"/>
        <v>0</v>
      </c>
      <c r="AA170">
        <f t="shared" si="65"/>
        <v>0.240252086462611</v>
      </c>
      <c r="AB170">
        <f t="shared" si="58"/>
        <v>0.12461220699428</v>
      </c>
      <c r="AC170">
        <f t="shared" si="59"/>
        <v>0</v>
      </c>
      <c r="AD170">
        <f t="shared" si="60"/>
        <v>0</v>
      </c>
    </row>
    <row r="171" spans="5:30">
      <c r="E171" s="87">
        <v>-22.1380737450251</v>
      </c>
      <c r="F171" s="87">
        <v>4.21990894931951</v>
      </c>
      <c r="G171" s="87">
        <v>17.0410196907057</v>
      </c>
      <c r="H171" s="87">
        <v>-9.16804926733216</v>
      </c>
      <c r="V171">
        <f t="shared" ref="V171:V182" si="66">E83-E84</f>
        <v>-0.6963300172023</v>
      </c>
      <c r="W171">
        <f t="shared" ref="W171:W182" si="67">F83-F84</f>
        <v>-0.35640493327984</v>
      </c>
      <c r="X171">
        <f t="shared" ref="X171:X182" si="68">G83-G84</f>
        <v>0</v>
      </c>
      <c r="Y171">
        <f t="shared" ref="Y171:Y182" si="69">H83-H84</f>
        <v>0</v>
      </c>
      <c r="AA171">
        <f t="shared" si="65"/>
        <v>0.26225816738418</v>
      </c>
      <c r="AB171">
        <f t="shared" si="58"/>
        <v>0.13801958130334</v>
      </c>
      <c r="AC171">
        <f t="shared" si="59"/>
        <v>0</v>
      </c>
      <c r="AD171">
        <f t="shared" si="60"/>
        <v>0</v>
      </c>
    </row>
    <row r="172" spans="5:30">
      <c r="E172" s="87">
        <v>-21.9999746329381</v>
      </c>
      <c r="F172" s="87">
        <v>3.99794334623498</v>
      </c>
      <c r="G172" s="87">
        <v>17.0469593092551</v>
      </c>
      <c r="H172" s="87">
        <v>-9.42752529999621</v>
      </c>
      <c r="V172">
        <f t="shared" si="66"/>
        <v>-0.95858818458648</v>
      </c>
      <c r="W172">
        <f t="shared" si="67"/>
        <v>-0.49442451458318</v>
      </c>
      <c r="X172">
        <f t="shared" si="68"/>
        <v>0</v>
      </c>
      <c r="Y172">
        <f t="shared" si="69"/>
        <v>0</v>
      </c>
      <c r="AA172">
        <f t="shared" si="65"/>
        <v>0.27131949482248</v>
      </c>
      <c r="AB172">
        <f t="shared" si="58"/>
        <v>0.14528664515789</v>
      </c>
      <c r="AC172">
        <f t="shared" si="59"/>
        <v>0</v>
      </c>
      <c r="AD172">
        <f t="shared" si="60"/>
        <v>0</v>
      </c>
    </row>
    <row r="173" spans="5:30">
      <c r="E173" s="87">
        <v>-21.8313570499441</v>
      </c>
      <c r="F173" s="87">
        <v>3.75842682548548</v>
      </c>
      <c r="G173" s="87">
        <v>17.0954057957294</v>
      </c>
      <c r="H173" s="87">
        <v>-9.79041883958266</v>
      </c>
      <c r="V173">
        <f t="shared" si="66"/>
        <v>-1.22990767940896</v>
      </c>
      <c r="W173">
        <f t="shared" si="67"/>
        <v>-0.63971115974107</v>
      </c>
      <c r="X173">
        <f t="shared" si="68"/>
        <v>0</v>
      </c>
      <c r="Y173">
        <f t="shared" si="69"/>
        <v>0</v>
      </c>
      <c r="AA173">
        <f t="shared" si="65"/>
        <v>0.26865439851709</v>
      </c>
      <c r="AB173">
        <f t="shared" si="58"/>
        <v>0.14692869886866</v>
      </c>
      <c r="AC173">
        <f t="shared" si="59"/>
        <v>0</v>
      </c>
      <c r="AD173">
        <f t="shared" si="60"/>
        <v>0</v>
      </c>
    </row>
    <row r="174" spans="5:30">
      <c r="E174" s="87">
        <v>-21.6370557972649</v>
      </c>
      <c r="F174" s="87">
        <v>3.50414111435512</v>
      </c>
      <c r="G174" s="87">
        <v>17.180810947697</v>
      </c>
      <c r="H174" s="87">
        <v>-10.2438227970857</v>
      </c>
      <c r="V174">
        <f t="shared" si="66"/>
        <v>-1.49856207792605</v>
      </c>
      <c r="W174">
        <f t="shared" si="67"/>
        <v>-0.78663985860973</v>
      </c>
      <c r="X174">
        <f t="shared" si="68"/>
        <v>0</v>
      </c>
      <c r="Y174">
        <f t="shared" si="69"/>
        <v>0</v>
      </c>
      <c r="AA174">
        <f t="shared" si="65"/>
        <v>0.255481208207639</v>
      </c>
      <c r="AB174">
        <f t="shared" si="58"/>
        <v>0.143461042746285</v>
      </c>
      <c r="AC174">
        <f t="shared" si="59"/>
        <v>0</v>
      </c>
      <c r="AD174">
        <f t="shared" si="60"/>
        <v>0</v>
      </c>
    </row>
    <row r="175" spans="5:30">
      <c r="E175" s="87">
        <v>-21.4225248888004</v>
      </c>
      <c r="F175" s="87">
        <v>3.23822344325113</v>
      </c>
      <c r="G175" s="87">
        <v>17.2962013932361</v>
      </c>
      <c r="H175" s="87">
        <v>-10.771124009134</v>
      </c>
      <c r="V175">
        <f t="shared" si="66"/>
        <v>-1.75404328613369</v>
      </c>
      <c r="W175">
        <f t="shared" si="67"/>
        <v>-0.930100901356015</v>
      </c>
      <c r="X175">
        <f t="shared" si="68"/>
        <v>0</v>
      </c>
      <c r="Y175">
        <f t="shared" si="69"/>
        <v>0</v>
      </c>
      <c r="AA175">
        <f t="shared" si="65"/>
        <v>0.23301825363374</v>
      </c>
      <c r="AB175">
        <f t="shared" si="58"/>
        <v>0.135398977101511</v>
      </c>
      <c r="AC175">
        <f t="shared" si="59"/>
        <v>0</v>
      </c>
      <c r="AD175">
        <f t="shared" si="60"/>
        <v>0</v>
      </c>
    </row>
    <row r="176" spans="5:30">
      <c r="E176" s="87">
        <v>-21.1938586474343</v>
      </c>
      <c r="F176" s="87">
        <v>2.96417861792464</v>
      </c>
      <c r="G176" s="87">
        <v>17.4331131018589</v>
      </c>
      <c r="H176" s="87">
        <v>-11.3517828898821</v>
      </c>
      <c r="V176">
        <f t="shared" si="66"/>
        <v>-1.98706153976743</v>
      </c>
      <c r="W176">
        <f t="shared" si="67"/>
        <v>-1.06549987845753</v>
      </c>
      <c r="X176">
        <f t="shared" si="68"/>
        <v>0</v>
      </c>
      <c r="Y176">
        <f t="shared" si="69"/>
        <v>0</v>
      </c>
      <c r="AA176">
        <f t="shared" si="65"/>
        <v>0.20248386453499</v>
      </c>
      <c r="AB176">
        <f t="shared" si="58"/>
        <v>0.123257802244983</v>
      </c>
      <c r="AC176">
        <f t="shared" si="59"/>
        <v>0</v>
      </c>
      <c r="AD176">
        <f t="shared" si="60"/>
        <v>0</v>
      </c>
    </row>
    <row r="177" spans="5:30">
      <c r="E177" s="87">
        <v>-20.9578128070696</v>
      </c>
      <c r="F177" s="87">
        <v>2.68589114898719</v>
      </c>
      <c r="G177" s="87">
        <v>17.5815259355429</v>
      </c>
      <c r="H177" s="87">
        <v>-11.9611130427944</v>
      </c>
      <c r="V177">
        <f t="shared" si="66"/>
        <v>-2.18954540430242</v>
      </c>
      <c r="W177">
        <f t="shared" si="67"/>
        <v>-1.18875768070251</v>
      </c>
      <c r="X177">
        <f t="shared" si="68"/>
        <v>0</v>
      </c>
      <c r="Y177">
        <f t="shared" si="69"/>
        <v>0</v>
      </c>
      <c r="AA177">
        <f t="shared" si="65"/>
        <v>0.165096370650781</v>
      </c>
      <c r="AB177">
        <f t="shared" si="58"/>
        <v>0.107552818487421</v>
      </c>
      <c r="AC177">
        <f t="shared" si="59"/>
        <v>0</v>
      </c>
      <c r="AD177">
        <f t="shared" si="60"/>
        <v>0</v>
      </c>
    </row>
    <row r="178" spans="22:30">
      <c r="V178">
        <f t="shared" si="66"/>
        <v>-2.3546417749532</v>
      </c>
      <c r="W178">
        <f t="shared" si="67"/>
        <v>-1.29631049918993</v>
      </c>
      <c r="X178">
        <f t="shared" si="68"/>
        <v>0</v>
      </c>
      <c r="Y178">
        <f t="shared" si="69"/>
        <v>0</v>
      </c>
      <c r="AA178">
        <f t="shared" si="65"/>
        <v>0.122074101721299</v>
      </c>
      <c r="AB178">
        <f t="shared" si="58"/>
        <v>0.0887993261395101</v>
      </c>
      <c r="AC178">
        <f t="shared" si="59"/>
        <v>-9.76996261670138e-15</v>
      </c>
      <c r="AD178">
        <f t="shared" si="60"/>
        <v>0</v>
      </c>
    </row>
    <row r="179" spans="22:30">
      <c r="V179">
        <f t="shared" si="66"/>
        <v>-2.4767158766745</v>
      </c>
      <c r="W179">
        <f t="shared" si="67"/>
        <v>-1.38510982532944</v>
      </c>
      <c r="X179">
        <f t="shared" si="68"/>
        <v>9.76996261670138e-15</v>
      </c>
      <c r="Y179">
        <f t="shared" si="69"/>
        <v>0</v>
      </c>
      <c r="AA179">
        <f t="shared" si="65"/>
        <v>-2.4767158766745</v>
      </c>
      <c r="AB179">
        <f t="shared" si="58"/>
        <v>-1.38510982532944</v>
      </c>
      <c r="AC179">
        <f t="shared" si="59"/>
        <v>9.76996261670138e-15</v>
      </c>
      <c r="AD179">
        <f t="shared" si="60"/>
        <v>0</v>
      </c>
    </row>
  </sheetData>
  <mergeCells count="5">
    <mergeCell ref="D1:L1"/>
    <mergeCell ref="N1:V1"/>
    <mergeCell ref="D6:H7"/>
    <mergeCell ref="N6:R7"/>
    <mergeCell ref="N8:R9"/>
  </mergeCells>
  <dataValidations count="4">
    <dataValidation type="textLength" operator="lessThanOrEqual" allowBlank="1" showInputMessage="1" showErrorMessage="1" sqref="I9">
      <formula1>30</formula1>
    </dataValidation>
    <dataValidation type="whole" operator="equal" allowBlank="1" showInputMessage="1" showErrorMessage="1" promptTitle="谨慎修改" prompt="第三代外骨骼膝关节120°" sqref="J9 M9">
      <formula1>120</formula1>
    </dataValidation>
    <dataValidation type="whole" operator="equal" allowBlank="1" showInputMessage="1" showErrorMessage="1" promptTitle="谨慎修改" prompt="第三代外骨骼髋关节157°" sqref="K9:L9">
      <formula1>157</formula1>
    </dataValidation>
    <dataValidation type="decimal" operator="between" allowBlank="1" showInputMessage="1" showErrorMessage="1" errorTitle="时间不合理" error="有效范围：0~60" promptTitle="有效范围：0~60" sqref="D11:D22">
      <formula1>0</formula1>
      <formula2>60</formula2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65"/>
  <sheetViews>
    <sheetView zoomScale="115" zoomScaleNormal="115" topLeftCell="A49" workbookViewId="0">
      <selection activeCell="F23" sqref="F23"/>
    </sheetView>
  </sheetViews>
  <sheetFormatPr defaultColWidth="9" defaultRowHeight="13.5"/>
  <cols>
    <col min="5" max="5" width="9.5" customWidth="1"/>
    <col min="6" max="6" width="10.375" customWidth="1"/>
    <col min="7" max="8" width="13.75"/>
    <col min="15" max="17" width="13.75"/>
    <col min="18" max="18" width="12.625"/>
    <col min="22" max="22" width="9.5" customWidth="1"/>
  </cols>
  <sheetData>
    <row r="1" spans="1:22">
      <c r="A1" s="1"/>
      <c r="B1" s="1"/>
      <c r="C1" s="1"/>
      <c r="D1" s="76" t="s">
        <v>0</v>
      </c>
      <c r="E1" s="2"/>
      <c r="F1" s="2"/>
      <c r="G1" s="2"/>
      <c r="H1" s="2"/>
      <c r="I1" s="2"/>
      <c r="J1" s="2"/>
      <c r="K1" s="2"/>
      <c r="L1" s="2"/>
      <c r="M1" s="7"/>
      <c r="N1" s="33" t="s">
        <v>1</v>
      </c>
      <c r="O1" s="34"/>
      <c r="P1" s="34"/>
      <c r="Q1" s="34"/>
      <c r="R1" s="34"/>
      <c r="S1" s="34"/>
      <c r="T1" s="34"/>
      <c r="U1" s="34"/>
      <c r="V1" s="34"/>
    </row>
    <row r="2" spans="1:22">
      <c r="A2" s="1"/>
      <c r="B2" s="1"/>
      <c r="C2" s="1"/>
      <c r="D2" s="3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35" t="s">
        <v>9</v>
      </c>
      <c r="L2" s="36" t="s">
        <v>10</v>
      </c>
      <c r="M2" s="7"/>
      <c r="N2" s="37" t="s">
        <v>2</v>
      </c>
      <c r="O2" s="35" t="s">
        <v>3</v>
      </c>
      <c r="P2" s="35" t="s">
        <v>4</v>
      </c>
      <c r="Q2" s="35" t="s">
        <v>5</v>
      </c>
      <c r="R2" s="35" t="s">
        <v>6</v>
      </c>
      <c r="S2" s="35" t="s">
        <v>7</v>
      </c>
      <c r="T2" s="35" t="s">
        <v>8</v>
      </c>
      <c r="U2" s="61" t="s">
        <v>9</v>
      </c>
      <c r="V2" s="36" t="s">
        <v>10</v>
      </c>
    </row>
    <row r="3" ht="14.25" spans="1:22">
      <c r="A3" s="1"/>
      <c r="B3" s="1"/>
      <c r="C3" s="1"/>
      <c r="D3" s="5" t="s">
        <v>11</v>
      </c>
      <c r="E3" s="6">
        <v>24</v>
      </c>
      <c r="F3" s="6">
        <v>50</v>
      </c>
      <c r="G3" s="6">
        <v>73.055</v>
      </c>
      <c r="H3" s="6">
        <v>29</v>
      </c>
      <c r="I3" s="6">
        <v>49.3</v>
      </c>
      <c r="J3" s="6">
        <v>12</v>
      </c>
      <c r="K3" s="35">
        <v>2000</v>
      </c>
      <c r="L3" s="35">
        <v>5</v>
      </c>
      <c r="M3" s="7"/>
      <c r="N3" s="5" t="s">
        <v>11</v>
      </c>
      <c r="O3" s="6">
        <v>24</v>
      </c>
      <c r="P3" s="6">
        <v>55</v>
      </c>
      <c r="Q3" s="6">
        <v>60.05</v>
      </c>
      <c r="R3" s="6">
        <v>23</v>
      </c>
      <c r="S3" s="6">
        <v>52</v>
      </c>
      <c r="T3" s="6">
        <v>12</v>
      </c>
      <c r="U3" s="62">
        <v>2000</v>
      </c>
      <c r="V3" s="36">
        <v>5</v>
      </c>
    </row>
    <row r="4" spans="1:22">
      <c r="A4" s="1"/>
      <c r="B4" s="1"/>
      <c r="C4" s="1"/>
      <c r="D4" s="7" t="s">
        <v>12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14.2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4.25" spans="1:22">
      <c r="A6" s="1"/>
      <c r="B6" s="1"/>
      <c r="C6" s="1"/>
      <c r="D6" s="8" t="s">
        <v>13</v>
      </c>
      <c r="E6" s="9"/>
      <c r="F6" s="9"/>
      <c r="G6" s="9"/>
      <c r="H6" s="10"/>
      <c r="I6" s="7"/>
      <c r="J6" s="7"/>
      <c r="K6" s="7"/>
      <c r="L6" s="7"/>
      <c r="M6" s="7"/>
      <c r="N6" s="38" t="s">
        <v>14</v>
      </c>
      <c r="O6" s="39"/>
      <c r="P6" s="39"/>
      <c r="Q6" s="39"/>
      <c r="R6" s="63"/>
      <c r="S6" s="1"/>
      <c r="T6" s="1"/>
      <c r="U6" s="1"/>
      <c r="V6" s="1"/>
    </row>
    <row r="7" spans="1:22">
      <c r="A7" s="1"/>
      <c r="B7" s="1"/>
      <c r="C7" s="1"/>
      <c r="D7" s="11"/>
      <c r="E7" s="12"/>
      <c r="F7" s="12"/>
      <c r="G7" s="12"/>
      <c r="H7" s="13"/>
      <c r="I7" s="7"/>
      <c r="J7" s="7"/>
      <c r="K7" s="7"/>
      <c r="L7" s="7"/>
      <c r="M7" s="7"/>
      <c r="N7" s="40"/>
      <c r="O7" s="41"/>
      <c r="P7" s="41"/>
      <c r="Q7" s="41"/>
      <c r="R7" s="64"/>
      <c r="S7" s="1"/>
      <c r="T7" s="1"/>
      <c r="U7" s="1"/>
      <c r="V7" s="1"/>
    </row>
    <row r="8" ht="14.25" spans="1:22">
      <c r="A8" s="1"/>
      <c r="B8" s="1"/>
      <c r="C8" s="1"/>
      <c r="D8" s="14" t="s">
        <v>15</v>
      </c>
      <c r="E8" s="15">
        <v>130</v>
      </c>
      <c r="F8" s="15">
        <v>150</v>
      </c>
      <c r="G8" s="15">
        <v>150</v>
      </c>
      <c r="H8" s="16">
        <v>130</v>
      </c>
      <c r="I8" s="42" t="s">
        <v>16</v>
      </c>
      <c r="J8" s="43">
        <v>0.9</v>
      </c>
      <c r="K8" s="7"/>
      <c r="L8" s="42" t="s">
        <v>17</v>
      </c>
      <c r="M8" s="44">
        <v>0.95</v>
      </c>
      <c r="N8" s="45" t="s">
        <v>18</v>
      </c>
      <c r="O8" s="46"/>
      <c r="P8" s="46"/>
      <c r="Q8" s="46"/>
      <c r="R8" s="65"/>
      <c r="S8" s="1"/>
      <c r="T8" s="1"/>
      <c r="U8" s="1"/>
      <c r="V8" s="1"/>
    </row>
    <row r="9" ht="14.25" spans="1:22">
      <c r="A9" s="1"/>
      <c r="B9" s="1"/>
      <c r="C9" s="1"/>
      <c r="D9" s="14" t="s">
        <v>19</v>
      </c>
      <c r="E9" s="15">
        <v>-30</v>
      </c>
      <c r="F9" s="15">
        <v>-20</v>
      </c>
      <c r="G9" s="15">
        <v>-20</v>
      </c>
      <c r="H9" s="16">
        <v>-10</v>
      </c>
      <c r="I9" s="47" t="s">
        <v>20</v>
      </c>
      <c r="J9" s="47">
        <v>120</v>
      </c>
      <c r="K9" s="47">
        <v>157</v>
      </c>
      <c r="L9" s="47">
        <v>157</v>
      </c>
      <c r="M9" s="47">
        <v>120</v>
      </c>
      <c r="N9" s="45"/>
      <c r="O9" s="46"/>
      <c r="P9" s="46"/>
      <c r="Q9" s="46"/>
      <c r="R9" s="65"/>
      <c r="S9" s="1"/>
      <c r="T9" s="1"/>
      <c r="U9" s="1"/>
      <c r="V9" s="1"/>
    </row>
    <row r="10" ht="14.25" spans="1:22">
      <c r="A10" s="1"/>
      <c r="B10" s="1"/>
      <c r="C10" s="1" t="s">
        <v>21</v>
      </c>
      <c r="D10" s="17" t="s">
        <v>22</v>
      </c>
      <c r="E10" s="18" t="s">
        <v>23</v>
      </c>
      <c r="F10" s="18" t="s">
        <v>24</v>
      </c>
      <c r="G10" s="18" t="s">
        <v>25</v>
      </c>
      <c r="H10" s="19" t="s">
        <v>26</v>
      </c>
      <c r="I10" s="7"/>
      <c r="J10" s="7" t="s">
        <v>27</v>
      </c>
      <c r="K10" s="7" t="s">
        <v>28</v>
      </c>
      <c r="L10" s="7" t="s">
        <v>29</v>
      </c>
      <c r="M10" s="7" t="s">
        <v>30</v>
      </c>
      <c r="N10" s="48"/>
      <c r="O10" s="49"/>
      <c r="P10" s="49"/>
      <c r="Q10" s="49"/>
      <c r="R10" s="66"/>
      <c r="S10" s="1"/>
      <c r="T10" s="1"/>
      <c r="U10" s="1"/>
      <c r="V10" s="1"/>
    </row>
    <row r="11" spans="1:22">
      <c r="A11" s="1"/>
      <c r="B11" s="1"/>
      <c r="C11" s="1"/>
      <c r="D11" s="20">
        <v>1.1</v>
      </c>
      <c r="E11" s="21">
        <f t="shared" ref="E11:H11" si="0">E15</f>
        <v>75</v>
      </c>
      <c r="F11" s="21">
        <f t="shared" si="0"/>
        <v>58</v>
      </c>
      <c r="G11" s="21">
        <f t="shared" si="0"/>
        <v>-4</v>
      </c>
      <c r="H11" s="22">
        <f t="shared" si="0"/>
        <v>0</v>
      </c>
      <c r="I11" s="50">
        <f t="shared" ref="I11:I24" si="1">D11*$J$8</f>
        <v>0.99</v>
      </c>
      <c r="J11" s="21">
        <f>-TRUNC(K$3*J$3*(G$3-H$3*SIN((E11+J$9)*PI()/180)-SQRT(I$3^2-(E$3-F$3-H$3*COS((E11+J$9)*PI()/180))^2))/L$3)</f>
        <v>-150248</v>
      </c>
      <c r="K11" s="21">
        <f>-TRUNC(U$3*T$3*(Q$3-R$3*SIN((F11+K$9)*PI()/180)-SQRT(S$3^2-(O$3-P$3-R$3*COS((F11+K$9)*PI()/180))^2))/V$3)</f>
        <v>-108882</v>
      </c>
      <c r="L11">
        <f>-TRUNC(U$3*T$3*(Q$3-R$3*SIN((G11+L$9)*PI()/180)-SQRT(S$3^2-(O$3-P$3-R$3*COS((G11+L$9)*PI()/180))^2))/V$3)</f>
        <v>6332</v>
      </c>
      <c r="M11">
        <f>-TRUNC(K$3*J$3*(G$3-H$3*SIN((H11+M$9)*PI()/180)-SQRT(I$3^2-(E$3-F$3-H$3*COS((H11+M$9)*PI()/180))^2))/L$3)</f>
        <v>-1</v>
      </c>
      <c r="N11" s="51">
        <f t="shared" ref="N11:N74" si="2">I11</f>
        <v>0.99</v>
      </c>
      <c r="O11" s="52">
        <f t="shared" ref="O11:R11" si="3">TRUNC(J11*$M$8)</f>
        <v>-142735</v>
      </c>
      <c r="P11" s="52">
        <f t="shared" si="3"/>
        <v>-103437</v>
      </c>
      <c r="Q11" s="52">
        <f t="shared" si="3"/>
        <v>6015</v>
      </c>
      <c r="R11" s="67">
        <f t="shared" si="3"/>
        <v>0</v>
      </c>
      <c r="S11" s="1"/>
      <c r="T11" s="1"/>
      <c r="U11" s="1"/>
      <c r="V11" s="1"/>
    </row>
    <row r="12" spans="1:22">
      <c r="A12" s="1"/>
      <c r="B12" s="1"/>
      <c r="C12" s="1">
        <v>0.9</v>
      </c>
      <c r="D12" s="23">
        <f t="shared" ref="D12:D24" si="4">C12+D11</f>
        <v>2</v>
      </c>
      <c r="E12" s="24">
        <f>E16</f>
        <v>34</v>
      </c>
      <c r="F12" s="24">
        <f>F16</f>
        <v>28</v>
      </c>
      <c r="G12" s="24">
        <v>-18</v>
      </c>
      <c r="H12" s="25">
        <v>16</v>
      </c>
      <c r="I12" s="53">
        <f t="shared" si="1"/>
        <v>1.8</v>
      </c>
      <c r="J12">
        <f>-TRUNC(K$3*J$3*(G$3-H$3*SIN((E12+J$9)*PI()/180)-SQRT(I$3^2-(E$3-F$3-H$3*COS((E12+J$9)*PI()/180))^2))/L$3)</f>
        <v>-53002</v>
      </c>
      <c r="K12" s="24">
        <f>-TRUNC(U$3*T$3*(Q$3-R$3*SIN((F12+K$9)*PI()/180)-SQRT(S$3^2-(O$3-P$3-R$3*COS((F12+K$9)*PI()/180))^2))/V$3)</f>
        <v>-51299</v>
      </c>
      <c r="L12">
        <f>-TRUNC(U$3*T$3*(Q$3-R$3*SIN((G12+L$9)*PI()/180)-SQRT(S$3^2-(O$3-P$3-R$3*COS((G12+L$9)*PI()/180))^2))/V$3)</f>
        <v>25046</v>
      </c>
      <c r="M12">
        <f>-TRUNC(K$3*J$3*(G$3-H$3*SIN((H12+M$9)*PI()/180)-SQRT(I$3^2-(E$3-F$3-H$3*COS((H12+M$9)*PI()/180))^2))/L$3)</f>
        <v>-18616</v>
      </c>
      <c r="N12" s="54">
        <f t="shared" si="2"/>
        <v>1.8</v>
      </c>
      <c r="O12" s="55">
        <f t="shared" ref="O12:R12" si="5">TRUNC(J12*$M$8)</f>
        <v>-50351</v>
      </c>
      <c r="P12" s="55">
        <f t="shared" si="5"/>
        <v>-48734</v>
      </c>
      <c r="Q12" s="55">
        <f t="shared" si="5"/>
        <v>23793</v>
      </c>
      <c r="R12" s="68">
        <f t="shared" si="5"/>
        <v>-17685</v>
      </c>
      <c r="S12" s="1"/>
      <c r="T12" s="1"/>
      <c r="U12" s="1"/>
      <c r="V12" s="1"/>
    </row>
    <row r="13" spans="1:22">
      <c r="A13" s="1"/>
      <c r="B13" s="1"/>
      <c r="C13" s="1">
        <v>1.05</v>
      </c>
      <c r="D13" s="23">
        <f t="shared" si="4"/>
        <v>3.05</v>
      </c>
      <c r="E13" s="24">
        <f t="shared" ref="E13:H13" si="6">E17</f>
        <v>0</v>
      </c>
      <c r="F13" s="24">
        <f t="shared" si="6"/>
        <v>-4</v>
      </c>
      <c r="G13" s="24">
        <f t="shared" si="6"/>
        <v>58</v>
      </c>
      <c r="H13" s="25">
        <f t="shared" si="6"/>
        <v>75</v>
      </c>
      <c r="I13" s="53">
        <f t="shared" si="1"/>
        <v>2.745</v>
      </c>
      <c r="J13">
        <f>-TRUNC(K$3*J$3*(G$3-H$3*SIN((E13+J$9)*PI()/180)-SQRT(I$3^2-(E$3-F$3-H$3*COS((E13+J$9)*PI()/180))^2))/L$3)</f>
        <v>-1</v>
      </c>
      <c r="K13" s="24">
        <f>-TRUNC(U$3*T$3*(Q$3-R$3*SIN((F13+K$9)*PI()/180)-SQRT(S$3^2-(O$3-P$3-R$3*COS((F13+K$9)*PI()/180))^2))/V$3)</f>
        <v>6332</v>
      </c>
      <c r="L13">
        <f>-TRUNC(U$3*T$3*(Q$3-R$3*SIN((G13+L$9)*PI()/180)-SQRT(S$3^2-(O$3-P$3-R$3*COS((G13+L$9)*PI()/180))^2))/V$3)</f>
        <v>-108882</v>
      </c>
      <c r="M13">
        <f>-TRUNC(K$3*J$3*(G$3-H$3*SIN((H13+M$9)*PI()/180)-SQRT(I$3^2-(E$3-F$3-H$3*COS((H13+M$9)*PI()/180))^2))/L$3)</f>
        <v>-150248</v>
      </c>
      <c r="N13" s="54">
        <f t="shared" si="2"/>
        <v>2.745</v>
      </c>
      <c r="O13" s="55">
        <f t="shared" ref="O13:R13" si="7">TRUNC(J13*$M$8)</f>
        <v>0</v>
      </c>
      <c r="P13" s="55">
        <f t="shared" si="7"/>
        <v>6015</v>
      </c>
      <c r="Q13" s="55">
        <f t="shared" si="7"/>
        <v>-103437</v>
      </c>
      <c r="R13" s="68">
        <f t="shared" si="7"/>
        <v>-142735</v>
      </c>
      <c r="S13" s="1"/>
      <c r="T13" s="1"/>
      <c r="U13" s="1"/>
      <c r="V13" s="1"/>
    </row>
    <row r="14" spans="1:22">
      <c r="A14" s="1"/>
      <c r="B14" s="1"/>
      <c r="C14" s="1">
        <v>0.9</v>
      </c>
      <c r="D14" s="23">
        <f t="shared" si="4"/>
        <v>3.95</v>
      </c>
      <c r="E14" s="24">
        <f t="shared" ref="E14:H14" si="8">E18</f>
        <v>16</v>
      </c>
      <c r="F14" s="24">
        <f t="shared" si="8"/>
        <v>-18</v>
      </c>
      <c r="G14" s="24">
        <f t="shared" si="8"/>
        <v>28</v>
      </c>
      <c r="H14" s="25">
        <f t="shared" si="8"/>
        <v>34</v>
      </c>
      <c r="I14" s="53">
        <f t="shared" si="1"/>
        <v>3.555</v>
      </c>
      <c r="J14">
        <f>-TRUNC(K$3*J$3*(G$3-H$3*SIN((E14+J$9)*PI()/180)-SQRT(I$3^2-(E$3-F$3-H$3*COS((E14+J$9)*PI()/180))^2))/L$3)</f>
        <v>-18616</v>
      </c>
      <c r="K14" s="24">
        <f>-TRUNC(U$3*T$3*(Q$3-R$3*SIN((F14+K$9)*PI()/180)-SQRT(S$3^2-(O$3-P$3-R$3*COS((F14+K$9)*PI()/180))^2))/V$3)</f>
        <v>25046</v>
      </c>
      <c r="L14">
        <f>-TRUNC(U$3*T$3*(Q$3-R$3*SIN((G14+L$9)*PI()/180)-SQRT(S$3^2-(O$3-P$3-R$3*COS((G14+L$9)*PI()/180))^2))/V$3)</f>
        <v>-51299</v>
      </c>
      <c r="M14">
        <f>-TRUNC(K$3*J$3*(G$3-H$3*SIN((H14+M$9)*PI()/180)-SQRT(I$3^2-(E$3-F$3-H$3*COS((H14+M$9)*PI()/180))^2))/L$3)</f>
        <v>-53002</v>
      </c>
      <c r="N14" s="54">
        <f t="shared" si="2"/>
        <v>3.555</v>
      </c>
      <c r="O14" s="55">
        <f t="shared" ref="O14:R14" si="9">TRUNC(J14*$M$8)</f>
        <v>-17685</v>
      </c>
      <c r="P14" s="55">
        <f t="shared" si="9"/>
        <v>23793</v>
      </c>
      <c r="Q14" s="55">
        <f t="shared" si="9"/>
        <v>-48734</v>
      </c>
      <c r="R14" s="68">
        <f t="shared" si="9"/>
        <v>-50351</v>
      </c>
      <c r="S14" s="1"/>
      <c r="T14" s="1"/>
      <c r="U14" s="1"/>
      <c r="V14" s="1"/>
    </row>
    <row r="15" spans="1:22">
      <c r="A15" s="1"/>
      <c r="B15" s="1"/>
      <c r="C15" s="1">
        <v>1.05</v>
      </c>
      <c r="D15" s="23">
        <f t="shared" si="4"/>
        <v>5</v>
      </c>
      <c r="E15" s="26">
        <v>75</v>
      </c>
      <c r="F15" s="26">
        <v>58</v>
      </c>
      <c r="G15" s="24">
        <f>F17</f>
        <v>-4</v>
      </c>
      <c r="H15" s="25">
        <f>E17</f>
        <v>0</v>
      </c>
      <c r="I15" s="53">
        <f t="shared" si="1"/>
        <v>4.5</v>
      </c>
      <c r="J15">
        <f>-TRUNC(K$3*J$3*(G$3-H$3*SIN((E15+J$9)*PI()/180)-SQRT(I$3^2-(E$3-F$3-H$3*COS((E15+J$9)*PI()/180))^2))/L$3)</f>
        <v>-150248</v>
      </c>
      <c r="K15" s="24">
        <f>-TRUNC(U$3*T$3*(Q$3-R$3*SIN((F15+K$9)*PI()/180)-SQRT(S$3^2-(O$3-P$3-R$3*COS((F15+K$9)*PI()/180))^2))/V$3)</f>
        <v>-108882</v>
      </c>
      <c r="L15">
        <f>-TRUNC(U$3*T$3*(Q$3-R$3*SIN((G15+L$9)*PI()/180)-SQRT(S$3^2-(O$3-P$3-R$3*COS((G15+L$9)*PI()/180))^2))/V$3)</f>
        <v>6332</v>
      </c>
      <c r="M15">
        <f>-TRUNC(K$3*J$3*(G$3-H$3*SIN((H15+M$9)*PI()/180)-SQRT(I$3^2-(E$3-F$3-H$3*COS((H15+M$9)*PI()/180))^2))/L$3)</f>
        <v>-1</v>
      </c>
      <c r="N15" s="54">
        <f t="shared" si="2"/>
        <v>4.5</v>
      </c>
      <c r="O15" s="55">
        <f t="shared" ref="O15:R15" si="10">TRUNC(J15*$M$8)</f>
        <v>-142735</v>
      </c>
      <c r="P15" s="55">
        <f t="shared" si="10"/>
        <v>-103437</v>
      </c>
      <c r="Q15" s="55">
        <f t="shared" si="10"/>
        <v>6015</v>
      </c>
      <c r="R15" s="68">
        <f t="shared" si="10"/>
        <v>0</v>
      </c>
      <c r="S15" s="1"/>
      <c r="T15" s="1"/>
      <c r="U15" s="1"/>
      <c r="V15" s="1"/>
    </row>
    <row r="16" spans="1:22">
      <c r="A16" s="1"/>
      <c r="B16" s="1"/>
      <c r="C16" s="1">
        <v>0.9</v>
      </c>
      <c r="D16" s="23">
        <f t="shared" si="4"/>
        <v>5.9</v>
      </c>
      <c r="E16" s="26">
        <v>34</v>
      </c>
      <c r="F16" s="26">
        <v>28</v>
      </c>
      <c r="G16" s="24">
        <f>F18</f>
        <v>-18</v>
      </c>
      <c r="H16" s="25">
        <f>E18</f>
        <v>16</v>
      </c>
      <c r="I16" s="53">
        <f t="shared" si="1"/>
        <v>5.31</v>
      </c>
      <c r="J16">
        <f>-TRUNC(K$3*J$3*(G$3-H$3*SIN((E16+J$9)*PI()/180)-SQRT(I$3^2-(E$3-F$3-H$3*COS((E16+J$9)*PI()/180))^2))/L$3)</f>
        <v>-53002</v>
      </c>
      <c r="K16" s="24">
        <f>-TRUNC(U$3*T$3*(Q$3-R$3*SIN((F16+K$9)*PI()/180)-SQRT(S$3^2-(O$3-P$3-R$3*COS((F16+K$9)*PI()/180))^2))/V$3)</f>
        <v>-51299</v>
      </c>
      <c r="L16">
        <f>-TRUNC(U$3*T$3*(Q$3-R$3*SIN((G16+L$9)*PI()/180)-SQRT(S$3^2-(O$3-P$3-R$3*COS((G16+L$9)*PI()/180))^2))/V$3)</f>
        <v>25046</v>
      </c>
      <c r="M16">
        <f>-TRUNC(K$3*J$3*(G$3-H$3*SIN((H16+M$9)*PI()/180)-SQRT(I$3^2-(E$3-F$3-H$3*COS((H16+M$9)*PI()/180))^2))/L$3)</f>
        <v>-18616</v>
      </c>
      <c r="N16" s="54">
        <f t="shared" si="2"/>
        <v>5.31</v>
      </c>
      <c r="O16" s="55">
        <f t="shared" ref="O16:R16" si="11">TRUNC(J16*$M$8)</f>
        <v>-50351</v>
      </c>
      <c r="P16" s="55">
        <f t="shared" si="11"/>
        <v>-48734</v>
      </c>
      <c r="Q16" s="55">
        <f t="shared" si="11"/>
        <v>23793</v>
      </c>
      <c r="R16" s="68">
        <f t="shared" si="11"/>
        <v>-17685</v>
      </c>
      <c r="S16" s="1"/>
      <c r="T16" s="1"/>
      <c r="U16" s="1"/>
      <c r="V16" s="1"/>
    </row>
    <row r="17" spans="1:22">
      <c r="A17" s="1"/>
      <c r="B17" s="1"/>
      <c r="C17" s="1">
        <v>1.05</v>
      </c>
      <c r="D17" s="23">
        <f t="shared" si="4"/>
        <v>6.95</v>
      </c>
      <c r="E17" s="26">
        <v>0</v>
      </c>
      <c r="F17" s="26">
        <v>-4</v>
      </c>
      <c r="G17" s="24">
        <f>F15</f>
        <v>58</v>
      </c>
      <c r="H17" s="25">
        <f>E15</f>
        <v>75</v>
      </c>
      <c r="I17" s="53">
        <f t="shared" si="1"/>
        <v>6.255</v>
      </c>
      <c r="J17">
        <f>-TRUNC(K$3*J$3*(G$3-H$3*SIN((E17+J$9)*PI()/180)-SQRT(I$3^2-(E$3-F$3-H$3*COS((E17+J$9)*PI()/180))^2))/L$3)</f>
        <v>-1</v>
      </c>
      <c r="K17" s="24">
        <f>-TRUNC(U$3*T$3*(Q$3-R$3*SIN((F17+K$9)*PI()/180)-SQRT(S$3^2-(O$3-P$3-R$3*COS((F17+K$9)*PI()/180))^2))/V$3)</f>
        <v>6332</v>
      </c>
      <c r="L17">
        <f>-TRUNC(U$3*T$3*(Q$3-R$3*SIN((G17+L$9)*PI()/180)-SQRT(S$3^2-(O$3-P$3-R$3*COS((G17+L$9)*PI()/180))^2))/V$3)</f>
        <v>-108882</v>
      </c>
      <c r="M17">
        <f>-TRUNC(K$3*J$3*(G$3-H$3*SIN((H17+M$9)*PI()/180)-SQRT(I$3^2-(E$3-F$3-H$3*COS((H17+M$9)*PI()/180))^2))/L$3)</f>
        <v>-150248</v>
      </c>
      <c r="N17" s="54">
        <f t="shared" si="2"/>
        <v>6.255</v>
      </c>
      <c r="O17" s="55">
        <f t="shared" ref="O17:R17" si="12">TRUNC(J17*$M$8)</f>
        <v>0</v>
      </c>
      <c r="P17" s="55">
        <f t="shared" si="12"/>
        <v>6015</v>
      </c>
      <c r="Q17" s="55">
        <f t="shared" si="12"/>
        <v>-103437</v>
      </c>
      <c r="R17" s="68">
        <f t="shared" si="12"/>
        <v>-142735</v>
      </c>
      <c r="S17" s="1"/>
      <c r="T17" s="1"/>
      <c r="U17" s="1"/>
      <c r="V17" s="1"/>
    </row>
    <row r="18" spans="1:22">
      <c r="A18" s="1"/>
      <c r="B18" s="1"/>
      <c r="C18" s="1">
        <v>0.9</v>
      </c>
      <c r="D18" s="23">
        <f t="shared" si="4"/>
        <v>7.85</v>
      </c>
      <c r="E18" s="26">
        <v>16</v>
      </c>
      <c r="F18" s="26">
        <v>-18</v>
      </c>
      <c r="G18" s="24">
        <f>F16</f>
        <v>28</v>
      </c>
      <c r="H18" s="25">
        <f>E16</f>
        <v>34</v>
      </c>
      <c r="I18" s="53">
        <f t="shared" si="1"/>
        <v>7.065</v>
      </c>
      <c r="J18">
        <f>-TRUNC(K$3*J$3*(G$3-H$3*SIN((E18+J$9)*PI()/180)-SQRT(I$3^2-(E$3-F$3-H$3*COS((E18+J$9)*PI()/180))^2))/L$3)</f>
        <v>-18616</v>
      </c>
      <c r="K18" s="24">
        <f>-TRUNC(U$3*T$3*(Q$3-R$3*SIN((F18+K$9)*PI()/180)-SQRT(S$3^2-(O$3-P$3-R$3*COS((F18+K$9)*PI()/180))^2))/V$3)</f>
        <v>25046</v>
      </c>
      <c r="L18">
        <f>-TRUNC(U$3*T$3*(Q$3-R$3*SIN((G18+L$9)*PI()/180)-SQRT(S$3^2-(O$3-P$3-R$3*COS((G18+L$9)*PI()/180))^2))/V$3)</f>
        <v>-51299</v>
      </c>
      <c r="M18">
        <f>-TRUNC(K$3*J$3*(G$3-H$3*SIN((H18+M$9)*PI()/180)-SQRT(I$3^2-(E$3-F$3-H$3*COS((H18+M$9)*PI()/180))^2))/L$3)</f>
        <v>-53002</v>
      </c>
      <c r="N18" s="54">
        <f t="shared" si="2"/>
        <v>7.065</v>
      </c>
      <c r="O18" s="55">
        <f t="shared" ref="O18:R18" si="13">TRUNC(J18*$M$8)</f>
        <v>-17685</v>
      </c>
      <c r="P18" s="55">
        <f t="shared" si="13"/>
        <v>23793</v>
      </c>
      <c r="Q18" s="55">
        <f t="shared" si="13"/>
        <v>-48734</v>
      </c>
      <c r="R18" s="68">
        <f t="shared" si="13"/>
        <v>-50351</v>
      </c>
      <c r="S18" s="1"/>
      <c r="T18" s="1"/>
      <c r="U18" s="1"/>
      <c r="V18" s="1"/>
    </row>
    <row r="19" spans="1:22">
      <c r="A19" s="1"/>
      <c r="B19" s="1"/>
      <c r="C19" s="1">
        <v>1.05</v>
      </c>
      <c r="D19" s="23">
        <f t="shared" si="4"/>
        <v>8.9</v>
      </c>
      <c r="E19" s="24">
        <f t="shared" ref="E19:H19" si="14">E15</f>
        <v>75</v>
      </c>
      <c r="F19" s="24">
        <f t="shared" si="14"/>
        <v>58</v>
      </c>
      <c r="G19" s="24">
        <f t="shared" si="14"/>
        <v>-4</v>
      </c>
      <c r="H19" s="25">
        <f t="shared" si="14"/>
        <v>0</v>
      </c>
      <c r="I19" s="53">
        <f t="shared" si="1"/>
        <v>8.01</v>
      </c>
      <c r="J19">
        <f>-TRUNC(K$3*J$3*(G$3-H$3*SIN((E19+J$9)*PI()/180)-SQRT(I$3^2-(E$3-F$3-H$3*COS((E19+J$9)*PI()/180))^2))/L$3)</f>
        <v>-150248</v>
      </c>
      <c r="K19" s="24">
        <f>-TRUNC(U$3*T$3*(Q$3-R$3*SIN((F19+K$9)*PI()/180)-SQRT(S$3^2-(O$3-P$3-R$3*COS((F19+K$9)*PI()/180))^2))/V$3)</f>
        <v>-108882</v>
      </c>
      <c r="L19">
        <f>-TRUNC(U$3*T$3*(Q$3-R$3*SIN((G19+L$9)*PI()/180)-SQRT(S$3^2-(O$3-P$3-R$3*COS((G19+L$9)*PI()/180))^2))/V$3)</f>
        <v>6332</v>
      </c>
      <c r="M19">
        <f>-TRUNC(K$3*J$3*(G$3-H$3*SIN((H19+M$9)*PI()/180)-SQRT(I$3^2-(E$3-F$3-H$3*COS((H19+M$9)*PI()/180))^2))/L$3)</f>
        <v>-1</v>
      </c>
      <c r="N19" s="54">
        <f t="shared" si="2"/>
        <v>8.01</v>
      </c>
      <c r="O19" s="55">
        <f t="shared" ref="O19:R19" si="15">TRUNC(J19*$M$8)</f>
        <v>-142735</v>
      </c>
      <c r="P19" s="55">
        <f t="shared" si="15"/>
        <v>-103437</v>
      </c>
      <c r="Q19" s="55">
        <f t="shared" si="15"/>
        <v>6015</v>
      </c>
      <c r="R19" s="68">
        <f t="shared" si="15"/>
        <v>0</v>
      </c>
      <c r="S19" s="1"/>
      <c r="T19" s="1"/>
      <c r="U19" s="1"/>
      <c r="V19" s="1"/>
    </row>
    <row r="20" spans="1:22">
      <c r="A20" s="1"/>
      <c r="B20" s="1"/>
      <c r="C20" s="1">
        <v>0.9</v>
      </c>
      <c r="D20" s="23">
        <f t="shared" si="4"/>
        <v>9.8</v>
      </c>
      <c r="E20" s="24">
        <f t="shared" ref="E20:H20" si="16">E16</f>
        <v>34</v>
      </c>
      <c r="F20" s="24">
        <f t="shared" si="16"/>
        <v>28</v>
      </c>
      <c r="G20" s="24">
        <f t="shared" si="16"/>
        <v>-18</v>
      </c>
      <c r="H20" s="25">
        <f t="shared" si="16"/>
        <v>16</v>
      </c>
      <c r="I20" s="53">
        <f t="shared" si="1"/>
        <v>8.82</v>
      </c>
      <c r="J20">
        <f>-TRUNC(K$3*J$3*(G$3-H$3*SIN((E20+J$9)*PI()/180)-SQRT(I$3^2-(E$3-F$3-H$3*COS((E20+J$9)*PI()/180))^2))/L$3)</f>
        <v>-53002</v>
      </c>
      <c r="K20" s="24">
        <f>-TRUNC(U$3*T$3*(Q$3-R$3*SIN((F20+K$9)*PI()/180)-SQRT(S$3^2-(O$3-P$3-R$3*COS((F20+K$9)*PI()/180))^2))/V$3)</f>
        <v>-51299</v>
      </c>
      <c r="L20">
        <f>-TRUNC(U$3*T$3*(Q$3-R$3*SIN((G20+L$9)*PI()/180)-SQRT(S$3^2-(O$3-P$3-R$3*COS((G20+L$9)*PI()/180))^2))/V$3)</f>
        <v>25046</v>
      </c>
      <c r="M20">
        <f>-TRUNC(K$3*J$3*(G$3-H$3*SIN((H20+M$9)*PI()/180)-SQRT(I$3^2-(E$3-F$3-H$3*COS((H20+M$9)*PI()/180))^2))/L$3)</f>
        <v>-18616</v>
      </c>
      <c r="N20" s="54">
        <f t="shared" si="2"/>
        <v>8.82</v>
      </c>
      <c r="O20" s="55">
        <f t="shared" ref="O20:R20" si="17">TRUNC(J20*$M$8)</f>
        <v>-50351</v>
      </c>
      <c r="P20" s="55">
        <f t="shared" si="17"/>
        <v>-48734</v>
      </c>
      <c r="Q20" s="55">
        <f t="shared" si="17"/>
        <v>23793</v>
      </c>
      <c r="R20" s="68">
        <f t="shared" si="17"/>
        <v>-17685</v>
      </c>
      <c r="S20" s="1"/>
      <c r="T20" s="1"/>
      <c r="U20" s="1"/>
      <c r="V20" s="1"/>
    </row>
    <row r="21" spans="1:22">
      <c r="A21" s="1"/>
      <c r="B21" s="1"/>
      <c r="C21" s="1">
        <v>1.05</v>
      </c>
      <c r="D21" s="23">
        <f t="shared" si="4"/>
        <v>10.85</v>
      </c>
      <c r="E21" s="24">
        <f t="shared" ref="E21:H21" si="18">E17</f>
        <v>0</v>
      </c>
      <c r="F21" s="24">
        <f t="shared" si="18"/>
        <v>-4</v>
      </c>
      <c r="G21" s="24">
        <f t="shared" si="18"/>
        <v>58</v>
      </c>
      <c r="H21" s="25">
        <f t="shared" si="18"/>
        <v>75</v>
      </c>
      <c r="I21" s="53">
        <f t="shared" si="1"/>
        <v>9.765</v>
      </c>
      <c r="J21">
        <f>-TRUNC(K$3*J$3*(G$3-H$3*SIN((E21+J$9)*PI()/180)-SQRT(I$3^2-(E$3-F$3-H$3*COS((E21+J$9)*PI()/180))^2))/L$3)</f>
        <v>-1</v>
      </c>
      <c r="K21" s="24">
        <f>-TRUNC(U$3*T$3*(Q$3-R$3*SIN((F21+K$9)*PI()/180)-SQRT(S$3^2-(O$3-P$3-R$3*COS((F21+K$9)*PI()/180))^2))/V$3)</f>
        <v>6332</v>
      </c>
      <c r="L21">
        <f>-TRUNC(U$3*T$3*(Q$3-R$3*SIN((G21+L$9)*PI()/180)-SQRT(S$3^2-(O$3-P$3-R$3*COS((G21+L$9)*PI()/180))^2))/V$3)</f>
        <v>-108882</v>
      </c>
      <c r="M21">
        <f>-TRUNC(K$3*J$3*(G$3-H$3*SIN((H21+M$9)*PI()/180)-SQRT(I$3^2-(E$3-F$3-H$3*COS((H21+M$9)*PI()/180))^2))/L$3)</f>
        <v>-150248</v>
      </c>
      <c r="N21" s="54">
        <f t="shared" si="2"/>
        <v>9.765</v>
      </c>
      <c r="O21" s="55">
        <f t="shared" ref="O21:R21" si="19">TRUNC(J21*$M$8)</f>
        <v>0</v>
      </c>
      <c r="P21" s="55">
        <f t="shared" si="19"/>
        <v>6015</v>
      </c>
      <c r="Q21" s="55">
        <f t="shared" si="19"/>
        <v>-103437</v>
      </c>
      <c r="R21" s="68">
        <f t="shared" si="19"/>
        <v>-142735</v>
      </c>
      <c r="S21" s="1"/>
      <c r="T21" s="1"/>
      <c r="U21" s="1"/>
      <c r="V21" s="1"/>
    </row>
    <row r="22" spans="1:22">
      <c r="A22" s="1"/>
      <c r="B22" s="1"/>
      <c r="C22" s="1">
        <v>0.9</v>
      </c>
      <c r="D22" s="23">
        <f t="shared" si="4"/>
        <v>11.75</v>
      </c>
      <c r="E22" s="24">
        <f t="shared" ref="E22:H22" si="20">E18</f>
        <v>16</v>
      </c>
      <c r="F22" s="24">
        <f t="shared" si="20"/>
        <v>-18</v>
      </c>
      <c r="G22" s="24">
        <f t="shared" si="20"/>
        <v>28</v>
      </c>
      <c r="H22" s="25">
        <f t="shared" si="20"/>
        <v>34</v>
      </c>
      <c r="I22" s="53">
        <f t="shared" si="1"/>
        <v>10.575</v>
      </c>
      <c r="J22">
        <f>-TRUNC(K$3*J$3*(G$3-H$3*SIN((E22+J$9)*PI()/180)-SQRT(I$3^2-(E$3-F$3-H$3*COS((E22+J$9)*PI()/180))^2))/L$3)</f>
        <v>-18616</v>
      </c>
      <c r="K22" s="24">
        <f>-TRUNC(U$3*T$3*(Q$3-R$3*SIN((F22+K$9)*PI()/180)-SQRT(S$3^2-(O$3-P$3-R$3*COS((F22+K$9)*PI()/180))^2))/V$3)</f>
        <v>25046</v>
      </c>
      <c r="L22">
        <f>-TRUNC(U$3*T$3*(Q$3-R$3*SIN((G22+L$9)*PI()/180)-SQRT(S$3^2-(O$3-P$3-R$3*COS((G22+L$9)*PI()/180))^2))/V$3)</f>
        <v>-51299</v>
      </c>
      <c r="M22">
        <f>-TRUNC(K$3*J$3*(G$3-H$3*SIN((H22+M$9)*PI()/180)-SQRT(I$3^2-(E$3-F$3-H$3*COS((H22+M$9)*PI()/180))^2))/L$3)</f>
        <v>-53002</v>
      </c>
      <c r="N22" s="54">
        <f t="shared" si="2"/>
        <v>10.575</v>
      </c>
      <c r="O22" s="55">
        <f t="shared" ref="O22:R22" si="21">TRUNC(J22*$M$8)</f>
        <v>-17685</v>
      </c>
      <c r="P22" s="55">
        <f t="shared" si="21"/>
        <v>23793</v>
      </c>
      <c r="Q22" s="55">
        <f t="shared" si="21"/>
        <v>-48734</v>
      </c>
      <c r="R22" s="68">
        <f t="shared" si="21"/>
        <v>-50351</v>
      </c>
      <c r="S22" s="1"/>
      <c r="T22" s="1"/>
      <c r="U22" s="1"/>
      <c r="V22" s="1"/>
    </row>
    <row r="23" spans="1:22">
      <c r="A23" s="1"/>
      <c r="B23" s="1"/>
      <c r="C23" s="27">
        <v>0.8</v>
      </c>
      <c r="D23" s="28">
        <f t="shared" si="4"/>
        <v>12.55</v>
      </c>
      <c r="E23" s="26">
        <v>55</v>
      </c>
      <c r="F23" s="26">
        <v>36</v>
      </c>
      <c r="G23" s="24">
        <f>F17</f>
        <v>-4</v>
      </c>
      <c r="H23" s="25">
        <f>E17</f>
        <v>0</v>
      </c>
      <c r="I23" s="53">
        <f t="shared" si="1"/>
        <v>11.295</v>
      </c>
      <c r="J23">
        <f>-TRUNC(K$3*J$3*(G$3-H$3*SIN((E23+J$9)*PI()/180)-SQRT(I$3^2-(E$3-F$3-H$3*COS((E23+J$9)*PI()/180))^2))/L$3)</f>
        <v>-102298</v>
      </c>
      <c r="K23" s="24">
        <f>-TRUNC(U$3*T$3*(Q$3-R$3*SIN((F23+K$9)*PI()/180)-SQRT(S$3^2-(O$3-P$3-R$3*COS((F23+K$9)*PI()/180))^2))/V$3)</f>
        <v>-66903</v>
      </c>
      <c r="L23">
        <f>-TRUNC(U$3*T$3*(Q$3-R$3*SIN((G23+L$9)*PI()/180)-SQRT(S$3^2-(O$3-P$3-R$3*COS((G23+L$9)*PI()/180))^2))/V$3)</f>
        <v>6332</v>
      </c>
      <c r="M23">
        <f>-TRUNC(K$3*J$3*(G$3-H$3*SIN((H23+M$9)*PI()/180)-SQRT(I$3^2-(E$3-F$3-H$3*COS((H23+M$9)*PI()/180))^2))/L$3)</f>
        <v>-1</v>
      </c>
      <c r="N23" s="54">
        <f t="shared" si="2"/>
        <v>11.295</v>
      </c>
      <c r="O23" s="55">
        <f t="shared" ref="O23:R23" si="22">TRUNC(J23*$M$8)</f>
        <v>-97183</v>
      </c>
      <c r="P23" s="55">
        <f t="shared" si="22"/>
        <v>-63557</v>
      </c>
      <c r="Q23" s="55">
        <f t="shared" si="22"/>
        <v>6015</v>
      </c>
      <c r="R23" s="68">
        <f t="shared" si="22"/>
        <v>0</v>
      </c>
      <c r="S23" s="1"/>
      <c r="T23" s="1"/>
      <c r="U23" s="1"/>
      <c r="V23" s="1"/>
    </row>
    <row r="24" ht="14.25" spans="1:22">
      <c r="A24" s="1"/>
      <c r="B24" s="1"/>
      <c r="C24" s="27">
        <v>1</v>
      </c>
      <c r="D24" s="29">
        <f t="shared" si="4"/>
        <v>13.55</v>
      </c>
      <c r="E24" s="30">
        <v>0</v>
      </c>
      <c r="F24" s="30">
        <v>0</v>
      </c>
      <c r="G24" s="30">
        <v>0</v>
      </c>
      <c r="H24" s="31">
        <v>0</v>
      </c>
      <c r="I24" s="53">
        <f t="shared" si="1"/>
        <v>12.195</v>
      </c>
      <c r="J24">
        <f>-TRUNC(K$3*J$3*(G$3-H$3*SIN((E24+J$9)*PI()/180)-SQRT(I$3^2-(E$3-F$3-H$3*COS((E24+J$9)*PI()/180))^2))/L$3)</f>
        <v>-1</v>
      </c>
      <c r="K24" s="24">
        <f>-TRUNC(U$3*T$3*(Q$3-R$3*SIN((F24+K$9)*PI()/180)-SQRT(S$3^2-(O$3-P$3-R$3*COS((F24+K$9)*PI()/180))^2))/V$3)</f>
        <v>-2</v>
      </c>
      <c r="L24">
        <f>-TRUNC(U$3*T$3*(Q$3-R$3*SIN((G24+L$9)*PI()/180)-SQRT(S$3^2-(O$3-P$3-R$3*COS((G24+L$9)*PI()/180))^2))/V$3)</f>
        <v>-2</v>
      </c>
      <c r="M24">
        <f>-TRUNC(K$3*J$3*(G$3-H$3*SIN((H24+M$9)*PI()/180)-SQRT(I$3^2-(E$3-F$3-H$3*COS((H24+M$9)*PI()/180))^2))/L$3)</f>
        <v>-1</v>
      </c>
      <c r="N24" s="56">
        <f t="shared" si="2"/>
        <v>12.195</v>
      </c>
      <c r="O24" s="57">
        <f t="shared" ref="O24:R24" si="23">TRUNC(J24*$M$8)</f>
        <v>0</v>
      </c>
      <c r="P24" s="57">
        <f t="shared" si="23"/>
        <v>-1</v>
      </c>
      <c r="Q24" s="57">
        <f t="shared" si="23"/>
        <v>-1</v>
      </c>
      <c r="R24" s="69">
        <f t="shared" si="23"/>
        <v>0</v>
      </c>
      <c r="S24" s="1"/>
      <c r="T24" s="1"/>
      <c r="U24" s="1"/>
      <c r="V24" s="1"/>
    </row>
    <row r="25" spans="1:24">
      <c r="A25">
        <v>2.955</v>
      </c>
      <c r="B25">
        <v>-1.26996951219512</v>
      </c>
      <c r="C25">
        <v>-2.88841463414634</v>
      </c>
      <c r="D25" s="28">
        <v>0</v>
      </c>
      <c r="E25">
        <f>[1]右脚开始走!H25</f>
        <v>0</v>
      </c>
      <c r="F25">
        <f>[1]右脚开始走!G25</f>
        <v>0</v>
      </c>
      <c r="G25">
        <f>[1]右脚开始走!F25</f>
        <v>0</v>
      </c>
      <c r="H25">
        <f>[1]右脚开始走!E25</f>
        <v>0</v>
      </c>
      <c r="I25" s="58">
        <f t="shared" ref="I25:I88" si="24">D25</f>
        <v>0</v>
      </c>
      <c r="J25" s="24">
        <f>-TRUNC(K$3*J$3*(G$3-H$3*SIN((E25+J$9)*PI()/180)-SQRT(I$3^2-(E$3-F$3-H$3*COS((E25+J$9)*PI()/180))^2))/5)</f>
        <v>-1</v>
      </c>
      <c r="K25" s="24">
        <f>-TRUNC(U$3*T$3*(Q$3-R$3*SIN((F25+K$9)*PI()/180)-SQRT(S$3^2-(O$3-P$3-R$3*COS((F25+K$9)*PI()/180))^2))/5)</f>
        <v>-2</v>
      </c>
      <c r="L25" s="24">
        <f>-TRUNC(U$3*T$3*(Q$3-R$3*SIN((G25+L$9)*PI()/180)-SQRT(S$3^2-(O$3-P$3-R$3*COS((G25+L$9)*PI()/180))^2))/5)</f>
        <v>-2</v>
      </c>
      <c r="M25" s="25">
        <f>-TRUNC(K$3*J$3*(G$3-H$3*SIN((H25+M$9)*PI()/180)-SQRT(I$3^2-(E$3-F$3-H$3*COS((H25+M$9)*PI()/180))^2))/5)</f>
        <v>-1</v>
      </c>
      <c r="N25" s="73">
        <f t="shared" si="2"/>
        <v>0</v>
      </c>
      <c r="O25" s="74">
        <v>0</v>
      </c>
      <c r="P25" s="74">
        <v>0</v>
      </c>
      <c r="Q25" s="74">
        <v>0</v>
      </c>
      <c r="R25" s="74">
        <v>0</v>
      </c>
      <c r="S25" s="1"/>
      <c r="T25" s="1"/>
      <c r="U25" s="1">
        <f>[1]右脚开始走!T25</f>
        <v>0.03</v>
      </c>
      <c r="V25" s="75">
        <v>3.50835464926744e-15</v>
      </c>
      <c r="X25">
        <v>20</v>
      </c>
    </row>
    <row r="26" spans="1:24">
      <c r="A26">
        <v>2.97</v>
      </c>
      <c r="B26">
        <v>-1.27088414634146</v>
      </c>
      <c r="C26">
        <v>-2.90945121951219</v>
      </c>
      <c r="D26" s="28">
        <f t="shared" ref="D26:D89" si="25">U25+D25</f>
        <v>0.03</v>
      </c>
      <c r="E26">
        <f>[1]右脚开始走!H26</f>
        <v>0.005729578</v>
      </c>
      <c r="F26">
        <f>[1]右脚开始走!G26</f>
        <v>0</v>
      </c>
      <c r="G26">
        <f>[1]右脚开始走!F26</f>
        <v>0</v>
      </c>
      <c r="H26">
        <f>[1]右脚开始走!E26</f>
        <v>0.005729578</v>
      </c>
      <c r="I26" s="58">
        <f t="shared" si="24"/>
        <v>0.03</v>
      </c>
      <c r="J26" s="24">
        <f>-TRUNC(K$3*J$3*(G$3-H$3*SIN((E26+J$9)*PI()/180)-SQRT(I$3^2-(E$3-F$3-H$3*COS((E26+J$9)*PI()/180))^2))/5)</f>
        <v>-5</v>
      </c>
      <c r="K26" s="24">
        <f>-TRUNC(U$3*T$3*(Q$3-R$3*SIN((F26+K$9)*PI()/180)-SQRT(S$3^2-(O$3-P$3-R$3*COS((F26+K$9)*PI()/180))^2))/5)</f>
        <v>-2</v>
      </c>
      <c r="L26" s="24">
        <f>-TRUNC(U$3*T$3*(Q$3-R$3*SIN((G26+L$9)*PI()/180)-SQRT(S$3^2-(O$3-P$3-R$3*COS((G26+L$9)*PI()/180))^2))/5)</f>
        <v>-2</v>
      </c>
      <c r="M26" s="25">
        <f>-TRUNC(K$3*J$3*(G$3-H$3*SIN((H26+M$9)*PI()/180)-SQRT(I$3^2-(E$3-F$3-H$3*COS((H26+M$9)*PI()/180))^2))/5)</f>
        <v>-5</v>
      </c>
      <c r="N26" s="59">
        <f t="shared" si="2"/>
        <v>0.03</v>
      </c>
      <c r="O26" s="60">
        <f t="shared" ref="O26:O89" si="26">(J26-J25)/(D26-D25)</f>
        <v>-133.333333333333</v>
      </c>
      <c r="P26" s="60">
        <f t="shared" ref="P26:P89" si="27">(K26-K25)/(D26-D25)</f>
        <v>0</v>
      </c>
      <c r="Q26" s="60">
        <f t="shared" ref="Q26:Q89" si="28">(L26-L25)/(D26-D25)</f>
        <v>0</v>
      </c>
      <c r="R26" s="60">
        <f t="shared" ref="R26:R89" si="29">(M26-M25)/(D26-D25)</f>
        <v>-133.333333333333</v>
      </c>
      <c r="S26" s="1"/>
      <c r="T26" s="1"/>
      <c r="U26" s="1">
        <f t="shared" ref="U26:U89" si="30">$U$25</f>
        <v>0.03</v>
      </c>
      <c r="V26" s="1">
        <v>6.2253483093175</v>
      </c>
      <c r="X26">
        <f t="shared" ref="X26:X89" si="31">X25-0.5</f>
        <v>19.5</v>
      </c>
    </row>
    <row r="27" spans="1:24">
      <c r="A27">
        <v>2.985</v>
      </c>
      <c r="B27">
        <v>-1.27957317073171</v>
      </c>
      <c r="C27">
        <v>-2.92682926829268</v>
      </c>
      <c r="D27" s="28">
        <f t="shared" si="25"/>
        <v>0.06</v>
      </c>
      <c r="E27">
        <f>[1]右脚开始走!H27</f>
        <v>-0.242178288</v>
      </c>
      <c r="F27">
        <f>[1]右脚开始走!G27</f>
        <v>-0.248483952</v>
      </c>
      <c r="G27">
        <f>[1]右脚开始走!F27</f>
        <v>-0.253959767</v>
      </c>
      <c r="H27">
        <f>[1]右脚开始走!E27</f>
        <v>-0.247409438</v>
      </c>
      <c r="I27" s="58">
        <f t="shared" si="24"/>
        <v>0.06</v>
      </c>
      <c r="J27" s="24">
        <f>-TRUNC(K$3*J$3*(G$3-H$3*SIN((E27+J$9)*PI()/180)-SQRT(I$3^2-(E$3-F$3-H$3*COS((E27+J$9)*PI()/180))^2))/5)</f>
        <v>168</v>
      </c>
      <c r="K27" s="24">
        <f>-TRUNC(U$3*T$3*(Q$3-R$3*SIN((F27+K$9)*PI()/180)-SQRT(S$3^2-(O$3-P$3-R$3*COS((F27+K$9)*PI()/180))^2))/5)</f>
        <v>401</v>
      </c>
      <c r="L27" s="24">
        <f>-TRUNC(U$3*T$3*(Q$3-R$3*SIN((G27+L$9)*PI()/180)-SQRT(S$3^2-(O$3-P$3-R$3*COS((G27+L$9)*PI()/180))^2))/5)</f>
        <v>410</v>
      </c>
      <c r="M27" s="25">
        <f>-TRUNC(K$3*J$3*(G$3-H$3*SIN((H27+M$9)*PI()/180)-SQRT(I$3^2-(E$3-F$3-H$3*COS((H27+M$9)*PI()/180))^2))/5)</f>
        <v>172</v>
      </c>
      <c r="N27" s="59">
        <f t="shared" si="2"/>
        <v>0.06</v>
      </c>
      <c r="O27" s="60">
        <f t="shared" si="26"/>
        <v>5766.66666666667</v>
      </c>
      <c r="P27" s="60">
        <f t="shared" si="27"/>
        <v>13433.3333333333</v>
      </c>
      <c r="Q27" s="60">
        <f t="shared" si="28"/>
        <v>13733.3333333333</v>
      </c>
      <c r="R27" s="60">
        <f t="shared" si="29"/>
        <v>5900</v>
      </c>
      <c r="S27" s="1"/>
      <c r="T27" s="1"/>
      <c r="U27" s="1">
        <f t="shared" si="30"/>
        <v>0.03</v>
      </c>
      <c r="V27" s="1">
        <v>8.81695255673208</v>
      </c>
      <c r="X27">
        <f t="shared" si="31"/>
        <v>19</v>
      </c>
    </row>
    <row r="28" spans="1:24">
      <c r="A28">
        <v>3</v>
      </c>
      <c r="B28">
        <v>-1.29512195121951</v>
      </c>
      <c r="C28">
        <v>-2.94009146341463</v>
      </c>
      <c r="D28" s="28">
        <f t="shared" si="25"/>
        <v>0.09</v>
      </c>
      <c r="E28">
        <f>[1]右脚开始走!H28</f>
        <v>-0.451639139</v>
      </c>
      <c r="F28">
        <f>[1]右脚开始走!G28</f>
        <v>-0.461853423</v>
      </c>
      <c r="G28">
        <f>[1]右脚开始走!F28</f>
        <v>-0.503913482</v>
      </c>
      <c r="H28">
        <f>[1]右脚开始走!E28</f>
        <v>-0.491764376</v>
      </c>
      <c r="I28" s="58">
        <f t="shared" si="24"/>
        <v>0.09</v>
      </c>
      <c r="J28" s="24">
        <f>-TRUNC(K$3*J$3*(G$3-H$3*SIN((E28+J$9)*PI()/180)-SQRT(I$3^2-(E$3-F$3-H$3*COS((E28+J$9)*PI()/180))^2))/5)</f>
        <v>312</v>
      </c>
      <c r="K28" s="24">
        <f>-TRUNC(U$3*T$3*(Q$3-R$3*SIN((F28+K$9)*PI()/180)-SQRT(S$3^2-(O$3-P$3-R$3*COS((F28+K$9)*PI()/180))^2))/5)</f>
        <v>747</v>
      </c>
      <c r="L28" s="24">
        <f>-TRUNC(U$3*T$3*(Q$3-R$3*SIN((G28+L$9)*PI()/180)-SQRT(S$3^2-(O$3-P$3-R$3*COS((G28+L$9)*PI()/180))^2))/5)</f>
        <v>815</v>
      </c>
      <c r="M28" s="25">
        <f>-TRUNC(K$3*J$3*(G$3-H$3*SIN((H28+M$9)*PI()/180)-SQRT(I$3^2-(E$3-F$3-H$3*COS((H28+M$9)*PI()/180))^2))/5)</f>
        <v>340</v>
      </c>
      <c r="N28" s="59">
        <f t="shared" si="2"/>
        <v>0.09</v>
      </c>
      <c r="O28" s="60">
        <f t="shared" si="26"/>
        <v>4800</v>
      </c>
      <c r="P28" s="60">
        <f t="shared" si="27"/>
        <v>11533.3333333333</v>
      </c>
      <c r="Q28" s="60">
        <f t="shared" si="28"/>
        <v>13500</v>
      </c>
      <c r="R28" s="60">
        <f t="shared" si="29"/>
        <v>5600</v>
      </c>
      <c r="S28" s="1"/>
      <c r="T28" s="1"/>
      <c r="U28" s="1">
        <f t="shared" si="30"/>
        <v>0.03</v>
      </c>
      <c r="V28" s="1">
        <v>10.8174262978677</v>
      </c>
      <c r="X28">
        <f t="shared" si="31"/>
        <v>18.5</v>
      </c>
    </row>
    <row r="29" spans="1:24">
      <c r="A29">
        <v>3.015</v>
      </c>
      <c r="B29">
        <v>-1.31432926829268</v>
      </c>
      <c r="C29">
        <v>-2.95015243902439</v>
      </c>
      <c r="D29" s="28">
        <f t="shared" si="25"/>
        <v>0.12</v>
      </c>
      <c r="E29">
        <f>[1]右脚开始走!H29</f>
        <v>-0.589552991</v>
      </c>
      <c r="F29">
        <f>[1]右脚开始走!G29</f>
        <v>-0.610002731</v>
      </c>
      <c r="G29">
        <f>[1]右脚开始走!F29</f>
        <v>-0.74618774</v>
      </c>
      <c r="H29">
        <f>[1]右脚开始走!E29</f>
        <v>-0.719280714</v>
      </c>
      <c r="I29" s="58">
        <f t="shared" si="24"/>
        <v>0.12</v>
      </c>
      <c r="J29" s="24">
        <f>-TRUNC(K$3*J$3*(G$3-H$3*SIN((E29+J$9)*PI()/180)-SQRT(I$3^2-(E$3-F$3-H$3*COS((E29+J$9)*PI()/180))^2))/5)</f>
        <v>406</v>
      </c>
      <c r="K29" s="24">
        <f>-TRUNC(U$3*T$3*(Q$3-R$3*SIN((F29+K$9)*PI()/180)-SQRT(S$3^2-(O$3-P$3-R$3*COS((F29+K$9)*PI()/180))^2))/5)</f>
        <v>987</v>
      </c>
      <c r="L29" s="24">
        <f>-TRUNC(U$3*T$3*(Q$3-R$3*SIN((G29+L$9)*PI()/180)-SQRT(S$3^2-(O$3-P$3-R$3*COS((G29+L$9)*PI()/180))^2))/5)</f>
        <v>1207</v>
      </c>
      <c r="M29" s="25">
        <f>-TRUNC(K$3*J$3*(G$3-H$3*SIN((H29+M$9)*PI()/180)-SQRT(I$3^2-(E$3-F$3-H$3*COS((H29+M$9)*PI()/180))^2))/5)</f>
        <v>493</v>
      </c>
      <c r="N29" s="59">
        <f t="shared" si="2"/>
        <v>0.12</v>
      </c>
      <c r="O29" s="60">
        <f t="shared" si="26"/>
        <v>3133.33333333333</v>
      </c>
      <c r="P29" s="60">
        <f t="shared" si="27"/>
        <v>8000</v>
      </c>
      <c r="Q29" s="60">
        <f t="shared" si="28"/>
        <v>13066.6666666667</v>
      </c>
      <c r="R29" s="60">
        <f t="shared" si="29"/>
        <v>5100</v>
      </c>
      <c r="S29" s="1"/>
      <c r="T29" s="1"/>
      <c r="U29" s="1">
        <f t="shared" si="30"/>
        <v>0.03</v>
      </c>
      <c r="V29" s="1">
        <v>12.5155122440448</v>
      </c>
      <c r="X29">
        <f t="shared" si="31"/>
        <v>18</v>
      </c>
    </row>
    <row r="30" spans="1:24">
      <c r="A30">
        <v>3.03</v>
      </c>
      <c r="B30">
        <v>-1.33170731707317</v>
      </c>
      <c r="C30">
        <v>-2.95792682926829</v>
      </c>
      <c r="D30" s="28">
        <f t="shared" si="25"/>
        <v>0.15</v>
      </c>
      <c r="E30">
        <f>[1]右脚开始走!H30</f>
        <v>-0.628381406</v>
      </c>
      <c r="F30">
        <f>[1]右脚开始走!G30</f>
        <v>-0.668024391</v>
      </c>
      <c r="G30">
        <f>[1]右脚开始走!F30</f>
        <v>-0.977461885</v>
      </c>
      <c r="H30">
        <f>[1]右脚开始走!E30</f>
        <v>-0.922677551</v>
      </c>
      <c r="I30" s="58">
        <f t="shared" si="24"/>
        <v>0.15</v>
      </c>
      <c r="J30" s="24">
        <f>-TRUNC(K$3*J$3*(G$3-H$3*SIN((E30+J$9)*PI()/180)-SQRT(I$3^2-(E$3-F$3-H$3*COS((E30+J$9)*PI()/180))^2))/5)</f>
        <v>432</v>
      </c>
      <c r="K30" s="24">
        <f>-TRUNC(U$3*T$3*(Q$3-R$3*SIN((F30+K$9)*PI()/180)-SQRT(S$3^2-(O$3-P$3-R$3*COS((F30+K$9)*PI()/180))^2))/5)</f>
        <v>1081</v>
      </c>
      <c r="L30" s="24">
        <f>-TRUNC(U$3*T$3*(Q$3-R$3*SIN((G30+L$9)*PI()/180)-SQRT(S$3^2-(O$3-P$3-R$3*COS((G30+L$9)*PI()/180))^2))/5)</f>
        <v>1579</v>
      </c>
      <c r="M30" s="25">
        <f>-TRUNC(K$3*J$3*(G$3-H$3*SIN((H30+M$9)*PI()/180)-SQRT(I$3^2-(E$3-F$3-H$3*COS((H30+M$9)*PI()/180))^2))/5)</f>
        <v>627</v>
      </c>
      <c r="N30" s="59">
        <f t="shared" si="2"/>
        <v>0.15</v>
      </c>
      <c r="O30" s="60">
        <f t="shared" si="26"/>
        <v>866.666666666667</v>
      </c>
      <c r="P30" s="60">
        <f t="shared" si="27"/>
        <v>3133.33333333333</v>
      </c>
      <c r="Q30" s="60">
        <f t="shared" si="28"/>
        <v>12400</v>
      </c>
      <c r="R30" s="60">
        <f t="shared" si="29"/>
        <v>4466.66666666667</v>
      </c>
      <c r="S30" s="1"/>
      <c r="T30" s="1"/>
      <c r="U30" s="1">
        <f t="shared" si="30"/>
        <v>0.03</v>
      </c>
      <c r="V30" s="1">
        <v>14.0229828586384</v>
      </c>
      <c r="X30">
        <f t="shared" si="31"/>
        <v>17.5</v>
      </c>
    </row>
    <row r="31" spans="1:24">
      <c r="A31">
        <v>3.045</v>
      </c>
      <c r="B31">
        <v>-1.34588414634146</v>
      </c>
      <c r="C31">
        <v>-2.96341463414634</v>
      </c>
      <c r="D31" s="28">
        <f t="shared" si="25"/>
        <v>0.18</v>
      </c>
      <c r="E31">
        <f>[1]右脚开始走!H31</f>
        <v>-0.545848807</v>
      </c>
      <c r="F31">
        <f>[1]右脚开始走!G31</f>
        <v>-0.615916561</v>
      </c>
      <c r="G31">
        <f>[1]右脚开始走!F31</f>
        <v>-1.194756885</v>
      </c>
      <c r="H31">
        <f>[1]右脚开始走!E31</f>
        <v>-1.09542318</v>
      </c>
      <c r="I31" s="58">
        <f t="shared" si="24"/>
        <v>0.18</v>
      </c>
      <c r="J31" s="24">
        <f>-TRUNC(K$3*J$3*(G$3-H$3*SIN((E31+J$9)*PI()/180)-SQRT(I$3^2-(E$3-F$3-H$3*COS((E31+J$9)*PI()/180))^2))/5)</f>
        <v>376</v>
      </c>
      <c r="K31" s="24">
        <f>-TRUNC(U$3*T$3*(Q$3-R$3*SIN((F31+K$9)*PI()/180)-SQRT(S$3^2-(O$3-P$3-R$3*COS((F31+K$9)*PI()/180))^2))/5)</f>
        <v>996</v>
      </c>
      <c r="L31" s="24">
        <f>-TRUNC(U$3*T$3*(Q$3-R$3*SIN((G31+L$9)*PI()/180)-SQRT(S$3^2-(O$3-P$3-R$3*COS((G31+L$9)*PI()/180))^2))/5)</f>
        <v>1928</v>
      </c>
      <c r="M31" s="25">
        <f>-TRUNC(K$3*J$3*(G$3-H$3*SIN((H31+M$9)*PI()/180)-SQRT(I$3^2-(E$3-F$3-H$3*COS((H31+M$9)*PI()/180))^2))/5)</f>
        <v>738</v>
      </c>
      <c r="N31" s="59">
        <f t="shared" si="2"/>
        <v>0.18</v>
      </c>
      <c r="O31" s="60">
        <f t="shared" si="26"/>
        <v>-1866.66666666667</v>
      </c>
      <c r="P31" s="60">
        <f t="shared" si="27"/>
        <v>-2833.33333333333</v>
      </c>
      <c r="Q31" s="60">
        <f t="shared" si="28"/>
        <v>11633.3333333333</v>
      </c>
      <c r="R31" s="60">
        <f t="shared" si="29"/>
        <v>3700</v>
      </c>
      <c r="S31" s="1"/>
      <c r="T31" s="1"/>
      <c r="U31" s="1">
        <f t="shared" si="30"/>
        <v>0.03</v>
      </c>
      <c r="V31" s="1">
        <v>15.3971298874953</v>
      </c>
      <c r="X31">
        <f t="shared" si="31"/>
        <v>17</v>
      </c>
    </row>
    <row r="32" spans="1:24">
      <c r="A32">
        <v>3.06</v>
      </c>
      <c r="B32">
        <v>-1.35731707317073</v>
      </c>
      <c r="C32">
        <v>-2.96570121951219</v>
      </c>
      <c r="D32" s="28">
        <f t="shared" si="25"/>
        <v>0.21</v>
      </c>
      <c r="E32">
        <f>[1]右脚开始走!H32</f>
        <v>-0.324643737</v>
      </c>
      <c r="F32">
        <f>[1]右脚开始走!G32</f>
        <v>-0.4382905</v>
      </c>
      <c r="G32">
        <f>[1]右脚开始走!F32</f>
        <v>-1.395424145</v>
      </c>
      <c r="H32">
        <f>[1]右脚开始走!E32</f>
        <v>-1.2317106</v>
      </c>
      <c r="I32" s="58">
        <f t="shared" si="24"/>
        <v>0.21</v>
      </c>
      <c r="J32" s="24">
        <f>-TRUNC(K$3*J$3*(G$3-H$3*SIN((E32+J$9)*PI()/180)-SQRT(I$3^2-(E$3-F$3-H$3*COS((E32+J$9)*PI()/180))^2))/5)</f>
        <v>225</v>
      </c>
      <c r="K32" s="24">
        <f>-TRUNC(U$3*T$3*(Q$3-R$3*SIN((F32+K$9)*PI()/180)-SQRT(S$3^2-(O$3-P$3-R$3*COS((F32+K$9)*PI()/180))^2))/5)</f>
        <v>709</v>
      </c>
      <c r="L32" s="24">
        <f>-TRUNC(U$3*T$3*(Q$3-R$3*SIN((G32+L$9)*PI()/180)-SQRT(S$3^2-(O$3-P$3-R$3*COS((G32+L$9)*PI()/180))^2))/5)</f>
        <v>2249</v>
      </c>
      <c r="M32" s="25">
        <f>-TRUNC(K$3*J$3*(G$3-H$3*SIN((H32+M$9)*PI()/180)-SQRT(I$3^2-(E$3-F$3-H$3*COS((H32+M$9)*PI()/180))^2))/5)</f>
        <v>825</v>
      </c>
      <c r="N32" s="59">
        <f t="shared" si="2"/>
        <v>0.21</v>
      </c>
      <c r="O32" s="60">
        <f t="shared" si="26"/>
        <v>-5033.33333333333</v>
      </c>
      <c r="P32" s="60">
        <f t="shared" si="27"/>
        <v>-9566.66666666667</v>
      </c>
      <c r="Q32" s="60">
        <f t="shared" si="28"/>
        <v>10700</v>
      </c>
      <c r="R32" s="60">
        <f t="shared" si="29"/>
        <v>2900</v>
      </c>
      <c r="S32" s="1"/>
      <c r="T32" s="1"/>
      <c r="U32" s="1">
        <f t="shared" si="30"/>
        <v>0.03</v>
      </c>
      <c r="V32" s="1">
        <v>16.6719700830285</v>
      </c>
      <c r="X32">
        <f t="shared" si="31"/>
        <v>16.5</v>
      </c>
    </row>
    <row r="33" spans="1:24">
      <c r="A33">
        <v>3.075</v>
      </c>
      <c r="B33">
        <v>-1.36280487804878</v>
      </c>
      <c r="C33">
        <v>-2.96432926829268</v>
      </c>
      <c r="D33" s="28">
        <f t="shared" si="25"/>
        <v>0.24</v>
      </c>
      <c r="E33">
        <f>[1]右脚开始走!H33</f>
        <v>0.047879808</v>
      </c>
      <c r="F33">
        <f>[1]右脚开始走!G33</f>
        <v>-0.12407805</v>
      </c>
      <c r="G33">
        <f>[1]右脚开始走!F33</f>
        <v>-1.577134387</v>
      </c>
      <c r="H33">
        <f>[1]右脚开始走!E33</f>
        <v>-1.326433088</v>
      </c>
      <c r="I33" s="58">
        <f t="shared" si="24"/>
        <v>0.24</v>
      </c>
      <c r="J33" s="24">
        <f>-TRUNC(K$3*J$3*(G$3-H$3*SIN((E33+J$9)*PI()/180)-SQRT(I$3^2-(E$3-F$3-H$3*COS((E33+J$9)*PI()/180))^2))/5)</f>
        <v>-35</v>
      </c>
      <c r="K33" s="24">
        <f>-TRUNC(U$3*T$3*(Q$3-R$3*SIN((F33+K$9)*PI()/180)-SQRT(S$3^2-(O$3-P$3-R$3*COS((F33+K$9)*PI()/180))^2))/5)</f>
        <v>199</v>
      </c>
      <c r="L33" s="24">
        <f>-TRUNC(U$3*T$3*(Q$3-R$3*SIN((G33+L$9)*PI()/180)-SQRT(S$3^2-(O$3-P$3-R$3*COS((G33+L$9)*PI()/180))^2))/5)</f>
        <v>2539</v>
      </c>
      <c r="M33" s="25">
        <f>-TRUNC(K$3*J$3*(G$3-H$3*SIN((H33+M$9)*PI()/180)-SQRT(I$3^2-(E$3-F$3-H$3*COS((H33+M$9)*PI()/180))^2))/5)</f>
        <v>885</v>
      </c>
      <c r="N33" s="59">
        <f t="shared" si="2"/>
        <v>0.24</v>
      </c>
      <c r="O33" s="60">
        <f t="shared" si="26"/>
        <v>-8666.66666666667</v>
      </c>
      <c r="P33" s="60">
        <f t="shared" si="27"/>
        <v>-17000</v>
      </c>
      <c r="Q33" s="60">
        <f t="shared" si="28"/>
        <v>9666.66666666667</v>
      </c>
      <c r="R33" s="60">
        <f t="shared" si="29"/>
        <v>2000</v>
      </c>
      <c r="S33" s="1"/>
      <c r="T33" s="1"/>
      <c r="U33" s="1">
        <f t="shared" si="30"/>
        <v>0.03</v>
      </c>
      <c r="V33" s="1">
        <v>17.8696569997951</v>
      </c>
      <c r="X33">
        <f t="shared" si="31"/>
        <v>16</v>
      </c>
    </row>
    <row r="34" spans="1:24">
      <c r="A34">
        <v>3.09</v>
      </c>
      <c r="B34">
        <v>-1.35137195121951</v>
      </c>
      <c r="C34">
        <v>-2.96021341463415</v>
      </c>
      <c r="D34" s="28">
        <f t="shared" si="25"/>
        <v>0.27</v>
      </c>
      <c r="E34">
        <f>[1]右脚开始走!H34</f>
        <v>0.580001137</v>
      </c>
      <c r="F34">
        <f>[1]右脚开始走!G34</f>
        <v>0.333760968</v>
      </c>
      <c r="G34">
        <f>[1]右脚开始走!F34</f>
        <v>-1.737866478</v>
      </c>
      <c r="H34">
        <f>[1]右脚开始走!E34</f>
        <v>-1.375159723</v>
      </c>
      <c r="I34" s="58">
        <f t="shared" si="24"/>
        <v>0.27</v>
      </c>
      <c r="J34" s="24">
        <f>-TRUNC(K$3*J$3*(G$3-H$3*SIN((E34+J$9)*PI()/180)-SQRT(I$3^2-(E$3-F$3-H$3*COS((E34+J$9)*PI()/180))^2))/5)</f>
        <v>-423</v>
      </c>
      <c r="K34" s="24">
        <f>-TRUNC(U$3*T$3*(Q$3-R$3*SIN((F34+K$9)*PI()/180)-SQRT(S$3^2-(O$3-P$3-R$3*COS((F34+K$9)*PI()/180))^2))/5)</f>
        <v>-546</v>
      </c>
      <c r="L34" s="24">
        <f>-TRUNC(U$3*T$3*(Q$3-R$3*SIN((G34+L$9)*PI()/180)-SQRT(S$3^2-(O$3-P$3-R$3*COS((G34+L$9)*PI()/180))^2))/5)</f>
        <v>2795</v>
      </c>
      <c r="M34" s="25">
        <f>-TRUNC(K$3*J$3*(G$3-H$3*SIN((H34+M$9)*PI()/180)-SQRT(I$3^2-(E$3-F$3-H$3*COS((H34+M$9)*PI()/180))^2))/5)</f>
        <v>915</v>
      </c>
      <c r="N34" s="59">
        <f t="shared" si="2"/>
        <v>0.27</v>
      </c>
      <c r="O34" s="60">
        <f t="shared" si="26"/>
        <v>-12933.3333333333</v>
      </c>
      <c r="P34" s="60">
        <f t="shared" si="27"/>
        <v>-24833.3333333333</v>
      </c>
      <c r="Q34" s="60">
        <f t="shared" si="28"/>
        <v>8533.33333333332</v>
      </c>
      <c r="R34" s="60">
        <f t="shared" si="29"/>
        <v>999.999999999999</v>
      </c>
      <c r="S34" s="1"/>
      <c r="T34" s="1"/>
      <c r="U34" s="1">
        <f t="shared" si="30"/>
        <v>0.03</v>
      </c>
      <c r="V34" s="1">
        <v>19.0055718127775</v>
      </c>
      <c r="X34">
        <f t="shared" si="31"/>
        <v>15.5</v>
      </c>
    </row>
    <row r="35" spans="1:24">
      <c r="A35">
        <v>3.105</v>
      </c>
      <c r="B35">
        <v>-1.32484756097561</v>
      </c>
      <c r="C35">
        <v>-2.95609756097561</v>
      </c>
      <c r="D35" s="28">
        <f t="shared" si="25"/>
        <v>0.3</v>
      </c>
      <c r="E35">
        <f>[1]右脚开始走!H35</f>
        <v>1.27593154</v>
      </c>
      <c r="F35">
        <f>[1]右脚开始走!G35</f>
        <v>0.938531236</v>
      </c>
      <c r="G35">
        <f>[1]右脚开始走!F35</f>
        <v>-1.875896291</v>
      </c>
      <c r="H35">
        <f>[1]右脚开始走!E35</f>
        <v>-1.374110935</v>
      </c>
      <c r="I35" s="58">
        <f t="shared" si="24"/>
        <v>0.3</v>
      </c>
      <c r="J35" s="24">
        <f>-TRUNC(K$3*J$3*(G$3-H$3*SIN((E35+J$9)*PI()/180)-SQRT(I$3^2-(E$3-F$3-H$3*COS((E35+J$9)*PI()/180))^2))/5)</f>
        <v>-957</v>
      </c>
      <c r="K35" s="24">
        <f>-TRUNC(U$3*T$3*(Q$3-R$3*SIN((F35+K$9)*PI()/180)-SQRT(S$3^2-(O$3-P$3-R$3*COS((F35+K$9)*PI()/180))^2))/5)</f>
        <v>-1540</v>
      </c>
      <c r="L35" s="24">
        <f>-TRUNC(U$3*T$3*(Q$3-R$3*SIN((G35+L$9)*PI()/180)-SQRT(S$3^2-(O$3-P$3-R$3*COS((G35+L$9)*PI()/180))^2))/5)</f>
        <v>3014</v>
      </c>
      <c r="M35" s="25">
        <f>-TRUNC(K$3*J$3*(G$3-H$3*SIN((H35+M$9)*PI()/180)-SQRT(I$3^2-(E$3-F$3-H$3*COS((H35+M$9)*PI()/180))^2))/5)</f>
        <v>915</v>
      </c>
      <c r="N35" s="59">
        <f t="shared" si="2"/>
        <v>0.3</v>
      </c>
      <c r="O35" s="60">
        <f t="shared" si="26"/>
        <v>-17800</v>
      </c>
      <c r="P35" s="60">
        <f t="shared" si="27"/>
        <v>-33133.3333333333</v>
      </c>
      <c r="Q35" s="60">
        <f t="shared" si="28"/>
        <v>7299.99999999999</v>
      </c>
      <c r="R35" s="60">
        <f t="shared" si="29"/>
        <v>0</v>
      </c>
      <c r="S35" s="1"/>
      <c r="T35" s="1"/>
      <c r="U35" s="1">
        <f t="shared" si="30"/>
        <v>0.03</v>
      </c>
      <c r="V35" s="1">
        <v>20.090908522465</v>
      </c>
      <c r="X35">
        <f t="shared" si="31"/>
        <v>15</v>
      </c>
    </row>
    <row r="36" spans="1:24">
      <c r="A36">
        <v>3.12</v>
      </c>
      <c r="B36">
        <v>-1.29192073170732</v>
      </c>
      <c r="C36">
        <v>-2.95060975609756</v>
      </c>
      <c r="D36" s="28">
        <f t="shared" si="25"/>
        <v>0.33</v>
      </c>
      <c r="E36">
        <f>[1]右脚开始走!H36</f>
        <v>2.136112997</v>
      </c>
      <c r="F36">
        <f>[1]右脚开始走!G36</f>
        <v>1.690094529</v>
      </c>
      <c r="G36">
        <f>[1]右脚开始走!F36</f>
        <v>-1.989785553</v>
      </c>
      <c r="H36">
        <f>[1]右脚开始走!E36</f>
        <v>-1.320134065</v>
      </c>
      <c r="I36" s="58">
        <f t="shared" si="24"/>
        <v>0.33</v>
      </c>
      <c r="J36" s="24">
        <f>-TRUNC(K$3*J$3*(G$3-H$3*SIN((E36+J$9)*PI()/180)-SQRT(I$3^2-(E$3-F$3-H$3*COS((E36+J$9)*PI()/180))^2))/5)</f>
        <v>-1658</v>
      </c>
      <c r="K36" s="24">
        <f>-TRUNC(U$3*T$3*(Q$3-R$3*SIN((F36+K$9)*PI()/180)-SQRT(S$3^2-(O$3-P$3-R$3*COS((F36+K$9)*PI()/180))^2))/5)</f>
        <v>-2784</v>
      </c>
      <c r="L36" s="24">
        <f>-TRUNC(U$3*T$3*(Q$3-R$3*SIN((G36+L$9)*PI()/180)-SQRT(S$3^2-(O$3-P$3-R$3*COS((G36+L$9)*PI()/180))^2))/5)</f>
        <v>3195</v>
      </c>
      <c r="M36" s="25">
        <f>-TRUNC(K$3*J$3*(G$3-H$3*SIN((H36+M$9)*PI()/180)-SQRT(I$3^2-(E$3-F$3-H$3*COS((H36+M$9)*PI()/180))^2))/5)</f>
        <v>881</v>
      </c>
      <c r="N36" s="59">
        <f t="shared" si="2"/>
        <v>0.33</v>
      </c>
      <c r="O36" s="60">
        <f t="shared" si="26"/>
        <v>-23366.6666666666</v>
      </c>
      <c r="P36" s="60">
        <f t="shared" si="27"/>
        <v>-41466.6666666666</v>
      </c>
      <c r="Q36" s="60">
        <f t="shared" si="28"/>
        <v>6033.33333333333</v>
      </c>
      <c r="R36" s="60">
        <f t="shared" si="29"/>
        <v>-1133.33333333333</v>
      </c>
      <c r="S36" s="1"/>
      <c r="T36" s="1"/>
      <c r="U36" s="1">
        <f t="shared" si="30"/>
        <v>0.03</v>
      </c>
      <c r="V36" s="1">
        <v>21.1341136182902</v>
      </c>
      <c r="X36">
        <f t="shared" si="31"/>
        <v>14.5</v>
      </c>
    </row>
    <row r="37" spans="1:24">
      <c r="A37">
        <v>3.135</v>
      </c>
      <c r="B37">
        <v>-1.25807926829268</v>
      </c>
      <c r="C37">
        <v>-2.94192073170732</v>
      </c>
      <c r="D37" s="28">
        <f t="shared" si="25"/>
        <v>0.36</v>
      </c>
      <c r="E37">
        <f>[1]右脚开始走!H37</f>
        <v>3.157516923</v>
      </c>
      <c r="F37">
        <f>[1]右脚开始走!G37</f>
        <v>2.585162229</v>
      </c>
      <c r="G37">
        <f>[1]右脚开始走!F37</f>
        <v>-2.078370695</v>
      </c>
      <c r="H37">
        <f>[1]右脚开始走!E37</f>
        <v>-1.210678866</v>
      </c>
      <c r="I37" s="58">
        <f t="shared" si="24"/>
        <v>0.36</v>
      </c>
      <c r="J37" s="24">
        <f>-TRUNC(K$3*J$3*(G$3-H$3*SIN((E37+J$9)*PI()/180)-SQRT(I$3^2-(E$3-F$3-H$3*COS((E37+J$9)*PI()/180))^2))/5)</f>
        <v>-2548</v>
      </c>
      <c r="K37" s="24">
        <f>-TRUNC(U$3*T$3*(Q$3-R$3*SIN((F37+K$9)*PI()/180)-SQRT(S$3^2-(O$3-P$3-R$3*COS((F37+K$9)*PI()/180))^2))/5)</f>
        <v>-4282</v>
      </c>
      <c r="L37" s="24">
        <f>-TRUNC(U$3*T$3*(Q$3-R$3*SIN((G37+L$9)*PI()/180)-SQRT(S$3^2-(O$3-P$3-R$3*COS((G37+L$9)*PI()/180))^2))/5)</f>
        <v>3335</v>
      </c>
      <c r="M37" s="25">
        <f>-TRUNC(K$3*J$3*(G$3-H$3*SIN((H37+M$9)*PI()/180)-SQRT(I$3^2-(E$3-F$3-H$3*COS((H37+M$9)*PI()/180))^2))/5)</f>
        <v>812</v>
      </c>
      <c r="N37" s="59">
        <f t="shared" si="2"/>
        <v>0.36</v>
      </c>
      <c r="O37" s="60">
        <f t="shared" si="26"/>
        <v>-29666.6666666666</v>
      </c>
      <c r="P37" s="60">
        <f t="shared" si="27"/>
        <v>-49933.3333333333</v>
      </c>
      <c r="Q37" s="60">
        <f t="shared" si="28"/>
        <v>4666.66666666666</v>
      </c>
      <c r="R37" s="60">
        <f t="shared" si="29"/>
        <v>-2300</v>
      </c>
      <c r="S37" s="1"/>
      <c r="T37" s="1"/>
      <c r="U37" s="1">
        <f t="shared" si="30"/>
        <v>0.03</v>
      </c>
      <c r="V37" s="1">
        <v>22.1417454194694</v>
      </c>
      <c r="X37">
        <f t="shared" si="31"/>
        <v>14</v>
      </c>
    </row>
    <row r="38" spans="1:24">
      <c r="A38">
        <v>3.15</v>
      </c>
      <c r="B38">
        <v>-1.22378048780488</v>
      </c>
      <c r="C38">
        <v>-2.93231707317073</v>
      </c>
      <c r="D38" s="28">
        <f t="shared" si="25"/>
        <v>0.39</v>
      </c>
      <c r="E38">
        <f>[1]右脚开始走!H38</f>
        <v>4.333942843</v>
      </c>
      <c r="F38">
        <f>[1]右脚开始走!G38</f>
        <v>3.617587909</v>
      </c>
      <c r="G38">
        <f>[1]右脚开始走!F38</f>
        <v>-2.140751698</v>
      </c>
      <c r="H38">
        <f>[1]右脚开始走!E38</f>
        <v>-1.043773104</v>
      </c>
      <c r="I38" s="58">
        <f t="shared" si="24"/>
        <v>0.39</v>
      </c>
      <c r="J38" s="24">
        <f>-TRUNC(K$3*J$3*(G$3-H$3*SIN((E38+J$9)*PI()/180)-SQRT(I$3^2-(E$3-F$3-H$3*COS((E38+J$9)*PI()/180))^2))/5)</f>
        <v>-3649</v>
      </c>
      <c r="K38" s="24">
        <f>-TRUNC(U$3*T$3*(Q$3-R$3*SIN((F38+K$9)*PI()/180)-SQRT(S$3^2-(O$3-P$3-R$3*COS((F38+K$9)*PI()/180))^2))/5)</f>
        <v>-6028</v>
      </c>
      <c r="L38" s="24">
        <f>-TRUNC(U$3*T$3*(Q$3-R$3*SIN((G38+L$9)*PI()/180)-SQRT(S$3^2-(O$3-P$3-R$3*COS((G38+L$9)*PI()/180))^2))/5)</f>
        <v>3434</v>
      </c>
      <c r="M38" s="25">
        <f>-TRUNC(K$3*J$3*(G$3-H$3*SIN((H38+M$9)*PI()/180)-SQRT(I$3^2-(E$3-F$3-H$3*COS((H38+M$9)*PI()/180))^2))/5)</f>
        <v>705</v>
      </c>
      <c r="N38" s="59">
        <f t="shared" si="2"/>
        <v>0.39</v>
      </c>
      <c r="O38" s="60">
        <f t="shared" si="26"/>
        <v>-36700</v>
      </c>
      <c r="P38" s="60">
        <f t="shared" si="27"/>
        <v>-58199.9999999999</v>
      </c>
      <c r="Q38" s="60">
        <f t="shared" si="28"/>
        <v>3300</v>
      </c>
      <c r="R38" s="60">
        <f t="shared" si="29"/>
        <v>-3566.66666666666</v>
      </c>
      <c r="S38" s="1"/>
      <c r="T38" s="1"/>
      <c r="U38" s="1">
        <f t="shared" si="30"/>
        <v>0.03</v>
      </c>
      <c r="V38" s="1">
        <v>23.1190156225972</v>
      </c>
      <c r="X38">
        <f t="shared" si="31"/>
        <v>13.5</v>
      </c>
    </row>
    <row r="39" spans="1:24">
      <c r="A39">
        <v>3.165</v>
      </c>
      <c r="B39">
        <v>-1.16981707317073</v>
      </c>
      <c r="C39">
        <v>-2.92865853658537</v>
      </c>
      <c r="D39" s="28">
        <f t="shared" si="25"/>
        <v>0.42</v>
      </c>
      <c r="E39">
        <f>[1]右脚开始走!H39</f>
        <v>5.65631711</v>
      </c>
      <c r="F39">
        <f>[1]右脚开始走!G39</f>
        <v>4.778659826</v>
      </c>
      <c r="G39">
        <f>[1]右脚开始走!F39</f>
        <v>-2.176280954</v>
      </c>
      <c r="H39">
        <f>[1]右脚开始走!E39</f>
        <v>-0.817998042</v>
      </c>
      <c r="I39" s="58">
        <f t="shared" si="24"/>
        <v>0.42</v>
      </c>
      <c r="J39" s="24">
        <f>-TRUNC(K$3*J$3*(G$3-H$3*SIN((E39+J$9)*PI()/180)-SQRT(I$3^2-(E$3-F$3-H$3*COS((E39+J$9)*PI()/180))^2))/5)</f>
        <v>-4982</v>
      </c>
      <c r="K39" s="24">
        <f>-TRUNC(U$3*T$3*(Q$3-R$3*SIN((F39+K$9)*PI()/180)-SQRT(S$3^2-(O$3-P$3-R$3*COS((F39+K$9)*PI()/180))^2))/5)</f>
        <v>-8016</v>
      </c>
      <c r="L39" s="24">
        <f>-TRUNC(U$3*T$3*(Q$3-R$3*SIN((G39+L$9)*PI()/180)-SQRT(S$3^2-(O$3-P$3-R$3*COS((G39+L$9)*PI()/180))^2))/5)</f>
        <v>3490</v>
      </c>
      <c r="M39" s="25">
        <f>-TRUNC(K$3*J$3*(G$3-H$3*SIN((H39+M$9)*PI()/180)-SQRT(I$3^2-(E$3-F$3-H$3*COS((H39+M$9)*PI()/180))^2))/5)</f>
        <v>558</v>
      </c>
      <c r="N39" s="59">
        <f t="shared" si="2"/>
        <v>0.42</v>
      </c>
      <c r="O39" s="60">
        <f t="shared" si="26"/>
        <v>-44433.3333333333</v>
      </c>
      <c r="P39" s="60">
        <f t="shared" si="27"/>
        <v>-66266.6666666666</v>
      </c>
      <c r="Q39" s="60">
        <f t="shared" si="28"/>
        <v>1866.66666666666</v>
      </c>
      <c r="R39" s="60">
        <f t="shared" si="29"/>
        <v>-4900</v>
      </c>
      <c r="S39" s="1"/>
      <c r="T39" s="1"/>
      <c r="U39" s="1">
        <f t="shared" si="30"/>
        <v>0.03</v>
      </c>
      <c r="V39" s="1">
        <v>24.070145809973</v>
      </c>
      <c r="X39">
        <f t="shared" si="31"/>
        <v>13</v>
      </c>
    </row>
    <row r="40" spans="1:24">
      <c r="A40">
        <v>3.18</v>
      </c>
      <c r="B40">
        <v>-1.10487804878049</v>
      </c>
      <c r="C40">
        <v>-2.93094512195122</v>
      </c>
      <c r="D40" s="28">
        <f t="shared" si="25"/>
        <v>0.45</v>
      </c>
      <c r="E40">
        <f>[1]右脚开始走!H40</f>
        <v>7.112991624</v>
      </c>
      <c r="F40">
        <f>[1]右脚开始走!G40</f>
        <v>6.057393508</v>
      </c>
      <c r="G40">
        <f>[1]右脚开始走!F40</f>
        <v>-2.184552093</v>
      </c>
      <c r="H40">
        <f>[1]右脚开始走!E40</f>
        <v>-0.532464037</v>
      </c>
      <c r="I40" s="58">
        <f t="shared" si="24"/>
        <v>0.45</v>
      </c>
      <c r="J40" s="24">
        <f>-TRUNC(K$3*J$3*(G$3-H$3*SIN((E40+J$9)*PI()/180)-SQRT(I$3^2-(E$3-F$3-H$3*COS((E40+J$9)*PI()/180))^2))/5)</f>
        <v>-6564</v>
      </c>
      <c r="K40" s="24">
        <f>-TRUNC(U$3*T$3*(Q$3-R$3*SIN((F40+K$9)*PI()/180)-SQRT(S$3^2-(O$3-P$3-R$3*COS((F40+K$9)*PI()/180))^2))/5)</f>
        <v>-10233</v>
      </c>
      <c r="L40" s="24">
        <f>-TRUNC(U$3*T$3*(Q$3-R$3*SIN((G40+L$9)*PI()/180)-SQRT(S$3^2-(O$3-P$3-R$3*COS((G40+L$9)*PI()/180))^2))/5)</f>
        <v>3503</v>
      </c>
      <c r="M40" s="25">
        <f>-TRUNC(K$3*J$3*(G$3-H$3*SIN((H40+M$9)*PI()/180)-SQRT(I$3^2-(E$3-F$3-H$3*COS((H40+M$9)*PI()/180))^2))/5)</f>
        <v>367</v>
      </c>
      <c r="N40" s="59">
        <f t="shared" si="2"/>
        <v>0.45</v>
      </c>
      <c r="O40" s="60">
        <f t="shared" si="26"/>
        <v>-52733.3333333333</v>
      </c>
      <c r="P40" s="60">
        <f t="shared" si="27"/>
        <v>-73899.9999999999</v>
      </c>
      <c r="Q40" s="60">
        <f t="shared" si="28"/>
        <v>433.333333333333</v>
      </c>
      <c r="R40" s="60">
        <f t="shared" si="29"/>
        <v>-6366.66666666666</v>
      </c>
      <c r="S40" s="1"/>
      <c r="T40" s="1"/>
      <c r="U40" s="1">
        <f t="shared" si="30"/>
        <v>0.03</v>
      </c>
      <c r="V40" s="1">
        <v>24.9986107254044</v>
      </c>
      <c r="X40">
        <f t="shared" si="31"/>
        <v>12.5</v>
      </c>
    </row>
    <row r="41" spans="1:24">
      <c r="A41">
        <v>3.195</v>
      </c>
      <c r="B41">
        <v>-1.02576219512195</v>
      </c>
      <c r="C41">
        <v>-2.94146341463415</v>
      </c>
      <c r="D41" s="28">
        <f t="shared" si="25"/>
        <v>0.48</v>
      </c>
      <c r="E41">
        <f>[1]右脚开始走!H41</f>
        <v>8.690042542</v>
      </c>
      <c r="F41">
        <f>[1]右脚开始走!G41</f>
        <v>7.440824294</v>
      </c>
      <c r="G41">
        <f>[1]右脚开始走!F41</f>
        <v>-2.165388849</v>
      </c>
      <c r="H41">
        <f>[1]右脚开始走!E41</f>
        <v>-0.18678604</v>
      </c>
      <c r="I41" s="58">
        <f t="shared" si="24"/>
        <v>0.48</v>
      </c>
      <c r="J41" s="24">
        <f>-TRUNC(K$3*J$3*(G$3-H$3*SIN((E41+J$9)*PI()/180)-SQRT(I$3^2-(E$3-F$3-H$3*COS((E41+J$9)*PI()/180))^2))/5)</f>
        <v>-8409</v>
      </c>
      <c r="K41" s="24">
        <f>-TRUNC(U$3*T$3*(Q$3-R$3*SIN((F41+K$9)*PI()/180)-SQRT(S$3^2-(O$3-P$3-R$3*COS((F41+K$9)*PI()/180))^2))/5)</f>
        <v>-12662</v>
      </c>
      <c r="L41" s="24">
        <f>-TRUNC(U$3*T$3*(Q$3-R$3*SIN((G41+L$9)*PI()/180)-SQRT(S$3^2-(O$3-P$3-R$3*COS((G41+L$9)*PI()/180))^2))/5)</f>
        <v>3472</v>
      </c>
      <c r="M41" s="25">
        <f>-TRUNC(K$3*J$3*(G$3-H$3*SIN((H41+M$9)*PI()/180)-SQRT(I$3^2-(E$3-F$3-H$3*COS((H41+M$9)*PI()/180))^2))/5)</f>
        <v>130</v>
      </c>
      <c r="N41" s="59">
        <f t="shared" si="2"/>
        <v>0.48</v>
      </c>
      <c r="O41" s="60">
        <f t="shared" si="26"/>
        <v>-61499.9999999999</v>
      </c>
      <c r="P41" s="60">
        <f t="shared" si="27"/>
        <v>-80966.6666666666</v>
      </c>
      <c r="Q41" s="60">
        <f t="shared" si="28"/>
        <v>-1033.33333333333</v>
      </c>
      <c r="R41" s="60">
        <f t="shared" si="29"/>
        <v>-7899.99999999999</v>
      </c>
      <c r="S41" s="1"/>
      <c r="T41" s="1"/>
      <c r="U41" s="1">
        <f t="shared" si="30"/>
        <v>0.03</v>
      </c>
      <c r="V41" s="1">
        <v>25.9073093470073</v>
      </c>
      <c r="X41">
        <f t="shared" si="31"/>
        <v>12</v>
      </c>
    </row>
    <row r="42" spans="1:24">
      <c r="A42">
        <v>3.21</v>
      </c>
      <c r="B42">
        <v>-0.92469512195122</v>
      </c>
      <c r="C42">
        <v>-2.96524390243902</v>
      </c>
      <c r="D42" s="28">
        <f t="shared" si="25"/>
        <v>0.51</v>
      </c>
      <c r="E42">
        <f>[1]右脚开始走!H42</f>
        <v>10.37156897</v>
      </c>
      <c r="F42">
        <f>[1]右脚开始走!G42</f>
        <v>8.91429985</v>
      </c>
      <c r="G42">
        <f>[1]右脚开始走!F42</f>
        <v>-2.118833925</v>
      </c>
      <c r="H42">
        <f>[1]右脚开始走!E42</f>
        <v>0.218940827</v>
      </c>
      <c r="I42" s="58">
        <f t="shared" si="24"/>
        <v>0.51</v>
      </c>
      <c r="J42" s="24">
        <f>-TRUNC(K$3*J$3*(G$3-H$3*SIN((E42+J$9)*PI()/180)-SQRT(I$3^2-(E$3-F$3-H$3*COS((E42+J$9)*PI()/180))^2))/5)</f>
        <v>-10521</v>
      </c>
      <c r="K42" s="24">
        <f>-TRUNC(U$3*T$3*(Q$3-R$3*SIN((F42+K$9)*PI()/180)-SQRT(S$3^2-(O$3-P$3-R$3*COS((F42+K$9)*PI()/180))^2))/5)</f>
        <v>-15282</v>
      </c>
      <c r="L42" s="24">
        <f>-TRUNC(U$3*T$3*(Q$3-R$3*SIN((G42+L$9)*PI()/180)-SQRT(S$3^2-(O$3-P$3-R$3*COS((G42+L$9)*PI()/180))^2))/5)</f>
        <v>3399</v>
      </c>
      <c r="M42" s="25">
        <f>-TRUNC(K$3*J$3*(G$3-H$3*SIN((H42+M$9)*PI()/180)-SQRT(I$3^2-(E$3-F$3-H$3*COS((H42+M$9)*PI()/180))^2))/5)</f>
        <v>-158</v>
      </c>
      <c r="N42" s="59">
        <f t="shared" si="2"/>
        <v>0.51</v>
      </c>
      <c r="O42" s="60">
        <f t="shared" si="26"/>
        <v>-70399.9999999999</v>
      </c>
      <c r="P42" s="60">
        <f t="shared" si="27"/>
        <v>-87333.3333333333</v>
      </c>
      <c r="Q42" s="60">
        <f t="shared" si="28"/>
        <v>-2433.33333333333</v>
      </c>
      <c r="R42" s="60">
        <f t="shared" si="29"/>
        <v>-9599.99999999999</v>
      </c>
      <c r="S42" s="1"/>
      <c r="T42" s="1"/>
      <c r="U42" s="1">
        <f t="shared" si="30"/>
        <v>0.03</v>
      </c>
      <c r="V42" s="1">
        <v>26.7986882944178</v>
      </c>
      <c r="X42">
        <f t="shared" si="31"/>
        <v>11.5</v>
      </c>
    </row>
    <row r="43" spans="1:24">
      <c r="A43">
        <v>3.225</v>
      </c>
      <c r="B43">
        <v>-0.79344512195122</v>
      </c>
      <c r="C43">
        <v>-3.00594512195122</v>
      </c>
      <c r="D43" s="28">
        <f t="shared" si="25"/>
        <v>0.54</v>
      </c>
      <c r="E43">
        <f>[1]右脚开始走!H43</f>
        <v>12.13999169</v>
      </c>
      <c r="F43">
        <f>[1]右脚开始走!G43</f>
        <v>10.46177275</v>
      </c>
      <c r="G43">
        <f>[1]右脚开始走!F43</f>
        <v>-2.045137802</v>
      </c>
      <c r="H43">
        <f>[1]右脚开始走!E43</f>
        <v>0.684165746</v>
      </c>
      <c r="I43" s="58">
        <f t="shared" si="24"/>
        <v>0.54</v>
      </c>
      <c r="J43" s="24">
        <f>-TRUNC(K$3*J$3*(G$3-H$3*SIN((E43+J$9)*PI()/180)-SQRT(I$3^2-(E$3-F$3-H$3*COS((E43+J$9)*PI()/180))^2))/5)</f>
        <v>-12899</v>
      </c>
      <c r="K43" s="24">
        <f>-TRUNC(U$3*T$3*(Q$3-R$3*SIN((F43+K$9)*PI()/180)-SQRT(S$3^2-(O$3-P$3-R$3*COS((F43+K$9)*PI()/180))^2))/5)</f>
        <v>-18069</v>
      </c>
      <c r="L43" s="24">
        <f>-TRUNC(U$3*T$3*(Q$3-R$3*SIN((G43+L$9)*PI()/180)-SQRT(S$3^2-(O$3-P$3-R$3*COS((G43+L$9)*PI()/180))^2))/5)</f>
        <v>3282</v>
      </c>
      <c r="M43" s="25">
        <f>-TRUNC(K$3*J$3*(G$3-H$3*SIN((H43+M$9)*PI()/180)-SQRT(I$3^2-(E$3-F$3-H$3*COS((H43+M$9)*PI()/180))^2))/5)</f>
        <v>-501</v>
      </c>
      <c r="N43" s="59">
        <f t="shared" si="2"/>
        <v>0.54</v>
      </c>
      <c r="O43" s="60">
        <f t="shared" si="26"/>
        <v>-79266.6666666666</v>
      </c>
      <c r="P43" s="60">
        <f t="shared" si="27"/>
        <v>-92899.9999999999</v>
      </c>
      <c r="Q43" s="60">
        <f t="shared" si="28"/>
        <v>-3900</v>
      </c>
      <c r="R43" s="60">
        <f t="shared" si="29"/>
        <v>-11433.3333333333</v>
      </c>
      <c r="S43" s="1"/>
      <c r="T43" s="1"/>
      <c r="U43" s="1">
        <f t="shared" si="30"/>
        <v>0.03</v>
      </c>
      <c r="V43" s="1">
        <v>27.6748328216896</v>
      </c>
      <c r="X43">
        <f t="shared" si="31"/>
        <v>11</v>
      </c>
    </row>
    <row r="44" spans="1:24">
      <c r="A44">
        <v>3.24</v>
      </c>
      <c r="B44">
        <v>-0.629725609756098</v>
      </c>
      <c r="C44">
        <v>-3.06585365853659</v>
      </c>
      <c r="D44" s="28">
        <f t="shared" si="25"/>
        <v>0.57</v>
      </c>
      <c r="E44">
        <f>[1]右脚开始走!H44</f>
        <v>13.97635189</v>
      </c>
      <c r="F44">
        <f>[1]右脚开始走!G44</f>
        <v>12.06609301</v>
      </c>
      <c r="G44">
        <f>[1]右脚开始走!F44</f>
        <v>-1.944747615</v>
      </c>
      <c r="H44">
        <f>[1]右脚开始走!E44</f>
        <v>1.207906673</v>
      </c>
      <c r="I44" s="58">
        <f t="shared" si="24"/>
        <v>0.57</v>
      </c>
      <c r="J44" s="24">
        <f>-TRUNC(K$3*J$3*(G$3-H$3*SIN((E44+J$9)*PI()/180)-SQRT(I$3^2-(E$3-F$3-H$3*COS((E44+J$9)*PI()/180))^2))/5)</f>
        <v>-15531</v>
      </c>
      <c r="K44" s="24">
        <f>-TRUNC(U$3*T$3*(Q$3-R$3*SIN((F44+K$9)*PI()/180)-SQRT(S$3^2-(O$3-P$3-R$3*COS((F44+K$9)*PI()/180))^2))/5)</f>
        <v>-20991</v>
      </c>
      <c r="L44" s="24">
        <f>-TRUNC(U$3*T$3*(Q$3-R$3*SIN((G44+L$9)*PI()/180)-SQRT(S$3^2-(O$3-P$3-R$3*COS((G44+L$9)*PI()/180))^2))/5)</f>
        <v>3123</v>
      </c>
      <c r="M44" s="25">
        <f>-TRUNC(K$3*J$3*(G$3-H$3*SIN((H44+M$9)*PI()/180)-SQRT(I$3^2-(E$3-F$3-H$3*COS((H44+M$9)*PI()/180))^2))/5)</f>
        <v>-904</v>
      </c>
      <c r="N44" s="59">
        <f t="shared" si="2"/>
        <v>0.57</v>
      </c>
      <c r="O44" s="60">
        <f t="shared" si="26"/>
        <v>-87733.3333333333</v>
      </c>
      <c r="P44" s="60">
        <f t="shared" si="27"/>
        <v>-97399.9999999999</v>
      </c>
      <c r="Q44" s="60">
        <f t="shared" si="28"/>
        <v>-5300</v>
      </c>
      <c r="R44" s="60">
        <f t="shared" si="29"/>
        <v>-13433.3333333333</v>
      </c>
      <c r="S44" s="1"/>
      <c r="T44" s="1"/>
      <c r="U44" s="1">
        <f t="shared" si="30"/>
        <v>0.03</v>
      </c>
      <c r="V44" s="1">
        <v>28.5375351939988</v>
      </c>
      <c r="X44">
        <f t="shared" si="31"/>
        <v>10.5</v>
      </c>
    </row>
    <row r="45" spans="1:24">
      <c r="A45">
        <v>3.255</v>
      </c>
      <c r="B45">
        <v>-0.423475609756098</v>
      </c>
      <c r="C45">
        <v>-3.15045731707317</v>
      </c>
      <c r="D45" s="28">
        <f t="shared" si="25"/>
        <v>0.6</v>
      </c>
      <c r="E45">
        <f>[1]右脚开始走!H45</f>
        <v>15.86060981</v>
      </c>
      <c r="F45">
        <f>[1]右脚开始走!G45</f>
        <v>13.7093006</v>
      </c>
      <c r="G45">
        <f>[1]右脚开始走!F45</f>
        <v>-1.818296019</v>
      </c>
      <c r="H45">
        <f>[1]右脚开始走!E45</f>
        <v>1.788774746</v>
      </c>
      <c r="I45" s="58">
        <f t="shared" si="24"/>
        <v>0.6</v>
      </c>
      <c r="J45" s="24">
        <f>-TRUNC(K$3*J$3*(G$3-H$3*SIN((E45+J$9)*PI()/180)-SQRT(I$3^2-(E$3-F$3-H$3*COS((E45+J$9)*PI()/180))^2))/5)</f>
        <v>-18398</v>
      </c>
      <c r="K45" s="24">
        <f>-TRUNC(U$3*T$3*(Q$3-R$3*SIN((F45+K$9)*PI()/180)-SQRT(S$3^2-(O$3-P$3-R$3*COS((F45+K$9)*PI()/180))^2))/5)</f>
        <v>-24018</v>
      </c>
      <c r="L45" s="24">
        <f>-TRUNC(U$3*T$3*(Q$3-R$3*SIN((G45+L$9)*PI()/180)-SQRT(S$3^2-(O$3-P$3-R$3*COS((G45+L$9)*PI()/180))^2))/5)</f>
        <v>2923</v>
      </c>
      <c r="M45" s="25">
        <f>-TRUNC(K$3*J$3*(G$3-H$3*SIN((H45+M$9)*PI()/180)-SQRT(I$3^2-(E$3-F$3-H$3*COS((H45+M$9)*PI()/180))^2))/5)</f>
        <v>-1370</v>
      </c>
      <c r="N45" s="59">
        <f t="shared" si="2"/>
        <v>0.6</v>
      </c>
      <c r="O45" s="60">
        <f t="shared" si="26"/>
        <v>-95566.6666666666</v>
      </c>
      <c r="P45" s="60">
        <f t="shared" si="27"/>
        <v>-100900</v>
      </c>
      <c r="Q45" s="60">
        <f t="shared" si="28"/>
        <v>-6666.66666666666</v>
      </c>
      <c r="R45" s="60">
        <f t="shared" si="29"/>
        <v>-15533.3333333333</v>
      </c>
      <c r="S45" s="1"/>
      <c r="T45" s="1"/>
      <c r="U45" s="1">
        <f t="shared" si="30"/>
        <v>0.03</v>
      </c>
      <c r="V45" s="1">
        <v>29.3883469261045</v>
      </c>
      <c r="X45">
        <f t="shared" si="31"/>
        <v>10</v>
      </c>
    </row>
    <row r="46" spans="1:24">
      <c r="A46">
        <v>3.27</v>
      </c>
      <c r="B46">
        <v>-0.165091463414635</v>
      </c>
      <c r="C46">
        <v>-3.26432926829268</v>
      </c>
      <c r="D46" s="28">
        <f t="shared" si="25"/>
        <v>0.63</v>
      </c>
      <c r="E46">
        <f>[1]右脚开始走!H46</f>
        <v>17.77194351</v>
      </c>
      <c r="F46">
        <f>[1]右脚开始走!G46</f>
        <v>15.37291806</v>
      </c>
      <c r="G46">
        <f>[1]右脚开始走!F46</f>
        <v>-1.66658999</v>
      </c>
      <c r="H46">
        <f>[1]右脚开始走!E46</f>
        <v>2.424998799</v>
      </c>
      <c r="I46" s="58">
        <f t="shared" si="24"/>
        <v>0.63</v>
      </c>
      <c r="J46" s="24">
        <f>-TRUNC(K$3*J$3*(G$3-H$3*SIN((E46+J$9)*PI()/180)-SQRT(I$3^2-(E$3-F$3-H$3*COS((E46+J$9)*PI()/180))^2))/5)</f>
        <v>-21469</v>
      </c>
      <c r="K46" s="24">
        <f>-TRUNC(U$3*T$3*(Q$3-R$3*SIN((F46+K$9)*PI()/180)-SQRT(S$3^2-(O$3-P$3-R$3*COS((F46+K$9)*PI()/180))^2))/5)</f>
        <v>-27112</v>
      </c>
      <c r="L46" s="24">
        <f>-TRUNC(U$3*T$3*(Q$3-R$3*SIN((G46+L$9)*PI()/180)-SQRT(S$3^2-(O$3-P$3-R$3*COS((G46+L$9)*PI()/180))^2))/5)</f>
        <v>2681</v>
      </c>
      <c r="M46" s="25">
        <f>-TRUNC(K$3*J$3*(G$3-H$3*SIN((H46+M$9)*PI()/180)-SQRT(I$3^2-(E$3-F$3-H$3*COS((H46+M$9)*PI()/180))^2))/5)</f>
        <v>-1903</v>
      </c>
      <c r="N46" s="59">
        <f t="shared" si="2"/>
        <v>0.63</v>
      </c>
      <c r="O46" s="60">
        <f t="shared" si="26"/>
        <v>-102366.666666667</v>
      </c>
      <c r="P46" s="60">
        <f t="shared" si="27"/>
        <v>-103133.333333333</v>
      </c>
      <c r="Q46" s="60">
        <f t="shared" si="28"/>
        <v>-8066.66666666666</v>
      </c>
      <c r="R46" s="60">
        <f t="shared" si="29"/>
        <v>-17766.6666666666</v>
      </c>
      <c r="S46" s="1"/>
      <c r="T46" s="1"/>
      <c r="U46" s="1">
        <f t="shared" si="30"/>
        <v>0.03</v>
      </c>
      <c r="V46" s="1">
        <v>30.2286192744486</v>
      </c>
      <c r="X46">
        <f t="shared" si="31"/>
        <v>9.5</v>
      </c>
    </row>
    <row r="47" spans="1:24">
      <c r="A47">
        <v>3.285</v>
      </c>
      <c r="B47">
        <v>0.14405487804878</v>
      </c>
      <c r="C47">
        <v>-3.40975609756098</v>
      </c>
      <c r="D47" s="28">
        <f t="shared" si="25"/>
        <v>0.66</v>
      </c>
      <c r="E47">
        <f>[1]右脚开始走!H47</f>
        <v>19.68904759</v>
      </c>
      <c r="F47">
        <f>[1]右脚开始走!G47</f>
        <v>17.03824298</v>
      </c>
      <c r="G47">
        <f>[1]右脚开始走!F47</f>
        <v>-1.490599723</v>
      </c>
      <c r="H47">
        <f>[1]右脚开始走!E47</f>
        <v>3.114449777</v>
      </c>
      <c r="I47" s="58">
        <f t="shared" si="24"/>
        <v>0.66</v>
      </c>
      <c r="J47" s="24">
        <f>-TRUNC(K$3*J$3*(G$3-H$3*SIN((E47+J$9)*PI()/180)-SQRT(I$3^2-(E$3-F$3-H$3*COS((E47+J$9)*PI()/180))^2))/5)</f>
        <v>-24706</v>
      </c>
      <c r="K47" s="24">
        <f>-TRUNC(U$3*T$3*(Q$3-R$3*SIN((F47+K$9)*PI()/180)-SQRT(S$3^2-(O$3-P$3-R$3*COS((F47+K$9)*PI()/180))^2))/5)</f>
        <v>-30238</v>
      </c>
      <c r="L47" s="24">
        <f>-TRUNC(U$3*T$3*(Q$3-R$3*SIN((G47+L$9)*PI()/180)-SQRT(S$3^2-(O$3-P$3-R$3*COS((G47+L$9)*PI()/180))^2))/5)</f>
        <v>2401</v>
      </c>
      <c r="M47" s="25">
        <f>-TRUNC(K$3*J$3*(G$3-H$3*SIN((H47+M$9)*PI()/180)-SQRT(I$3^2-(E$3-F$3-H$3*COS((H47+M$9)*PI()/180))^2))/5)</f>
        <v>-2509</v>
      </c>
      <c r="N47" s="59">
        <f t="shared" si="2"/>
        <v>0.66</v>
      </c>
      <c r="O47" s="60">
        <f t="shared" si="26"/>
        <v>-107900</v>
      </c>
      <c r="P47" s="60">
        <f t="shared" si="27"/>
        <v>-104200</v>
      </c>
      <c r="Q47" s="60">
        <f t="shared" si="28"/>
        <v>-9333.33333333332</v>
      </c>
      <c r="R47" s="60">
        <f t="shared" si="29"/>
        <v>-20200</v>
      </c>
      <c r="S47" s="1"/>
      <c r="T47" s="1"/>
      <c r="U47" s="1">
        <f t="shared" si="30"/>
        <v>0.03</v>
      </c>
      <c r="V47" s="1">
        <v>31.0595350273982</v>
      </c>
      <c r="X47">
        <f t="shared" si="31"/>
        <v>9</v>
      </c>
    </row>
    <row r="48" spans="1:24">
      <c r="A48">
        <v>3.3</v>
      </c>
      <c r="B48">
        <v>0.519969512195121</v>
      </c>
      <c r="C48">
        <v>-3.59542682926829</v>
      </c>
      <c r="D48" s="28">
        <f t="shared" si="25"/>
        <v>0.69</v>
      </c>
      <c r="E48">
        <f>[1]右脚开始走!H48</f>
        <v>21.59043182</v>
      </c>
      <c r="F48">
        <f>[1]右脚开始走!G48</f>
        <v>18.68664055</v>
      </c>
      <c r="G48">
        <f>[1]右脚开始走!F48</f>
        <v>-1.291447455</v>
      </c>
      <c r="H48">
        <f>[1]右脚开始走!E48</f>
        <v>3.854665217</v>
      </c>
      <c r="I48" s="58">
        <f t="shared" si="24"/>
        <v>0.69</v>
      </c>
      <c r="J48" s="24">
        <f>-TRUNC(K$3*J$3*(G$3-H$3*SIN((E48+J$9)*PI()/180)-SQRT(I$3^2-(E$3-F$3-H$3*COS((E48+J$9)*PI()/180))^2))/5)</f>
        <v>-28065</v>
      </c>
      <c r="K48" s="24">
        <f>-TRUNC(U$3*T$3*(Q$3-R$3*SIN((F48+K$9)*PI()/180)-SQRT(S$3^2-(O$3-P$3-R$3*COS((F48+K$9)*PI()/180))^2))/5)</f>
        <v>-33357</v>
      </c>
      <c r="L48" s="24">
        <f>-TRUNC(U$3*T$3*(Q$3-R$3*SIN((G48+L$9)*PI()/180)-SQRT(S$3^2-(O$3-P$3-R$3*COS((G48+L$9)*PI()/180))^2))/5)</f>
        <v>2083</v>
      </c>
      <c r="M48" s="25">
        <f>-TRUNC(K$3*J$3*(G$3-H$3*SIN((H48+M$9)*PI()/180)-SQRT(I$3^2-(E$3-F$3-H$3*COS((H48+M$9)*PI()/180))^2))/5)</f>
        <v>-3190</v>
      </c>
      <c r="N48" s="59">
        <f t="shared" si="2"/>
        <v>0.69</v>
      </c>
      <c r="O48" s="60">
        <f t="shared" si="26"/>
        <v>-111966.666666667</v>
      </c>
      <c r="P48" s="60">
        <f t="shared" si="27"/>
        <v>-103966.666666667</v>
      </c>
      <c r="Q48" s="60">
        <f t="shared" si="28"/>
        <v>-10600</v>
      </c>
      <c r="R48" s="60">
        <f t="shared" si="29"/>
        <v>-22700</v>
      </c>
      <c r="S48" s="1"/>
      <c r="T48" s="1"/>
      <c r="U48" s="1">
        <f t="shared" si="30"/>
        <v>0.03</v>
      </c>
      <c r="V48" s="1">
        <v>31.8821337463365</v>
      </c>
      <c r="X48">
        <f t="shared" si="31"/>
        <v>8.5</v>
      </c>
    </row>
    <row r="49" spans="1:24">
      <c r="A49">
        <v>3.31500000000001</v>
      </c>
      <c r="B49">
        <v>0.974085365853658</v>
      </c>
      <c r="C49">
        <v>-3.82362804878049</v>
      </c>
      <c r="D49" s="28">
        <f t="shared" si="25"/>
        <v>0.72</v>
      </c>
      <c r="E49">
        <f>[1]右脚开始走!H49</f>
        <v>23.45471994</v>
      </c>
      <c r="F49">
        <f>[1]右脚开始走!G49</f>
        <v>20.29983617</v>
      </c>
      <c r="G49">
        <f>[1]右脚开始走!F49</f>
        <v>-1.070396327</v>
      </c>
      <c r="H49">
        <f>[1]右脚开始走!E49</f>
        <v>4.642873699</v>
      </c>
      <c r="I49" s="58">
        <f t="shared" si="24"/>
        <v>0.72</v>
      </c>
      <c r="J49" s="24">
        <f>-TRUNC(K$3*J$3*(G$3-H$3*SIN((E49+J$9)*PI()/180)-SQRT(I$3^2-(E$3-F$3-H$3*COS((E49+J$9)*PI()/180))^2))/5)</f>
        <v>-31491</v>
      </c>
      <c r="K49" s="24">
        <f>-TRUNC(U$3*T$3*(Q$3-R$3*SIN((F49+K$9)*PI()/180)-SQRT(S$3^2-(O$3-P$3-R$3*COS((F49+K$9)*PI()/180))^2))/5)</f>
        <v>-36429</v>
      </c>
      <c r="L49" s="24">
        <f>-TRUNC(U$3*T$3*(Q$3-R$3*SIN((G49+L$9)*PI()/180)-SQRT(S$3^2-(O$3-P$3-R$3*COS((G49+L$9)*PI()/180))^2))/5)</f>
        <v>1728</v>
      </c>
      <c r="M49" s="25">
        <f>-TRUNC(K$3*J$3*(G$3-H$3*SIN((H49+M$9)*PI()/180)-SQRT(I$3^2-(E$3-F$3-H$3*COS((H49+M$9)*PI()/180))^2))/5)</f>
        <v>-3951</v>
      </c>
      <c r="N49" s="59">
        <f t="shared" si="2"/>
        <v>0.72</v>
      </c>
      <c r="O49" s="60">
        <f t="shared" si="26"/>
        <v>-114200</v>
      </c>
      <c r="P49" s="60">
        <f t="shared" si="27"/>
        <v>-102400</v>
      </c>
      <c r="Q49" s="60">
        <f t="shared" si="28"/>
        <v>-11833.3333333333</v>
      </c>
      <c r="R49" s="60">
        <f t="shared" si="29"/>
        <v>-25366.6666666666</v>
      </c>
      <c r="S49" s="1"/>
      <c r="T49" s="1"/>
      <c r="U49" s="1">
        <f t="shared" si="30"/>
        <v>0.03</v>
      </c>
      <c r="V49" s="1">
        <v>32.6973320070281</v>
      </c>
      <c r="X49">
        <f t="shared" si="31"/>
        <v>8</v>
      </c>
    </row>
    <row r="50" spans="1:24">
      <c r="A50">
        <v>3.33000000000001</v>
      </c>
      <c r="B50">
        <v>1.51189024390244</v>
      </c>
      <c r="C50">
        <v>-4.10076219512195</v>
      </c>
      <c r="D50" s="28">
        <f t="shared" si="25"/>
        <v>0.75</v>
      </c>
      <c r="E50">
        <f>[1]右脚开始走!H50</f>
        <v>25.26094832</v>
      </c>
      <c r="F50">
        <f>[1]右脚开始走!G50</f>
        <v>21.86020791</v>
      </c>
      <c r="G50">
        <f>[1]右脚开始走!F50</f>
        <v>-0.828839217</v>
      </c>
      <c r="H50">
        <f>[1]右脚开始走!E50</f>
        <v>5.476019284</v>
      </c>
      <c r="I50" s="58">
        <f t="shared" si="24"/>
        <v>0.75</v>
      </c>
      <c r="J50" s="24">
        <f>-TRUNC(K$3*J$3*(G$3-H$3*SIN((E50+J$9)*PI()/180)-SQRT(I$3^2-(E$3-F$3-H$3*COS((E50+J$9)*PI()/180))^2))/5)</f>
        <v>-34931</v>
      </c>
      <c r="K50" s="24">
        <f>-TRUNC(U$3*T$3*(Q$3-R$3*SIN((F50+K$9)*PI()/180)-SQRT(S$3^2-(O$3-P$3-R$3*COS((F50+K$9)*PI()/180))^2))/5)</f>
        <v>-39418</v>
      </c>
      <c r="L50" s="24">
        <f>-TRUNC(U$3*T$3*(Q$3-R$3*SIN((G50+L$9)*PI()/180)-SQRT(S$3^2-(O$3-P$3-R$3*COS((G50+L$9)*PI()/180))^2))/5)</f>
        <v>1340</v>
      </c>
      <c r="M50" s="25">
        <f>-TRUNC(K$3*J$3*(G$3-H$3*SIN((H50+M$9)*PI()/180)-SQRT(I$3^2-(E$3-F$3-H$3*COS((H50+M$9)*PI()/180))^2))/5)</f>
        <v>-4794</v>
      </c>
      <c r="N50" s="59">
        <f t="shared" si="2"/>
        <v>0.75</v>
      </c>
      <c r="O50" s="60">
        <f t="shared" si="26"/>
        <v>-114666.666666667</v>
      </c>
      <c r="P50" s="60">
        <f t="shared" si="27"/>
        <v>-99633.3333333332</v>
      </c>
      <c r="Q50" s="60">
        <f t="shared" si="28"/>
        <v>-12933.3333333333</v>
      </c>
      <c r="R50" s="60">
        <f t="shared" si="29"/>
        <v>-28100</v>
      </c>
      <c r="S50" s="1"/>
      <c r="T50" s="1"/>
      <c r="U50" s="1">
        <f t="shared" si="30"/>
        <v>0.03</v>
      </c>
      <c r="V50" s="1">
        <v>33.5059397745369</v>
      </c>
      <c r="X50">
        <f t="shared" si="31"/>
        <v>7.5</v>
      </c>
    </row>
    <row r="51" spans="1:24">
      <c r="A51">
        <v>3.34500000000001</v>
      </c>
      <c r="B51">
        <v>2.15716463414634</v>
      </c>
      <c r="C51">
        <v>-4.44100609756098</v>
      </c>
      <c r="D51" s="28">
        <f t="shared" si="25"/>
        <v>0.78</v>
      </c>
      <c r="E51">
        <f>[1]右脚开始走!H51</f>
        <v>26.98886469</v>
      </c>
      <c r="F51">
        <f>[1]右脚开始走!G51</f>
        <v>23.35107911</v>
      </c>
      <c r="G51">
        <f>[1]右脚开始走!F51</f>
        <v>-0.568287616</v>
      </c>
      <c r="H51">
        <f>[1]右脚开始走!E51</f>
        <v>6.350785995</v>
      </c>
      <c r="I51" s="58">
        <f t="shared" si="24"/>
        <v>0.78</v>
      </c>
      <c r="J51" s="24">
        <f>-TRUNC(K$3*J$3*(G$3-H$3*SIN((E51+J$9)*PI()/180)-SQRT(I$3^2-(E$3-F$3-H$3*COS((E51+J$9)*PI()/180))^2))/5)</f>
        <v>-38325</v>
      </c>
      <c r="K51" s="24">
        <f>-TRUNC(U$3*T$3*(Q$3-R$3*SIN((F51+K$9)*PI()/180)-SQRT(S$3^2-(O$3-P$3-R$3*COS((F51+K$9)*PI()/180))^2))/5)</f>
        <v>-42288</v>
      </c>
      <c r="L51" s="24">
        <f>-TRUNC(U$3*T$3*(Q$3-R$3*SIN((G51+L$9)*PI()/180)-SQRT(S$3^2-(O$3-P$3-R$3*COS((G51+L$9)*PI()/180))^2))/5)</f>
        <v>919</v>
      </c>
      <c r="M51" s="25">
        <f>-TRUNC(K$3*J$3*(G$3-H$3*SIN((H51+M$9)*PI()/180)-SQRT(I$3^2-(E$3-F$3-H$3*COS((H51+M$9)*PI()/180))^2))/5)</f>
        <v>-5721</v>
      </c>
      <c r="N51" s="59">
        <f t="shared" si="2"/>
        <v>0.78</v>
      </c>
      <c r="O51" s="60">
        <f t="shared" si="26"/>
        <v>-113133.333333333</v>
      </c>
      <c r="P51" s="60">
        <f t="shared" si="27"/>
        <v>-95666.6666666666</v>
      </c>
      <c r="Q51" s="60">
        <f t="shared" si="28"/>
        <v>-14033.3333333333</v>
      </c>
      <c r="R51" s="60">
        <f t="shared" si="29"/>
        <v>-30900</v>
      </c>
      <c r="S51" s="1"/>
      <c r="T51" s="1"/>
      <c r="U51" s="1">
        <f t="shared" si="30"/>
        <v>0.03</v>
      </c>
      <c r="V51" s="1">
        <v>34.3086737527832</v>
      </c>
      <c r="X51">
        <f t="shared" si="31"/>
        <v>7</v>
      </c>
    </row>
    <row r="52" spans="1:24">
      <c r="A52">
        <v>3.36000000000001</v>
      </c>
      <c r="B52">
        <v>2.91905487804878</v>
      </c>
      <c r="C52">
        <v>-4.85579268292683</v>
      </c>
      <c r="D52" s="28">
        <f t="shared" si="25"/>
        <v>0.81</v>
      </c>
      <c r="E52">
        <f>[1]右脚开始走!H52</f>
        <v>28.61922683</v>
      </c>
      <c r="F52">
        <f>[1]右脚开始走!G52</f>
        <v>24.7570109</v>
      </c>
      <c r="G52">
        <f>[1]右脚开始走!F52</f>
        <v>-0.29036044</v>
      </c>
      <c r="H52">
        <f>[1]右脚开始走!E52</f>
        <v>7.263622268</v>
      </c>
      <c r="I52" s="58">
        <f t="shared" si="24"/>
        <v>0.81</v>
      </c>
      <c r="J52" s="24">
        <f>-TRUNC(K$3*J$3*(G$3-H$3*SIN((E52+J$9)*PI()/180)-SQRT(I$3^2-(E$3-F$3-H$3*COS((E52+J$9)*PI()/180))^2))/5)</f>
        <v>-41614</v>
      </c>
      <c r="K52" s="24">
        <f>-TRUNC(U$3*T$3*(Q$3-R$3*SIN((F52+K$9)*PI()/180)-SQRT(S$3^2-(O$3-P$3-R$3*COS((F52+K$9)*PI()/180))^2))/5)</f>
        <v>-45004</v>
      </c>
      <c r="L52" s="24">
        <f>-TRUNC(U$3*T$3*(Q$3-R$3*SIN((G52+L$9)*PI()/180)-SQRT(S$3^2-(O$3-P$3-R$3*COS((G52+L$9)*PI()/180))^2))/5)</f>
        <v>469</v>
      </c>
      <c r="M52" s="25">
        <f>-TRUNC(K$3*J$3*(G$3-H$3*SIN((H52+M$9)*PI()/180)-SQRT(I$3^2-(E$3-F$3-H$3*COS((H52+M$9)*PI()/180))^2))/5)</f>
        <v>-6734</v>
      </c>
      <c r="N52" s="59">
        <f t="shared" si="2"/>
        <v>0.81</v>
      </c>
      <c r="O52" s="60">
        <f t="shared" si="26"/>
        <v>-109633.333333333</v>
      </c>
      <c r="P52" s="60">
        <f t="shared" si="27"/>
        <v>-90533.3333333333</v>
      </c>
      <c r="Q52" s="60">
        <f t="shared" si="28"/>
        <v>-15000</v>
      </c>
      <c r="R52" s="60">
        <f t="shared" si="29"/>
        <v>-33766.6666666666</v>
      </c>
      <c r="S52" s="1"/>
      <c r="T52" s="1"/>
      <c r="U52" s="1">
        <f t="shared" si="30"/>
        <v>0.03</v>
      </c>
      <c r="V52" s="1">
        <v>35.10616834139</v>
      </c>
      <c r="X52">
        <f t="shared" si="31"/>
        <v>6.5</v>
      </c>
    </row>
    <row r="53" spans="1:24">
      <c r="A53">
        <v>3.37500000000001</v>
      </c>
      <c r="B53">
        <v>3.80579268292683</v>
      </c>
      <c r="C53">
        <v>-5.35289634146341</v>
      </c>
      <c r="D53" s="28">
        <f t="shared" si="25"/>
        <v>0.840000000000001</v>
      </c>
      <c r="E53">
        <f>[1]右脚开始走!H53</f>
        <v>30.1341013</v>
      </c>
      <c r="F53">
        <f>[1]右脚开始走!G53</f>
        <v>26.06409478</v>
      </c>
      <c r="G53">
        <f>[1]右脚开始走!F53</f>
        <v>0.00322707</v>
      </c>
      <c r="H53">
        <f>[1]右脚开始走!E53</f>
        <v>8.210765398</v>
      </c>
      <c r="I53" s="58">
        <f t="shared" si="24"/>
        <v>0.840000000000001</v>
      </c>
      <c r="J53" s="24">
        <f>-TRUNC(K$3*J$3*(G$3-H$3*SIN((E53+J$9)*PI()/180)-SQRT(I$3^2-(E$3-F$3-H$3*COS((E53+J$9)*PI()/180))^2))/5)</f>
        <v>-44741</v>
      </c>
      <c r="K53" s="24">
        <f>-TRUNC(U$3*T$3*(Q$3-R$3*SIN((F53+K$9)*PI()/180)-SQRT(S$3^2-(O$3-P$3-R$3*COS((F53+K$9)*PI()/180))^2))/5)</f>
        <v>-47537</v>
      </c>
      <c r="L53" s="24">
        <f>-TRUNC(U$3*T$3*(Q$3-R$3*SIN((G53+L$9)*PI()/180)-SQRT(S$3^2-(O$3-P$3-R$3*COS((G53+L$9)*PI()/180))^2))/5)</f>
        <v>-7</v>
      </c>
      <c r="M53" s="25">
        <f>-TRUNC(K$3*J$3*(G$3-H$3*SIN((H53+M$9)*PI()/180)-SQRT(I$3^2-(E$3-F$3-H$3*COS((H53+M$9)*PI()/180))^2))/5)</f>
        <v>-7834</v>
      </c>
      <c r="N53" s="59">
        <f t="shared" si="2"/>
        <v>0.840000000000001</v>
      </c>
      <c r="O53" s="60">
        <f t="shared" si="26"/>
        <v>-104233.333333333</v>
      </c>
      <c r="P53" s="60">
        <f t="shared" si="27"/>
        <v>-84433.3333333333</v>
      </c>
      <c r="Q53" s="60">
        <f t="shared" si="28"/>
        <v>-15866.6666666667</v>
      </c>
      <c r="R53" s="60">
        <f t="shared" si="29"/>
        <v>-36666.6666666666</v>
      </c>
      <c r="S53" s="1"/>
      <c r="T53" s="1"/>
      <c r="U53" s="1">
        <f t="shared" si="30"/>
        <v>0.03</v>
      </c>
      <c r="V53" s="1">
        <v>35.8989846815834</v>
      </c>
      <c r="X53">
        <f t="shared" si="31"/>
        <v>6</v>
      </c>
    </row>
    <row r="54" spans="1:24">
      <c r="A54">
        <v>3.39000000000001</v>
      </c>
      <c r="B54">
        <v>4.83795731707317</v>
      </c>
      <c r="C54">
        <v>-5.95564024390244</v>
      </c>
      <c r="D54" s="28">
        <f t="shared" si="25"/>
        <v>0.870000000000001</v>
      </c>
      <c r="E54">
        <f>[1]右脚开始走!H54</f>
        <v>31.51716215</v>
      </c>
      <c r="F54">
        <f>[1]右脚开始走!G54</f>
        <v>27.2602451</v>
      </c>
      <c r="G54">
        <f>[1]右脚开始走!F54</f>
        <v>0.31067455</v>
      </c>
      <c r="H54">
        <f>[1]右脚开始走!E54</f>
        <v>9.188266003</v>
      </c>
      <c r="I54" s="58">
        <f t="shared" si="24"/>
        <v>0.870000000000001</v>
      </c>
      <c r="J54" s="24">
        <f>-TRUNC(K$3*J$3*(G$3-H$3*SIN((E54+J$9)*PI()/180)-SQRT(I$3^2-(E$3-F$3-H$3*COS((E54+J$9)*PI()/180))^2))/5)</f>
        <v>-47652</v>
      </c>
      <c r="K54" s="24">
        <f>-TRUNC(U$3*T$3*(Q$3-R$3*SIN((F54+K$9)*PI()/180)-SQRT(S$3^2-(O$3-P$3-R$3*COS((F54+K$9)*PI()/180))^2))/5)</f>
        <v>-49860</v>
      </c>
      <c r="L54" s="24">
        <f>-TRUNC(U$3*T$3*(Q$3-R$3*SIN((G54+L$9)*PI()/180)-SQRT(S$3^2-(O$3-P$3-R$3*COS((G54+L$9)*PI()/180))^2))/5)</f>
        <v>-509</v>
      </c>
      <c r="M54" s="25">
        <f>-TRUNC(K$3*J$3*(G$3-H$3*SIN((H54+M$9)*PI()/180)-SQRT(I$3^2-(E$3-F$3-H$3*COS((H54+M$9)*PI()/180))^2))/5)</f>
        <v>-9019</v>
      </c>
      <c r="N54" s="59">
        <f t="shared" si="2"/>
        <v>0.870000000000001</v>
      </c>
      <c r="O54" s="60">
        <f t="shared" si="26"/>
        <v>-97033.3333333332</v>
      </c>
      <c r="P54" s="60">
        <f t="shared" si="27"/>
        <v>-77433.3333333333</v>
      </c>
      <c r="Q54" s="60">
        <f t="shared" si="28"/>
        <v>-16733.3333333333</v>
      </c>
      <c r="R54" s="60">
        <f t="shared" si="29"/>
        <v>-39500</v>
      </c>
      <c r="S54" s="1"/>
      <c r="T54" s="1"/>
      <c r="U54" s="1">
        <f t="shared" si="30"/>
        <v>0.03</v>
      </c>
      <c r="V54" s="1">
        <v>36.6876181622483</v>
      </c>
      <c r="X54">
        <f t="shared" si="31"/>
        <v>5.5</v>
      </c>
    </row>
    <row r="55" spans="1:24">
      <c r="A55">
        <v>3.40500000000001</v>
      </c>
      <c r="B55">
        <v>6.00685975609756</v>
      </c>
      <c r="C55">
        <v>-6.67682926829268</v>
      </c>
      <c r="D55" s="28">
        <f t="shared" si="25"/>
        <v>0.900000000000001</v>
      </c>
      <c r="E55">
        <f>[1]右脚开始走!H55</f>
        <v>32.75398961</v>
      </c>
      <c r="F55">
        <f>[1]右脚开始走!G55</f>
        <v>28.33549168</v>
      </c>
      <c r="G55">
        <f>[1]右脚开始走!F55</f>
        <v>0.630107625</v>
      </c>
      <c r="H55">
        <f>[1]右脚开始走!E55</f>
        <v>10.19201249</v>
      </c>
      <c r="I55" s="58">
        <f t="shared" si="24"/>
        <v>0.900000000000001</v>
      </c>
      <c r="J55" s="24">
        <f>-TRUNC(K$3*J$3*(G$3-H$3*SIN((E55+J$9)*PI()/180)-SQRT(I$3^2-(E$3-F$3-H$3*COS((E55+J$9)*PI()/180))^2))/5)</f>
        <v>-50298</v>
      </c>
      <c r="K55" s="24">
        <f>-TRUNC(U$3*T$3*(Q$3-R$3*SIN((F55+K$9)*PI()/180)-SQRT(S$3^2-(O$3-P$3-R$3*COS((F55+K$9)*PI()/180))^2))/5)</f>
        <v>-51952</v>
      </c>
      <c r="L55" s="24">
        <f>-TRUNC(U$3*T$3*(Q$3-R$3*SIN((G55+L$9)*PI()/180)-SQRT(S$3^2-(O$3-P$3-R$3*COS((G55+L$9)*PI()/180))^2))/5)</f>
        <v>-1032</v>
      </c>
      <c r="M55" s="25">
        <f>-TRUNC(K$3*J$3*(G$3-H$3*SIN((H55+M$9)*PI()/180)-SQRT(I$3^2-(E$3-F$3-H$3*COS((H55+M$9)*PI()/180))^2))/5)</f>
        <v>-10288</v>
      </c>
      <c r="N55" s="59">
        <f t="shared" si="2"/>
        <v>0.900000000000001</v>
      </c>
      <c r="O55" s="60">
        <f t="shared" si="26"/>
        <v>-88199.9999999999</v>
      </c>
      <c r="P55" s="60">
        <f t="shared" si="27"/>
        <v>-69733.3333333333</v>
      </c>
      <c r="Q55" s="60">
        <f t="shared" si="28"/>
        <v>-17433.3333333333</v>
      </c>
      <c r="R55" s="60">
        <f t="shared" si="29"/>
        <v>-42300</v>
      </c>
      <c r="S55" s="1"/>
      <c r="T55" s="1"/>
      <c r="U55" s="1">
        <f t="shared" si="30"/>
        <v>0.03</v>
      </c>
      <c r="V55" s="1">
        <v>37.4725046750831</v>
      </c>
      <c r="X55">
        <f t="shared" si="31"/>
        <v>5</v>
      </c>
    </row>
    <row r="56" spans="1:24">
      <c r="A56">
        <v>3.42000000000001</v>
      </c>
      <c r="B56">
        <v>7.28003048780488</v>
      </c>
      <c r="C56">
        <v>-7.50960365853659</v>
      </c>
      <c r="D56" s="28">
        <f t="shared" si="25"/>
        <v>0.930000000000001</v>
      </c>
      <c r="E56">
        <f>[1]右脚开始走!H56</f>
        <v>33.83236881</v>
      </c>
      <c r="F56">
        <f>[1]右脚开始走!G56</f>
        <v>29.28227229</v>
      </c>
      <c r="G56">
        <f>[1]右脚开始走!F56</f>
        <v>0.959589079</v>
      </c>
      <c r="H56">
        <f>[1]右脚开始走!E56</f>
        <v>11.21775549</v>
      </c>
      <c r="I56" s="58">
        <f t="shared" si="24"/>
        <v>0.930000000000001</v>
      </c>
      <c r="J56" s="24">
        <f>-TRUNC(K$3*J$3*(G$3-H$3*SIN((E56+J$9)*PI()/180)-SQRT(I$3^2-(E$3-F$3-H$3*COS((E56+J$9)*PI()/180))^2))/5)</f>
        <v>-52636</v>
      </c>
      <c r="K56" s="24">
        <f>-TRUNC(U$3*T$3*(Q$3-R$3*SIN((F56+K$9)*PI()/180)-SQRT(S$3^2-(O$3-P$3-R$3*COS((F56+K$9)*PI()/180))^2))/5)</f>
        <v>-53796</v>
      </c>
      <c r="L56" s="24">
        <f>-TRUNC(U$3*T$3*(Q$3-R$3*SIN((G56+L$9)*PI()/180)-SQRT(S$3^2-(O$3-P$3-R$3*COS((G56+L$9)*PI()/180))^2))/5)</f>
        <v>-1574</v>
      </c>
      <c r="M56" s="25">
        <f>-TRUNC(K$3*J$3*(G$3-H$3*SIN((H56+M$9)*PI()/180)-SQRT(I$3^2-(E$3-F$3-H$3*COS((H56+M$9)*PI()/180))^2))/5)</f>
        <v>-11639</v>
      </c>
      <c r="N56" s="59">
        <f t="shared" si="2"/>
        <v>0.930000000000001</v>
      </c>
      <c r="O56" s="60">
        <f t="shared" si="26"/>
        <v>-77933.3333333333</v>
      </c>
      <c r="P56" s="60">
        <f t="shared" si="27"/>
        <v>-61466.6666666666</v>
      </c>
      <c r="Q56" s="60">
        <f t="shared" si="28"/>
        <v>-18066.6666666666</v>
      </c>
      <c r="R56" s="60">
        <f t="shared" si="29"/>
        <v>-45033.3333333333</v>
      </c>
      <c r="S56" s="1"/>
      <c r="T56" s="1"/>
      <c r="U56" s="1">
        <f t="shared" si="30"/>
        <v>0.03</v>
      </c>
      <c r="V56" s="1">
        <v>38.2540258461304</v>
      </c>
      <c r="X56">
        <f t="shared" si="31"/>
        <v>4.5</v>
      </c>
    </row>
    <row r="57" spans="1:24">
      <c r="A57">
        <v>3.43500000000001</v>
      </c>
      <c r="B57">
        <v>8.60579268292683</v>
      </c>
      <c r="C57">
        <v>-8.45670731707317</v>
      </c>
      <c r="D57" s="28">
        <f t="shared" si="25"/>
        <v>0.960000000000001</v>
      </c>
      <c r="E57">
        <f>[1]右脚开始走!H57</f>
        <v>34.74258851</v>
      </c>
      <c r="F57">
        <f>[1]右脚开始走!G57</f>
        <v>30.09572526</v>
      </c>
      <c r="G57">
        <f>[1]右脚开始走!F57</f>
        <v>1.29713001</v>
      </c>
      <c r="H57">
        <f>[1]右脚开始走!E57</f>
        <v>12.26113232</v>
      </c>
      <c r="I57" s="58">
        <f t="shared" si="24"/>
        <v>0.960000000000001</v>
      </c>
      <c r="J57" s="24">
        <f>-TRUNC(K$3*J$3*(G$3-H$3*SIN((E57+J$9)*PI()/180)-SQRT(I$3^2-(E$3-F$3-H$3*COS((E57+J$9)*PI()/180))^2))/5)</f>
        <v>-54631</v>
      </c>
      <c r="K57" s="24">
        <f>-TRUNC(U$3*T$3*(Q$3-R$3*SIN((F57+K$9)*PI()/180)-SQRT(S$3^2-(O$3-P$3-R$3*COS((F57+K$9)*PI()/180))^2))/5)</f>
        <v>-55382</v>
      </c>
      <c r="L57" s="24">
        <f>-TRUNC(U$3*T$3*(Q$3-R$3*SIN((G57+L$9)*PI()/180)-SQRT(S$3^2-(O$3-P$3-R$3*COS((G57+L$9)*PI()/180))^2))/5)</f>
        <v>-2132</v>
      </c>
      <c r="M57" s="25">
        <f>-TRUNC(K$3*J$3*(G$3-H$3*SIN((H57+M$9)*PI()/180)-SQRT(I$3^2-(E$3-F$3-H$3*COS((H57+M$9)*PI()/180))^2))/5)</f>
        <v>-13067</v>
      </c>
      <c r="N57" s="59">
        <f t="shared" si="2"/>
        <v>0.960000000000001</v>
      </c>
      <c r="O57" s="60">
        <f t="shared" si="26"/>
        <v>-66499.9999999999</v>
      </c>
      <c r="P57" s="60">
        <f t="shared" si="27"/>
        <v>-52866.6666666666</v>
      </c>
      <c r="Q57" s="60">
        <f t="shared" si="28"/>
        <v>-18600</v>
      </c>
      <c r="R57" s="60">
        <f t="shared" si="29"/>
        <v>-47600</v>
      </c>
      <c r="S57" s="1"/>
      <c r="T57" s="1"/>
      <c r="U57" s="1">
        <f t="shared" si="30"/>
        <v>0.03</v>
      </c>
      <c r="V57" s="1">
        <v>39.0325134241968</v>
      </c>
      <c r="X57">
        <f t="shared" si="31"/>
        <v>4</v>
      </c>
    </row>
    <row r="58" spans="1:24">
      <c r="A58">
        <v>3.45000000000001</v>
      </c>
      <c r="B58">
        <v>9.96768292682927</v>
      </c>
      <c r="C58">
        <v>-9.48567073170732</v>
      </c>
      <c r="D58" s="28">
        <f t="shared" si="25"/>
        <v>0.990000000000001</v>
      </c>
      <c r="E58">
        <f>[1]右脚开始走!H58</f>
        <v>35.47773979</v>
      </c>
      <c r="F58">
        <f>[1]右脚开始走!G58</f>
        <v>30.77398196</v>
      </c>
      <c r="G58">
        <f>[1]右脚开始走!F58</f>
        <v>1.640700949</v>
      </c>
      <c r="H58">
        <f>[1]右脚开始走!E58</f>
        <v>13.31769147</v>
      </c>
      <c r="I58" s="58">
        <f t="shared" si="24"/>
        <v>0.990000000000001</v>
      </c>
      <c r="J58" s="24">
        <f>-TRUNC(K$3*J$3*(G$3-H$3*SIN((E58+J$9)*PI()/180)-SQRT(I$3^2-(E$3-F$3-H$3*COS((E58+J$9)*PI()/180))^2))/5)</f>
        <v>-56256</v>
      </c>
      <c r="K58" s="24">
        <f>-TRUNC(U$3*T$3*(Q$3-R$3*SIN((F58+K$9)*PI()/180)-SQRT(S$3^2-(O$3-P$3-R$3*COS((F58+K$9)*PI()/180))^2))/5)</f>
        <v>-56704</v>
      </c>
      <c r="L58" s="24">
        <f>-TRUNC(U$3*T$3*(Q$3-R$3*SIN((G58+L$9)*PI()/180)-SQRT(S$3^2-(O$3-P$3-R$3*COS((G58+L$9)*PI()/180))^2))/5)</f>
        <v>-2702</v>
      </c>
      <c r="M58" s="25">
        <f>-TRUNC(K$3*J$3*(G$3-H$3*SIN((H58+M$9)*PI()/180)-SQRT(I$3^2-(E$3-F$3-H$3*COS((H58+M$9)*PI()/180))^2))/5)</f>
        <v>-14568</v>
      </c>
      <c r="N58" s="59">
        <f t="shared" si="2"/>
        <v>0.990000000000001</v>
      </c>
      <c r="O58" s="60">
        <f t="shared" si="26"/>
        <v>-54166.6666666666</v>
      </c>
      <c r="P58" s="60">
        <f t="shared" si="27"/>
        <v>-44066.6666666666</v>
      </c>
      <c r="Q58" s="60">
        <f t="shared" si="28"/>
        <v>-19000</v>
      </c>
      <c r="R58" s="60">
        <f t="shared" si="29"/>
        <v>-50033.3333333333</v>
      </c>
      <c r="S58" s="1"/>
      <c r="T58" s="1"/>
      <c r="U58" s="1">
        <f t="shared" si="30"/>
        <v>0.03</v>
      </c>
      <c r="V58" s="1">
        <v>39.8082529708982</v>
      </c>
      <c r="X58">
        <f t="shared" si="31"/>
        <v>3.5</v>
      </c>
    </row>
    <row r="59" spans="1:24">
      <c r="A59">
        <v>3.46500000000001</v>
      </c>
      <c r="B59">
        <v>11.3638719512195</v>
      </c>
      <c r="C59">
        <v>-10.5653963414634</v>
      </c>
      <c r="D59" s="28">
        <f t="shared" si="25"/>
        <v>1.02</v>
      </c>
      <c r="E59">
        <f>[1]右脚开始走!H59</f>
        <v>36.03401474</v>
      </c>
      <c r="F59">
        <f>[1]右脚开始走!G59</f>
        <v>31.31845938</v>
      </c>
      <c r="G59">
        <f>[1]右脚开始走!F59</f>
        <v>1.988243047</v>
      </c>
      <c r="H59">
        <f>[1]右脚开始走!E59</f>
        <v>14.38291701</v>
      </c>
      <c r="I59" s="58">
        <f t="shared" si="24"/>
        <v>1.02</v>
      </c>
      <c r="J59" s="24">
        <f>-TRUNC(K$3*J$3*(G$3-H$3*SIN((E59+J$9)*PI()/180)-SQRT(I$3^2-(E$3-F$3-H$3*COS((E59+J$9)*PI()/180))^2))/5)</f>
        <v>-57493</v>
      </c>
      <c r="K59" s="24">
        <f>-TRUNC(U$3*T$3*(Q$3-R$3*SIN((F59+K$9)*PI()/180)-SQRT(S$3^2-(O$3-P$3-R$3*COS((F59+K$9)*PI()/180))^2))/5)</f>
        <v>-57767</v>
      </c>
      <c r="L59" s="24">
        <f>-TRUNC(U$3*T$3*(Q$3-R$3*SIN((G59+L$9)*PI()/180)-SQRT(S$3^2-(O$3-P$3-R$3*COS((G59+L$9)*PI()/180))^2))/5)</f>
        <v>-3281</v>
      </c>
      <c r="M59" s="25">
        <f>-TRUNC(K$3*J$3*(G$3-H$3*SIN((H59+M$9)*PI()/180)-SQRT(I$3^2-(E$3-F$3-H$3*COS((H59+M$9)*PI()/180))^2))/5)</f>
        <v>-16136</v>
      </c>
      <c r="N59" s="59">
        <f t="shared" si="2"/>
        <v>1.02</v>
      </c>
      <c r="O59" s="60">
        <f t="shared" si="26"/>
        <v>-41233.3333333333</v>
      </c>
      <c r="P59" s="60">
        <f t="shared" si="27"/>
        <v>-35433.3333333333</v>
      </c>
      <c r="Q59" s="60">
        <f t="shared" si="28"/>
        <v>-19300</v>
      </c>
      <c r="R59" s="60">
        <f t="shared" si="29"/>
        <v>-52266.6666666666</v>
      </c>
      <c r="S59" s="1"/>
      <c r="T59" s="1"/>
      <c r="U59" s="1">
        <f t="shared" si="30"/>
        <v>0.03</v>
      </c>
      <c r="V59" s="1">
        <v>40.5814869694499</v>
      </c>
      <c r="X59">
        <f t="shared" si="31"/>
        <v>3</v>
      </c>
    </row>
    <row r="60" spans="1:24">
      <c r="A60">
        <v>3.48000000000001</v>
      </c>
      <c r="B60">
        <v>12.7746951219512</v>
      </c>
      <c r="C60">
        <v>-11.6524390243902</v>
      </c>
      <c r="D60" s="28">
        <f t="shared" si="25"/>
        <v>1.05</v>
      </c>
      <c r="E60">
        <f>[1]右脚开始走!H60</f>
        <v>36.41100522</v>
      </c>
      <c r="F60">
        <f>[1]右脚开始走!G60</f>
        <v>31.73415269</v>
      </c>
      <c r="G60">
        <f>[1]右脚开始走!F60</f>
        <v>2.337679217</v>
      </c>
      <c r="H60">
        <f>[1]右脚开始走!E60</f>
        <v>15.45225309</v>
      </c>
      <c r="I60" s="58">
        <f t="shared" si="24"/>
        <v>1.05</v>
      </c>
      <c r="J60" s="24">
        <f>-TRUNC(K$3*J$3*(G$3-H$3*SIN((E60+J$9)*PI()/180)-SQRT(I$3^2-(E$3-F$3-H$3*COS((E60+J$9)*PI()/180))^2))/5)</f>
        <v>-58336</v>
      </c>
      <c r="K60" s="24">
        <f>-TRUNC(U$3*T$3*(Q$3-R$3*SIN((F60+K$9)*PI()/180)-SQRT(S$3^2-(O$3-P$3-R$3*COS((F60+K$9)*PI()/180))^2))/5)</f>
        <v>-58578</v>
      </c>
      <c r="L60" s="24">
        <f>-TRUNC(U$3*T$3*(Q$3-R$3*SIN((G60+L$9)*PI()/180)-SQRT(S$3^2-(O$3-P$3-R$3*COS((G60+L$9)*PI()/180))^2))/5)</f>
        <v>-3866</v>
      </c>
      <c r="M60" s="25">
        <f>-TRUNC(K$3*J$3*(G$3-H$3*SIN((H60+M$9)*PI()/180)-SQRT(I$3^2-(E$3-F$3-H$3*COS((H60+M$9)*PI()/180))^2))/5)</f>
        <v>-17763</v>
      </c>
      <c r="N60" s="59">
        <f t="shared" si="2"/>
        <v>1.05</v>
      </c>
      <c r="O60" s="60">
        <f t="shared" si="26"/>
        <v>-28100</v>
      </c>
      <c r="P60" s="60">
        <f t="shared" si="27"/>
        <v>-27033.3333333333</v>
      </c>
      <c r="Q60" s="60">
        <f t="shared" si="28"/>
        <v>-19500</v>
      </c>
      <c r="R60" s="60">
        <f t="shared" si="29"/>
        <v>-54233.3333333333</v>
      </c>
      <c r="S60" s="1"/>
      <c r="T60" s="1"/>
      <c r="U60" s="1">
        <f t="shared" si="30"/>
        <v>0.03</v>
      </c>
      <c r="V60" s="1">
        <v>41.3524174478452</v>
      </c>
      <c r="X60">
        <f t="shared" si="31"/>
        <v>2.5</v>
      </c>
    </row>
    <row r="61" spans="1:24">
      <c r="A61">
        <v>3.49500000000001</v>
      </c>
      <c r="B61">
        <v>14.2019817073171</v>
      </c>
      <c r="C61">
        <v>-12.7724085365854</v>
      </c>
      <c r="D61" s="28">
        <f t="shared" si="25"/>
        <v>1.08</v>
      </c>
      <c r="E61">
        <f>[1]右脚开始走!H61</f>
        <v>36.61191527</v>
      </c>
      <c r="F61">
        <f>[1]右脚开始走!G61</f>
        <v>32.02974395</v>
      </c>
      <c r="G61">
        <f>[1]右脚开始走!F61</f>
        <v>2.686925263</v>
      </c>
      <c r="H61">
        <f>[1]右脚开始走!E61</f>
        <v>16.52112836</v>
      </c>
      <c r="I61" s="58">
        <f t="shared" si="24"/>
        <v>1.08</v>
      </c>
      <c r="J61" s="24">
        <f>-TRUNC(K$3*J$3*(G$3-H$3*SIN((E61+J$9)*PI()/180)-SQRT(I$3^2-(E$3-F$3-H$3*COS((E61+J$9)*PI()/180))^2))/5)</f>
        <v>-58786</v>
      </c>
      <c r="K61" s="24">
        <f>-TRUNC(U$3*T$3*(Q$3-R$3*SIN((F61+K$9)*PI()/180)-SQRT(S$3^2-(O$3-P$3-R$3*COS((F61+K$9)*PI()/180))^2))/5)</f>
        <v>-59155</v>
      </c>
      <c r="L61" s="24">
        <f>-TRUNC(U$3*T$3*(Q$3-R$3*SIN((G61+L$9)*PI()/180)-SQRT(S$3^2-(O$3-P$3-R$3*COS((G61+L$9)*PI()/180))^2))/5)</f>
        <v>-4453</v>
      </c>
      <c r="M61" s="25">
        <f>-TRUNC(K$3*J$3*(G$3-H$3*SIN((H61+M$9)*PI()/180)-SQRT(I$3^2-(E$3-F$3-H$3*COS((H61+M$9)*PI()/180))^2))/5)</f>
        <v>-19441</v>
      </c>
      <c r="N61" s="59">
        <f t="shared" si="2"/>
        <v>1.08</v>
      </c>
      <c r="O61" s="60">
        <f t="shared" si="26"/>
        <v>-15000</v>
      </c>
      <c r="P61" s="60">
        <f t="shared" si="27"/>
        <v>-19233.3333333333</v>
      </c>
      <c r="Q61" s="60">
        <f t="shared" si="28"/>
        <v>-19566.6666666666</v>
      </c>
      <c r="R61" s="60">
        <f t="shared" si="29"/>
        <v>-55933.3333333333</v>
      </c>
      <c r="S61" s="1"/>
      <c r="T61" s="1"/>
      <c r="U61" s="1">
        <f t="shared" si="30"/>
        <v>0.03</v>
      </c>
      <c r="V61" s="1">
        <v>42.121208195256</v>
      </c>
      <c r="X61">
        <f t="shared" si="31"/>
        <v>2</v>
      </c>
    </row>
    <row r="62" spans="1:24">
      <c r="A62">
        <v>3.51000000000001</v>
      </c>
      <c r="B62">
        <v>15.6420731707317</v>
      </c>
      <c r="C62">
        <v>-13.9184451219512</v>
      </c>
      <c r="D62" s="28">
        <f t="shared" si="25"/>
        <v>1.11</v>
      </c>
      <c r="E62">
        <f>[1]右脚开始走!H62</f>
        <v>36.64284659</v>
      </c>
      <c r="F62">
        <f>[1]右脚开始走!G62</f>
        <v>32.21583103</v>
      </c>
      <c r="G62">
        <f>[1]右脚开始走!F62</f>
        <v>3.03390105</v>
      </c>
      <c r="H62">
        <f>[1]右脚开始走!E62</f>
        <v>17.58498048</v>
      </c>
      <c r="I62" s="58">
        <f t="shared" si="24"/>
        <v>1.11</v>
      </c>
      <c r="J62" s="24">
        <f>-TRUNC(K$3*J$3*(G$3-H$3*SIN((E62+J$9)*PI()/180)-SQRT(I$3^2-(E$3-F$3-H$3*COS((E62+J$9)*PI()/180))^2))/5)</f>
        <v>-58855</v>
      </c>
      <c r="K62" s="24">
        <f>-TRUNC(U$3*T$3*(Q$3-R$3*SIN((F62+K$9)*PI()/180)-SQRT(S$3^2-(O$3-P$3-R$3*COS((F62+K$9)*PI()/180))^2))/5)</f>
        <v>-59518</v>
      </c>
      <c r="L62" s="24">
        <f>-TRUNC(U$3*T$3*(Q$3-R$3*SIN((G62+L$9)*PI()/180)-SQRT(S$3^2-(O$3-P$3-R$3*COS((G62+L$9)*PI()/180))^2))/5)</f>
        <v>-5038</v>
      </c>
      <c r="M62" s="25">
        <f>-TRUNC(K$3*J$3*(G$3-H$3*SIN((H62+M$9)*PI()/180)-SQRT(I$3^2-(E$3-F$3-H$3*COS((H62+M$9)*PI()/180))^2))/5)</f>
        <v>-21161</v>
      </c>
      <c r="N62" s="59">
        <f t="shared" si="2"/>
        <v>1.11</v>
      </c>
      <c r="O62" s="60">
        <f t="shared" si="26"/>
        <v>-2300</v>
      </c>
      <c r="P62" s="60">
        <f t="shared" si="27"/>
        <v>-12100</v>
      </c>
      <c r="Q62" s="60">
        <f t="shared" si="28"/>
        <v>-19500</v>
      </c>
      <c r="R62" s="60">
        <f t="shared" si="29"/>
        <v>-57333.3333333333</v>
      </c>
      <c r="S62" s="1"/>
      <c r="T62" s="1"/>
      <c r="U62" s="1">
        <f t="shared" si="30"/>
        <v>0.03</v>
      </c>
      <c r="V62" s="1">
        <v>42.887986637229</v>
      </c>
      <c r="X62">
        <f t="shared" si="31"/>
        <v>1.5</v>
      </c>
    </row>
    <row r="63" spans="1:24">
      <c r="A63">
        <v>3.52500000000001</v>
      </c>
      <c r="B63">
        <v>17.0615853658537</v>
      </c>
      <c r="C63">
        <v>-15.1010670731707</v>
      </c>
      <c r="D63" s="28">
        <f t="shared" si="25"/>
        <v>1.14</v>
      </c>
      <c r="E63">
        <f>[1]右脚开始走!H63</f>
        <v>36.51181901</v>
      </c>
      <c r="F63">
        <f>[1]右脚开始走!G63</f>
        <v>32.3029828</v>
      </c>
      <c r="G63">
        <f>[1]右脚开始走!F63</f>
        <v>3.376541654</v>
      </c>
      <c r="H63">
        <f>[1]右脚开始走!E63</f>
        <v>18.63928048</v>
      </c>
      <c r="I63" s="58">
        <f t="shared" si="24"/>
        <v>1.14</v>
      </c>
      <c r="J63" s="24">
        <f>-TRUNC(K$3*J$3*(G$3-H$3*SIN((E63+J$9)*PI()/180)-SQRT(I$3^2-(E$3-F$3-H$3*COS((E63+J$9)*PI()/180))^2))/5)</f>
        <v>-58561</v>
      </c>
      <c r="K63" s="24">
        <f>-TRUNC(U$3*T$3*(Q$3-R$3*SIN((F63+K$9)*PI()/180)-SQRT(S$3^2-(O$3-P$3-R$3*COS((F63+K$9)*PI()/180))^2))/5)</f>
        <v>-59688</v>
      </c>
      <c r="L63" s="24">
        <f>-TRUNC(U$3*T$3*(Q$3-R$3*SIN((G63+L$9)*PI()/180)-SQRT(S$3^2-(O$3-P$3-R$3*COS((G63+L$9)*PI()/180))^2))/5)</f>
        <v>-5619</v>
      </c>
      <c r="M63" s="25">
        <f>-TRUNC(K$3*J$3*(G$3-H$3*SIN((H63+M$9)*PI()/180)-SQRT(I$3^2-(E$3-F$3-H$3*COS((H63+M$9)*PI()/180))^2))/5)</f>
        <v>-22915</v>
      </c>
      <c r="N63" s="59">
        <f t="shared" si="2"/>
        <v>1.14</v>
      </c>
      <c r="O63" s="60">
        <f t="shared" si="26"/>
        <v>9799.99999999999</v>
      </c>
      <c r="P63" s="60">
        <f t="shared" si="27"/>
        <v>-5666.66666666666</v>
      </c>
      <c r="Q63" s="60">
        <f t="shared" si="28"/>
        <v>-19366.6666666666</v>
      </c>
      <c r="R63" s="60">
        <f t="shared" si="29"/>
        <v>-58466.6666666666</v>
      </c>
      <c r="S63" s="1"/>
      <c r="T63" s="1"/>
      <c r="U63" s="1">
        <f t="shared" si="30"/>
        <v>0.03</v>
      </c>
      <c r="V63" s="1">
        <v>43.6528454247481</v>
      </c>
      <c r="X63">
        <f t="shared" si="31"/>
        <v>1</v>
      </c>
    </row>
    <row r="64" spans="1:24">
      <c r="A64">
        <v>3.54000000000001</v>
      </c>
      <c r="B64">
        <v>18.4394817073171</v>
      </c>
      <c r="C64">
        <v>-16.3262195121951</v>
      </c>
      <c r="D64" s="28">
        <f t="shared" si="25"/>
        <v>1.17</v>
      </c>
      <c r="E64">
        <f>[1]右脚开始走!H64</f>
        <v>36.22850904</v>
      </c>
      <c r="F64">
        <f>[1]右脚开始走!G64</f>
        <v>32.30153759</v>
      </c>
      <c r="G64">
        <f>[1]右脚开始走!F64</f>
        <v>3.712808505</v>
      </c>
      <c r="H64">
        <f>[1]右脚开始走!E64</f>
        <v>19.67955734</v>
      </c>
      <c r="I64" s="58">
        <f t="shared" si="24"/>
        <v>1.17</v>
      </c>
      <c r="J64" s="24">
        <f>-TRUNC(K$3*J$3*(G$3-H$3*SIN((E64+J$9)*PI()/180)-SQRT(I$3^2-(E$3-F$3-H$3*COS((E64+J$9)*PI()/180))^2))/5)</f>
        <v>-57928</v>
      </c>
      <c r="K64" s="24">
        <f>-TRUNC(U$3*T$3*(Q$3-R$3*SIN((F64+K$9)*PI()/180)-SQRT(S$3^2-(O$3-P$3-R$3*COS((F64+K$9)*PI()/180))^2))/5)</f>
        <v>-59685</v>
      </c>
      <c r="L64" s="24">
        <f>-TRUNC(U$3*T$3*(Q$3-R$3*SIN((G64+L$9)*PI()/180)-SQRT(S$3^2-(O$3-P$3-R$3*COS((G64+L$9)*PI()/180))^2))/5)</f>
        <v>-6190</v>
      </c>
      <c r="M64" s="25">
        <f>-TRUNC(K$3*J$3*(G$3-H$3*SIN((H64+M$9)*PI()/180)-SQRT(I$3^2-(E$3-F$3-H$3*COS((H64+M$9)*PI()/180))^2))/5)</f>
        <v>-24690</v>
      </c>
      <c r="N64" s="59">
        <f t="shared" si="2"/>
        <v>1.17</v>
      </c>
      <c r="O64" s="60">
        <f t="shared" si="26"/>
        <v>21100</v>
      </c>
      <c r="P64" s="60">
        <f t="shared" si="27"/>
        <v>99.9999999999999</v>
      </c>
      <c r="Q64" s="60">
        <f t="shared" si="28"/>
        <v>-19033.3333333333</v>
      </c>
      <c r="R64" s="60">
        <f t="shared" si="29"/>
        <v>-59166.6666666666</v>
      </c>
      <c r="S64" s="1"/>
      <c r="T64" s="1"/>
      <c r="U64" s="1">
        <f t="shared" si="30"/>
        <v>0.03</v>
      </c>
      <c r="V64" s="1">
        <v>44.415843783861</v>
      </c>
      <c r="X64">
        <f t="shared" si="31"/>
        <v>0.5</v>
      </c>
    </row>
    <row r="65" spans="1:24">
      <c r="A65">
        <v>3.55500000000001</v>
      </c>
      <c r="B65">
        <v>19.7606707317073</v>
      </c>
      <c r="C65">
        <v>-17.5765243902439</v>
      </c>
      <c r="D65" s="28">
        <f t="shared" si="25"/>
        <v>1.2</v>
      </c>
      <c r="E65">
        <f>[1]右脚开始走!H65</f>
        <v>35.80406664</v>
      </c>
      <c r="F65">
        <f>[1]右脚开始走!G65</f>
        <v>32.22158009</v>
      </c>
      <c r="G65">
        <f>[1]右脚开始走!F65</f>
        <v>4.040700539</v>
      </c>
      <c r="H65">
        <f>[1]右脚开始走!E65</f>
        <v>20.70142236</v>
      </c>
      <c r="I65" s="58">
        <f t="shared" si="24"/>
        <v>1.2</v>
      </c>
      <c r="J65" s="24">
        <f>-TRUNC(K$3*J$3*(G$3-H$3*SIN((E65+J$9)*PI()/180)-SQRT(I$3^2-(E$3-F$3-H$3*COS((E65+J$9)*PI()/180))^2))/5)</f>
        <v>-56981</v>
      </c>
      <c r="K65" s="24">
        <f>-TRUNC(U$3*T$3*(Q$3-R$3*SIN((F65+K$9)*PI()/180)-SQRT(S$3^2-(O$3-P$3-R$3*COS((F65+K$9)*PI()/180))^2))/5)</f>
        <v>-59529</v>
      </c>
      <c r="L65" s="24">
        <f>-TRUNC(U$3*T$3*(Q$3-R$3*SIN((G65+L$9)*PI()/180)-SQRT(S$3^2-(O$3-P$3-R$3*COS((G65+L$9)*PI()/180))^2))/5)</f>
        <v>-6750</v>
      </c>
      <c r="M65" s="25">
        <f>-TRUNC(K$3*J$3*(G$3-H$3*SIN((H65+M$9)*PI()/180)-SQRT(I$3^2-(E$3-F$3-H$3*COS((H65+M$9)*PI()/180))^2))/5)</f>
        <v>-26477</v>
      </c>
      <c r="N65" s="59">
        <f t="shared" si="2"/>
        <v>1.2</v>
      </c>
      <c r="O65" s="60">
        <f t="shared" si="26"/>
        <v>31566.6666666666</v>
      </c>
      <c r="P65" s="60">
        <f t="shared" si="27"/>
        <v>5200</v>
      </c>
      <c r="Q65" s="60">
        <f t="shared" si="28"/>
        <v>-18666.6666666666</v>
      </c>
      <c r="R65" s="60">
        <f t="shared" si="29"/>
        <v>-59566.6666666666</v>
      </c>
      <c r="S65" s="1"/>
      <c r="T65" s="1"/>
      <c r="U65" s="1">
        <f t="shared" si="30"/>
        <v>0.03</v>
      </c>
      <c r="V65" s="1">
        <v>45.177008665848</v>
      </c>
      <c r="X65">
        <f t="shared" si="31"/>
        <v>0</v>
      </c>
    </row>
    <row r="66" spans="1:24">
      <c r="A66">
        <v>3.57000000000001</v>
      </c>
      <c r="B66">
        <v>20.9926829268293</v>
      </c>
      <c r="C66">
        <v>-18.8190548780488</v>
      </c>
      <c r="D66" s="28">
        <f t="shared" si="25"/>
        <v>1.23</v>
      </c>
      <c r="E66">
        <f>[1]右脚开始走!H66</f>
        <v>35.25093205</v>
      </c>
      <c r="F66">
        <f>[1]右脚开始走!G66</f>
        <v>32.07291828</v>
      </c>
      <c r="G66">
        <f>[1]右脚开始走!F66</f>
        <v>4.358265348</v>
      </c>
      <c r="H66">
        <f>[1]右脚开始走!E66</f>
        <v>21.70059364</v>
      </c>
      <c r="I66" s="58">
        <f t="shared" si="24"/>
        <v>1.23</v>
      </c>
      <c r="J66" s="24">
        <f>-TRUNC(K$3*J$3*(G$3-H$3*SIN((E66+J$9)*PI()/180)-SQRT(I$3^2-(E$3-F$3-H$3*COS((E66+J$9)*PI()/180))^2))/5)</f>
        <v>-55754</v>
      </c>
      <c r="K66" s="24">
        <f>-TRUNC(U$3*T$3*(Q$3-R$3*SIN((F66+K$9)*PI()/180)-SQRT(S$3^2-(O$3-P$3-R$3*COS((F66+K$9)*PI()/180))^2))/5)</f>
        <v>-59239</v>
      </c>
      <c r="L66" s="24">
        <f>-TRUNC(U$3*T$3*(Q$3-R$3*SIN((G66+L$9)*PI()/180)-SQRT(S$3^2-(O$3-P$3-R$3*COS((G66+L$9)*PI()/180))^2))/5)</f>
        <v>-7293</v>
      </c>
      <c r="M66" s="25">
        <f>-TRUNC(K$3*J$3*(G$3-H$3*SIN((H66+M$9)*PI()/180)-SQRT(I$3^2-(E$3-F$3-H$3*COS((H66+M$9)*PI()/180))^2))/5)</f>
        <v>-28263</v>
      </c>
      <c r="N66" s="59">
        <f t="shared" si="2"/>
        <v>1.23</v>
      </c>
      <c r="O66" s="60">
        <f t="shared" si="26"/>
        <v>40900</v>
      </c>
      <c r="P66" s="60">
        <f t="shared" si="27"/>
        <v>9666.66666666666</v>
      </c>
      <c r="Q66" s="60">
        <f t="shared" si="28"/>
        <v>-18100</v>
      </c>
      <c r="R66" s="60">
        <f t="shared" si="29"/>
        <v>-59533.3333333333</v>
      </c>
      <c r="S66" s="1"/>
      <c r="T66" s="1"/>
      <c r="U66" s="1">
        <f t="shared" si="30"/>
        <v>0.03</v>
      </c>
      <c r="V66" s="1">
        <v>45.9363357325157</v>
      </c>
      <c r="X66">
        <f t="shared" si="31"/>
        <v>-0.5</v>
      </c>
    </row>
    <row r="67" spans="1:24">
      <c r="A67">
        <v>3.58500000000001</v>
      </c>
      <c r="B67">
        <v>22.103506097561</v>
      </c>
      <c r="C67">
        <v>-20.0199695121951</v>
      </c>
      <c r="D67" s="28">
        <f t="shared" si="25"/>
        <v>1.26</v>
      </c>
      <c r="E67">
        <f>[1]右脚开始走!H67</f>
        <v>34.58265256</v>
      </c>
      <c r="F67">
        <f>[1]右脚开始走!G67</f>
        <v>31.8650604</v>
      </c>
      <c r="G67">
        <f>[1]右脚开始走!F67</f>
        <v>4.663610348</v>
      </c>
      <c r="H67">
        <f>[1]右脚开始走!E67</f>
        <v>22.67292052</v>
      </c>
      <c r="I67" s="58">
        <f t="shared" si="24"/>
        <v>1.26</v>
      </c>
      <c r="J67" s="24">
        <f>-TRUNC(K$3*J$3*(G$3-H$3*SIN((E67+J$9)*PI()/180)-SQRT(I$3^2-(E$3-F$3-H$3*COS((E67+J$9)*PI()/180))^2))/5)</f>
        <v>-54279</v>
      </c>
      <c r="K67" s="24">
        <f>-TRUNC(U$3*T$3*(Q$3-R$3*SIN((F67+K$9)*PI()/180)-SQRT(S$3^2-(O$3-P$3-R$3*COS((F67+K$9)*PI()/180))^2))/5)</f>
        <v>-58834</v>
      </c>
      <c r="L67" s="24">
        <f>-TRUNC(U$3*T$3*(Q$3-R$3*SIN((G67+L$9)*PI()/180)-SQRT(S$3^2-(O$3-P$3-R$3*COS((G67+L$9)*PI()/180))^2))/5)</f>
        <v>-7818</v>
      </c>
      <c r="M67" s="25">
        <f>-TRUNC(K$3*J$3*(G$3-H$3*SIN((H67+M$9)*PI()/180)-SQRT(I$3^2-(E$3-F$3-H$3*COS((H67+M$9)*PI()/180))^2))/5)</f>
        <v>-30039</v>
      </c>
      <c r="N67" s="59">
        <f t="shared" si="2"/>
        <v>1.26</v>
      </c>
      <c r="O67" s="60">
        <f t="shared" si="26"/>
        <v>49166.6666666666</v>
      </c>
      <c r="P67" s="60">
        <f t="shared" si="27"/>
        <v>13500</v>
      </c>
      <c r="Q67" s="60">
        <f t="shared" si="28"/>
        <v>-17500</v>
      </c>
      <c r="R67" s="60">
        <f t="shared" si="29"/>
        <v>-59199.9999999999</v>
      </c>
      <c r="S67" s="1"/>
      <c r="T67" s="1"/>
      <c r="U67" s="1">
        <f t="shared" si="30"/>
        <v>0.03</v>
      </c>
      <c r="V67" s="1">
        <v>46.6937902068046</v>
      </c>
      <c r="X67">
        <f t="shared" si="31"/>
        <v>-1</v>
      </c>
    </row>
    <row r="68" spans="1:24">
      <c r="A68">
        <v>3.60000000000001</v>
      </c>
      <c r="B68">
        <v>22.9975609756098</v>
      </c>
      <c r="C68">
        <v>-21.1577743902439</v>
      </c>
      <c r="D68" s="28">
        <f t="shared" si="25"/>
        <v>1.29</v>
      </c>
      <c r="E68">
        <f>[1]右脚开始走!H68</f>
        <v>33.8136993</v>
      </c>
      <c r="F68">
        <f>[1]右脚开始走!G68</f>
        <v>31.60719186</v>
      </c>
      <c r="G68">
        <f>[1]右脚开始走!F68</f>
        <v>4.954913888</v>
      </c>
      <c r="H68">
        <f>[1]右脚开始走!E68</f>
        <v>23.6144081</v>
      </c>
      <c r="I68" s="58">
        <f t="shared" si="24"/>
        <v>1.29</v>
      </c>
      <c r="J68" s="24">
        <f>-TRUNC(K$3*J$3*(G$3-H$3*SIN((E68+J$9)*PI()/180)-SQRT(I$3^2-(E$3-F$3-H$3*COS((E68+J$9)*PI()/180))^2))/5)</f>
        <v>-52596</v>
      </c>
      <c r="K68" s="24">
        <f>-TRUNC(U$3*T$3*(Q$3-R$3*SIN((F68+K$9)*PI()/180)-SQRT(S$3^2-(O$3-P$3-R$3*COS((F68+K$9)*PI()/180))^2))/5)</f>
        <v>-58330</v>
      </c>
      <c r="L68" s="24">
        <f>-TRUNC(U$3*T$3*(Q$3-R$3*SIN((G68+L$9)*PI()/180)-SQRT(S$3^2-(O$3-P$3-R$3*COS((G68+L$9)*PI()/180))^2))/5)</f>
        <v>-8320</v>
      </c>
      <c r="M68" s="25">
        <f>-TRUNC(K$3*J$3*(G$3-H$3*SIN((H68+M$9)*PI()/180)-SQRT(I$3^2-(E$3-F$3-H$3*COS((H68+M$9)*PI()/180))^2))/5)</f>
        <v>-31791</v>
      </c>
      <c r="N68" s="59">
        <f t="shared" si="2"/>
        <v>1.29</v>
      </c>
      <c r="O68" s="60">
        <f t="shared" si="26"/>
        <v>56099.9999999999</v>
      </c>
      <c r="P68" s="60">
        <f t="shared" si="27"/>
        <v>16800</v>
      </c>
      <c r="Q68" s="60">
        <f t="shared" si="28"/>
        <v>-16733.3333333333</v>
      </c>
      <c r="R68" s="60">
        <f t="shared" si="29"/>
        <v>-58399.9999999999</v>
      </c>
      <c r="S68" s="1"/>
      <c r="T68" s="1"/>
      <c r="U68" s="1">
        <f t="shared" si="30"/>
        <v>0.03</v>
      </c>
      <c r="V68" s="1">
        <v>47.4493076153326</v>
      </c>
      <c r="X68">
        <f t="shared" si="31"/>
        <v>-1.5</v>
      </c>
    </row>
    <row r="69" spans="1:24">
      <c r="A69">
        <v>3.61500000000001</v>
      </c>
      <c r="B69">
        <v>23.6185975609756</v>
      </c>
      <c r="C69">
        <v>-22.2361280487805</v>
      </c>
      <c r="D69" s="28">
        <f t="shared" si="25"/>
        <v>1.32</v>
      </c>
      <c r="E69">
        <f>[1]右脚开始走!H69</f>
        <v>32.95928407</v>
      </c>
      <c r="F69">
        <f>[1]右脚开始走!G69</f>
        <v>31.30815211</v>
      </c>
      <c r="G69">
        <f>[1]右脚开始走!F69</f>
        <v>5.230436446</v>
      </c>
      <c r="H69">
        <f>[1]右脚开始走!E69</f>
        <v>24.52124161</v>
      </c>
      <c r="I69" s="58">
        <f t="shared" si="24"/>
        <v>1.32</v>
      </c>
      <c r="J69" s="24">
        <f>-TRUNC(K$3*J$3*(G$3-H$3*SIN((E69+J$9)*PI()/180)-SQRT(I$3^2-(E$3-F$3-H$3*COS((E69+J$9)*PI()/180))^2))/5)</f>
        <v>-50741</v>
      </c>
      <c r="K69" s="24">
        <f>-TRUNC(U$3*T$3*(Q$3-R$3*SIN((F69+K$9)*PI()/180)-SQRT(S$3^2-(O$3-P$3-R$3*COS((F69+K$9)*PI()/180))^2))/5)</f>
        <v>-57747</v>
      </c>
      <c r="L69" s="24">
        <f>-TRUNC(U$3*T$3*(Q$3-R$3*SIN((G69+L$9)*PI()/180)-SQRT(S$3^2-(O$3-P$3-R$3*COS((G69+L$9)*PI()/180))^2))/5)</f>
        <v>-8796</v>
      </c>
      <c r="M69" s="25">
        <f>-TRUNC(K$3*J$3*(G$3-H$3*SIN((H69+M$9)*PI()/180)-SQRT(I$3^2-(E$3-F$3-H$3*COS((H69+M$9)*PI()/180))^2))/5)</f>
        <v>-33509</v>
      </c>
      <c r="N69" s="59">
        <f t="shared" si="2"/>
        <v>1.32</v>
      </c>
      <c r="O69" s="60">
        <f t="shared" si="26"/>
        <v>61833.3333333333</v>
      </c>
      <c r="P69" s="60">
        <f t="shared" si="27"/>
        <v>19433.3333333333</v>
      </c>
      <c r="Q69" s="60">
        <f t="shared" si="28"/>
        <v>-15866.6666666667</v>
      </c>
      <c r="R69" s="60">
        <f t="shared" si="29"/>
        <v>-57266.6666666666</v>
      </c>
      <c r="S69" s="1"/>
      <c r="T69" s="1"/>
      <c r="U69" s="1">
        <f t="shared" si="30"/>
        <v>0.03</v>
      </c>
      <c r="V69" s="1">
        <v>48.2027944465543</v>
      </c>
      <c r="X69">
        <f t="shared" si="31"/>
        <v>-2</v>
      </c>
    </row>
    <row r="70" spans="1:24">
      <c r="A70">
        <v>3.63000000000001</v>
      </c>
      <c r="B70">
        <v>23.9858231707317</v>
      </c>
      <c r="C70">
        <v>-23.2632621951219</v>
      </c>
      <c r="D70" s="28">
        <f t="shared" si="25"/>
        <v>1.35</v>
      </c>
      <c r="E70">
        <f>[1]右脚开始走!H70</f>
        <v>32.03517609</v>
      </c>
      <c r="F70">
        <f>[1]右脚开始走!G70</f>
        <v>30.9764117</v>
      </c>
      <c r="G70">
        <f>[1]右脚开始走!F70</f>
        <v>5.488531748</v>
      </c>
      <c r="H70">
        <f>[1]右脚开始走!E70</f>
        <v>25.38981091</v>
      </c>
      <c r="I70" s="58">
        <f t="shared" si="24"/>
        <v>1.35</v>
      </c>
      <c r="J70" s="24">
        <f>-TRUNC(K$3*J$3*(G$3-H$3*SIN((E70+J$9)*PI()/180)-SQRT(I$3^2-(E$3-F$3-H$3*COS((E70+J$9)*PI()/180))^2))/5)</f>
        <v>-48756</v>
      </c>
      <c r="K70" s="24">
        <f>-TRUNC(U$3*T$3*(Q$3-R$3*SIN((F70+K$9)*PI()/180)-SQRT(S$3^2-(O$3-P$3-R$3*COS((F70+K$9)*PI()/180))^2))/5)</f>
        <v>-57099</v>
      </c>
      <c r="L70" s="24">
        <f>-TRUNC(U$3*T$3*(Q$3-R$3*SIN((G70+L$9)*PI()/180)-SQRT(S$3^2-(O$3-P$3-R$3*COS((G70+L$9)*PI()/180))^2))/5)</f>
        <v>-9243</v>
      </c>
      <c r="M70" s="25">
        <f>-TRUNC(K$3*J$3*(G$3-H$3*SIN((H70+M$9)*PI()/180)-SQRT(I$3^2-(E$3-F$3-H$3*COS((H70+M$9)*PI()/180))^2))/5)</f>
        <v>-35181</v>
      </c>
      <c r="N70" s="59">
        <f t="shared" si="2"/>
        <v>1.35</v>
      </c>
      <c r="O70" s="60">
        <f t="shared" si="26"/>
        <v>66166.6666666666</v>
      </c>
      <c r="P70" s="60">
        <f t="shared" si="27"/>
        <v>21600</v>
      </c>
      <c r="Q70" s="60">
        <f t="shared" si="28"/>
        <v>-14900</v>
      </c>
      <c r="R70" s="60">
        <f t="shared" si="29"/>
        <v>-55733.3333333333</v>
      </c>
      <c r="S70" s="1"/>
      <c r="T70" s="1"/>
      <c r="U70" s="1">
        <f t="shared" si="30"/>
        <v>0.03</v>
      </c>
      <c r="V70" s="1">
        <v>48.9541287457711</v>
      </c>
      <c r="X70">
        <f t="shared" si="31"/>
        <v>-2.5</v>
      </c>
    </row>
    <row r="71" spans="1:24">
      <c r="A71">
        <v>3.64500000000001</v>
      </c>
      <c r="B71">
        <v>24.0704268292683</v>
      </c>
      <c r="C71">
        <v>-24.2391768292683</v>
      </c>
      <c r="D71" s="28">
        <f t="shared" si="25"/>
        <v>1.38</v>
      </c>
      <c r="E71">
        <f>[1]右脚开始走!H71</f>
        <v>31.0575188</v>
      </c>
      <c r="F71">
        <f>[1]右脚开始走!G71</f>
        <v>30.62004909</v>
      </c>
      <c r="G71">
        <f>[1]右脚开始走!F71</f>
        <v>5.727657941</v>
      </c>
      <c r="H71">
        <f>[1]右脚开始走!E71</f>
        <v>26.21673498</v>
      </c>
      <c r="I71" s="58">
        <f t="shared" si="24"/>
        <v>1.38</v>
      </c>
      <c r="J71" s="24">
        <f>-TRUNC(K$3*J$3*(G$3-H$3*SIN((E71+J$9)*PI()/180)-SQRT(I$3^2-(E$3-F$3-H$3*COS((E71+J$9)*PI()/180))^2))/5)</f>
        <v>-46679</v>
      </c>
      <c r="K71" s="24">
        <f>-TRUNC(U$3*T$3*(Q$3-R$3*SIN((F71+K$9)*PI()/180)-SQRT(S$3^2-(O$3-P$3-R$3*COS((F71+K$9)*PI()/180))^2))/5)</f>
        <v>-56404</v>
      </c>
      <c r="L71" s="24">
        <f>-TRUNC(U$3*T$3*(Q$3-R$3*SIN((G71+L$9)*PI()/180)-SQRT(S$3^2-(O$3-P$3-R$3*COS((G71+L$9)*PI()/180))^2))/5)</f>
        <v>-9659</v>
      </c>
      <c r="M71" s="25">
        <f>-TRUNC(K$3*J$3*(G$3-H$3*SIN((H71+M$9)*PI()/180)-SQRT(I$3^2-(E$3-F$3-H$3*COS((H71+M$9)*PI()/180))^2))/5)</f>
        <v>-36796</v>
      </c>
      <c r="N71" s="59">
        <f t="shared" si="2"/>
        <v>1.38</v>
      </c>
      <c r="O71" s="60">
        <f t="shared" si="26"/>
        <v>69233.3333333333</v>
      </c>
      <c r="P71" s="60">
        <f t="shared" si="27"/>
        <v>23166.6666666666</v>
      </c>
      <c r="Q71" s="60">
        <f t="shared" si="28"/>
        <v>-13866.6666666667</v>
      </c>
      <c r="R71" s="60">
        <f t="shared" si="29"/>
        <v>-53833.3333333333</v>
      </c>
      <c r="S71" s="1"/>
      <c r="T71" s="1"/>
      <c r="U71" s="1">
        <f t="shared" si="30"/>
        <v>0.03</v>
      </c>
      <c r="V71" s="1">
        <v>49.7031606661725</v>
      </c>
      <c r="X71">
        <f t="shared" si="31"/>
        <v>-3</v>
      </c>
    </row>
    <row r="72" spans="1:24">
      <c r="A72">
        <v>3.66000000000001</v>
      </c>
      <c r="B72">
        <v>23.8440548780488</v>
      </c>
      <c r="C72">
        <v>-25.1620426829268</v>
      </c>
      <c r="D72" s="28">
        <f t="shared" si="25"/>
        <v>1.41</v>
      </c>
      <c r="E72">
        <f>[1]右脚开始走!H72</f>
        <v>30.0426467</v>
      </c>
      <c r="F72">
        <f>[1]右脚开始走!G72</f>
        <v>30.24672765</v>
      </c>
      <c r="G72">
        <f>[1]右脚开始走!F72</f>
        <v>5.946388716</v>
      </c>
      <c r="H72">
        <f>[1]右脚开始走!E72</f>
        <v>26.99888629</v>
      </c>
      <c r="I72" s="58">
        <f t="shared" si="24"/>
        <v>1.41</v>
      </c>
      <c r="J72" s="24">
        <f>-TRUNC(K$3*J$3*(G$3-H$3*SIN((E72+J$9)*PI()/180)-SQRT(I$3^2-(E$3-F$3-H$3*COS((E72+J$9)*PI()/180))^2))/5)</f>
        <v>-44550</v>
      </c>
      <c r="K72" s="24">
        <f>-TRUNC(U$3*T$3*(Q$3-R$3*SIN((F72+K$9)*PI()/180)-SQRT(S$3^2-(O$3-P$3-R$3*COS((F72+K$9)*PI()/180))^2))/5)</f>
        <v>-55676</v>
      </c>
      <c r="L72" s="24">
        <f>-TRUNC(U$3*T$3*(Q$3-R$3*SIN((G72+L$9)*PI()/180)-SQRT(S$3^2-(O$3-P$3-R$3*COS((G72+L$9)*PI()/180))^2))/5)</f>
        <v>-10039</v>
      </c>
      <c r="M72" s="25">
        <f>-TRUNC(K$3*J$3*(G$3-H$3*SIN((H72+M$9)*PI()/180)-SQRT(I$3^2-(E$3-F$3-H$3*COS((H72+M$9)*PI()/180))^2))/5)</f>
        <v>-38345</v>
      </c>
      <c r="N72" s="59">
        <f t="shared" si="2"/>
        <v>1.41</v>
      </c>
      <c r="O72" s="60">
        <f t="shared" si="26"/>
        <v>70966.6666666666</v>
      </c>
      <c r="P72" s="60">
        <f t="shared" si="27"/>
        <v>24266.6666666666</v>
      </c>
      <c r="Q72" s="60">
        <f t="shared" si="28"/>
        <v>-12666.6666666667</v>
      </c>
      <c r="R72" s="60">
        <f t="shared" si="29"/>
        <v>-51633.3333333333</v>
      </c>
      <c r="S72" s="1"/>
      <c r="T72" s="1"/>
      <c r="U72" s="1">
        <f t="shared" si="30"/>
        <v>0.03</v>
      </c>
      <c r="V72" s="1">
        <v>50.4497129933265</v>
      </c>
      <c r="X72">
        <f t="shared" si="31"/>
        <v>-3.5</v>
      </c>
    </row>
    <row r="73" spans="1:24">
      <c r="A73">
        <v>3.67500000000001</v>
      </c>
      <c r="B73">
        <v>23.3272865853659</v>
      </c>
      <c r="C73">
        <v>-26.0496951219512</v>
      </c>
      <c r="D73" s="28">
        <f t="shared" si="25"/>
        <v>1.44</v>
      </c>
      <c r="E73">
        <f>[1]右脚开始走!H73</f>
        <v>29.00690209</v>
      </c>
      <c r="F73">
        <f>[1]右脚开始走!G73</f>
        <v>29.86367256</v>
      </c>
      <c r="G73">
        <f>[1]右脚开始走!F73</f>
        <v>6.143424484</v>
      </c>
      <c r="H73">
        <f>[1]右脚开始走!E73</f>
        <v>27.73341536</v>
      </c>
      <c r="I73" s="58">
        <f t="shared" si="24"/>
        <v>1.44</v>
      </c>
      <c r="J73" s="24">
        <f>-TRUNC(K$3*J$3*(G$3-H$3*SIN((E73+J$9)*PI()/180)-SQRT(I$3^2-(E$3-F$3-H$3*COS((E73+J$9)*PI()/180))^2))/5)</f>
        <v>-42408</v>
      </c>
      <c r="K73" s="24">
        <f>-TRUNC(U$3*T$3*(Q$3-R$3*SIN((F73+K$9)*PI()/180)-SQRT(S$3^2-(O$3-P$3-R$3*COS((F73+K$9)*PI()/180))^2))/5)</f>
        <v>-54929</v>
      </c>
      <c r="L73" s="24">
        <f>-TRUNC(U$3*T$3*(Q$3-R$3*SIN((G73+L$9)*PI()/180)-SQRT(S$3^2-(O$3-P$3-R$3*COS((G73+L$9)*PI()/180))^2))/5)</f>
        <v>-10383</v>
      </c>
      <c r="M73" s="25">
        <f>-TRUNC(K$3*J$3*(G$3-H$3*SIN((H73+M$9)*PI()/180)-SQRT(I$3^2-(E$3-F$3-H$3*COS((H73+M$9)*PI()/180))^2))/5)</f>
        <v>-39817</v>
      </c>
      <c r="N73" s="59">
        <f t="shared" si="2"/>
        <v>1.44</v>
      </c>
      <c r="O73" s="60">
        <f t="shared" si="26"/>
        <v>71399.9999999999</v>
      </c>
      <c r="P73" s="60">
        <f t="shared" si="27"/>
        <v>24900</v>
      </c>
      <c r="Q73" s="60">
        <f t="shared" si="28"/>
        <v>-11466.6666666667</v>
      </c>
      <c r="R73" s="60">
        <f t="shared" si="29"/>
        <v>-49066.6666666666</v>
      </c>
      <c r="S73" s="1"/>
      <c r="T73" s="1"/>
      <c r="U73" s="1">
        <f t="shared" si="30"/>
        <v>0.03</v>
      </c>
      <c r="V73" s="1">
        <v>51.1935816589969</v>
      </c>
      <c r="X73">
        <f t="shared" si="31"/>
        <v>-4</v>
      </c>
    </row>
    <row r="74" spans="1:24">
      <c r="A74">
        <v>3.69000000000001</v>
      </c>
      <c r="B74">
        <v>22.5077743902439</v>
      </c>
      <c r="C74">
        <v>-26.8916158536585</v>
      </c>
      <c r="D74" s="28">
        <f t="shared" si="25"/>
        <v>1.47</v>
      </c>
      <c r="E74">
        <f>[1]右脚开始走!H74</f>
        <v>27.96645188</v>
      </c>
      <c r="F74">
        <f>[1]右脚开始走!G74</f>
        <v>29.47764776</v>
      </c>
      <c r="G74">
        <f>[1]右脚开始走!F74</f>
        <v>6.317603522</v>
      </c>
      <c r="H74">
        <f>[1]右脚开始走!E74</f>
        <v>28.41777512</v>
      </c>
      <c r="I74" s="58">
        <f t="shared" si="24"/>
        <v>1.47</v>
      </c>
      <c r="J74" s="24">
        <f>-TRUNC(K$3*J$3*(G$3-H$3*SIN((E74+J$9)*PI()/180)-SQRT(I$3^2-(E$3-F$3-H$3*COS((E74+J$9)*PI()/180))^2))/5)</f>
        <v>-40287</v>
      </c>
      <c r="K74" s="24">
        <f>-TRUNC(U$3*T$3*(Q$3-R$3*SIN((F74+K$9)*PI()/180)-SQRT(S$3^2-(O$3-P$3-R$3*COS((F74+K$9)*PI()/180))^2))/5)</f>
        <v>-54177</v>
      </c>
      <c r="L74" s="24">
        <f>-TRUNC(U$3*T$3*(Q$3-R$3*SIN((G74+L$9)*PI()/180)-SQRT(S$3^2-(O$3-P$3-R$3*COS((G74+L$9)*PI()/180))^2))/5)</f>
        <v>-10687</v>
      </c>
      <c r="M74" s="25">
        <f>-TRUNC(K$3*J$3*(G$3-H$3*SIN((H74+M$9)*PI()/180)-SQRT(I$3^2-(E$3-F$3-H$3*COS((H74+M$9)*PI()/180))^2))/5)</f>
        <v>-41203</v>
      </c>
      <c r="N74" s="59">
        <f t="shared" si="2"/>
        <v>1.47</v>
      </c>
      <c r="O74" s="60">
        <f t="shared" si="26"/>
        <v>70699.9999999999</v>
      </c>
      <c r="P74" s="60">
        <f t="shared" si="27"/>
        <v>25066.6666666666</v>
      </c>
      <c r="Q74" s="60">
        <f t="shared" si="28"/>
        <v>-10133.3333333333</v>
      </c>
      <c r="R74" s="60">
        <f t="shared" si="29"/>
        <v>-46200</v>
      </c>
      <c r="S74" s="1"/>
      <c r="T74" s="1"/>
      <c r="U74" s="1">
        <f t="shared" si="30"/>
        <v>0.03</v>
      </c>
      <c r="V74" s="1">
        <v>51.9345362587862</v>
      </c>
      <c r="X74">
        <f t="shared" si="31"/>
        <v>-4.5</v>
      </c>
    </row>
    <row r="75" spans="1:24">
      <c r="A75">
        <v>3.70500000000001</v>
      </c>
      <c r="B75">
        <v>21.4175304878049</v>
      </c>
      <c r="C75">
        <v>-27.6873475609756</v>
      </c>
      <c r="D75" s="28">
        <f t="shared" si="25"/>
        <v>1.5</v>
      </c>
      <c r="E75">
        <f>[1]右脚开始走!H75</f>
        <v>26.9371044</v>
      </c>
      <c r="F75">
        <f>[1]右脚开始走!G75</f>
        <v>29.09493287</v>
      </c>
      <c r="G75">
        <f>[1]右脚开始走!F75</f>
        <v>6.467913104</v>
      </c>
      <c r="H75">
        <f>[1]右脚开始走!E75</f>
        <v>29.04974542</v>
      </c>
      <c r="I75" s="58">
        <f t="shared" si="24"/>
        <v>1.5</v>
      </c>
      <c r="J75" s="24">
        <f>-TRUNC(K$3*J$3*(G$3-H$3*SIN((E75+J$9)*PI()/180)-SQRT(I$3^2-(E$3-F$3-H$3*COS((E75+J$9)*PI()/180))^2))/5)</f>
        <v>-38222</v>
      </c>
      <c r="K75" s="24">
        <f>-TRUNC(U$3*T$3*(Q$3-R$3*SIN((F75+K$9)*PI()/180)-SQRT(S$3^2-(O$3-P$3-R$3*COS((F75+K$9)*PI()/180))^2))/5)</f>
        <v>-53431</v>
      </c>
      <c r="L75" s="24">
        <f>-TRUNC(U$3*T$3*(Q$3-R$3*SIN((G75+L$9)*PI()/180)-SQRT(S$3^2-(O$3-P$3-R$3*COS((G75+L$9)*PI()/180))^2))/5)</f>
        <v>-10950</v>
      </c>
      <c r="M75" s="25">
        <f>-TRUNC(K$3*J$3*(G$3-H$3*SIN((H75+M$9)*PI()/180)-SQRT(I$3^2-(E$3-F$3-H$3*COS((H75+M$9)*PI()/180))^2))/5)</f>
        <v>-42496</v>
      </c>
      <c r="N75" s="59">
        <f t="shared" ref="N75:N93" si="32">I75</f>
        <v>1.5</v>
      </c>
      <c r="O75" s="60">
        <f t="shared" si="26"/>
        <v>68833.3333333333</v>
      </c>
      <c r="P75" s="60">
        <f t="shared" si="27"/>
        <v>24866.6666666666</v>
      </c>
      <c r="Q75" s="60">
        <f t="shared" si="28"/>
        <v>-8766.66666666666</v>
      </c>
      <c r="R75" s="60">
        <f t="shared" si="29"/>
        <v>-43100</v>
      </c>
      <c r="S75" s="1"/>
      <c r="T75" s="1"/>
      <c r="U75" s="1">
        <f t="shared" si="30"/>
        <v>0.03</v>
      </c>
      <c r="V75" s="1">
        <v>52.6723205868337</v>
      </c>
      <c r="X75">
        <f t="shared" si="31"/>
        <v>-5</v>
      </c>
    </row>
    <row r="76" spans="1:24">
      <c r="A76">
        <v>3.72000000000001</v>
      </c>
      <c r="B76">
        <v>20.0675304878049</v>
      </c>
      <c r="C76">
        <v>-28.4483231707317</v>
      </c>
      <c r="D76" s="28">
        <f t="shared" si="25"/>
        <v>1.53</v>
      </c>
      <c r="E76">
        <f>[1]右脚开始走!H76</f>
        <v>25.93412619</v>
      </c>
      <c r="F76">
        <f>[1]右脚开始走!G76</f>
        <v>28.72130013</v>
      </c>
      <c r="G76">
        <f>[1]右脚开始走!F76</f>
        <v>6.59350068</v>
      </c>
      <c r="H76">
        <f>[1]右脚开始走!E76</f>
        <v>29.62745751</v>
      </c>
      <c r="I76" s="58">
        <f t="shared" si="24"/>
        <v>1.53</v>
      </c>
      <c r="J76" s="24">
        <f>-TRUNC(K$3*J$3*(G$3-H$3*SIN((E76+J$9)*PI()/180)-SQRT(I$3^2-(E$3-F$3-H$3*COS((E76+J$9)*PI()/180))^2))/5)</f>
        <v>-36241</v>
      </c>
      <c r="K76" s="24">
        <f>-TRUNC(U$3*T$3*(Q$3-R$3*SIN((F76+K$9)*PI()/180)-SQRT(S$3^2-(O$3-P$3-R$3*COS((F76+K$9)*PI()/180))^2))/5)</f>
        <v>-52703</v>
      </c>
      <c r="L76" s="24">
        <f>-TRUNC(U$3*T$3*(Q$3-R$3*SIN((G76+L$9)*PI()/180)-SQRT(S$3^2-(O$3-P$3-R$3*COS((G76+L$9)*PI()/180))^2))/5)</f>
        <v>-11171</v>
      </c>
      <c r="M76" s="25">
        <f>-TRUNC(K$3*J$3*(G$3-H$3*SIN((H76+M$9)*PI()/180)-SQRT(I$3^2-(E$3-F$3-H$3*COS((H76+M$9)*PI()/180))^2))/5)</f>
        <v>-43688</v>
      </c>
      <c r="N76" s="59">
        <f t="shared" si="32"/>
        <v>1.53</v>
      </c>
      <c r="O76" s="60">
        <f t="shared" si="26"/>
        <v>66033.3333333333</v>
      </c>
      <c r="P76" s="60">
        <f t="shared" si="27"/>
        <v>24266.6666666666</v>
      </c>
      <c r="Q76" s="60">
        <f t="shared" si="28"/>
        <v>-7366.66666666666</v>
      </c>
      <c r="R76" s="60">
        <f t="shared" si="29"/>
        <v>-39733.3333333333</v>
      </c>
      <c r="S76" s="1"/>
      <c r="T76" s="1"/>
      <c r="U76" s="1">
        <f t="shared" si="30"/>
        <v>0.03</v>
      </c>
      <c r="V76" s="1">
        <v>53.4066531995952</v>
      </c>
      <c r="X76">
        <f t="shared" si="31"/>
        <v>-5.5</v>
      </c>
    </row>
    <row r="77" spans="1:24">
      <c r="A77">
        <v>3.73500000000001</v>
      </c>
      <c r="B77">
        <v>18.4545731707317</v>
      </c>
      <c r="C77">
        <v>-29.1626524390244</v>
      </c>
      <c r="D77" s="28">
        <f t="shared" si="25"/>
        <v>1.56</v>
      </c>
      <c r="E77">
        <f>[1]右脚开始走!H77</f>
        <v>24.97205876</v>
      </c>
      <c r="F77">
        <f>[1]右脚开始走!G77</f>
        <v>28.36199133</v>
      </c>
      <c r="G77">
        <f>[1]右脚开始走!F77</f>
        <v>6.693685003</v>
      </c>
      <c r="H77">
        <f>[1]右脚开始走!E77</f>
        <v>30.1494184</v>
      </c>
      <c r="I77" s="58">
        <f t="shared" si="24"/>
        <v>1.56</v>
      </c>
      <c r="J77" s="24">
        <f>-TRUNC(K$3*J$3*(G$3-H$3*SIN((E77+J$9)*PI()/180)-SQRT(I$3^2-(E$3-F$3-H$3*COS((E77+J$9)*PI()/180))^2))/5)</f>
        <v>-34373</v>
      </c>
      <c r="K77" s="24">
        <f>-TRUNC(U$3*T$3*(Q$3-R$3*SIN((F77+K$9)*PI()/180)-SQRT(S$3^2-(O$3-P$3-R$3*COS((F77+K$9)*PI()/180))^2))/5)</f>
        <v>-52003</v>
      </c>
      <c r="L77" s="24">
        <f>-TRUNC(U$3*T$3*(Q$3-R$3*SIN((G77+L$9)*PI()/180)-SQRT(S$3^2-(O$3-P$3-R$3*COS((G77+L$9)*PI()/180))^2))/5)</f>
        <v>-11346</v>
      </c>
      <c r="M77" s="25">
        <f>-TRUNC(K$3*J$3*(G$3-H$3*SIN((H77+M$9)*PI()/180)-SQRT(I$3^2-(E$3-F$3-H$3*COS((H77+M$9)*PI()/180))^2))/5)</f>
        <v>-44773</v>
      </c>
      <c r="N77" s="59">
        <f t="shared" si="32"/>
        <v>1.56</v>
      </c>
      <c r="O77" s="60">
        <f t="shared" si="26"/>
        <v>62266.6666666666</v>
      </c>
      <c r="P77" s="60">
        <f t="shared" si="27"/>
        <v>23333.3333333333</v>
      </c>
      <c r="Q77" s="60">
        <f t="shared" si="28"/>
        <v>-5833.33333333333</v>
      </c>
      <c r="R77" s="60">
        <f t="shared" si="29"/>
        <v>-36166.6666666666</v>
      </c>
      <c r="S77" s="1"/>
      <c r="T77" s="1"/>
      <c r="U77" s="1">
        <f t="shared" si="30"/>
        <v>0.03</v>
      </c>
      <c r="V77" s="1">
        <v>54.1372280195663</v>
      </c>
      <c r="X77">
        <f t="shared" si="31"/>
        <v>-6</v>
      </c>
    </row>
    <row r="78" spans="1:24">
      <c r="A78">
        <v>3.75000000000001</v>
      </c>
      <c r="B78">
        <v>16.6074695121951</v>
      </c>
      <c r="C78">
        <v>-29.8198170731707</v>
      </c>
      <c r="D78" s="28">
        <f t="shared" si="25"/>
        <v>1.59</v>
      </c>
      <c r="E78">
        <f>[1]右脚开始走!H78</f>
        <v>24.06453544</v>
      </c>
      <c r="F78">
        <f>[1]右脚开始走!G78</f>
        <v>28.02169472</v>
      </c>
      <c r="G78">
        <f>[1]右脚开始走!F78</f>
        <v>6.767967291</v>
      </c>
      <c r="H78">
        <f>[1]右脚开始走!E78</f>
        <v>30.61453545</v>
      </c>
      <c r="I78" s="58">
        <f t="shared" si="24"/>
        <v>1.59</v>
      </c>
      <c r="J78" s="24">
        <f>-TRUNC(K$3*J$3*(G$3-H$3*SIN((E78+J$9)*PI()/180)-SQRT(I$3^2-(E$3-F$3-H$3*COS((E78+J$9)*PI()/180))^2))/5)</f>
        <v>-32640</v>
      </c>
      <c r="K78" s="24">
        <f>-TRUNC(U$3*T$3*(Q$3-R$3*SIN((F78+K$9)*PI()/180)-SQRT(S$3^2-(O$3-P$3-R$3*COS((F78+K$9)*PI()/180))^2))/5)</f>
        <v>-51341</v>
      </c>
      <c r="L78" s="24">
        <f>-TRUNC(U$3*T$3*(Q$3-R$3*SIN((G78+L$9)*PI()/180)-SQRT(S$3^2-(O$3-P$3-R$3*COS((G78+L$9)*PI()/180))^2))/5)</f>
        <v>-11477</v>
      </c>
      <c r="M78" s="25">
        <f>-TRUNC(K$3*J$3*(G$3-H$3*SIN((H78+M$9)*PI()/180)-SQRT(I$3^2-(E$3-F$3-H$3*COS((H78+M$9)*PI()/180))^2))/5)</f>
        <v>-45746</v>
      </c>
      <c r="N78" s="59">
        <f t="shared" si="32"/>
        <v>1.59</v>
      </c>
      <c r="O78" s="60">
        <f t="shared" si="26"/>
        <v>57766.6666666666</v>
      </c>
      <c r="P78" s="60">
        <f t="shared" si="27"/>
        <v>22066.6666666666</v>
      </c>
      <c r="Q78" s="60">
        <f t="shared" si="28"/>
        <v>-4366.66666666666</v>
      </c>
      <c r="R78" s="60">
        <f t="shared" si="29"/>
        <v>-32433.3333333333</v>
      </c>
      <c r="S78" s="1"/>
      <c r="T78" s="1"/>
      <c r="U78" s="1">
        <f t="shared" si="30"/>
        <v>0.03</v>
      </c>
      <c r="V78" s="1">
        <v>54.8637149886469</v>
      </c>
      <c r="X78">
        <f t="shared" si="31"/>
        <v>-6.5</v>
      </c>
    </row>
    <row r="79" spans="1:24">
      <c r="A79">
        <v>3.76500000000001</v>
      </c>
      <c r="B79">
        <v>14.5719512195122</v>
      </c>
      <c r="C79">
        <v>-30.4275914634146</v>
      </c>
      <c r="D79" s="28">
        <f t="shared" si="25"/>
        <v>1.62</v>
      </c>
      <c r="E79">
        <f>[1]右脚开始走!H79</f>
        <v>23.22409814</v>
      </c>
      <c r="F79">
        <f>[1]右脚开始走!G79</f>
        <v>27.70452198</v>
      </c>
      <c r="G79">
        <f>[1]右脚开始走!F79</f>
        <v>6.816042375</v>
      </c>
      <c r="H79">
        <f>[1]右脚开始走!E79</f>
        <v>31.02214071</v>
      </c>
      <c r="I79" s="58">
        <f t="shared" si="24"/>
        <v>1.62</v>
      </c>
      <c r="J79" s="24">
        <f>-TRUNC(K$3*J$3*(G$3-H$3*SIN((E79+J$9)*PI()/180)-SQRT(I$3^2-(E$3-F$3-H$3*COS((E79+J$9)*PI()/180))^2))/5)</f>
        <v>-31061</v>
      </c>
      <c r="K79" s="24">
        <f>-TRUNC(U$3*T$3*(Q$3-R$3*SIN((F79+K$9)*PI()/180)-SQRT(S$3^2-(O$3-P$3-R$3*COS((F79+K$9)*PI()/180))^2))/5)</f>
        <v>-50724</v>
      </c>
      <c r="L79" s="24">
        <f>-TRUNC(U$3*T$3*(Q$3-R$3*SIN((G79+L$9)*PI()/180)-SQRT(S$3^2-(O$3-P$3-R$3*COS((G79+L$9)*PI()/180))^2))/5)</f>
        <v>-11561</v>
      </c>
      <c r="M79" s="25">
        <f>-TRUNC(K$3*J$3*(G$3-H$3*SIN((H79+M$9)*PI()/180)-SQRT(I$3^2-(E$3-F$3-H$3*COS((H79+M$9)*PI()/180))^2))/5)</f>
        <v>-46604</v>
      </c>
      <c r="N79" s="59">
        <f t="shared" si="32"/>
        <v>1.62</v>
      </c>
      <c r="O79" s="60">
        <f t="shared" si="26"/>
        <v>52633.3333333333</v>
      </c>
      <c r="P79" s="60">
        <f t="shared" si="27"/>
        <v>20566.6666666666</v>
      </c>
      <c r="Q79" s="60">
        <f t="shared" si="28"/>
        <v>-2800</v>
      </c>
      <c r="R79" s="60">
        <f t="shared" si="29"/>
        <v>-28600</v>
      </c>
      <c r="S79" s="1"/>
      <c r="T79" s="1"/>
      <c r="U79" s="1">
        <f t="shared" si="30"/>
        <v>0.03</v>
      </c>
      <c r="V79" s="1">
        <v>55.5857607796666</v>
      </c>
      <c r="X79">
        <f t="shared" si="31"/>
        <v>-7</v>
      </c>
    </row>
    <row r="80" spans="1:24">
      <c r="A80">
        <v>3.78000000000001</v>
      </c>
      <c r="B80">
        <v>12.3644817073171</v>
      </c>
      <c r="C80">
        <v>-30.9786585365854</v>
      </c>
      <c r="D80" s="28">
        <f t="shared" si="25"/>
        <v>1.65</v>
      </c>
      <c r="E80">
        <f>[1]右脚开始走!H80</f>
        <v>22.46201412</v>
      </c>
      <c r="F80">
        <f>[1]右脚开始走!G80</f>
        <v>27.4139851</v>
      </c>
      <c r="G80">
        <f>[1]右脚开始走!F80</f>
        <v>6.837809844</v>
      </c>
      <c r="H80">
        <f>[1]右脚开始走!E80</f>
        <v>31.37201543</v>
      </c>
      <c r="I80" s="58">
        <f t="shared" si="24"/>
        <v>1.65</v>
      </c>
      <c r="J80" s="24">
        <f>-TRUNC(K$3*J$3*(G$3-H$3*SIN((E80+J$9)*PI()/180)-SQRT(I$3^2-(E$3-F$3-H$3*COS((E80+J$9)*PI()/180))^2))/5)</f>
        <v>-29651</v>
      </c>
      <c r="K80" s="24">
        <f>-TRUNC(U$3*T$3*(Q$3-R$3*SIN((F80+K$9)*PI()/180)-SQRT(S$3^2-(O$3-P$3-R$3*COS((F80+K$9)*PI()/180))^2))/5)</f>
        <v>-50159</v>
      </c>
      <c r="L80" s="24">
        <f>-TRUNC(U$3*T$3*(Q$3-R$3*SIN((G80+L$9)*PI()/180)-SQRT(S$3^2-(O$3-P$3-R$3*COS((G80+L$9)*PI()/180))^2))/5)</f>
        <v>-11599</v>
      </c>
      <c r="M80" s="25">
        <f>-TRUNC(K$3*J$3*(G$3-H$3*SIN((H80+M$9)*PI()/180)-SQRT(I$3^2-(E$3-F$3-H$3*COS((H80+M$9)*PI()/180))^2))/5)</f>
        <v>-47344</v>
      </c>
      <c r="N80" s="59">
        <f t="shared" si="32"/>
        <v>1.65</v>
      </c>
      <c r="O80" s="60">
        <f t="shared" si="26"/>
        <v>47000</v>
      </c>
      <c r="P80" s="60">
        <f t="shared" si="27"/>
        <v>18833.3333333333</v>
      </c>
      <c r="Q80" s="60">
        <f t="shared" si="28"/>
        <v>-1266.66666666667</v>
      </c>
      <c r="R80" s="60">
        <f t="shared" si="29"/>
        <v>-24666.6666666666</v>
      </c>
      <c r="S80" s="1"/>
      <c r="T80" s="1"/>
      <c r="U80" s="1">
        <f t="shared" si="30"/>
        <v>0.03</v>
      </c>
      <c r="V80" s="1">
        <v>56.3029895733812</v>
      </c>
      <c r="X80">
        <f t="shared" si="31"/>
        <v>-7.5</v>
      </c>
    </row>
    <row r="81" spans="1:24">
      <c r="A81">
        <v>3.79500000000001</v>
      </c>
      <c r="B81">
        <v>10.0157012195122</v>
      </c>
      <c r="C81">
        <v>-31.4611280487805</v>
      </c>
      <c r="D81" s="28">
        <f t="shared" si="25"/>
        <v>1.68</v>
      </c>
      <c r="E81">
        <f>[1]右脚开始走!H81</f>
        <v>21.78809286</v>
      </c>
      <c r="F81">
        <f>[1]右脚开始走!G81</f>
        <v>27.15297337</v>
      </c>
      <c r="G81">
        <f>[1]右脚开始走!F81</f>
        <v>6.833385206</v>
      </c>
      <c r="H81">
        <f>[1]右脚开始走!E81</f>
        <v>31.66441453</v>
      </c>
      <c r="I81" s="58">
        <f t="shared" si="24"/>
        <v>1.68</v>
      </c>
      <c r="J81" s="24">
        <f>-TRUNC(K$3*J$3*(G$3-H$3*SIN((E81+J$9)*PI()/180)-SQRT(I$3^2-(E$3-F$3-H$3*COS((E81+J$9)*PI()/180))^2))/5)</f>
        <v>-28422</v>
      </c>
      <c r="K81" s="24">
        <f>-TRUNC(U$3*T$3*(Q$3-R$3*SIN((F81+K$9)*PI()/180)-SQRT(S$3^2-(O$3-P$3-R$3*COS((F81+K$9)*PI()/180))^2))/5)</f>
        <v>-49651</v>
      </c>
      <c r="L81" s="24">
        <f>-TRUNC(U$3*T$3*(Q$3-R$3*SIN((G81+L$9)*PI()/180)-SQRT(S$3^2-(O$3-P$3-R$3*COS((G81+L$9)*PI()/180))^2))/5)</f>
        <v>-11592</v>
      </c>
      <c r="M81" s="25">
        <f>-TRUNC(K$3*J$3*(G$3-H$3*SIN((H81+M$9)*PI()/180)-SQRT(I$3^2-(E$3-F$3-H$3*COS((H81+M$9)*PI()/180))^2))/5)</f>
        <v>-47965</v>
      </c>
      <c r="N81" s="59">
        <f t="shared" si="32"/>
        <v>1.68</v>
      </c>
      <c r="O81" s="60">
        <f t="shared" si="26"/>
        <v>40966.6666666666</v>
      </c>
      <c r="P81" s="60">
        <f t="shared" si="27"/>
        <v>16933.3333333333</v>
      </c>
      <c r="Q81" s="60">
        <f t="shared" si="28"/>
        <v>233.333333333333</v>
      </c>
      <c r="R81" s="60">
        <f t="shared" si="29"/>
        <v>-20700</v>
      </c>
      <c r="S81" s="1"/>
      <c r="T81" s="1"/>
      <c r="U81" s="1">
        <f t="shared" si="30"/>
        <v>0.03</v>
      </c>
      <c r="V81" s="1">
        <v>57.0150039069962</v>
      </c>
      <c r="X81">
        <f t="shared" si="31"/>
        <v>-8</v>
      </c>
    </row>
    <row r="82" spans="1:24">
      <c r="A82">
        <v>3.81000000000001</v>
      </c>
      <c r="B82">
        <v>7.56173780487805</v>
      </c>
      <c r="C82">
        <v>-31.8681402439024</v>
      </c>
      <c r="D82" s="28">
        <f t="shared" si="25"/>
        <v>1.71</v>
      </c>
      <c r="E82">
        <f>[1]右脚开始走!H82</f>
        <v>21.21050278</v>
      </c>
      <c r="F82">
        <f>[1]右脚开始走!G82</f>
        <v>26.92373028</v>
      </c>
      <c r="G82">
        <f>[1]右脚开始走!F82</f>
        <v>6.803111033</v>
      </c>
      <c r="H82">
        <f>[1]右脚开始走!E82</f>
        <v>31.90009102</v>
      </c>
      <c r="I82" s="58">
        <f t="shared" si="24"/>
        <v>1.71</v>
      </c>
      <c r="J82" s="24">
        <f>-TRUNC(K$3*J$3*(G$3-H$3*SIN((E82+J$9)*PI()/180)-SQRT(I$3^2-(E$3-F$3-H$3*COS((E82+J$9)*PI()/180))^2))/5)</f>
        <v>-27382</v>
      </c>
      <c r="K82" s="24">
        <f>-TRUNC(U$3*T$3*(Q$3-R$3*SIN((F82+K$9)*PI()/180)-SQRT(S$3^2-(O$3-P$3-R$3*COS((F82+K$9)*PI()/180))^2))/5)</f>
        <v>-49206</v>
      </c>
      <c r="L82" s="24">
        <f>-TRUNC(U$3*T$3*(Q$3-R$3*SIN((G82+L$9)*PI()/180)-SQRT(S$3^2-(O$3-P$3-R$3*COS((G82+L$9)*PI()/180))^2))/5)</f>
        <v>-11538</v>
      </c>
      <c r="M82" s="25">
        <f>-TRUNC(K$3*J$3*(G$3-H$3*SIN((H82+M$9)*PI()/180)-SQRT(I$3^2-(E$3-F$3-H$3*COS((H82+M$9)*PI()/180))^2))/5)</f>
        <v>-48467</v>
      </c>
      <c r="N82" s="59">
        <f t="shared" si="32"/>
        <v>1.71</v>
      </c>
      <c r="O82" s="60">
        <f t="shared" si="26"/>
        <v>34666.6666666666</v>
      </c>
      <c r="P82" s="60">
        <f t="shared" si="27"/>
        <v>14833.3333333333</v>
      </c>
      <c r="Q82" s="60">
        <f t="shared" si="28"/>
        <v>1800</v>
      </c>
      <c r="R82" s="60">
        <f t="shared" si="29"/>
        <v>-16733.3333333333</v>
      </c>
      <c r="S82" s="1"/>
      <c r="T82" s="1"/>
      <c r="U82" s="1">
        <f t="shared" si="30"/>
        <v>0.03</v>
      </c>
      <c r="V82" s="1">
        <v>57.721385598961</v>
      </c>
      <c r="X82">
        <f t="shared" si="31"/>
        <v>-8.5</v>
      </c>
    </row>
    <row r="83" spans="1:24">
      <c r="A83">
        <v>3.82500000000001</v>
      </c>
      <c r="B83">
        <v>5.02774390243902</v>
      </c>
      <c r="C83">
        <v>-32.191006097561</v>
      </c>
      <c r="D83" s="28">
        <f t="shared" si="25"/>
        <v>1.74</v>
      </c>
      <c r="E83">
        <f>[1]右脚开始走!H83</f>
        <v>20.73558806</v>
      </c>
      <c r="F83">
        <f>[1]右脚开始走!G83</f>
        <v>26.72783043</v>
      </c>
      <c r="G83">
        <f>[1]右脚开始走!F83</f>
        <v>6.747568103</v>
      </c>
      <c r="H83">
        <f>[1]右脚开始走!E83</f>
        <v>32.08032045</v>
      </c>
      <c r="I83" s="58">
        <f t="shared" si="24"/>
        <v>1.74</v>
      </c>
      <c r="J83" s="24">
        <f>-TRUNC(K$3*J$3*(G$3-H$3*SIN((E83+J$9)*PI()/180)-SQRT(I$3^2-(E$3-F$3-H$3*COS((E83+J$9)*PI()/180))^2))/5)</f>
        <v>-26537</v>
      </c>
      <c r="K83" s="24">
        <f>-TRUNC(U$3*T$3*(Q$3-R$3*SIN((F83+K$9)*PI()/180)-SQRT(S$3^2-(O$3-P$3-R$3*COS((F83+K$9)*PI()/180))^2))/5)</f>
        <v>-48825</v>
      </c>
      <c r="L83" s="24">
        <f>-TRUNC(U$3*T$3*(Q$3-R$3*SIN((G83+L$9)*PI()/180)-SQRT(S$3^2-(O$3-P$3-R$3*COS((G83+L$9)*PI()/180))^2))/5)</f>
        <v>-11441</v>
      </c>
      <c r="M83" s="25">
        <f>-TRUNC(K$3*J$3*(G$3-H$3*SIN((H83+M$9)*PI()/180)-SQRT(I$3^2-(E$3-F$3-H$3*COS((H83+M$9)*PI()/180))^2))/5)</f>
        <v>-48852</v>
      </c>
      <c r="N83" s="59">
        <f t="shared" si="32"/>
        <v>1.74</v>
      </c>
      <c r="O83" s="60">
        <f t="shared" si="26"/>
        <v>28166.6666666666</v>
      </c>
      <c r="P83" s="60">
        <f t="shared" si="27"/>
        <v>12700</v>
      </c>
      <c r="Q83" s="60">
        <f t="shared" si="28"/>
        <v>3233.33333333333</v>
      </c>
      <c r="R83" s="60">
        <f t="shared" si="29"/>
        <v>-12833.3333333333</v>
      </c>
      <c r="S83" s="1"/>
      <c r="T83" s="1"/>
      <c r="U83" s="1">
        <f t="shared" si="30"/>
        <v>0.03</v>
      </c>
      <c r="V83" s="1">
        <v>58.4216967534278</v>
      </c>
      <c r="X83">
        <f t="shared" si="31"/>
        <v>-9</v>
      </c>
    </row>
    <row r="84" spans="1:24">
      <c r="A84">
        <v>3.84000000000001</v>
      </c>
      <c r="B84">
        <v>2.45213414634146</v>
      </c>
      <c r="C84">
        <v>-32.4393292682927</v>
      </c>
      <c r="D84" s="28">
        <f t="shared" si="25"/>
        <v>1.77</v>
      </c>
      <c r="E84">
        <f>[1]右脚开始走!H84</f>
        <v>20.36768543</v>
      </c>
      <c r="F84">
        <f>[1]右脚开始走!G84</f>
        <v>26.56615652</v>
      </c>
      <c r="G84">
        <f>[1]右脚开始走!F84</f>
        <v>6.66758657</v>
      </c>
      <c r="H84">
        <f>[1]右脚开始走!E84</f>
        <v>32.20692545</v>
      </c>
      <c r="I84" s="58">
        <f t="shared" si="24"/>
        <v>1.77</v>
      </c>
      <c r="J84" s="24">
        <f>-TRUNC(K$3*J$3*(G$3-H$3*SIN((E84+J$9)*PI()/180)-SQRT(I$3^2-(E$3-F$3-H$3*COS((E84+J$9)*PI()/180))^2))/5)</f>
        <v>-25889</v>
      </c>
      <c r="K84" s="24">
        <f>-TRUNC(U$3*T$3*(Q$3-R$3*SIN((F84+K$9)*PI()/180)-SQRT(S$3^2-(O$3-P$3-R$3*COS((F84+K$9)*PI()/180))^2))/5)</f>
        <v>-48511</v>
      </c>
      <c r="L84" s="24">
        <f>-TRUNC(U$3*T$3*(Q$3-R$3*SIN((G84+L$9)*PI()/180)-SQRT(S$3^2-(O$3-P$3-R$3*COS((G84+L$9)*PI()/180))^2))/5)</f>
        <v>-11300</v>
      </c>
      <c r="M84" s="25">
        <f>-TRUNC(K$3*J$3*(G$3-H$3*SIN((H84+M$9)*PI()/180)-SQRT(I$3^2-(E$3-F$3-H$3*COS((H84+M$9)*PI()/180))^2))/5)</f>
        <v>-49123</v>
      </c>
      <c r="N84" s="59">
        <f t="shared" si="32"/>
        <v>1.77</v>
      </c>
      <c r="O84" s="60">
        <f t="shared" si="26"/>
        <v>21600</v>
      </c>
      <c r="P84" s="60">
        <f t="shared" si="27"/>
        <v>10466.6666666667</v>
      </c>
      <c r="Q84" s="60">
        <f t="shared" si="28"/>
        <v>4700</v>
      </c>
      <c r="R84" s="60">
        <f t="shared" si="29"/>
        <v>-9033.33333333332</v>
      </c>
      <c r="S84" s="1"/>
      <c r="T84" s="1"/>
      <c r="U84" s="1">
        <f t="shared" si="30"/>
        <v>0.03</v>
      </c>
      <c r="V84" s="1">
        <v>59.1154808463481</v>
      </c>
      <c r="X84">
        <f t="shared" si="31"/>
        <v>-9.5</v>
      </c>
    </row>
    <row r="85" spans="1:24">
      <c r="A85">
        <v>3.85500000000001</v>
      </c>
      <c r="B85">
        <v>-0.139939024390248</v>
      </c>
      <c r="C85">
        <v>-32.6167682926829</v>
      </c>
      <c r="D85" s="28">
        <f t="shared" si="25"/>
        <v>1.8</v>
      </c>
      <c r="E85">
        <f>[1]右脚开始走!H85</f>
        <v>20.108941</v>
      </c>
      <c r="F85">
        <f>[1]右脚开始走!G85</f>
        <v>26.43887622</v>
      </c>
      <c r="G85">
        <f>[1]右脚开始走!F85</f>
        <v>6.564257098</v>
      </c>
      <c r="H85">
        <f>[1]右脚开始走!E85</f>
        <v>32.28230007</v>
      </c>
      <c r="I85" s="58">
        <f t="shared" si="24"/>
        <v>1.8</v>
      </c>
      <c r="J85" s="24">
        <f>-TRUNC(K$3*J$3*(G$3-H$3*SIN((E85+J$9)*PI()/180)-SQRT(I$3^2-(E$3-F$3-H$3*COS((E85+J$9)*PI()/180))^2))/5)</f>
        <v>-25436</v>
      </c>
      <c r="K85" s="24">
        <f>-TRUNC(U$3*T$3*(Q$3-R$3*SIN((F85+K$9)*PI()/180)-SQRT(S$3^2-(O$3-P$3-R$3*COS((F85+K$9)*PI()/180))^2))/5)</f>
        <v>-48264</v>
      </c>
      <c r="L85" s="24">
        <f>-TRUNC(U$3*T$3*(Q$3-R$3*SIN((G85+L$9)*PI()/180)-SQRT(S$3^2-(O$3-P$3-R$3*COS((G85+L$9)*PI()/180))^2))/5)</f>
        <v>-11119</v>
      </c>
      <c r="M85" s="25">
        <f>-TRUNC(K$3*J$3*(G$3-H$3*SIN((H85+M$9)*PI()/180)-SQRT(I$3^2-(E$3-F$3-H$3*COS((H85+M$9)*PI()/180))^2))/5)</f>
        <v>-49285</v>
      </c>
      <c r="N85" s="59">
        <f t="shared" si="32"/>
        <v>1.8</v>
      </c>
      <c r="O85" s="60">
        <f t="shared" si="26"/>
        <v>15100</v>
      </c>
      <c r="P85" s="60">
        <f t="shared" si="27"/>
        <v>8233.33333333333</v>
      </c>
      <c r="Q85" s="60">
        <f t="shared" si="28"/>
        <v>6033.33333333333</v>
      </c>
      <c r="R85" s="60">
        <f t="shared" si="29"/>
        <v>-5400</v>
      </c>
      <c r="S85" s="1"/>
      <c r="T85" s="1"/>
      <c r="U85" s="1">
        <f t="shared" si="30"/>
        <v>0.03</v>
      </c>
      <c r="V85" s="1">
        <v>59.8022638937324</v>
      </c>
      <c r="X85">
        <f t="shared" si="31"/>
        <v>-10</v>
      </c>
    </row>
    <row r="86" spans="4:24">
      <c r="D86" s="28">
        <f t="shared" si="25"/>
        <v>1.83</v>
      </c>
      <c r="E86">
        <f>[1]右脚开始走!H86</f>
        <v>19.95912701</v>
      </c>
      <c r="F86">
        <f>[1]右脚开始走!G86</f>
        <v>26.34541913</v>
      </c>
      <c r="G86">
        <f>[1]右脚开始走!F86</f>
        <v>6.438942009</v>
      </c>
      <c r="H86">
        <f>[1]右脚开始走!E86</f>
        <v>32.30943432</v>
      </c>
      <c r="I86" s="58">
        <f t="shared" si="24"/>
        <v>1.83</v>
      </c>
      <c r="J86" s="24">
        <f>-TRUNC(K$3*J$3*(G$3-H$3*SIN((E86+J$9)*PI()/180)-SQRT(I$3^2-(E$3-F$3-H$3*COS((E86+J$9)*PI()/180))^2))/5)</f>
        <v>-25175</v>
      </c>
      <c r="K86" s="24">
        <f>-TRUNC(U$3*T$3*(Q$3-R$3*SIN((F86+K$9)*PI()/180)-SQRT(S$3^2-(O$3-P$3-R$3*COS((F86+K$9)*PI()/180))^2))/5)</f>
        <v>-48083</v>
      </c>
      <c r="L86" s="24">
        <f>-TRUNC(U$3*T$3*(Q$3-R$3*SIN((G86+L$9)*PI()/180)-SQRT(S$3^2-(O$3-P$3-R$3*COS((G86+L$9)*PI()/180))^2))/5)</f>
        <v>-10900</v>
      </c>
      <c r="M86" s="25">
        <f>-TRUNC(K$3*J$3*(G$3-H$3*SIN((H86+M$9)*PI()/180)-SQRT(I$3^2-(E$3-F$3-H$3*COS((H86+M$9)*PI()/180))^2))/5)</f>
        <v>-49343</v>
      </c>
      <c r="N86" s="59">
        <f t="shared" si="32"/>
        <v>1.83</v>
      </c>
      <c r="O86" s="60">
        <f t="shared" si="26"/>
        <v>8699.99999999999</v>
      </c>
      <c r="P86" s="60">
        <f t="shared" si="27"/>
        <v>6033.33333333333</v>
      </c>
      <c r="Q86" s="60">
        <f t="shared" si="28"/>
        <v>7299.99999999999</v>
      </c>
      <c r="R86" s="60">
        <f t="shared" si="29"/>
        <v>-1933.33333333333</v>
      </c>
      <c r="U86" s="1">
        <f t="shared" si="30"/>
        <v>0.03</v>
      </c>
      <c r="V86">
        <v>60.4815557011064</v>
      </c>
      <c r="X86">
        <f t="shared" si="31"/>
        <v>-10.5</v>
      </c>
    </row>
    <row r="87" spans="4:24">
      <c r="D87" s="28">
        <f t="shared" si="25"/>
        <v>1.86</v>
      </c>
      <c r="E87">
        <f>[1]右脚开始走!H87</f>
        <v>19.9154586</v>
      </c>
      <c r="F87">
        <f>[1]右脚开始走!G87</f>
        <v>26.28445371</v>
      </c>
      <c r="G87">
        <f>[1]右脚开始走!F87</f>
        <v>6.293286449</v>
      </c>
      <c r="H87">
        <f>[1]右脚开始走!E87</f>
        <v>32.29193859</v>
      </c>
      <c r="I87" s="58">
        <f t="shared" si="24"/>
        <v>1.86</v>
      </c>
      <c r="J87" s="24">
        <f>-TRUNC(K$3*J$3*(G$3-H$3*SIN((E87+J$9)*PI()/180)-SQRT(I$3^2-(E$3-F$3-H$3*COS((E87+J$9)*PI()/180))^2))/5)</f>
        <v>-25099</v>
      </c>
      <c r="K87" s="24">
        <f>-TRUNC(U$3*T$3*(Q$3-R$3*SIN((F87+K$9)*PI()/180)-SQRT(S$3^2-(O$3-P$3-R$3*COS((F87+K$9)*PI()/180))^2))/5)</f>
        <v>-47965</v>
      </c>
      <c r="L87" s="24">
        <f>-TRUNC(U$3*T$3*(Q$3-R$3*SIN((G87+L$9)*PI()/180)-SQRT(S$3^2-(O$3-P$3-R$3*COS((G87+L$9)*PI()/180))^2))/5)</f>
        <v>-10645</v>
      </c>
      <c r="M87" s="25">
        <f>-TRUNC(K$3*J$3*(G$3-H$3*SIN((H87+M$9)*PI()/180)-SQRT(I$3^2-(E$3-F$3-H$3*COS((H87+M$9)*PI()/180))^2))/5)</f>
        <v>-49305</v>
      </c>
      <c r="N87" s="59">
        <f t="shared" si="32"/>
        <v>1.86</v>
      </c>
      <c r="O87" s="60">
        <f t="shared" si="26"/>
        <v>2533.33333333333</v>
      </c>
      <c r="P87" s="60">
        <f t="shared" si="27"/>
        <v>3933.33333333333</v>
      </c>
      <c r="Q87" s="60">
        <f t="shared" si="28"/>
        <v>8499.99999999999</v>
      </c>
      <c r="R87" s="60">
        <f t="shared" si="29"/>
        <v>1266.66666666667</v>
      </c>
      <c r="U87" s="1">
        <f t="shared" si="30"/>
        <v>0.03</v>
      </c>
      <c r="V87">
        <v>61.1528511916906</v>
      </c>
      <c r="X87">
        <f t="shared" si="31"/>
        <v>-11</v>
      </c>
    </row>
    <row r="88" spans="4:24">
      <c r="D88" s="28">
        <f t="shared" si="25"/>
        <v>1.89</v>
      </c>
      <c r="E88">
        <f>[1]右脚开始走!H88</f>
        <v>19.97241071</v>
      </c>
      <c r="F88">
        <f>[1]右脚开始走!G88</f>
        <v>26.25386423</v>
      </c>
      <c r="G88">
        <f>[1]右脚开始走!F88</f>
        <v>6.129229529</v>
      </c>
      <c r="H88">
        <f>[1]右脚开始走!E88</f>
        <v>32.23406811</v>
      </c>
      <c r="I88" s="58">
        <f t="shared" si="24"/>
        <v>1.89</v>
      </c>
      <c r="J88" s="24">
        <f>-TRUNC(K$3*J$3*(G$3-H$3*SIN((E88+J$9)*PI()/180)-SQRT(I$3^2-(E$3-F$3-H$3*COS((E88+J$9)*PI()/180))^2))/5)</f>
        <v>-25198</v>
      </c>
      <c r="K88" s="24">
        <f>-TRUNC(U$3*T$3*(Q$3-R$3*SIN((F88+K$9)*PI()/180)-SQRT(S$3^2-(O$3-P$3-R$3*COS((F88+K$9)*PI()/180))^2))/5)</f>
        <v>-47905</v>
      </c>
      <c r="L88" s="24">
        <f>-TRUNC(U$3*T$3*(Q$3-R$3*SIN((G88+L$9)*PI()/180)-SQRT(S$3^2-(O$3-P$3-R$3*COS((G88+L$9)*PI()/180))^2))/5)</f>
        <v>-10358</v>
      </c>
      <c r="M88" s="25">
        <f>-TRUNC(K$3*J$3*(G$3-H$3*SIN((H88+M$9)*PI()/180)-SQRT(I$3^2-(E$3-F$3-H$3*COS((H88+M$9)*PI()/180))^2))/5)</f>
        <v>-49181</v>
      </c>
      <c r="N88" s="59">
        <f t="shared" si="32"/>
        <v>1.89</v>
      </c>
      <c r="O88" s="60">
        <f t="shared" si="26"/>
        <v>-3300</v>
      </c>
      <c r="P88" s="60">
        <f t="shared" si="27"/>
        <v>2000</v>
      </c>
      <c r="Q88" s="60">
        <f t="shared" si="28"/>
        <v>9566.66666666666</v>
      </c>
      <c r="R88" s="60">
        <f t="shared" si="29"/>
        <v>4133.33333333333</v>
      </c>
      <c r="U88" s="1">
        <f t="shared" si="30"/>
        <v>0.03</v>
      </c>
      <c r="V88">
        <v>61.8156318093168</v>
      </c>
      <c r="X88">
        <f t="shared" si="31"/>
        <v>-11.5</v>
      </c>
    </row>
    <row r="89" spans="4:24">
      <c r="D89" s="28">
        <f t="shared" si="25"/>
        <v>1.92</v>
      </c>
      <c r="E89">
        <f>[1]右脚开始走!H89</f>
        <v>20.12153476</v>
      </c>
      <c r="F89">
        <f>[1]右脚开始走!G89</f>
        <v>26.25072765</v>
      </c>
      <c r="G89">
        <f>[1]右脚开始走!F89</f>
        <v>5.949015476</v>
      </c>
      <c r="H89">
        <f>[1]右脚开始走!E89</f>
        <v>32.14074743</v>
      </c>
      <c r="I89" s="58">
        <f t="shared" ref="I89:I93" si="33">D89</f>
        <v>1.92</v>
      </c>
      <c r="J89" s="24">
        <f>-TRUNC(K$3*J$3*(G$3-H$3*SIN((E89+J$9)*PI()/180)-SQRT(I$3^2-(E$3-F$3-H$3*COS((E89+J$9)*PI()/180))^2))/5)</f>
        <v>-25458</v>
      </c>
      <c r="K89" s="24">
        <f>-TRUNC(U$3*T$3*(Q$3-R$3*SIN((F89+K$9)*PI()/180)-SQRT(S$3^2-(O$3-P$3-R$3*COS((F89+K$9)*PI()/180))^2))/5)</f>
        <v>-47899</v>
      </c>
      <c r="L89" s="24">
        <f>-TRUNC(U$3*T$3*(Q$3-R$3*SIN((G89+L$9)*PI()/180)-SQRT(S$3^2-(O$3-P$3-R$3*COS((G89+L$9)*PI()/180))^2))/5)</f>
        <v>-10044</v>
      </c>
      <c r="M89" s="25">
        <f>-TRUNC(K$3*J$3*(G$3-H$3*SIN((H89+M$9)*PI()/180)-SQRT(I$3^2-(E$3-F$3-H$3*COS((H89+M$9)*PI()/180))^2))/5)</f>
        <v>-48982</v>
      </c>
      <c r="N89" s="59">
        <f t="shared" si="32"/>
        <v>1.92</v>
      </c>
      <c r="O89" s="60">
        <f t="shared" si="26"/>
        <v>-8666.66666666666</v>
      </c>
      <c r="P89" s="60">
        <f t="shared" si="27"/>
        <v>200</v>
      </c>
      <c r="Q89" s="60">
        <f t="shared" si="28"/>
        <v>10466.6666666667</v>
      </c>
      <c r="R89" s="60">
        <f t="shared" si="29"/>
        <v>6633.33333333333</v>
      </c>
      <c r="U89" s="1">
        <f t="shared" si="30"/>
        <v>0.03</v>
      </c>
      <c r="V89">
        <v>62.469366990606</v>
      </c>
      <c r="X89">
        <f t="shared" si="31"/>
        <v>-12</v>
      </c>
    </row>
    <row r="90" spans="4:24">
      <c r="D90" s="28">
        <f t="shared" ref="D90:D93" si="34">U89+D89</f>
        <v>1.95</v>
      </c>
      <c r="E90">
        <f>[1]右脚开始走!H90</f>
        <v>20.35127549</v>
      </c>
      <c r="F90">
        <f>[1]右脚开始走!G90</f>
        <v>26.2712906</v>
      </c>
      <c r="G90">
        <f>[1]右脚开始走!F90</f>
        <v>5.755204784</v>
      </c>
      <c r="H90">
        <f>[1]右脚开始走!E90</f>
        <v>32.01759484</v>
      </c>
      <c r="I90" s="58">
        <f t="shared" si="33"/>
        <v>1.95</v>
      </c>
      <c r="J90" s="24">
        <f>-TRUNC(K$3*J$3*(G$3-H$3*SIN((E90+J$9)*PI()/180)-SQRT(I$3^2-(E$3-F$3-H$3*COS((E90+J$9)*PI()/180))^2))/5)</f>
        <v>-25860</v>
      </c>
      <c r="K90" s="24">
        <f>-TRUNC(U$3*T$3*(Q$3-R$3*SIN((F90+K$9)*PI()/180)-SQRT(S$3^2-(O$3-P$3-R$3*COS((F90+K$9)*PI()/180))^2))/5)</f>
        <v>-47939</v>
      </c>
      <c r="L90" s="24">
        <f>-TRUNC(U$3*T$3*(Q$3-R$3*SIN((G90+L$9)*PI()/180)-SQRT(S$3^2-(O$3-P$3-R$3*COS((G90+L$9)*PI()/180))^2))/5)</f>
        <v>-9706</v>
      </c>
      <c r="M90" s="25">
        <f>-TRUNC(K$3*J$3*(G$3-H$3*SIN((H90+M$9)*PI()/180)-SQRT(I$3^2-(E$3-F$3-H$3*COS((H90+M$9)*PI()/180))^2))/5)</f>
        <v>-48718</v>
      </c>
      <c r="N90" s="59">
        <f t="shared" si="32"/>
        <v>1.95</v>
      </c>
      <c r="O90" s="60">
        <f t="shared" ref="O90:O93" si="35">(J90-J89)/(D90-D89)</f>
        <v>-13400</v>
      </c>
      <c r="P90" s="60">
        <f t="shared" ref="P90:P93" si="36">(K90-K89)/(D90-D89)</f>
        <v>-1333.33333333333</v>
      </c>
      <c r="Q90" s="60">
        <f t="shared" ref="Q90:Q93" si="37">(L90-L89)/(D90-D89)</f>
        <v>11266.6666666667</v>
      </c>
      <c r="R90" s="60">
        <f t="shared" ref="R90:R93" si="38">(M90-M89)/(D90-D89)</f>
        <v>8799.99999999999</v>
      </c>
      <c r="U90" s="1">
        <f t="shared" ref="U90:U93" si="39">$U$25</f>
        <v>0.03</v>
      </c>
      <c r="V90">
        <v>63.1135156994723</v>
      </c>
      <c r="X90">
        <f t="shared" ref="X90:X92" si="40">X89-0.5</f>
        <v>-12.5</v>
      </c>
    </row>
    <row r="91" spans="4:24">
      <c r="D91" s="28">
        <f t="shared" si="34"/>
        <v>1.98</v>
      </c>
      <c r="E91">
        <f>[1]右脚开始走!H91</f>
        <v>20.64678777</v>
      </c>
      <c r="F91">
        <f>[1]右脚开始走!G91</f>
        <v>26.3109463</v>
      </c>
      <c r="G91">
        <f>[1]右脚开始走!F91</f>
        <v>5.550685356</v>
      </c>
      <c r="H91">
        <f>[1]右脚开始走!E91</f>
        <v>31.87094686</v>
      </c>
      <c r="I91" s="58">
        <f t="shared" si="33"/>
        <v>1.98</v>
      </c>
      <c r="J91" s="24">
        <f>-TRUNC(K$3*J$3*(G$3-H$3*SIN((E91+J$9)*PI()/180)-SQRT(I$3^2-(E$3-F$3-H$3*COS((E91+J$9)*PI()/180))^2))/5)</f>
        <v>-26380</v>
      </c>
      <c r="K91" s="24">
        <f>-TRUNC(U$3*T$3*(Q$3-R$3*SIN((F91+K$9)*PI()/180)-SQRT(S$3^2-(O$3-P$3-R$3*COS((F91+K$9)*PI()/180))^2))/5)</f>
        <v>-48016</v>
      </c>
      <c r="L91" s="24">
        <f>-TRUNC(U$3*T$3*(Q$3-R$3*SIN((G91+L$9)*PI()/180)-SQRT(S$3^2-(O$3-P$3-R$3*COS((G91+L$9)*PI()/180))^2))/5)</f>
        <v>-9351</v>
      </c>
      <c r="M91" s="25">
        <f>-TRUNC(K$3*J$3*(G$3-H$3*SIN((H91+M$9)*PI()/180)-SQRT(I$3^2-(E$3-F$3-H$3*COS((H91+M$9)*PI()/180))^2))/5)</f>
        <v>-48405</v>
      </c>
      <c r="N91" s="59">
        <f t="shared" si="32"/>
        <v>1.98</v>
      </c>
      <c r="O91" s="60">
        <f t="shared" si="35"/>
        <v>-17333.3333333333</v>
      </c>
      <c r="P91" s="60">
        <f t="shared" si="36"/>
        <v>-2566.66666666666</v>
      </c>
      <c r="Q91" s="60">
        <f t="shared" si="37"/>
        <v>11833.3333333333</v>
      </c>
      <c r="R91" s="60">
        <f t="shared" si="38"/>
        <v>10433.3333333333</v>
      </c>
      <c r="U91" s="1">
        <f t="shared" si="39"/>
        <v>0.03</v>
      </c>
      <c r="V91">
        <v>63.7475280156344</v>
      </c>
      <c r="X91">
        <f t="shared" si="40"/>
        <v>-13</v>
      </c>
    </row>
    <row r="92" spans="4:24">
      <c r="D92" s="28">
        <f t="shared" si="34"/>
        <v>2.01</v>
      </c>
      <c r="E92">
        <f>[1]右脚开始走!H92</f>
        <v>20.98975338</v>
      </c>
      <c r="F92">
        <f>[1]右脚开始走!G92</f>
        <v>26.36421146</v>
      </c>
      <c r="G92">
        <f>[1]右脚开始走!F92</f>
        <v>5.338683672</v>
      </c>
      <c r="H92">
        <f>[1]右脚开始走!E92</f>
        <v>31.70788267</v>
      </c>
      <c r="I92" s="58">
        <f t="shared" si="33"/>
        <v>2.01</v>
      </c>
      <c r="J92" s="24">
        <f>-TRUNC(K$3*J$3*(G$3-H$3*SIN((E92+J$9)*PI()/180)-SQRT(I$3^2-(E$3-F$3-H$3*COS((E92+J$9)*PI()/180))^2))/5)</f>
        <v>-26988</v>
      </c>
      <c r="K92" s="24">
        <f>-TRUNC(U$3*T$3*(Q$3-R$3*SIN((F92+K$9)*PI()/180)-SQRT(S$3^2-(O$3-P$3-R$3*COS((F92+K$9)*PI()/180))^2))/5)</f>
        <v>-48119</v>
      </c>
      <c r="L92" s="24">
        <f>-TRUNC(U$3*T$3*(Q$3-R$3*SIN((G92+L$9)*PI()/180)-SQRT(S$3^2-(O$3-P$3-R$3*COS((G92+L$9)*PI()/180))^2))/5)</f>
        <v>-8983</v>
      </c>
      <c r="M92" s="25">
        <f>-TRUNC(K$3*J$3*(G$3-H$3*SIN((H92+M$9)*PI()/180)-SQRT(I$3^2-(E$3-F$3-H$3*COS((H92+M$9)*PI()/180))^2))/5)</f>
        <v>-48058</v>
      </c>
      <c r="N92" s="59">
        <f t="shared" si="32"/>
        <v>2.01</v>
      </c>
      <c r="O92" s="60">
        <f t="shared" si="35"/>
        <v>-20266.6666666666</v>
      </c>
      <c r="P92" s="60">
        <f t="shared" si="36"/>
        <v>-3433.33333333333</v>
      </c>
      <c r="Q92" s="60">
        <f t="shared" si="37"/>
        <v>12266.6666666667</v>
      </c>
      <c r="R92" s="60">
        <f t="shared" si="38"/>
        <v>11566.6666666667</v>
      </c>
      <c r="S92" s="1"/>
      <c r="U92" s="1">
        <f t="shared" si="39"/>
        <v>0.03</v>
      </c>
      <c r="V92" s="1">
        <v>64.4412101809792</v>
      </c>
      <c r="X92">
        <f t="shared" si="40"/>
        <v>-13.5</v>
      </c>
    </row>
    <row r="93" spans="4:21">
      <c r="D93" s="28">
        <f t="shared" si="34"/>
        <v>2.04</v>
      </c>
      <c r="E93" s="1">
        <f>RW40!E25</f>
        <v>21.35819779</v>
      </c>
      <c r="F93" s="1">
        <f>RW40!F25</f>
        <v>26.42470327</v>
      </c>
      <c r="G93" s="1">
        <f>RW40!G25</f>
        <v>5.122775929</v>
      </c>
      <c r="H93">
        <f>[1]右脚开始走!E93</f>
        <v>31.53624858</v>
      </c>
      <c r="I93" s="58">
        <f t="shared" si="33"/>
        <v>2.04</v>
      </c>
      <c r="J93" s="24">
        <f>-TRUNC(K$3*J$3*(G$3-H$3*SIN((E93+J$9)*PI()/180)-SQRT(I$3^2-(E$3-F$3-H$3*COS((E93+J$9)*PI()/180))^2))/5)</f>
        <v>-27647</v>
      </c>
      <c r="K93" s="24">
        <f>-TRUNC(U$3*T$3*(Q$3-R$3*SIN((F93+K$9)*PI()/180)-SQRT(S$3^2-(O$3-P$3-R$3*COS((F93+K$9)*PI()/180))^2))/5)</f>
        <v>-48237</v>
      </c>
      <c r="L93" s="24">
        <f>-TRUNC(U$3*T$3*(Q$3-R$3*SIN((G93+L$9)*PI()/180)-SQRT(S$3^2-(O$3-P$3-R$3*COS((G93+L$9)*PI()/180))^2))/5)</f>
        <v>-8610</v>
      </c>
      <c r="M93" s="25">
        <f>-TRUNC(K$3*J$3*(G$3-H$3*SIN((H93+M$9)*PI()/180)-SQRT(I$3^2-(E$3-F$3-H$3*COS((H93+M$9)*PI()/180))^2))/5)</f>
        <v>-47693</v>
      </c>
      <c r="N93" s="59">
        <f t="shared" si="32"/>
        <v>2.04</v>
      </c>
      <c r="O93" s="60">
        <f t="shared" si="35"/>
        <v>-21966.6666666668</v>
      </c>
      <c r="P93" s="60">
        <f t="shared" si="36"/>
        <v>-3933.33333333336</v>
      </c>
      <c r="Q93" s="60">
        <f t="shared" si="37"/>
        <v>12433.3333333334</v>
      </c>
      <c r="R93" s="60">
        <f t="shared" si="38"/>
        <v>12166.6666666667</v>
      </c>
      <c r="U93" s="1">
        <f t="shared" si="39"/>
        <v>0.03</v>
      </c>
    </row>
    <row r="94" spans="4:21">
      <c r="D94" s="28"/>
      <c r="E94" s="1"/>
      <c r="F94" s="70"/>
      <c r="G94" s="1"/>
      <c r="H94" s="1"/>
      <c r="I94" s="58"/>
      <c r="K94" s="24"/>
      <c r="N94" s="59"/>
      <c r="O94" s="60"/>
      <c r="P94" s="60"/>
      <c r="Q94" s="60"/>
      <c r="R94" s="60"/>
      <c r="U94" s="1"/>
    </row>
    <row r="95" spans="4:21">
      <c r="D95" s="28"/>
      <c r="E95" s="1"/>
      <c r="F95" s="70"/>
      <c r="G95" s="1"/>
      <c r="H95" s="1"/>
      <c r="I95" s="58"/>
      <c r="K95" s="24"/>
      <c r="N95" s="59"/>
      <c r="O95" s="60"/>
      <c r="P95" s="60"/>
      <c r="Q95" s="60"/>
      <c r="R95" s="60"/>
      <c r="U95" s="1"/>
    </row>
    <row r="96" spans="4:21">
      <c r="D96" s="28"/>
      <c r="E96" s="1"/>
      <c r="F96" s="70"/>
      <c r="G96" s="1"/>
      <c r="H96" s="1"/>
      <c r="I96" s="58"/>
      <c r="K96" s="24"/>
      <c r="N96" s="59"/>
      <c r="O96" s="60"/>
      <c r="P96" s="60"/>
      <c r="Q96" s="60"/>
      <c r="R96" s="60"/>
      <c r="U96" s="1"/>
    </row>
    <row r="97" spans="4:21">
      <c r="D97" s="28"/>
      <c r="E97" s="1"/>
      <c r="F97" s="70"/>
      <c r="G97" s="1"/>
      <c r="H97" s="1"/>
      <c r="I97" s="58"/>
      <c r="K97" s="24"/>
      <c r="N97" s="59"/>
      <c r="O97" s="60"/>
      <c r="P97" s="60"/>
      <c r="Q97" s="60"/>
      <c r="R97" s="60"/>
      <c r="U97" s="1"/>
    </row>
    <row r="98" spans="4:21">
      <c r="D98" s="28"/>
      <c r="E98" s="1"/>
      <c r="F98" s="70"/>
      <c r="G98" s="1"/>
      <c r="H98" s="1"/>
      <c r="I98" s="58"/>
      <c r="K98" s="24"/>
      <c r="N98" s="59"/>
      <c r="O98" s="60"/>
      <c r="P98" s="60"/>
      <c r="Q98" s="60"/>
      <c r="R98" s="60"/>
      <c r="U98" s="1"/>
    </row>
    <row r="99" spans="4:21">
      <c r="D99" s="28"/>
      <c r="E99" s="1"/>
      <c r="F99" s="70"/>
      <c r="G99" s="1"/>
      <c r="H99" s="1"/>
      <c r="I99" s="58"/>
      <c r="K99" s="24"/>
      <c r="N99" s="59"/>
      <c r="O99" s="60"/>
      <c r="P99" s="60"/>
      <c r="Q99" s="60"/>
      <c r="R99" s="60"/>
      <c r="U99" s="1"/>
    </row>
    <row r="100" spans="4:21">
      <c r="D100" s="28"/>
      <c r="E100" s="1"/>
      <c r="F100" s="70"/>
      <c r="G100" s="1"/>
      <c r="H100" s="1"/>
      <c r="I100" s="58"/>
      <c r="K100" s="24"/>
      <c r="N100" s="59"/>
      <c r="O100" s="60"/>
      <c r="P100" s="60"/>
      <c r="Q100" s="60"/>
      <c r="R100" s="60"/>
      <c r="U100" s="1"/>
    </row>
    <row r="101" spans="4:21">
      <c r="D101" s="28"/>
      <c r="E101" s="1"/>
      <c r="F101" s="70"/>
      <c r="G101" s="1"/>
      <c r="H101" s="1"/>
      <c r="I101" s="58"/>
      <c r="K101" s="24"/>
      <c r="N101" s="59"/>
      <c r="O101" s="60"/>
      <c r="P101" s="60"/>
      <c r="Q101" s="60"/>
      <c r="R101" s="60"/>
      <c r="U101" s="1"/>
    </row>
    <row r="102" spans="4:21">
      <c r="D102" s="28"/>
      <c r="E102" s="1"/>
      <c r="F102" s="70"/>
      <c r="G102" s="1"/>
      <c r="H102" s="1"/>
      <c r="I102" s="58"/>
      <c r="K102" s="24"/>
      <c r="N102" s="59"/>
      <c r="O102" s="60"/>
      <c r="P102" s="60"/>
      <c r="Q102" s="60"/>
      <c r="R102" s="60"/>
      <c r="U102" s="1"/>
    </row>
    <row r="103" spans="4:21">
      <c r="D103" s="28"/>
      <c r="E103" s="1"/>
      <c r="F103" s="70"/>
      <c r="G103" s="1"/>
      <c r="H103" s="1"/>
      <c r="I103" s="58"/>
      <c r="K103" s="24"/>
      <c r="N103" s="59"/>
      <c r="O103" s="60"/>
      <c r="P103" s="60"/>
      <c r="Q103" s="60"/>
      <c r="R103" s="60"/>
      <c r="U103" s="1"/>
    </row>
    <row r="104" spans="4:21">
      <c r="D104" s="28"/>
      <c r="E104" s="1"/>
      <c r="F104" s="70"/>
      <c r="G104" s="1"/>
      <c r="H104" s="1"/>
      <c r="I104" s="58"/>
      <c r="K104" s="24"/>
      <c r="N104" s="59"/>
      <c r="O104" s="60"/>
      <c r="P104" s="60"/>
      <c r="Q104" s="60"/>
      <c r="R104" s="60"/>
      <c r="U104" s="1"/>
    </row>
    <row r="105" spans="4:21">
      <c r="D105" s="28"/>
      <c r="E105" s="1"/>
      <c r="F105" s="70"/>
      <c r="G105" s="1"/>
      <c r="H105" s="1"/>
      <c r="I105" s="58"/>
      <c r="K105" s="24"/>
      <c r="N105" s="59"/>
      <c r="O105" s="60"/>
      <c r="P105" s="60"/>
      <c r="Q105" s="60"/>
      <c r="R105" s="60"/>
      <c r="U105" s="1"/>
    </row>
    <row r="106" spans="4:21">
      <c r="D106" s="28"/>
      <c r="E106" s="1"/>
      <c r="F106" s="70"/>
      <c r="G106" s="1"/>
      <c r="H106" s="1"/>
      <c r="I106" s="58"/>
      <c r="K106" s="24"/>
      <c r="N106" s="59"/>
      <c r="O106" s="60"/>
      <c r="P106" s="60"/>
      <c r="Q106" s="60"/>
      <c r="R106" s="60"/>
      <c r="U106" s="1"/>
    </row>
    <row r="107" spans="4:21">
      <c r="D107" s="28"/>
      <c r="E107" s="1"/>
      <c r="F107" s="70"/>
      <c r="G107" s="1"/>
      <c r="H107" s="1"/>
      <c r="I107" s="58"/>
      <c r="K107" s="24"/>
      <c r="N107" s="59"/>
      <c r="O107" s="60"/>
      <c r="P107" s="60"/>
      <c r="Q107" s="60"/>
      <c r="R107" s="60"/>
      <c r="U107" s="1"/>
    </row>
    <row r="108" spans="4:21">
      <c r="D108" s="28"/>
      <c r="E108" s="1"/>
      <c r="F108" s="70"/>
      <c r="G108" s="1"/>
      <c r="H108" s="1"/>
      <c r="I108" s="58"/>
      <c r="K108" s="24"/>
      <c r="N108" s="59"/>
      <c r="O108" s="60"/>
      <c r="P108" s="60"/>
      <c r="Q108" s="60"/>
      <c r="R108" s="60"/>
      <c r="U108" s="1"/>
    </row>
    <row r="109" ht="14.25" spans="4:21">
      <c r="D109" s="28"/>
      <c r="E109" s="1"/>
      <c r="F109" s="70"/>
      <c r="G109" s="1"/>
      <c r="H109" s="1"/>
      <c r="I109" s="58"/>
      <c r="K109" s="24"/>
      <c r="N109" s="59"/>
      <c r="O109" s="60"/>
      <c r="P109" s="60"/>
      <c r="Q109" s="60"/>
      <c r="R109" s="60"/>
      <c r="U109" s="1"/>
    </row>
    <row r="110" spans="4:21">
      <c r="D110" s="28"/>
      <c r="E110" s="1"/>
      <c r="F110" s="70"/>
      <c r="G110" s="1"/>
      <c r="H110" s="1"/>
      <c r="I110" s="58"/>
      <c r="J110" s="21"/>
      <c r="K110" s="24"/>
      <c r="N110" s="59"/>
      <c r="O110" s="60"/>
      <c r="P110" s="60"/>
      <c r="Q110" s="60"/>
      <c r="R110" s="60"/>
      <c r="U110" s="1"/>
    </row>
    <row r="111" spans="4:21">
      <c r="D111" s="28"/>
      <c r="E111" s="1"/>
      <c r="F111" s="70"/>
      <c r="G111" s="1"/>
      <c r="H111" s="1"/>
      <c r="I111" s="58"/>
      <c r="J111" s="24"/>
      <c r="K111" s="24"/>
      <c r="N111" s="59"/>
      <c r="O111" s="60"/>
      <c r="P111" s="60"/>
      <c r="Q111" s="60"/>
      <c r="R111" s="60"/>
      <c r="U111" s="1"/>
    </row>
    <row r="112" spans="4:21">
      <c r="D112" s="28"/>
      <c r="E112" s="1"/>
      <c r="F112" s="70"/>
      <c r="G112" s="1"/>
      <c r="H112" s="1"/>
      <c r="I112" s="58"/>
      <c r="J112" s="24"/>
      <c r="K112" s="24"/>
      <c r="N112" s="59"/>
      <c r="O112" s="60"/>
      <c r="P112" s="60"/>
      <c r="Q112" s="60"/>
      <c r="R112" s="60"/>
      <c r="U112" s="1"/>
    </row>
    <row r="113" spans="4:21">
      <c r="D113" s="28"/>
      <c r="E113" s="1"/>
      <c r="F113" s="70"/>
      <c r="G113" s="1"/>
      <c r="H113" s="1"/>
      <c r="I113" s="58"/>
      <c r="J113" s="24"/>
      <c r="K113" s="24"/>
      <c r="N113" s="59"/>
      <c r="O113" s="60"/>
      <c r="P113" s="60"/>
      <c r="Q113" s="60"/>
      <c r="R113" s="60"/>
      <c r="U113" s="1"/>
    </row>
    <row r="114" spans="4:21">
      <c r="D114" s="28"/>
      <c r="E114" s="1"/>
      <c r="F114" s="70"/>
      <c r="G114" s="1"/>
      <c r="H114" s="1"/>
      <c r="I114" s="58"/>
      <c r="J114" s="24"/>
      <c r="K114" s="24"/>
      <c r="N114" s="59"/>
      <c r="O114" s="60"/>
      <c r="P114" s="60"/>
      <c r="Q114" s="60"/>
      <c r="R114" s="60"/>
      <c r="U114" s="1"/>
    </row>
    <row r="115" spans="4:21">
      <c r="D115" s="28"/>
      <c r="E115" s="1"/>
      <c r="F115" s="70"/>
      <c r="G115" s="1"/>
      <c r="H115" s="1"/>
      <c r="I115" s="58"/>
      <c r="J115" s="24"/>
      <c r="K115" s="24"/>
      <c r="N115" s="59"/>
      <c r="O115" s="60"/>
      <c r="P115" s="60"/>
      <c r="Q115" s="60"/>
      <c r="R115" s="60"/>
      <c r="U115" s="1"/>
    </row>
    <row r="116" spans="4:21">
      <c r="D116" s="28"/>
      <c r="E116" s="1"/>
      <c r="F116" s="70"/>
      <c r="G116" s="1"/>
      <c r="H116" s="1"/>
      <c r="I116" s="58"/>
      <c r="J116" s="24"/>
      <c r="K116" s="24"/>
      <c r="N116" s="59"/>
      <c r="O116" s="60"/>
      <c r="P116" s="60"/>
      <c r="Q116" s="60"/>
      <c r="R116" s="60"/>
      <c r="U116" s="1"/>
    </row>
    <row r="117" spans="4:21">
      <c r="D117" s="28"/>
      <c r="E117" s="1"/>
      <c r="F117" s="70"/>
      <c r="G117" s="1"/>
      <c r="H117" s="1"/>
      <c r="I117" s="58"/>
      <c r="J117" s="24"/>
      <c r="K117" s="24"/>
      <c r="N117" s="59"/>
      <c r="O117" s="60"/>
      <c r="P117" s="60"/>
      <c r="Q117" s="60"/>
      <c r="R117" s="60"/>
      <c r="U117" s="1"/>
    </row>
    <row r="118" spans="4:21">
      <c r="D118" s="28"/>
      <c r="E118" s="1"/>
      <c r="F118" s="70"/>
      <c r="G118" s="1"/>
      <c r="H118" s="1"/>
      <c r="I118" s="58"/>
      <c r="J118" s="24"/>
      <c r="K118" s="24"/>
      <c r="N118" s="59"/>
      <c r="O118" s="60"/>
      <c r="P118" s="60"/>
      <c r="Q118" s="60"/>
      <c r="R118" s="60"/>
      <c r="U118" s="1"/>
    </row>
    <row r="119" spans="4:21">
      <c r="D119" s="28"/>
      <c r="E119" s="1"/>
      <c r="F119" s="70"/>
      <c r="G119" s="1"/>
      <c r="H119" s="1"/>
      <c r="I119" s="58"/>
      <c r="J119" s="24"/>
      <c r="K119" s="24"/>
      <c r="N119" s="59"/>
      <c r="O119" s="60"/>
      <c r="P119" s="60"/>
      <c r="Q119" s="60"/>
      <c r="R119" s="60"/>
      <c r="U119" s="1"/>
    </row>
    <row r="120" spans="4:21">
      <c r="D120" s="28"/>
      <c r="E120" s="1"/>
      <c r="F120" s="70"/>
      <c r="G120" s="1"/>
      <c r="H120" s="1"/>
      <c r="I120" s="58"/>
      <c r="J120" s="24"/>
      <c r="K120" s="24"/>
      <c r="N120" s="59"/>
      <c r="O120" s="60"/>
      <c r="P120" s="60"/>
      <c r="Q120" s="60"/>
      <c r="R120" s="60"/>
      <c r="U120" s="1"/>
    </row>
    <row r="121" spans="4:21">
      <c r="D121" s="28"/>
      <c r="E121" s="1"/>
      <c r="F121" s="70"/>
      <c r="G121" s="1"/>
      <c r="H121" s="1"/>
      <c r="I121" s="58"/>
      <c r="J121" s="24"/>
      <c r="K121" s="24"/>
      <c r="N121" s="59"/>
      <c r="O121" s="60"/>
      <c r="P121" s="60"/>
      <c r="Q121" s="60"/>
      <c r="R121" s="60"/>
      <c r="U121" s="1"/>
    </row>
    <row r="122" spans="4:21">
      <c r="D122" s="28"/>
      <c r="E122" s="1"/>
      <c r="F122" s="70"/>
      <c r="G122" s="1"/>
      <c r="H122" s="1"/>
      <c r="I122" s="58"/>
      <c r="J122" s="24"/>
      <c r="K122" s="24"/>
      <c r="N122" s="59"/>
      <c r="O122" s="60"/>
      <c r="P122" s="60"/>
      <c r="Q122" s="60"/>
      <c r="R122" s="60"/>
      <c r="U122" s="1"/>
    </row>
    <row r="123" spans="4:21">
      <c r="D123" s="28"/>
      <c r="E123" s="1"/>
      <c r="F123" s="70"/>
      <c r="G123" s="1"/>
      <c r="H123" s="1"/>
      <c r="I123" s="58"/>
      <c r="J123" s="24"/>
      <c r="K123" s="24"/>
      <c r="N123" s="59"/>
      <c r="O123" s="60"/>
      <c r="P123" s="60"/>
      <c r="Q123" s="60"/>
      <c r="R123" s="60"/>
      <c r="U123" s="1"/>
    </row>
    <row r="124" spans="4:21">
      <c r="D124" s="28"/>
      <c r="E124" s="1"/>
      <c r="F124" s="70"/>
      <c r="G124" s="1"/>
      <c r="H124" s="1"/>
      <c r="I124" s="58"/>
      <c r="J124" s="24"/>
      <c r="K124" s="24"/>
      <c r="N124" s="59"/>
      <c r="O124" s="60"/>
      <c r="P124" s="60"/>
      <c r="Q124" s="60"/>
      <c r="R124" s="60"/>
      <c r="U124" s="1"/>
    </row>
    <row r="125" spans="4:21">
      <c r="D125" s="28"/>
      <c r="E125" s="75"/>
      <c r="F125" s="70"/>
      <c r="G125" s="1"/>
      <c r="H125" s="1"/>
      <c r="I125" s="58"/>
      <c r="J125" s="24"/>
      <c r="K125" s="24"/>
      <c r="N125" s="59"/>
      <c r="O125" s="60"/>
      <c r="P125" s="60"/>
      <c r="Q125" s="60"/>
      <c r="R125" s="60"/>
      <c r="U125" s="1"/>
    </row>
    <row r="126" spans="4:21">
      <c r="D126" s="28"/>
      <c r="E126" s="1"/>
      <c r="F126" s="70"/>
      <c r="G126" s="1"/>
      <c r="H126" s="1"/>
      <c r="I126" s="58"/>
      <c r="J126" s="24"/>
      <c r="K126" s="24"/>
      <c r="N126" s="59"/>
      <c r="O126" s="60"/>
      <c r="P126" s="60"/>
      <c r="Q126" s="60"/>
      <c r="R126" s="60"/>
      <c r="U126" s="1"/>
    </row>
    <row r="127" spans="4:21">
      <c r="D127" s="28"/>
      <c r="E127" s="1"/>
      <c r="F127" s="70"/>
      <c r="G127" s="1"/>
      <c r="H127" s="1"/>
      <c r="I127" s="58"/>
      <c r="J127" s="24"/>
      <c r="K127" s="24"/>
      <c r="N127" s="59"/>
      <c r="O127" s="60"/>
      <c r="P127" s="60"/>
      <c r="Q127" s="60"/>
      <c r="R127" s="60"/>
      <c r="U127" s="1"/>
    </row>
    <row r="128" spans="4:21">
      <c r="D128" s="28"/>
      <c r="E128" s="1"/>
      <c r="F128" s="70"/>
      <c r="G128" s="1"/>
      <c r="H128" s="1"/>
      <c r="I128" s="58"/>
      <c r="J128" s="24"/>
      <c r="K128" s="24"/>
      <c r="N128" s="59"/>
      <c r="O128" s="60"/>
      <c r="P128" s="60"/>
      <c r="Q128" s="60"/>
      <c r="R128" s="60"/>
      <c r="U128" s="1"/>
    </row>
    <row r="129" spans="4:21">
      <c r="D129" s="28"/>
      <c r="E129" s="1"/>
      <c r="F129" s="70"/>
      <c r="G129" s="1"/>
      <c r="H129" s="1"/>
      <c r="I129" s="58"/>
      <c r="J129" s="24"/>
      <c r="K129" s="24"/>
      <c r="N129" s="59"/>
      <c r="O129" s="60"/>
      <c r="P129" s="60"/>
      <c r="Q129" s="60"/>
      <c r="R129" s="60"/>
      <c r="U129" s="1"/>
    </row>
    <row r="130" spans="4:21">
      <c r="D130" s="28"/>
      <c r="E130" s="1"/>
      <c r="F130" s="70"/>
      <c r="G130" s="1"/>
      <c r="H130" s="1"/>
      <c r="I130" s="58"/>
      <c r="J130" s="24"/>
      <c r="K130" s="24"/>
      <c r="N130" s="59"/>
      <c r="O130" s="60"/>
      <c r="P130" s="60"/>
      <c r="Q130" s="60"/>
      <c r="R130" s="60"/>
      <c r="U130" s="1"/>
    </row>
    <row r="131" spans="4:21">
      <c r="D131" s="28"/>
      <c r="E131" s="1"/>
      <c r="F131" s="70"/>
      <c r="G131" s="1"/>
      <c r="H131" s="1"/>
      <c r="I131" s="58"/>
      <c r="J131" s="24"/>
      <c r="K131" s="24"/>
      <c r="N131" s="59"/>
      <c r="O131" s="60"/>
      <c r="P131" s="60"/>
      <c r="Q131" s="60"/>
      <c r="R131" s="60"/>
      <c r="U131" s="1"/>
    </row>
    <row r="132" spans="4:21">
      <c r="D132" s="28"/>
      <c r="E132" s="1"/>
      <c r="F132" s="70"/>
      <c r="G132" s="1"/>
      <c r="H132" s="1"/>
      <c r="I132" s="58"/>
      <c r="J132" s="24"/>
      <c r="K132" s="24"/>
      <c r="N132" s="59"/>
      <c r="O132" s="60"/>
      <c r="P132" s="60"/>
      <c r="Q132" s="60"/>
      <c r="R132" s="60"/>
      <c r="U132" s="1"/>
    </row>
    <row r="133" spans="4:21">
      <c r="D133" s="28"/>
      <c r="E133" s="1"/>
      <c r="F133" s="70"/>
      <c r="G133" s="1"/>
      <c r="H133" s="1"/>
      <c r="I133" s="58"/>
      <c r="J133" s="24"/>
      <c r="K133" s="24"/>
      <c r="N133" s="59"/>
      <c r="O133" s="60"/>
      <c r="P133" s="60"/>
      <c r="Q133" s="60"/>
      <c r="R133" s="60"/>
      <c r="U133" s="1"/>
    </row>
    <row r="134" spans="4:21">
      <c r="D134" s="28"/>
      <c r="E134" s="1"/>
      <c r="F134" s="70"/>
      <c r="G134" s="1"/>
      <c r="H134" s="1"/>
      <c r="I134" s="58"/>
      <c r="J134" s="24"/>
      <c r="K134" s="24"/>
      <c r="N134" s="59"/>
      <c r="O134" s="60"/>
      <c r="P134" s="60"/>
      <c r="Q134" s="60"/>
      <c r="R134" s="60"/>
      <c r="U134" s="1"/>
    </row>
    <row r="135" spans="4:21">
      <c r="D135" s="28"/>
      <c r="E135" s="1"/>
      <c r="F135" s="70"/>
      <c r="G135" s="1"/>
      <c r="H135" s="1"/>
      <c r="I135" s="58"/>
      <c r="J135" s="24"/>
      <c r="K135" s="24"/>
      <c r="N135" s="59"/>
      <c r="O135" s="60"/>
      <c r="P135" s="60"/>
      <c r="Q135" s="60"/>
      <c r="R135" s="60"/>
      <c r="U135" s="1"/>
    </row>
    <row r="136" spans="4:21">
      <c r="D136" s="28"/>
      <c r="E136" s="1"/>
      <c r="F136" s="70"/>
      <c r="G136" s="1"/>
      <c r="H136" s="1"/>
      <c r="I136" s="58"/>
      <c r="J136" s="24"/>
      <c r="K136" s="24"/>
      <c r="N136" s="59"/>
      <c r="O136" s="60"/>
      <c r="P136" s="60"/>
      <c r="Q136" s="60"/>
      <c r="R136" s="60"/>
      <c r="U136" s="1"/>
    </row>
    <row r="137" spans="4:21">
      <c r="D137" s="28"/>
      <c r="E137" s="1"/>
      <c r="F137" s="70"/>
      <c r="G137" s="1"/>
      <c r="H137" s="1"/>
      <c r="I137" s="58"/>
      <c r="J137" s="24"/>
      <c r="K137" s="24"/>
      <c r="N137" s="59"/>
      <c r="O137" s="60"/>
      <c r="P137" s="60"/>
      <c r="Q137" s="60"/>
      <c r="R137" s="60"/>
      <c r="U137" s="1"/>
    </row>
    <row r="138" spans="4:21">
      <c r="D138" s="28"/>
      <c r="E138" s="1"/>
      <c r="F138" s="70"/>
      <c r="G138" s="1"/>
      <c r="H138" s="1"/>
      <c r="I138" s="58"/>
      <c r="J138" s="24"/>
      <c r="K138" s="24"/>
      <c r="N138" s="59"/>
      <c r="O138" s="60"/>
      <c r="P138" s="60"/>
      <c r="Q138" s="60"/>
      <c r="R138" s="60"/>
      <c r="U138" s="1"/>
    </row>
    <row r="139" spans="4:21">
      <c r="D139" s="28"/>
      <c r="E139" s="1"/>
      <c r="F139" s="70"/>
      <c r="G139" s="1"/>
      <c r="H139" s="1"/>
      <c r="I139" s="58"/>
      <c r="J139" s="24"/>
      <c r="K139" s="24"/>
      <c r="N139" s="59"/>
      <c r="O139" s="60"/>
      <c r="P139" s="60"/>
      <c r="Q139" s="60"/>
      <c r="R139" s="60"/>
      <c r="U139" s="1"/>
    </row>
    <row r="140" spans="4:21">
      <c r="D140" s="28"/>
      <c r="E140" s="1"/>
      <c r="F140" s="70"/>
      <c r="G140" s="1"/>
      <c r="H140" s="1"/>
      <c r="I140" s="58"/>
      <c r="J140" s="24"/>
      <c r="K140" s="24"/>
      <c r="N140" s="59"/>
      <c r="O140" s="60"/>
      <c r="P140" s="60"/>
      <c r="Q140" s="60"/>
      <c r="R140" s="60"/>
      <c r="U140" s="1"/>
    </row>
    <row r="141" spans="4:21">
      <c r="D141" s="28"/>
      <c r="E141" s="1"/>
      <c r="F141" s="70"/>
      <c r="G141" s="1"/>
      <c r="H141" s="1"/>
      <c r="I141" s="58"/>
      <c r="J141" s="24"/>
      <c r="K141" s="24"/>
      <c r="N141" s="59"/>
      <c r="O141" s="60"/>
      <c r="P141" s="60"/>
      <c r="Q141" s="60"/>
      <c r="R141" s="60"/>
      <c r="U141" s="1"/>
    </row>
    <row r="142" spans="4:21">
      <c r="D142" s="28"/>
      <c r="E142" s="1"/>
      <c r="F142" s="70"/>
      <c r="G142" s="1"/>
      <c r="H142" s="1"/>
      <c r="I142" s="58"/>
      <c r="J142" s="24"/>
      <c r="K142" s="24"/>
      <c r="N142" s="59"/>
      <c r="O142" s="60"/>
      <c r="P142" s="60"/>
      <c r="Q142" s="60"/>
      <c r="R142" s="60"/>
      <c r="U142" s="1"/>
    </row>
    <row r="143" spans="4:21">
      <c r="D143" s="28"/>
      <c r="E143" s="1"/>
      <c r="F143" s="70"/>
      <c r="G143" s="1"/>
      <c r="H143" s="1"/>
      <c r="I143" s="58"/>
      <c r="J143" s="24"/>
      <c r="K143" s="24"/>
      <c r="N143" s="59"/>
      <c r="O143" s="60"/>
      <c r="P143" s="60"/>
      <c r="Q143" s="60"/>
      <c r="R143" s="60"/>
      <c r="U143" s="1"/>
    </row>
    <row r="144" spans="4:21">
      <c r="D144" s="28"/>
      <c r="E144" s="1"/>
      <c r="F144" s="70"/>
      <c r="G144" s="1"/>
      <c r="H144" s="1"/>
      <c r="I144" s="58"/>
      <c r="J144" s="24"/>
      <c r="K144" s="24"/>
      <c r="N144" s="59"/>
      <c r="O144" s="60"/>
      <c r="P144" s="60"/>
      <c r="Q144" s="60"/>
      <c r="R144" s="60"/>
      <c r="U144" s="1"/>
    </row>
    <row r="145" spans="4:21">
      <c r="D145" s="28"/>
      <c r="E145" s="1"/>
      <c r="F145" s="70"/>
      <c r="G145" s="1"/>
      <c r="H145" s="1"/>
      <c r="I145" s="58"/>
      <c r="J145" s="24"/>
      <c r="K145" s="24"/>
      <c r="N145" s="59"/>
      <c r="O145" s="60"/>
      <c r="P145" s="60"/>
      <c r="Q145" s="60"/>
      <c r="R145" s="60"/>
      <c r="U145" s="1"/>
    </row>
    <row r="146" spans="4:21">
      <c r="D146" s="28"/>
      <c r="E146" s="1"/>
      <c r="F146" s="70"/>
      <c r="G146" s="1"/>
      <c r="H146" s="1"/>
      <c r="I146" s="58"/>
      <c r="J146" s="24"/>
      <c r="K146" s="24"/>
      <c r="L146" s="24"/>
      <c r="M146" s="24"/>
      <c r="N146" s="59"/>
      <c r="O146" s="60"/>
      <c r="P146" s="60"/>
      <c r="Q146" s="60"/>
      <c r="R146" s="60"/>
      <c r="U146" s="28">
        <v>0.017</v>
      </c>
    </row>
    <row r="147" spans="4:21">
      <c r="D147" s="28"/>
      <c r="E147" s="1"/>
      <c r="F147" s="70"/>
      <c r="G147" s="1"/>
      <c r="H147" s="1"/>
      <c r="I147" s="58"/>
      <c r="J147" s="24"/>
      <c r="K147" s="24"/>
      <c r="L147" s="24"/>
      <c r="M147" s="24"/>
      <c r="N147" s="59"/>
      <c r="O147" s="60"/>
      <c r="P147" s="60"/>
      <c r="Q147" s="60"/>
      <c r="R147" s="60"/>
      <c r="U147" s="28">
        <v>0.017</v>
      </c>
    </row>
    <row r="148" spans="4:21">
      <c r="D148" s="28"/>
      <c r="E148" s="1"/>
      <c r="F148" s="70"/>
      <c r="G148" s="1"/>
      <c r="H148" s="1"/>
      <c r="I148" s="58"/>
      <c r="J148" s="24"/>
      <c r="K148" s="24"/>
      <c r="L148" s="24"/>
      <c r="M148" s="24"/>
      <c r="N148" s="59"/>
      <c r="O148" s="60"/>
      <c r="P148" s="60"/>
      <c r="Q148" s="60"/>
      <c r="R148" s="60"/>
      <c r="U148" s="28">
        <v>0.017</v>
      </c>
    </row>
    <row r="149" spans="4:21">
      <c r="D149" s="28"/>
      <c r="E149" s="1"/>
      <c r="F149" s="70"/>
      <c r="G149" s="1"/>
      <c r="H149" s="1"/>
      <c r="I149" s="58"/>
      <c r="J149" s="24"/>
      <c r="K149" s="24"/>
      <c r="L149" s="24"/>
      <c r="M149" s="24"/>
      <c r="N149" s="59"/>
      <c r="O149" s="60"/>
      <c r="P149" s="60"/>
      <c r="Q149" s="60"/>
      <c r="R149" s="60"/>
      <c r="U149" s="28">
        <v>0.017</v>
      </c>
    </row>
    <row r="150" spans="4:21">
      <c r="D150" s="28"/>
      <c r="E150" s="1"/>
      <c r="F150" s="70"/>
      <c r="G150" s="1"/>
      <c r="H150" s="1"/>
      <c r="I150" s="58"/>
      <c r="J150" s="24"/>
      <c r="K150" s="24"/>
      <c r="L150" s="24"/>
      <c r="M150" s="24"/>
      <c r="N150" s="59"/>
      <c r="O150" s="60"/>
      <c r="P150" s="60"/>
      <c r="Q150" s="60"/>
      <c r="R150" s="60"/>
      <c r="U150" s="28">
        <v>0.017</v>
      </c>
    </row>
    <row r="151" spans="4:21">
      <c r="D151" s="28"/>
      <c r="E151" s="1"/>
      <c r="F151" s="70"/>
      <c r="G151" s="1"/>
      <c r="H151" s="1"/>
      <c r="I151" s="58"/>
      <c r="J151" s="24"/>
      <c r="K151" s="24"/>
      <c r="L151" s="24"/>
      <c r="M151" s="24"/>
      <c r="N151" s="59"/>
      <c r="O151" s="60"/>
      <c r="P151" s="60"/>
      <c r="Q151" s="60"/>
      <c r="R151" s="60"/>
      <c r="U151" s="28">
        <v>0.017</v>
      </c>
    </row>
    <row r="152" spans="4:21">
      <c r="D152" s="28"/>
      <c r="E152" s="1"/>
      <c r="F152" s="70"/>
      <c r="G152" s="1"/>
      <c r="H152" s="1"/>
      <c r="I152" s="58"/>
      <c r="J152" s="24"/>
      <c r="K152" s="24"/>
      <c r="L152" s="24"/>
      <c r="M152" s="24"/>
      <c r="N152" s="59"/>
      <c r="O152" s="60"/>
      <c r="P152" s="60"/>
      <c r="Q152" s="60"/>
      <c r="R152" s="60"/>
      <c r="U152" s="28">
        <v>0.019</v>
      </c>
    </row>
    <row r="153" spans="4:21">
      <c r="D153" s="28"/>
      <c r="E153" s="1"/>
      <c r="F153" s="70"/>
      <c r="G153" s="1"/>
      <c r="H153" s="1"/>
      <c r="I153" s="58"/>
      <c r="J153" s="24"/>
      <c r="K153" s="24"/>
      <c r="L153" s="24"/>
      <c r="M153" s="24"/>
      <c r="N153" s="59"/>
      <c r="O153" s="60"/>
      <c r="P153" s="60"/>
      <c r="Q153" s="60"/>
      <c r="R153" s="60"/>
      <c r="U153" s="28">
        <v>0.019</v>
      </c>
    </row>
    <row r="154" spans="4:21">
      <c r="D154" s="28"/>
      <c r="E154" s="1"/>
      <c r="F154" s="70"/>
      <c r="G154" s="1"/>
      <c r="H154" s="1"/>
      <c r="I154" s="58"/>
      <c r="J154" s="24"/>
      <c r="K154" s="24"/>
      <c r="L154" s="24"/>
      <c r="M154" s="24"/>
      <c r="N154" s="59"/>
      <c r="O154" s="60"/>
      <c r="P154" s="60"/>
      <c r="Q154" s="60"/>
      <c r="R154" s="60"/>
      <c r="U154">
        <v>0.0109265263042372</v>
      </c>
    </row>
    <row r="155" spans="4:21">
      <c r="D155" s="28"/>
      <c r="E155" s="1"/>
      <c r="F155" s="70"/>
      <c r="G155" s="1"/>
      <c r="H155" s="1"/>
      <c r="I155" s="58"/>
      <c r="J155" s="24"/>
      <c r="K155" s="24"/>
      <c r="L155" s="24"/>
      <c r="M155" s="24"/>
      <c r="N155" s="59"/>
      <c r="O155" s="60"/>
      <c r="P155" s="60"/>
      <c r="Q155" s="60"/>
      <c r="R155" s="60"/>
      <c r="U155">
        <v>0.0107518983275606</v>
      </c>
    </row>
    <row r="156" spans="4:21">
      <c r="D156" s="28"/>
      <c r="E156" s="1"/>
      <c r="F156" s="70"/>
      <c r="G156" s="1"/>
      <c r="H156" s="1"/>
      <c r="I156" s="58"/>
      <c r="J156" s="24"/>
      <c r="K156" s="24"/>
      <c r="L156" s="24"/>
      <c r="M156" s="24"/>
      <c r="N156" s="59"/>
      <c r="O156" s="60"/>
      <c r="P156" s="60"/>
      <c r="Q156" s="60"/>
      <c r="R156" s="60"/>
      <c r="U156">
        <v>0.0105787551591583</v>
      </c>
    </row>
    <row r="157" spans="4:21">
      <c r="D157" s="28"/>
      <c r="E157" s="1"/>
      <c r="F157" s="70"/>
      <c r="G157" s="1"/>
      <c r="H157" s="1"/>
      <c r="I157" s="58"/>
      <c r="J157" s="24"/>
      <c r="K157" s="24"/>
      <c r="L157" s="24"/>
      <c r="M157" s="24"/>
      <c r="N157" s="59"/>
      <c r="O157" s="60"/>
      <c r="P157" s="60"/>
      <c r="Q157" s="60"/>
      <c r="R157" s="60"/>
      <c r="U157">
        <v>0.0104071152929824</v>
      </c>
    </row>
    <row r="158" spans="4:18">
      <c r="D158" s="28"/>
      <c r="E158" s="1"/>
      <c r="F158" s="70"/>
      <c r="G158" s="1"/>
      <c r="H158" s="1"/>
      <c r="I158" s="58"/>
      <c r="J158" s="24"/>
      <c r="K158" s="24"/>
      <c r="L158" s="24"/>
      <c r="M158" s="24"/>
      <c r="N158" s="59"/>
      <c r="O158" s="60"/>
      <c r="P158" s="60"/>
      <c r="Q158" s="60"/>
      <c r="R158" s="60"/>
    </row>
    <row r="159" spans="4:18">
      <c r="D159" s="28"/>
      <c r="E159" s="1"/>
      <c r="F159" s="70"/>
      <c r="G159" s="1"/>
      <c r="H159" s="1"/>
      <c r="I159" s="58"/>
      <c r="J159" s="24"/>
      <c r="K159" s="24"/>
      <c r="L159" s="24"/>
      <c r="M159" s="24"/>
      <c r="N159" s="59"/>
      <c r="O159" s="60"/>
      <c r="P159" s="60"/>
      <c r="Q159" s="60"/>
      <c r="R159" s="60"/>
    </row>
    <row r="160" spans="4:18">
      <c r="D160" s="28"/>
      <c r="E160" s="1"/>
      <c r="F160" s="70"/>
      <c r="G160" s="1"/>
      <c r="H160" s="1"/>
      <c r="I160" s="58"/>
      <c r="J160" s="24"/>
      <c r="K160" s="24"/>
      <c r="L160" s="24"/>
      <c r="M160" s="24"/>
      <c r="N160" s="59"/>
      <c r="O160" s="60"/>
      <c r="P160" s="60"/>
      <c r="Q160" s="60"/>
      <c r="R160" s="60"/>
    </row>
    <row r="161" spans="4:18">
      <c r="D161" s="28"/>
      <c r="E161" s="1"/>
      <c r="F161" s="70"/>
      <c r="G161" s="1"/>
      <c r="H161" s="1"/>
      <c r="I161" s="58"/>
      <c r="J161" s="24"/>
      <c r="K161" s="24"/>
      <c r="L161" s="24"/>
      <c r="M161" s="24"/>
      <c r="N161" s="59"/>
      <c r="O161" s="60"/>
      <c r="P161" s="60"/>
      <c r="Q161" s="60"/>
      <c r="R161" s="60"/>
    </row>
    <row r="162" spans="4:18">
      <c r="D162" s="28"/>
      <c r="E162" s="1"/>
      <c r="F162" s="70"/>
      <c r="G162" s="1"/>
      <c r="H162" s="1"/>
      <c r="I162" s="58"/>
      <c r="J162" s="24"/>
      <c r="K162" s="24"/>
      <c r="L162" s="24"/>
      <c r="M162" s="24"/>
      <c r="N162" s="59"/>
      <c r="O162" s="60"/>
      <c r="P162" s="60"/>
      <c r="Q162" s="60"/>
      <c r="R162" s="60"/>
    </row>
    <row r="163" spans="4:18">
      <c r="D163" s="28"/>
      <c r="E163" s="1"/>
      <c r="F163" s="70"/>
      <c r="G163" s="1"/>
      <c r="H163" s="1"/>
      <c r="I163" s="58"/>
      <c r="J163" s="24"/>
      <c r="K163" s="24"/>
      <c r="L163" s="24"/>
      <c r="M163" s="24"/>
      <c r="N163" s="59"/>
      <c r="O163" s="60"/>
      <c r="P163" s="60"/>
      <c r="Q163" s="60"/>
      <c r="R163" s="60"/>
    </row>
    <row r="164" spans="4:18">
      <c r="D164" s="28"/>
      <c r="E164" s="1"/>
      <c r="F164" s="70"/>
      <c r="G164" s="1"/>
      <c r="H164" s="1"/>
      <c r="I164" s="58"/>
      <c r="J164" s="24"/>
      <c r="K164" s="24"/>
      <c r="L164" s="24"/>
      <c r="M164" s="24"/>
      <c r="N164" s="59"/>
      <c r="O164" s="60"/>
      <c r="P164" s="60"/>
      <c r="Q164" s="60"/>
      <c r="R164" s="60"/>
    </row>
    <row r="165" spans="4:18">
      <c r="D165" s="28"/>
      <c r="E165" s="1"/>
      <c r="F165" s="70"/>
      <c r="G165" s="1"/>
      <c r="H165" s="1"/>
      <c r="I165" s="58"/>
      <c r="J165" s="24"/>
      <c r="K165" s="24"/>
      <c r="L165" s="24"/>
      <c r="M165" s="24"/>
      <c r="N165" s="59"/>
      <c r="O165" s="60"/>
      <c r="P165" s="60"/>
      <c r="Q165" s="60"/>
      <c r="R165" s="60"/>
    </row>
    <row r="166" spans="4:18">
      <c r="D166" s="28"/>
      <c r="E166" s="1"/>
      <c r="F166" s="70"/>
      <c r="G166" s="1"/>
      <c r="H166" s="1"/>
      <c r="I166" s="58"/>
      <c r="J166" s="24"/>
      <c r="K166" s="24"/>
      <c r="L166" s="24"/>
      <c r="M166" s="24"/>
      <c r="N166" s="59"/>
      <c r="O166" s="60"/>
      <c r="P166" s="60"/>
      <c r="Q166" s="60"/>
      <c r="R166" s="60"/>
    </row>
    <row r="167" spans="4:18">
      <c r="D167" s="28"/>
      <c r="E167" s="1"/>
      <c r="F167" s="70"/>
      <c r="G167" s="1"/>
      <c r="H167" s="1"/>
      <c r="I167" s="58"/>
      <c r="J167" s="24"/>
      <c r="K167" s="24"/>
      <c r="L167" s="24"/>
      <c r="M167" s="24"/>
      <c r="N167" s="59"/>
      <c r="O167" s="60"/>
      <c r="P167" s="60"/>
      <c r="Q167" s="60"/>
      <c r="R167" s="60"/>
    </row>
    <row r="168" spans="4:18">
      <c r="D168" s="28"/>
      <c r="E168" s="1"/>
      <c r="F168" s="70"/>
      <c r="G168" s="1"/>
      <c r="H168" s="1"/>
      <c r="I168" s="58"/>
      <c r="J168" s="24"/>
      <c r="K168" s="24"/>
      <c r="L168" s="24"/>
      <c r="M168" s="24"/>
      <c r="N168" s="59"/>
      <c r="O168" s="60"/>
      <c r="P168" s="60"/>
      <c r="Q168" s="60"/>
      <c r="R168" s="60"/>
    </row>
    <row r="169" spans="4:18">
      <c r="D169" s="28"/>
      <c r="E169" s="1"/>
      <c r="F169" s="70"/>
      <c r="G169" s="1"/>
      <c r="H169" s="1"/>
      <c r="I169" s="58"/>
      <c r="J169" s="24"/>
      <c r="K169" s="24"/>
      <c r="L169" s="24"/>
      <c r="M169" s="24"/>
      <c r="N169" s="59"/>
      <c r="O169" s="60"/>
      <c r="P169" s="60"/>
      <c r="Q169" s="60"/>
      <c r="R169" s="60"/>
    </row>
    <row r="170" spans="4:18">
      <c r="D170" s="28"/>
      <c r="E170" s="1"/>
      <c r="F170" s="70"/>
      <c r="G170" s="1"/>
      <c r="H170" s="1"/>
      <c r="I170" s="58"/>
      <c r="J170" s="24"/>
      <c r="K170" s="24"/>
      <c r="L170" s="24"/>
      <c r="M170" s="24"/>
      <c r="N170" s="59"/>
      <c r="O170" s="60"/>
      <c r="P170" s="60"/>
      <c r="Q170" s="60"/>
      <c r="R170" s="60"/>
    </row>
    <row r="171" spans="4:18">
      <c r="D171" s="28"/>
      <c r="E171" s="1"/>
      <c r="F171" s="70"/>
      <c r="G171" s="1"/>
      <c r="H171" s="1"/>
      <c r="I171" s="58"/>
      <c r="J171" s="24"/>
      <c r="K171" s="24"/>
      <c r="L171" s="24"/>
      <c r="M171" s="24"/>
      <c r="N171" s="59"/>
      <c r="O171" s="60"/>
      <c r="P171" s="60"/>
      <c r="Q171" s="60"/>
      <c r="R171" s="60"/>
    </row>
    <row r="172" spans="4:18">
      <c r="D172" s="28"/>
      <c r="E172" s="1"/>
      <c r="F172" s="70"/>
      <c r="G172" s="1"/>
      <c r="H172" s="1"/>
      <c r="I172" s="58"/>
      <c r="J172" s="24"/>
      <c r="K172" s="24"/>
      <c r="L172" s="24"/>
      <c r="M172" s="24"/>
      <c r="N172" s="59"/>
      <c r="O172" s="60"/>
      <c r="P172" s="60"/>
      <c r="Q172" s="60"/>
      <c r="R172" s="60"/>
    </row>
    <row r="173" spans="4:18">
      <c r="D173" s="28"/>
      <c r="E173" s="1"/>
      <c r="F173" s="70"/>
      <c r="G173" s="1"/>
      <c r="H173" s="1"/>
      <c r="I173" s="58"/>
      <c r="J173" s="24"/>
      <c r="K173" s="24"/>
      <c r="L173" s="24"/>
      <c r="M173" s="24"/>
      <c r="N173" s="59"/>
      <c r="O173" s="60"/>
      <c r="P173" s="60"/>
      <c r="Q173" s="60"/>
      <c r="R173" s="60"/>
    </row>
    <row r="174" spans="4:18">
      <c r="D174" s="28"/>
      <c r="E174" s="1"/>
      <c r="F174" s="70"/>
      <c r="G174" s="1"/>
      <c r="H174" s="1"/>
      <c r="I174" s="58"/>
      <c r="J174" s="24"/>
      <c r="K174" s="24"/>
      <c r="L174" s="24"/>
      <c r="M174" s="24"/>
      <c r="N174" s="59"/>
      <c r="O174" s="60"/>
      <c r="P174" s="60"/>
      <c r="Q174" s="60"/>
      <c r="R174" s="60"/>
    </row>
    <row r="175" spans="4:18">
      <c r="D175" s="28"/>
      <c r="E175" s="1"/>
      <c r="F175" s="70"/>
      <c r="G175" s="1"/>
      <c r="H175" s="1"/>
      <c r="I175" s="58"/>
      <c r="J175" s="24"/>
      <c r="K175" s="24"/>
      <c r="L175" s="24"/>
      <c r="M175" s="24"/>
      <c r="N175" s="59"/>
      <c r="O175" s="60"/>
      <c r="P175" s="60"/>
      <c r="Q175" s="60"/>
      <c r="R175" s="60"/>
    </row>
    <row r="176" spans="4:18">
      <c r="D176" s="28"/>
      <c r="E176" s="1"/>
      <c r="F176" s="70"/>
      <c r="G176" s="1"/>
      <c r="H176" s="1"/>
      <c r="I176" s="58"/>
      <c r="J176" s="24"/>
      <c r="K176" s="24"/>
      <c r="L176" s="24"/>
      <c r="M176" s="24"/>
      <c r="N176" s="59"/>
      <c r="O176" s="60"/>
      <c r="P176" s="60"/>
      <c r="Q176" s="60"/>
      <c r="R176" s="60"/>
    </row>
    <row r="177" spans="4:18">
      <c r="D177" s="28"/>
      <c r="E177" s="1"/>
      <c r="F177" s="70"/>
      <c r="G177" s="1"/>
      <c r="H177" s="1"/>
      <c r="I177" s="58"/>
      <c r="J177" s="24"/>
      <c r="K177" s="24"/>
      <c r="L177" s="24"/>
      <c r="M177" s="24"/>
      <c r="N177" s="59"/>
      <c r="O177" s="60"/>
      <c r="P177" s="60"/>
      <c r="Q177" s="60"/>
      <c r="R177" s="60"/>
    </row>
    <row r="178" spans="4:18">
      <c r="D178" s="28"/>
      <c r="E178" s="1"/>
      <c r="F178" s="70"/>
      <c r="G178" s="1"/>
      <c r="H178" s="1"/>
      <c r="I178" s="58"/>
      <c r="J178" s="24"/>
      <c r="K178" s="24"/>
      <c r="L178" s="24"/>
      <c r="M178" s="24"/>
      <c r="N178" s="59"/>
      <c r="O178" s="60"/>
      <c r="P178" s="60"/>
      <c r="Q178" s="60"/>
      <c r="R178" s="60"/>
    </row>
    <row r="179" spans="4:18">
      <c r="D179" s="28"/>
      <c r="E179" s="1"/>
      <c r="F179" s="70"/>
      <c r="G179" s="1"/>
      <c r="H179" s="1"/>
      <c r="I179" s="58"/>
      <c r="J179" s="24"/>
      <c r="K179" s="24"/>
      <c r="L179" s="24"/>
      <c r="M179" s="24"/>
      <c r="N179" s="59"/>
      <c r="O179" s="60"/>
      <c r="P179" s="60"/>
      <c r="Q179" s="60"/>
      <c r="R179" s="60"/>
    </row>
    <row r="180" spans="4:18">
      <c r="D180" s="28"/>
      <c r="E180" s="1"/>
      <c r="F180" s="70"/>
      <c r="G180" s="1"/>
      <c r="H180" s="1"/>
      <c r="I180" s="58"/>
      <c r="J180" s="24"/>
      <c r="K180" s="24"/>
      <c r="L180" s="24"/>
      <c r="M180" s="24"/>
      <c r="N180" s="59"/>
      <c r="O180" s="60"/>
      <c r="P180" s="60"/>
      <c r="Q180" s="60"/>
      <c r="R180" s="60"/>
    </row>
    <row r="181" spans="4:18">
      <c r="D181" s="28"/>
      <c r="E181" s="1"/>
      <c r="F181" s="70"/>
      <c r="G181" s="1"/>
      <c r="H181" s="1"/>
      <c r="I181" s="58"/>
      <c r="J181" s="24"/>
      <c r="K181" s="24"/>
      <c r="L181" s="24"/>
      <c r="M181" s="24"/>
      <c r="N181" s="59"/>
      <c r="O181" s="60"/>
      <c r="P181" s="60"/>
      <c r="Q181" s="60"/>
      <c r="R181" s="60"/>
    </row>
    <row r="182" spans="4:18">
      <c r="D182" s="28"/>
      <c r="E182" s="1"/>
      <c r="F182" s="70"/>
      <c r="G182" s="1"/>
      <c r="H182" s="1"/>
      <c r="I182" s="58"/>
      <c r="J182" s="24"/>
      <c r="K182" s="24"/>
      <c r="L182" s="24"/>
      <c r="M182" s="24"/>
      <c r="N182" s="59"/>
      <c r="O182" s="60"/>
      <c r="P182" s="60"/>
      <c r="Q182" s="60"/>
      <c r="R182" s="60"/>
    </row>
    <row r="183" spans="4:18">
      <c r="D183" s="28"/>
      <c r="E183" s="1"/>
      <c r="F183" s="70"/>
      <c r="G183" s="1"/>
      <c r="H183" s="1"/>
      <c r="I183" s="58"/>
      <c r="J183" s="24"/>
      <c r="K183" s="24"/>
      <c r="L183" s="24"/>
      <c r="M183" s="24"/>
      <c r="N183" s="59"/>
      <c r="O183" s="60"/>
      <c r="P183" s="60"/>
      <c r="Q183" s="60"/>
      <c r="R183" s="60"/>
    </row>
    <row r="184" spans="4:18">
      <c r="D184" s="28"/>
      <c r="E184" s="1"/>
      <c r="F184" s="70"/>
      <c r="G184" s="1"/>
      <c r="H184" s="1"/>
      <c r="I184" s="58"/>
      <c r="J184" s="24"/>
      <c r="K184" s="24"/>
      <c r="L184" s="24"/>
      <c r="M184" s="24"/>
      <c r="N184" s="59"/>
      <c r="O184" s="60"/>
      <c r="P184" s="60"/>
      <c r="Q184" s="60"/>
      <c r="R184" s="60"/>
    </row>
    <row r="185" spans="4:18">
      <c r="D185" s="28"/>
      <c r="E185" s="1"/>
      <c r="F185" s="70"/>
      <c r="G185" s="1"/>
      <c r="H185" s="1"/>
      <c r="I185" s="58"/>
      <c r="J185" s="24"/>
      <c r="K185" s="24"/>
      <c r="L185" s="24"/>
      <c r="M185" s="24"/>
      <c r="N185" s="59"/>
      <c r="O185" s="60"/>
      <c r="P185" s="60"/>
      <c r="Q185" s="60"/>
      <c r="R185" s="60"/>
    </row>
    <row r="186" spans="4:18">
      <c r="D186" s="28"/>
      <c r="E186" s="1"/>
      <c r="F186" s="70"/>
      <c r="G186" s="1"/>
      <c r="H186" s="1"/>
      <c r="I186" s="58"/>
      <c r="J186" s="24"/>
      <c r="K186" s="24"/>
      <c r="L186" s="24"/>
      <c r="M186" s="24"/>
      <c r="N186" s="59"/>
      <c r="O186" s="60"/>
      <c r="P186" s="60"/>
      <c r="Q186" s="60"/>
      <c r="R186" s="60"/>
    </row>
    <row r="187" spans="4:18">
      <c r="D187" s="28"/>
      <c r="E187" s="1"/>
      <c r="F187" s="70"/>
      <c r="G187" s="1"/>
      <c r="H187" s="1"/>
      <c r="I187" s="58"/>
      <c r="J187" s="24"/>
      <c r="K187" s="24"/>
      <c r="L187" s="24"/>
      <c r="M187" s="24"/>
      <c r="N187" s="59"/>
      <c r="O187" s="60"/>
      <c r="P187" s="60"/>
      <c r="Q187" s="60"/>
      <c r="R187" s="60"/>
    </row>
    <row r="188" spans="4:18">
      <c r="D188" s="28"/>
      <c r="E188" s="1"/>
      <c r="F188" s="70"/>
      <c r="G188" s="1"/>
      <c r="H188" s="1"/>
      <c r="I188" s="58"/>
      <c r="J188" s="24"/>
      <c r="K188" s="24"/>
      <c r="L188" s="24"/>
      <c r="M188" s="24"/>
      <c r="N188" s="59"/>
      <c r="O188" s="60"/>
      <c r="P188" s="60"/>
      <c r="Q188" s="60"/>
      <c r="R188" s="60"/>
    </row>
    <row r="189" spans="4:18">
      <c r="D189" s="28"/>
      <c r="E189" s="1"/>
      <c r="F189" s="70"/>
      <c r="G189" s="1"/>
      <c r="H189" s="1"/>
      <c r="I189" s="58"/>
      <c r="J189" s="24"/>
      <c r="K189" s="24"/>
      <c r="L189" s="24"/>
      <c r="M189" s="24"/>
      <c r="N189" s="59"/>
      <c r="O189" s="60"/>
      <c r="P189" s="60"/>
      <c r="Q189" s="60"/>
      <c r="R189" s="60"/>
    </row>
    <row r="190" spans="4:18">
      <c r="D190" s="28"/>
      <c r="E190" s="1"/>
      <c r="F190" s="70"/>
      <c r="G190" s="1"/>
      <c r="H190" s="1"/>
      <c r="I190" s="58"/>
      <c r="J190" s="24"/>
      <c r="K190" s="24"/>
      <c r="L190" s="24"/>
      <c r="M190" s="24"/>
      <c r="N190" s="59"/>
      <c r="O190" s="60"/>
      <c r="P190" s="60"/>
      <c r="Q190" s="60"/>
      <c r="R190" s="60"/>
    </row>
    <row r="191" spans="4:18">
      <c r="D191" s="28"/>
      <c r="E191" s="1"/>
      <c r="F191" s="70"/>
      <c r="G191" s="1"/>
      <c r="H191" s="1"/>
      <c r="I191" s="58"/>
      <c r="J191" s="24"/>
      <c r="K191" s="24"/>
      <c r="L191" s="24"/>
      <c r="M191" s="24"/>
      <c r="N191" s="59"/>
      <c r="O191" s="60"/>
      <c r="P191" s="60"/>
      <c r="Q191" s="60"/>
      <c r="R191" s="60"/>
    </row>
    <row r="192" spans="4:18">
      <c r="D192" s="28"/>
      <c r="E192" s="1"/>
      <c r="F192" s="70"/>
      <c r="G192" s="1"/>
      <c r="H192" s="1"/>
      <c r="I192" s="58"/>
      <c r="J192" s="24"/>
      <c r="K192" s="24"/>
      <c r="L192" s="24"/>
      <c r="M192" s="24"/>
      <c r="N192" s="59"/>
      <c r="O192" s="60"/>
      <c r="P192" s="60"/>
      <c r="Q192" s="60"/>
      <c r="R192" s="60"/>
    </row>
    <row r="193" spans="4:18">
      <c r="D193" s="28"/>
      <c r="E193" s="1"/>
      <c r="F193" s="70"/>
      <c r="G193" s="1"/>
      <c r="H193" s="1"/>
      <c r="I193" s="58"/>
      <c r="J193" s="24"/>
      <c r="K193" s="24"/>
      <c r="L193" s="24"/>
      <c r="M193" s="24"/>
      <c r="N193" s="59"/>
      <c r="O193" s="60"/>
      <c r="P193" s="60"/>
      <c r="Q193" s="60"/>
      <c r="R193" s="60"/>
    </row>
    <row r="194" spans="4:18">
      <c r="D194" s="28"/>
      <c r="E194" s="1"/>
      <c r="F194" s="70"/>
      <c r="G194" s="1"/>
      <c r="H194" s="1"/>
      <c r="I194" s="58"/>
      <c r="J194" s="24"/>
      <c r="K194" s="24"/>
      <c r="L194" s="24"/>
      <c r="M194" s="24"/>
      <c r="N194" s="59"/>
      <c r="O194" s="60"/>
      <c r="P194" s="60"/>
      <c r="Q194" s="60"/>
      <c r="R194" s="60"/>
    </row>
    <row r="195" spans="4:18">
      <c r="D195" s="28"/>
      <c r="E195" s="1"/>
      <c r="F195" s="70"/>
      <c r="G195" s="1"/>
      <c r="H195" s="1"/>
      <c r="I195" s="58"/>
      <c r="J195" s="24"/>
      <c r="K195" s="24"/>
      <c r="L195" s="24"/>
      <c r="M195" s="24"/>
      <c r="N195" s="59"/>
      <c r="O195" s="60"/>
      <c r="P195" s="60"/>
      <c r="Q195" s="60"/>
      <c r="R195" s="60"/>
    </row>
    <row r="196" spans="4:18">
      <c r="D196" s="28"/>
      <c r="E196" s="1"/>
      <c r="F196" s="70"/>
      <c r="G196" s="1"/>
      <c r="H196" s="1"/>
      <c r="I196" s="58"/>
      <c r="J196" s="24"/>
      <c r="K196" s="24"/>
      <c r="L196" s="24"/>
      <c r="M196" s="24"/>
      <c r="N196" s="59"/>
      <c r="O196" s="60"/>
      <c r="P196" s="60"/>
      <c r="Q196" s="60"/>
      <c r="R196" s="60"/>
    </row>
    <row r="197" spans="4:18">
      <c r="D197" s="28"/>
      <c r="E197" s="1"/>
      <c r="F197" s="70"/>
      <c r="G197" s="1"/>
      <c r="H197" s="1"/>
      <c r="I197" s="58"/>
      <c r="J197" s="24"/>
      <c r="K197" s="24"/>
      <c r="L197" s="24"/>
      <c r="M197" s="24"/>
      <c r="N197" s="59"/>
      <c r="O197" s="60"/>
      <c r="P197" s="60"/>
      <c r="Q197" s="60"/>
      <c r="R197" s="60"/>
    </row>
    <row r="198" spans="4:18">
      <c r="D198" s="28"/>
      <c r="E198" s="1"/>
      <c r="F198" s="70"/>
      <c r="G198" s="1"/>
      <c r="H198" s="1"/>
      <c r="I198" s="58"/>
      <c r="J198" s="24"/>
      <c r="K198" s="24"/>
      <c r="L198" s="24"/>
      <c r="M198" s="24"/>
      <c r="N198" s="59"/>
      <c r="O198" s="60"/>
      <c r="P198" s="60"/>
      <c r="Q198" s="60"/>
      <c r="R198" s="60"/>
    </row>
    <row r="199" spans="4:18">
      <c r="D199" s="28"/>
      <c r="E199" s="1"/>
      <c r="F199" s="70"/>
      <c r="G199" s="1"/>
      <c r="H199" s="1"/>
      <c r="I199" s="58"/>
      <c r="J199" s="24"/>
      <c r="K199" s="24"/>
      <c r="L199" s="24"/>
      <c r="M199" s="24"/>
      <c r="N199" s="59"/>
      <c r="O199" s="60"/>
      <c r="P199" s="60"/>
      <c r="Q199" s="60"/>
      <c r="R199" s="60"/>
    </row>
    <row r="200" spans="4:18">
      <c r="D200" s="28"/>
      <c r="E200" s="1"/>
      <c r="F200" s="70"/>
      <c r="G200" s="1"/>
      <c r="H200" s="1"/>
      <c r="I200" s="58"/>
      <c r="J200" s="24"/>
      <c r="K200" s="24"/>
      <c r="L200" s="24"/>
      <c r="M200" s="24"/>
      <c r="N200" s="59"/>
      <c r="O200" s="60"/>
      <c r="P200" s="60"/>
      <c r="Q200" s="60"/>
      <c r="R200" s="60"/>
    </row>
    <row r="201" spans="4:5">
      <c r="D201" s="28"/>
      <c r="E201" s="1"/>
    </row>
    <row r="202" spans="4:5">
      <c r="D202" s="28"/>
      <c r="E202" s="1"/>
    </row>
    <row r="203" spans="4:5">
      <c r="D203" s="28"/>
      <c r="E203" s="1"/>
    </row>
    <row r="204" spans="4:5">
      <c r="D204" s="28"/>
      <c r="E204" s="1"/>
    </row>
    <row r="205" spans="4:5">
      <c r="D205" s="28"/>
      <c r="E205" s="1"/>
    </row>
    <row r="206" spans="4:5">
      <c r="D206" s="28"/>
      <c r="E206" s="1"/>
    </row>
    <row r="207" spans="4:5">
      <c r="D207" s="28"/>
      <c r="E207" s="1"/>
    </row>
    <row r="208" spans="4:5">
      <c r="D208" s="28"/>
      <c r="E208" s="1"/>
    </row>
    <row r="209" spans="4:5">
      <c r="D209" s="28"/>
      <c r="E209" s="1"/>
    </row>
    <row r="210" spans="4:5">
      <c r="D210" s="28"/>
      <c r="E210" s="1"/>
    </row>
    <row r="211" spans="4:5">
      <c r="D211" s="28"/>
      <c r="E211" s="1"/>
    </row>
    <row r="212" spans="4:5">
      <c r="D212" s="28"/>
      <c r="E212" s="1"/>
    </row>
    <row r="213" spans="4:5">
      <c r="D213" s="28"/>
      <c r="E213" s="1"/>
    </row>
    <row r="214" spans="4:5">
      <c r="D214" s="28"/>
      <c r="E214" s="1"/>
    </row>
    <row r="215" spans="4:5">
      <c r="D215" s="28"/>
      <c r="E215" s="1"/>
    </row>
    <row r="216" spans="4:5">
      <c r="D216" s="28"/>
      <c r="E216" s="1"/>
    </row>
    <row r="217" spans="4:5">
      <c r="D217" s="28"/>
      <c r="E217" s="1"/>
    </row>
    <row r="218" spans="4:5">
      <c r="D218" s="28"/>
      <c r="E218" s="1"/>
    </row>
    <row r="219" spans="4:5">
      <c r="D219" s="28"/>
      <c r="E219" s="1"/>
    </row>
    <row r="220" spans="4:5">
      <c r="D220" s="28"/>
      <c r="E220" s="1"/>
    </row>
    <row r="221" spans="4:5">
      <c r="D221" s="28"/>
      <c r="E221" s="1"/>
    </row>
    <row r="222" spans="4:5">
      <c r="D222" s="28"/>
      <c r="E222" s="1"/>
    </row>
    <row r="223" spans="4:5">
      <c r="D223" s="28"/>
      <c r="E223" s="1"/>
    </row>
    <row r="224" spans="4:5">
      <c r="D224" s="28"/>
      <c r="E224" s="1"/>
    </row>
    <row r="225" spans="4:5">
      <c r="D225" s="28"/>
      <c r="E225" s="1"/>
    </row>
    <row r="226" spans="4:5">
      <c r="D226" s="28"/>
      <c r="E226" s="1"/>
    </row>
    <row r="227" spans="4:5">
      <c r="D227" s="28"/>
      <c r="E227" s="1"/>
    </row>
    <row r="228" spans="4:5">
      <c r="D228" s="28"/>
      <c r="E228" s="1"/>
    </row>
    <row r="229" spans="4:5">
      <c r="D229" s="28"/>
      <c r="E229" s="1"/>
    </row>
    <row r="230" spans="4:5">
      <c r="D230" s="28"/>
      <c r="E230" s="1"/>
    </row>
    <row r="231" spans="4:5">
      <c r="D231" s="28"/>
      <c r="E231" s="1"/>
    </row>
    <row r="232" spans="4:5">
      <c r="D232" s="28"/>
      <c r="E232" s="1"/>
    </row>
    <row r="233" spans="4:5">
      <c r="D233" s="28"/>
      <c r="E233" s="1"/>
    </row>
    <row r="234" spans="4:5">
      <c r="D234" s="28"/>
      <c r="E234" s="1"/>
    </row>
    <row r="235" spans="4:5">
      <c r="D235" s="28"/>
      <c r="E235" s="1"/>
    </row>
    <row r="236" spans="4:5">
      <c r="D236" s="28"/>
      <c r="E236" s="1"/>
    </row>
    <row r="237" spans="4:5">
      <c r="D237" s="28"/>
      <c r="E237" s="1"/>
    </row>
    <row r="238" spans="4:5">
      <c r="D238" s="28"/>
      <c r="E238" s="1"/>
    </row>
    <row r="239" spans="4:5">
      <c r="D239" s="28"/>
      <c r="E239" s="1"/>
    </row>
    <row r="240" spans="4:5">
      <c r="D240" s="28"/>
      <c r="E240" s="1"/>
    </row>
    <row r="241" spans="4:5">
      <c r="D241" s="28"/>
      <c r="E241" s="1"/>
    </row>
    <row r="242" spans="4:5">
      <c r="D242" s="28"/>
      <c r="E242" s="1"/>
    </row>
    <row r="243" spans="4:5">
      <c r="D243" s="28"/>
      <c r="E243" s="1"/>
    </row>
    <row r="244" spans="4:5">
      <c r="D244" s="28"/>
      <c r="E244" s="1"/>
    </row>
    <row r="245" spans="4:5">
      <c r="D245" s="28"/>
      <c r="E245" s="1"/>
    </row>
    <row r="246" spans="4:5">
      <c r="D246" s="28"/>
      <c r="E246" s="1"/>
    </row>
    <row r="247" spans="4:5">
      <c r="D247" s="28"/>
      <c r="E247" s="1"/>
    </row>
    <row r="248" spans="4:5">
      <c r="D248" s="28"/>
      <c r="E248" s="1"/>
    </row>
    <row r="249" spans="4:5">
      <c r="D249" s="28"/>
      <c r="E249" s="1"/>
    </row>
    <row r="250" spans="4:5">
      <c r="D250" s="28"/>
      <c r="E250" s="1"/>
    </row>
    <row r="251" spans="4:5">
      <c r="D251" s="28"/>
      <c r="E251" s="1"/>
    </row>
    <row r="252" spans="4:5">
      <c r="D252" s="28"/>
      <c r="E252" s="1"/>
    </row>
    <row r="253" spans="4:5">
      <c r="D253" s="28"/>
      <c r="E253" s="1"/>
    </row>
    <row r="254" spans="4:5">
      <c r="D254" s="28"/>
      <c r="E254" s="1"/>
    </row>
    <row r="255" spans="4:5">
      <c r="D255" s="28"/>
      <c r="E255" s="1"/>
    </row>
    <row r="256" spans="4:5">
      <c r="D256" s="28"/>
      <c r="E256" s="1"/>
    </row>
    <row r="257" spans="4:5">
      <c r="D257" s="28"/>
      <c r="E257" s="1"/>
    </row>
    <row r="258" spans="4:5">
      <c r="D258" s="28"/>
      <c r="E258" s="1"/>
    </row>
    <row r="259" spans="4:5">
      <c r="D259" s="28"/>
      <c r="E259" s="1"/>
    </row>
    <row r="260" spans="4:5">
      <c r="D260" s="28"/>
      <c r="E260" s="1"/>
    </row>
    <row r="261" spans="4:5">
      <c r="D261" s="28"/>
      <c r="E261" s="1"/>
    </row>
    <row r="262" spans="4:5">
      <c r="D262" s="28"/>
      <c r="E262" s="1"/>
    </row>
    <row r="263" spans="4:5">
      <c r="D263" s="28"/>
      <c r="E263" s="1"/>
    </row>
    <row r="264" spans="4:5">
      <c r="D264" s="28"/>
      <c r="E264" s="1"/>
    </row>
    <row r="265" spans="4:5">
      <c r="D265" s="28"/>
      <c r="E265" s="1"/>
    </row>
  </sheetData>
  <mergeCells count="5">
    <mergeCell ref="D1:L1"/>
    <mergeCell ref="N1:V1"/>
    <mergeCell ref="D6:H7"/>
    <mergeCell ref="N6:R7"/>
    <mergeCell ref="N8:R9"/>
  </mergeCells>
  <dataValidations count="4">
    <dataValidation type="textLength" operator="lessThanOrEqual" allowBlank="1" showInputMessage="1" showErrorMessage="1" sqref="I9">
      <formula1>30</formula1>
    </dataValidation>
    <dataValidation type="whole" operator="equal" allowBlank="1" showInputMessage="1" showErrorMessage="1" promptTitle="谨慎修改" prompt="第三代外骨骼膝关节120°" sqref="J9 M9">
      <formula1>120</formula1>
    </dataValidation>
    <dataValidation type="whole" operator="equal" allowBlank="1" showInputMessage="1" showErrorMessage="1" promptTitle="谨慎修改" prompt="第三代外骨骼髋关节157°" sqref="K9:L9">
      <formula1>157</formula1>
    </dataValidation>
    <dataValidation type="decimal" operator="between" allowBlank="1" showInputMessage="1" showErrorMessage="1" errorTitle="时间不合理" error="有效范围：0~60" promptTitle="有效范围：0~60" sqref="D11:D22">
      <formula1>0</formula1>
      <formula2>60</formula2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64"/>
  <sheetViews>
    <sheetView zoomScale="115" zoomScaleNormal="115" topLeftCell="C139" workbookViewId="0">
      <selection activeCell="G28" sqref="G28"/>
    </sheetView>
  </sheetViews>
  <sheetFormatPr defaultColWidth="9" defaultRowHeight="13.5"/>
  <cols>
    <col min="2" max="3" width="13.75"/>
    <col min="4" max="4" width="12.625"/>
    <col min="5" max="5" width="9.5" customWidth="1"/>
    <col min="6" max="6" width="10.375" customWidth="1"/>
    <col min="7" max="8" width="13.75"/>
    <col min="15" max="15" width="12.625"/>
    <col min="16" max="18" width="13.75"/>
    <col min="22" max="22" width="9.5" customWidth="1"/>
  </cols>
  <sheetData>
    <row r="1" spans="1:22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7"/>
      <c r="N1" s="33" t="s">
        <v>1</v>
      </c>
      <c r="O1" s="34"/>
      <c r="P1" s="34"/>
      <c r="Q1" s="34"/>
      <c r="R1" s="34"/>
      <c r="S1" s="34"/>
      <c r="T1" s="34"/>
      <c r="U1" s="34"/>
      <c r="V1" s="34"/>
    </row>
    <row r="2" spans="1:22">
      <c r="A2" s="1"/>
      <c r="B2" s="1"/>
      <c r="C2" s="1"/>
      <c r="D2" s="3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35" t="s">
        <v>9</v>
      </c>
      <c r="L2" s="36" t="s">
        <v>10</v>
      </c>
      <c r="M2" s="7"/>
      <c r="N2" s="37" t="s">
        <v>2</v>
      </c>
      <c r="O2" s="35" t="s">
        <v>3</v>
      </c>
      <c r="P2" s="35" t="s">
        <v>4</v>
      </c>
      <c r="Q2" s="35" t="s">
        <v>5</v>
      </c>
      <c r="R2" s="35" t="s">
        <v>6</v>
      </c>
      <c r="S2" s="35" t="s">
        <v>7</v>
      </c>
      <c r="T2" s="35" t="s">
        <v>8</v>
      </c>
      <c r="U2" s="61" t="s">
        <v>9</v>
      </c>
      <c r="V2" s="36" t="s">
        <v>10</v>
      </c>
    </row>
    <row r="3" ht="14.25" spans="1:22">
      <c r="A3" s="1"/>
      <c r="B3" s="1"/>
      <c r="C3" s="1"/>
      <c r="D3" s="5" t="s">
        <v>11</v>
      </c>
      <c r="E3" s="6">
        <v>24</v>
      </c>
      <c r="F3" s="6">
        <v>50</v>
      </c>
      <c r="G3" s="6">
        <v>73.055</v>
      </c>
      <c r="H3" s="6">
        <v>29</v>
      </c>
      <c r="I3" s="6">
        <v>49.3</v>
      </c>
      <c r="J3" s="6">
        <v>12</v>
      </c>
      <c r="K3" s="35">
        <v>2000</v>
      </c>
      <c r="L3" s="35">
        <v>5</v>
      </c>
      <c r="M3" s="7"/>
      <c r="N3" s="5" t="s">
        <v>11</v>
      </c>
      <c r="O3" s="6">
        <v>24</v>
      </c>
      <c r="P3" s="6">
        <v>55</v>
      </c>
      <c r="Q3" s="6">
        <v>60.05</v>
      </c>
      <c r="R3" s="6">
        <v>23</v>
      </c>
      <c r="S3" s="6">
        <v>52</v>
      </c>
      <c r="T3" s="6">
        <v>12</v>
      </c>
      <c r="U3" s="62">
        <v>2000</v>
      </c>
      <c r="V3" s="36">
        <v>5</v>
      </c>
    </row>
    <row r="4" spans="1:22">
      <c r="A4" s="1"/>
      <c r="B4" s="1"/>
      <c r="C4" s="1"/>
      <c r="D4" s="7" t="s">
        <v>12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14.2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4.25" spans="1:22">
      <c r="A6" s="1"/>
      <c r="B6" s="1"/>
      <c r="C6" s="1"/>
      <c r="D6" s="8" t="s">
        <v>13</v>
      </c>
      <c r="E6" s="9"/>
      <c r="F6" s="9"/>
      <c r="G6" s="9"/>
      <c r="H6" s="10"/>
      <c r="I6" s="7"/>
      <c r="J6" s="7"/>
      <c r="K6" s="7"/>
      <c r="L6" s="7"/>
      <c r="M6" s="7"/>
      <c r="N6" s="38" t="s">
        <v>14</v>
      </c>
      <c r="O6" s="39"/>
      <c r="P6" s="39"/>
      <c r="Q6" s="39"/>
      <c r="R6" s="63"/>
      <c r="S6" s="1"/>
      <c r="T6" s="1"/>
      <c r="U6" s="1"/>
      <c r="V6" s="1"/>
    </row>
    <row r="7" spans="1:22">
      <c r="A7" s="1"/>
      <c r="B7" s="1"/>
      <c r="C7" s="1"/>
      <c r="D7" s="11"/>
      <c r="E7" s="12"/>
      <c r="F7" s="12"/>
      <c r="G7" s="12"/>
      <c r="H7" s="13"/>
      <c r="I7" s="7"/>
      <c r="J7" s="7"/>
      <c r="K7" s="7"/>
      <c r="L7" s="7"/>
      <c r="M7" s="7"/>
      <c r="N7" s="40"/>
      <c r="O7" s="41"/>
      <c r="P7" s="41"/>
      <c r="Q7" s="41"/>
      <c r="R7" s="64"/>
      <c r="S7" s="1"/>
      <c r="T7" s="1"/>
      <c r="U7" s="1"/>
      <c r="V7" s="1"/>
    </row>
    <row r="8" ht="14.25" spans="1:22">
      <c r="A8" s="1"/>
      <c r="B8" s="1"/>
      <c r="C8" s="1"/>
      <c r="D8" s="14" t="s">
        <v>15</v>
      </c>
      <c r="E8" s="15">
        <v>130</v>
      </c>
      <c r="F8" s="15">
        <v>150</v>
      </c>
      <c r="G8" s="15">
        <v>150</v>
      </c>
      <c r="H8" s="16">
        <v>130</v>
      </c>
      <c r="I8" s="42" t="s">
        <v>16</v>
      </c>
      <c r="J8" s="43">
        <v>0.9</v>
      </c>
      <c r="K8" s="7"/>
      <c r="L8" s="42" t="s">
        <v>17</v>
      </c>
      <c r="M8" s="44">
        <v>0.95</v>
      </c>
      <c r="N8" s="45" t="s">
        <v>18</v>
      </c>
      <c r="O8" s="46"/>
      <c r="P8" s="46"/>
      <c r="Q8" s="46"/>
      <c r="R8" s="65"/>
      <c r="S8" s="1"/>
      <c r="T8" s="1"/>
      <c r="U8" s="1"/>
      <c r="V8" s="1"/>
    </row>
    <row r="9" ht="14.25" spans="1:22">
      <c r="A9" s="1"/>
      <c r="B9" s="1"/>
      <c r="C9" s="1"/>
      <c r="D9" s="14" t="s">
        <v>19</v>
      </c>
      <c r="E9" s="15">
        <v>-30</v>
      </c>
      <c r="F9" s="15">
        <v>-20</v>
      </c>
      <c r="G9" s="15">
        <v>-20</v>
      </c>
      <c r="H9" s="16">
        <v>-10</v>
      </c>
      <c r="I9" s="47" t="s">
        <v>20</v>
      </c>
      <c r="J9" s="47">
        <v>120</v>
      </c>
      <c r="K9" s="47">
        <v>157</v>
      </c>
      <c r="L9" s="47">
        <v>157</v>
      </c>
      <c r="M9" s="47">
        <v>120</v>
      </c>
      <c r="N9" s="45"/>
      <c r="O9" s="46"/>
      <c r="P9" s="46"/>
      <c r="Q9" s="46"/>
      <c r="R9" s="65"/>
      <c r="S9" s="1"/>
      <c r="T9" s="1"/>
      <c r="U9" s="1"/>
      <c r="V9" s="1"/>
    </row>
    <row r="10" ht="14.25" spans="1:22">
      <c r="A10" s="1"/>
      <c r="B10" s="1"/>
      <c r="C10" s="1" t="s">
        <v>21</v>
      </c>
      <c r="D10" s="17" t="s">
        <v>22</v>
      </c>
      <c r="E10" s="18" t="s">
        <v>23</v>
      </c>
      <c r="F10" s="18" t="s">
        <v>24</v>
      </c>
      <c r="G10" s="18" t="s">
        <v>25</v>
      </c>
      <c r="H10" s="19" t="s">
        <v>26</v>
      </c>
      <c r="I10" s="7"/>
      <c r="J10" s="7" t="s">
        <v>27</v>
      </c>
      <c r="K10" s="7" t="s">
        <v>28</v>
      </c>
      <c r="L10" s="7" t="s">
        <v>29</v>
      </c>
      <c r="M10" s="7" t="s">
        <v>30</v>
      </c>
      <c r="N10" s="48"/>
      <c r="O10" s="49"/>
      <c r="P10" s="49"/>
      <c r="Q10" s="49"/>
      <c r="R10" s="66"/>
      <c r="S10" s="1"/>
      <c r="T10" s="1"/>
      <c r="U10" s="1"/>
      <c r="V10" s="1"/>
    </row>
    <row r="11" spans="1:22">
      <c r="A11" s="1"/>
      <c r="B11" s="1"/>
      <c r="C11" s="1"/>
      <c r="D11" s="20">
        <v>1.1</v>
      </c>
      <c r="E11" s="21">
        <f t="shared" ref="E11:H11" si="0">E15</f>
        <v>75</v>
      </c>
      <c r="F11" s="21">
        <f t="shared" si="0"/>
        <v>58</v>
      </c>
      <c r="G11" s="21">
        <f t="shared" si="0"/>
        <v>-4</v>
      </c>
      <c r="H11" s="22">
        <f t="shared" si="0"/>
        <v>0</v>
      </c>
      <c r="I11" s="50">
        <f t="shared" ref="I11:I24" si="1">D11*$J$8</f>
        <v>0.99</v>
      </c>
      <c r="J11" s="21">
        <f>-TRUNC(K$3*J$3*(G$3-H$3*SIN((E11+J$9)*PI()/180)-SQRT(I$3^2-(E$3-F$3-H$3*COS((E11+J$9)*PI()/180))^2))/5)</f>
        <v>-150248</v>
      </c>
      <c r="K11" s="21">
        <f>-TRUNC(U$3*T$3*(Q$3-R$3*SIN((F11+K$9)*PI()/180)-SQRT(S$3^2-(O$3-P$3-R$3*COS((F11+K$9)*PI()/180))^2))/5)</f>
        <v>-108882</v>
      </c>
      <c r="L11" s="21">
        <f>-TRUNC(U$3*T$3*(Q$3-R$3*SIN((G11+L$9)*PI()/180)-SQRT(S$3^2-(O$3-P$3-R$3*COS((G11+L$9)*PI()/180))^2))/5)</f>
        <v>6332</v>
      </c>
      <c r="M11" s="22">
        <f>-TRUNC(K$3*J$3*(G$3-H$3*SIN((H11+M$9)*PI()/180)-SQRT(I$3^2-(E$3-F$3-H$3*COS((H11+M$9)*PI()/180))^2))/5)</f>
        <v>-1</v>
      </c>
      <c r="N11" s="51">
        <f t="shared" ref="N11:N74" si="2">I11</f>
        <v>0.99</v>
      </c>
      <c r="O11" s="52">
        <f t="shared" ref="O11:R11" si="3">TRUNC(J11*$M$8)</f>
        <v>-142735</v>
      </c>
      <c r="P11" s="52">
        <f t="shared" si="3"/>
        <v>-103437</v>
      </c>
      <c r="Q11" s="52">
        <f t="shared" si="3"/>
        <v>6015</v>
      </c>
      <c r="R11" s="67">
        <f t="shared" si="3"/>
        <v>0</v>
      </c>
      <c r="S11" s="1"/>
      <c r="T11" s="1"/>
      <c r="U11" s="1"/>
      <c r="V11" s="1"/>
    </row>
    <row r="12" spans="1:22">
      <c r="A12" s="1"/>
      <c r="B12" s="1"/>
      <c r="C12" s="1">
        <v>0.9</v>
      </c>
      <c r="D12" s="23">
        <f t="shared" ref="D12:D24" si="4">C12+D11</f>
        <v>2</v>
      </c>
      <c r="E12" s="24">
        <f>E16</f>
        <v>34</v>
      </c>
      <c r="F12" s="24">
        <f>F16</f>
        <v>28</v>
      </c>
      <c r="G12" s="24">
        <v>-18</v>
      </c>
      <c r="H12" s="25">
        <v>16</v>
      </c>
      <c r="I12" s="53">
        <f t="shared" si="1"/>
        <v>1.8</v>
      </c>
      <c r="J12" s="24">
        <f>-TRUNC(K$3*J$3*(G$3-H$3*SIN((E12+J$9)*PI()/180)-SQRT(I$3^2-(E$3-F$3-H$3*COS((E12+J$9)*PI()/180))^2))/5)</f>
        <v>-53002</v>
      </c>
      <c r="K12" s="24">
        <f>-TRUNC(U$3*T$3*(Q$3-R$3*SIN((F12+K$9)*PI()/180)-SQRT(S$3^2-(O$3-P$3-R$3*COS((F12+K$9)*PI()/180))^2))/5)</f>
        <v>-51299</v>
      </c>
      <c r="L12" s="24">
        <f>-TRUNC(U$3*T$3*(Q$3-R$3*SIN((G12+L$9)*PI()/180)-SQRT(S$3^2-(O$3-P$3-R$3*COS((G12+L$9)*PI()/180))^2))/5)</f>
        <v>25046</v>
      </c>
      <c r="M12" s="25">
        <f>-TRUNC(K$3*J$3*(G$3-H$3*SIN((H12+M$9)*PI()/180)-SQRT(I$3^2-(E$3-F$3-H$3*COS((H12+M$9)*PI()/180))^2))/5)</f>
        <v>-18616</v>
      </c>
      <c r="N12" s="54">
        <f t="shared" si="2"/>
        <v>1.8</v>
      </c>
      <c r="O12" s="55">
        <f t="shared" ref="O12:R12" si="5">TRUNC(J12*$M$8)</f>
        <v>-50351</v>
      </c>
      <c r="P12" s="55">
        <f t="shared" si="5"/>
        <v>-48734</v>
      </c>
      <c r="Q12" s="55">
        <f t="shared" si="5"/>
        <v>23793</v>
      </c>
      <c r="R12" s="68">
        <f t="shared" si="5"/>
        <v>-17685</v>
      </c>
      <c r="S12" s="1"/>
      <c r="T12" s="1"/>
      <c r="U12" s="1"/>
      <c r="V12" s="1"/>
    </row>
    <row r="13" spans="1:22">
      <c r="A13" s="1"/>
      <c r="B13" s="1"/>
      <c r="C13" s="1">
        <v>1.05</v>
      </c>
      <c r="D13" s="23">
        <f t="shared" si="4"/>
        <v>3.05</v>
      </c>
      <c r="E13" s="24">
        <f t="shared" ref="E13:H13" si="6">E17</f>
        <v>0</v>
      </c>
      <c r="F13" s="24">
        <f t="shared" si="6"/>
        <v>-4</v>
      </c>
      <c r="G13" s="24">
        <f t="shared" si="6"/>
        <v>58</v>
      </c>
      <c r="H13" s="25">
        <f t="shared" si="6"/>
        <v>75</v>
      </c>
      <c r="I13" s="53">
        <f t="shared" si="1"/>
        <v>2.745</v>
      </c>
      <c r="J13" s="24">
        <f>-TRUNC(K$3*J$3*(G$3-H$3*SIN((E13+J$9)*PI()/180)-SQRT(I$3^2-(E$3-F$3-H$3*COS((E13+J$9)*PI()/180))^2))/5)</f>
        <v>-1</v>
      </c>
      <c r="K13" s="24">
        <f>-TRUNC(U$3*T$3*(Q$3-R$3*SIN((F13+K$9)*PI()/180)-SQRT(S$3^2-(O$3-P$3-R$3*COS((F13+K$9)*PI()/180))^2))/5)</f>
        <v>6332</v>
      </c>
      <c r="L13" s="24">
        <f>-TRUNC(U$3*T$3*(Q$3-R$3*SIN((G13+L$9)*PI()/180)-SQRT(S$3^2-(O$3-P$3-R$3*COS((G13+L$9)*PI()/180))^2))/5)</f>
        <v>-108882</v>
      </c>
      <c r="M13" s="25">
        <f>-TRUNC(K$3*J$3*(G$3-H$3*SIN((H13+M$9)*PI()/180)-SQRT(I$3^2-(E$3-F$3-H$3*COS((H13+M$9)*PI()/180))^2))/5)</f>
        <v>-150248</v>
      </c>
      <c r="N13" s="54">
        <f t="shared" si="2"/>
        <v>2.745</v>
      </c>
      <c r="O13" s="55">
        <f t="shared" ref="O13:R13" si="7">TRUNC(J13*$M$8)</f>
        <v>0</v>
      </c>
      <c r="P13" s="55">
        <f t="shared" si="7"/>
        <v>6015</v>
      </c>
      <c r="Q13" s="55">
        <f t="shared" si="7"/>
        <v>-103437</v>
      </c>
      <c r="R13" s="68">
        <f t="shared" si="7"/>
        <v>-142735</v>
      </c>
      <c r="S13" s="1"/>
      <c r="T13" s="1"/>
      <c r="U13" s="1"/>
      <c r="V13" s="1"/>
    </row>
    <row r="14" spans="1:22">
      <c r="A14" s="1"/>
      <c r="B14" s="1"/>
      <c r="C14" s="1">
        <v>0.9</v>
      </c>
      <c r="D14" s="23">
        <f t="shared" si="4"/>
        <v>3.95</v>
      </c>
      <c r="E14" s="24">
        <f t="shared" ref="E14:H14" si="8">E18</f>
        <v>16</v>
      </c>
      <c r="F14" s="24">
        <f t="shared" si="8"/>
        <v>-18</v>
      </c>
      <c r="G14" s="24">
        <f t="shared" si="8"/>
        <v>28</v>
      </c>
      <c r="H14" s="25">
        <f t="shared" si="8"/>
        <v>34</v>
      </c>
      <c r="I14" s="53">
        <f t="shared" si="1"/>
        <v>3.555</v>
      </c>
      <c r="J14" s="24">
        <f>-TRUNC(K$3*J$3*(G$3-H$3*SIN((E14+J$9)*PI()/180)-SQRT(I$3^2-(E$3-F$3-H$3*COS((E14+J$9)*PI()/180))^2))/5)</f>
        <v>-18616</v>
      </c>
      <c r="K14" s="24">
        <f>-TRUNC(U$3*T$3*(Q$3-R$3*SIN((F14+K$9)*PI()/180)-SQRT(S$3^2-(O$3-P$3-R$3*COS((F14+K$9)*PI()/180))^2))/5)</f>
        <v>25046</v>
      </c>
      <c r="L14" s="24">
        <f>-TRUNC(U$3*T$3*(Q$3-R$3*SIN((G14+L$9)*PI()/180)-SQRT(S$3^2-(O$3-P$3-R$3*COS((G14+L$9)*PI()/180))^2))/5)</f>
        <v>-51299</v>
      </c>
      <c r="M14" s="25">
        <f>-TRUNC(K$3*J$3*(G$3-H$3*SIN((H14+M$9)*PI()/180)-SQRT(I$3^2-(E$3-F$3-H$3*COS((H14+M$9)*PI()/180))^2))/5)</f>
        <v>-53002</v>
      </c>
      <c r="N14" s="54">
        <f t="shared" si="2"/>
        <v>3.555</v>
      </c>
      <c r="O14" s="55">
        <f t="shared" ref="O14:R14" si="9">TRUNC(J14*$M$8)</f>
        <v>-17685</v>
      </c>
      <c r="P14" s="55">
        <f t="shared" si="9"/>
        <v>23793</v>
      </c>
      <c r="Q14" s="55">
        <f t="shared" si="9"/>
        <v>-48734</v>
      </c>
      <c r="R14" s="68">
        <f t="shared" si="9"/>
        <v>-50351</v>
      </c>
      <c r="S14" s="1"/>
      <c r="T14" s="1"/>
      <c r="U14" s="1"/>
      <c r="V14" s="1"/>
    </row>
    <row r="15" spans="1:22">
      <c r="A15" s="1"/>
      <c r="B15" s="1"/>
      <c r="C15" s="1">
        <v>1.05</v>
      </c>
      <c r="D15" s="23">
        <f t="shared" si="4"/>
        <v>5</v>
      </c>
      <c r="E15" s="26">
        <v>75</v>
      </c>
      <c r="F15" s="26">
        <v>58</v>
      </c>
      <c r="G15" s="24">
        <f>F17</f>
        <v>-4</v>
      </c>
      <c r="H15" s="25">
        <f>E17</f>
        <v>0</v>
      </c>
      <c r="I15" s="53">
        <f t="shared" si="1"/>
        <v>4.5</v>
      </c>
      <c r="J15" s="24">
        <f>-TRUNC(K$3*J$3*(G$3-H$3*SIN((E15+J$9)*PI()/180)-SQRT(I$3^2-(E$3-F$3-H$3*COS((E15+J$9)*PI()/180))^2))/5)</f>
        <v>-150248</v>
      </c>
      <c r="K15" s="24">
        <f>-TRUNC(U$3*T$3*(Q$3-R$3*SIN((F15+K$9)*PI()/180)-SQRT(S$3^2-(O$3-P$3-R$3*COS((F15+K$9)*PI()/180))^2))/5)</f>
        <v>-108882</v>
      </c>
      <c r="L15" s="24">
        <f>-TRUNC(U$3*T$3*(Q$3-R$3*SIN((G15+L$9)*PI()/180)-SQRT(S$3^2-(O$3-P$3-R$3*COS((G15+L$9)*PI()/180))^2))/5)</f>
        <v>6332</v>
      </c>
      <c r="M15" s="25">
        <f>-TRUNC(K$3*J$3*(G$3-H$3*SIN((H15+M$9)*PI()/180)-SQRT(I$3^2-(E$3-F$3-H$3*COS((H15+M$9)*PI()/180))^2))/5)</f>
        <v>-1</v>
      </c>
      <c r="N15" s="54">
        <f t="shared" si="2"/>
        <v>4.5</v>
      </c>
      <c r="O15" s="55">
        <f t="shared" ref="O15:R15" si="10">TRUNC(J15*$M$8)</f>
        <v>-142735</v>
      </c>
      <c r="P15" s="55">
        <f t="shared" si="10"/>
        <v>-103437</v>
      </c>
      <c r="Q15" s="55">
        <f t="shared" si="10"/>
        <v>6015</v>
      </c>
      <c r="R15" s="68">
        <f t="shared" si="10"/>
        <v>0</v>
      </c>
      <c r="S15" s="1"/>
      <c r="T15" s="1"/>
      <c r="U15" s="1"/>
      <c r="V15" s="1"/>
    </row>
    <row r="16" spans="1:22">
      <c r="A16" s="1"/>
      <c r="B16" s="1"/>
      <c r="C16" s="1">
        <v>0.9</v>
      </c>
      <c r="D16" s="23">
        <f t="shared" si="4"/>
        <v>5.9</v>
      </c>
      <c r="E16" s="26">
        <v>34</v>
      </c>
      <c r="F16" s="26">
        <v>28</v>
      </c>
      <c r="G16" s="24">
        <f>F18</f>
        <v>-18</v>
      </c>
      <c r="H16" s="25">
        <f>E18</f>
        <v>16</v>
      </c>
      <c r="I16" s="53">
        <f t="shared" si="1"/>
        <v>5.31</v>
      </c>
      <c r="J16" s="24">
        <f>-TRUNC(K$3*J$3*(G$3-H$3*SIN((E16+J$9)*PI()/180)-SQRT(I$3^2-(E$3-F$3-H$3*COS((E16+J$9)*PI()/180))^2))/5)</f>
        <v>-53002</v>
      </c>
      <c r="K16" s="24">
        <f>-TRUNC(U$3*T$3*(Q$3-R$3*SIN((F16+K$9)*PI()/180)-SQRT(S$3^2-(O$3-P$3-R$3*COS((F16+K$9)*PI()/180))^2))/5)</f>
        <v>-51299</v>
      </c>
      <c r="L16" s="24">
        <f>-TRUNC(U$3*T$3*(Q$3-R$3*SIN((G16+L$9)*PI()/180)-SQRT(S$3^2-(O$3-P$3-R$3*COS((G16+L$9)*PI()/180))^2))/5)</f>
        <v>25046</v>
      </c>
      <c r="M16" s="25">
        <f>-TRUNC(K$3*J$3*(G$3-H$3*SIN((H16+M$9)*PI()/180)-SQRT(I$3^2-(E$3-F$3-H$3*COS((H16+M$9)*PI()/180))^2))/5)</f>
        <v>-18616</v>
      </c>
      <c r="N16" s="54">
        <f t="shared" si="2"/>
        <v>5.31</v>
      </c>
      <c r="O16" s="55">
        <f t="shared" ref="O16:R16" si="11">TRUNC(J16*$M$8)</f>
        <v>-50351</v>
      </c>
      <c r="P16" s="55">
        <f t="shared" si="11"/>
        <v>-48734</v>
      </c>
      <c r="Q16" s="55">
        <f t="shared" si="11"/>
        <v>23793</v>
      </c>
      <c r="R16" s="68">
        <f t="shared" si="11"/>
        <v>-17685</v>
      </c>
      <c r="S16" s="1"/>
      <c r="T16" s="1"/>
      <c r="U16" s="1"/>
      <c r="V16" s="1"/>
    </row>
    <row r="17" spans="1:22">
      <c r="A17" s="1"/>
      <c r="B17" s="1"/>
      <c r="C17" s="1">
        <v>1.05</v>
      </c>
      <c r="D17" s="23">
        <f t="shared" si="4"/>
        <v>6.95</v>
      </c>
      <c r="E17" s="26">
        <v>0</v>
      </c>
      <c r="F17" s="26">
        <v>-4</v>
      </c>
      <c r="G17" s="24">
        <f>F15</f>
        <v>58</v>
      </c>
      <c r="H17" s="25">
        <f>E15</f>
        <v>75</v>
      </c>
      <c r="I17" s="53">
        <f t="shared" si="1"/>
        <v>6.255</v>
      </c>
      <c r="J17" s="24">
        <f>-TRUNC(K$3*J$3*(G$3-H$3*SIN((E17+J$9)*PI()/180)-SQRT(I$3^2-(E$3-F$3-H$3*COS((E17+J$9)*PI()/180))^2))/5)</f>
        <v>-1</v>
      </c>
      <c r="K17" s="24">
        <f>-TRUNC(U$3*T$3*(Q$3-R$3*SIN((F17+K$9)*PI()/180)-SQRT(S$3^2-(O$3-P$3-R$3*COS((F17+K$9)*PI()/180))^2))/5)</f>
        <v>6332</v>
      </c>
      <c r="L17" s="24">
        <f>-TRUNC(U$3*T$3*(Q$3-R$3*SIN((G17+L$9)*PI()/180)-SQRT(S$3^2-(O$3-P$3-R$3*COS((G17+L$9)*PI()/180))^2))/5)</f>
        <v>-108882</v>
      </c>
      <c r="M17" s="25">
        <f>-TRUNC(K$3*J$3*(G$3-H$3*SIN((H17+M$9)*PI()/180)-SQRT(I$3^2-(E$3-F$3-H$3*COS((H17+M$9)*PI()/180))^2))/5)</f>
        <v>-150248</v>
      </c>
      <c r="N17" s="54">
        <f t="shared" si="2"/>
        <v>6.255</v>
      </c>
      <c r="O17" s="55">
        <f t="shared" ref="O17:R17" si="12">TRUNC(J17*$M$8)</f>
        <v>0</v>
      </c>
      <c r="P17" s="55">
        <f t="shared" si="12"/>
        <v>6015</v>
      </c>
      <c r="Q17" s="55">
        <f t="shared" si="12"/>
        <v>-103437</v>
      </c>
      <c r="R17" s="68">
        <f t="shared" si="12"/>
        <v>-142735</v>
      </c>
      <c r="S17" s="1"/>
      <c r="T17" s="1"/>
      <c r="U17" s="1"/>
      <c r="V17" s="1"/>
    </row>
    <row r="18" spans="1:22">
      <c r="A18" s="1"/>
      <c r="B18" s="1"/>
      <c r="C18" s="1">
        <v>0.9</v>
      </c>
      <c r="D18" s="23">
        <f t="shared" si="4"/>
        <v>7.85</v>
      </c>
      <c r="E18" s="26">
        <v>16</v>
      </c>
      <c r="F18" s="26">
        <v>-18</v>
      </c>
      <c r="G18" s="24">
        <f>F16</f>
        <v>28</v>
      </c>
      <c r="H18" s="25">
        <f>E16</f>
        <v>34</v>
      </c>
      <c r="I18" s="53">
        <f t="shared" si="1"/>
        <v>7.065</v>
      </c>
      <c r="J18" s="24">
        <f>-TRUNC(K$3*J$3*(G$3-H$3*SIN((E18+J$9)*PI()/180)-SQRT(I$3^2-(E$3-F$3-H$3*COS((E18+J$9)*PI()/180))^2))/5)</f>
        <v>-18616</v>
      </c>
      <c r="K18" s="24">
        <f>-TRUNC(U$3*T$3*(Q$3-R$3*SIN((F18+K$9)*PI()/180)-SQRT(S$3^2-(O$3-P$3-R$3*COS((F18+K$9)*PI()/180))^2))/5)</f>
        <v>25046</v>
      </c>
      <c r="L18" s="24">
        <f>-TRUNC(U$3*T$3*(Q$3-R$3*SIN((G18+L$9)*PI()/180)-SQRT(S$3^2-(O$3-P$3-R$3*COS((G18+L$9)*PI()/180))^2))/5)</f>
        <v>-51299</v>
      </c>
      <c r="M18" s="25">
        <f>-TRUNC(K$3*J$3*(G$3-H$3*SIN((H18+M$9)*PI()/180)-SQRT(I$3^2-(E$3-F$3-H$3*COS((H18+M$9)*PI()/180))^2))/5)</f>
        <v>-53002</v>
      </c>
      <c r="N18" s="54">
        <f t="shared" si="2"/>
        <v>7.065</v>
      </c>
      <c r="O18" s="55">
        <f t="shared" ref="O18:R18" si="13">TRUNC(J18*$M$8)</f>
        <v>-17685</v>
      </c>
      <c r="P18" s="55">
        <f t="shared" si="13"/>
        <v>23793</v>
      </c>
      <c r="Q18" s="55">
        <f t="shared" si="13"/>
        <v>-48734</v>
      </c>
      <c r="R18" s="68">
        <f t="shared" si="13"/>
        <v>-50351</v>
      </c>
      <c r="S18" s="1"/>
      <c r="T18" s="1"/>
      <c r="U18" s="1"/>
      <c r="V18" s="1"/>
    </row>
    <row r="19" spans="1:22">
      <c r="A19" s="1"/>
      <c r="B19" s="1"/>
      <c r="C19" s="1">
        <v>1.05</v>
      </c>
      <c r="D19" s="23">
        <f t="shared" si="4"/>
        <v>8.9</v>
      </c>
      <c r="E19" s="24">
        <f t="shared" ref="E19:H19" si="14">E15</f>
        <v>75</v>
      </c>
      <c r="F19" s="24">
        <f t="shared" si="14"/>
        <v>58</v>
      </c>
      <c r="G19" s="24">
        <f t="shared" si="14"/>
        <v>-4</v>
      </c>
      <c r="H19" s="25">
        <f t="shared" si="14"/>
        <v>0</v>
      </c>
      <c r="I19" s="53">
        <f t="shared" si="1"/>
        <v>8.01</v>
      </c>
      <c r="J19" s="24">
        <f>-TRUNC(K$3*J$3*(G$3-H$3*SIN((E19+J$9)*PI()/180)-SQRT(I$3^2-(E$3-F$3-H$3*COS((E19+J$9)*PI()/180))^2))/5)</f>
        <v>-150248</v>
      </c>
      <c r="K19" s="24">
        <f>-TRUNC(U$3*T$3*(Q$3-R$3*SIN((F19+K$9)*PI()/180)-SQRT(S$3^2-(O$3-P$3-R$3*COS((F19+K$9)*PI()/180))^2))/5)</f>
        <v>-108882</v>
      </c>
      <c r="L19" s="24">
        <f>-TRUNC(U$3*T$3*(Q$3-R$3*SIN((G19+L$9)*PI()/180)-SQRT(S$3^2-(O$3-P$3-R$3*COS((G19+L$9)*PI()/180))^2))/5)</f>
        <v>6332</v>
      </c>
      <c r="M19" s="25">
        <f>-TRUNC(K$3*J$3*(G$3-H$3*SIN((H19+M$9)*PI()/180)-SQRT(I$3^2-(E$3-F$3-H$3*COS((H19+M$9)*PI()/180))^2))/5)</f>
        <v>-1</v>
      </c>
      <c r="N19" s="54">
        <f t="shared" si="2"/>
        <v>8.01</v>
      </c>
      <c r="O19" s="55">
        <f t="shared" ref="O19:R19" si="15">TRUNC(J19*$M$8)</f>
        <v>-142735</v>
      </c>
      <c r="P19" s="55">
        <f t="shared" si="15"/>
        <v>-103437</v>
      </c>
      <c r="Q19" s="55">
        <f t="shared" si="15"/>
        <v>6015</v>
      </c>
      <c r="R19" s="68">
        <f t="shared" si="15"/>
        <v>0</v>
      </c>
      <c r="S19" s="1"/>
      <c r="T19" s="1"/>
      <c r="U19" s="1"/>
      <c r="V19" s="1"/>
    </row>
    <row r="20" spans="1:22">
      <c r="A20" s="1"/>
      <c r="B20" s="1"/>
      <c r="C20" s="1">
        <v>0.9</v>
      </c>
      <c r="D20" s="23">
        <f t="shared" si="4"/>
        <v>9.8</v>
      </c>
      <c r="E20" s="24">
        <f t="shared" ref="E20:H20" si="16">E16</f>
        <v>34</v>
      </c>
      <c r="F20" s="24">
        <f t="shared" si="16"/>
        <v>28</v>
      </c>
      <c r="G20" s="24">
        <f t="shared" si="16"/>
        <v>-18</v>
      </c>
      <c r="H20" s="25">
        <f t="shared" si="16"/>
        <v>16</v>
      </c>
      <c r="I20" s="53">
        <f t="shared" si="1"/>
        <v>8.82</v>
      </c>
      <c r="J20" s="24">
        <f>-TRUNC(K$3*J$3*(G$3-H$3*SIN((E20+J$9)*PI()/180)-SQRT(I$3^2-(E$3-F$3-H$3*COS((E20+J$9)*PI()/180))^2))/5)</f>
        <v>-53002</v>
      </c>
      <c r="K20" s="24">
        <f>-TRUNC(U$3*T$3*(Q$3-R$3*SIN((F20+K$9)*PI()/180)-SQRT(S$3^2-(O$3-P$3-R$3*COS((F20+K$9)*PI()/180))^2))/5)</f>
        <v>-51299</v>
      </c>
      <c r="L20" s="24">
        <f>-TRUNC(U$3*T$3*(Q$3-R$3*SIN((G20+L$9)*PI()/180)-SQRT(S$3^2-(O$3-P$3-R$3*COS((G20+L$9)*PI()/180))^2))/5)</f>
        <v>25046</v>
      </c>
      <c r="M20" s="25">
        <f>-TRUNC(K$3*J$3*(G$3-H$3*SIN((H20+M$9)*PI()/180)-SQRT(I$3^2-(E$3-F$3-H$3*COS((H20+M$9)*PI()/180))^2))/5)</f>
        <v>-18616</v>
      </c>
      <c r="N20" s="54">
        <f t="shared" si="2"/>
        <v>8.82</v>
      </c>
      <c r="O20" s="55">
        <f t="shared" ref="O20:R20" si="17">TRUNC(J20*$M$8)</f>
        <v>-50351</v>
      </c>
      <c r="P20" s="55">
        <f t="shared" si="17"/>
        <v>-48734</v>
      </c>
      <c r="Q20" s="55">
        <f t="shared" si="17"/>
        <v>23793</v>
      </c>
      <c r="R20" s="68">
        <f t="shared" si="17"/>
        <v>-17685</v>
      </c>
      <c r="S20" s="1"/>
      <c r="T20" s="1"/>
      <c r="U20" s="1"/>
      <c r="V20" s="1"/>
    </row>
    <row r="21" spans="1:22">
      <c r="A21" s="1"/>
      <c r="B21" s="1"/>
      <c r="C21" s="1">
        <v>1.05</v>
      </c>
      <c r="D21" s="23">
        <f t="shared" si="4"/>
        <v>10.85</v>
      </c>
      <c r="E21" s="24">
        <f t="shared" ref="E21:H21" si="18">E17</f>
        <v>0</v>
      </c>
      <c r="F21" s="24">
        <f t="shared" si="18"/>
        <v>-4</v>
      </c>
      <c r="G21" s="24">
        <f t="shared" si="18"/>
        <v>58</v>
      </c>
      <c r="H21" s="25">
        <f t="shared" si="18"/>
        <v>75</v>
      </c>
      <c r="I21" s="53">
        <f t="shared" si="1"/>
        <v>9.765</v>
      </c>
      <c r="J21" s="24">
        <f>-TRUNC(K$3*J$3*(G$3-H$3*SIN((E21+J$9)*PI()/180)-SQRT(I$3^2-(E$3-F$3-H$3*COS((E21+J$9)*PI()/180))^2))/5)</f>
        <v>-1</v>
      </c>
      <c r="K21" s="24">
        <f>-TRUNC(U$3*T$3*(Q$3-R$3*SIN((F21+K$9)*PI()/180)-SQRT(S$3^2-(O$3-P$3-R$3*COS((F21+K$9)*PI()/180))^2))/5)</f>
        <v>6332</v>
      </c>
      <c r="L21" s="24">
        <f>-TRUNC(U$3*T$3*(Q$3-R$3*SIN((G21+L$9)*PI()/180)-SQRT(S$3^2-(O$3-P$3-R$3*COS((G21+L$9)*PI()/180))^2))/5)</f>
        <v>-108882</v>
      </c>
      <c r="M21" s="25">
        <f>-TRUNC(K$3*J$3*(G$3-H$3*SIN((H21+M$9)*PI()/180)-SQRT(I$3^2-(E$3-F$3-H$3*COS((H21+M$9)*PI()/180))^2))/5)</f>
        <v>-150248</v>
      </c>
      <c r="N21" s="54">
        <f t="shared" si="2"/>
        <v>9.765</v>
      </c>
      <c r="O21" s="55">
        <f t="shared" ref="O21:R21" si="19">TRUNC(J21*$M$8)</f>
        <v>0</v>
      </c>
      <c r="P21" s="55">
        <f t="shared" si="19"/>
        <v>6015</v>
      </c>
      <c r="Q21" s="55">
        <f t="shared" si="19"/>
        <v>-103437</v>
      </c>
      <c r="R21" s="68">
        <f t="shared" si="19"/>
        <v>-142735</v>
      </c>
      <c r="S21" s="1"/>
      <c r="T21" s="1"/>
      <c r="U21" s="1"/>
      <c r="V21" s="1"/>
    </row>
    <row r="22" spans="1:22">
      <c r="A22" s="1"/>
      <c r="B22" s="1"/>
      <c r="C22" s="1">
        <v>0.9</v>
      </c>
      <c r="D22" s="23">
        <f t="shared" si="4"/>
        <v>11.75</v>
      </c>
      <c r="E22" s="24">
        <f t="shared" ref="E22:H22" si="20">E18</f>
        <v>16</v>
      </c>
      <c r="F22" s="24">
        <f t="shared" si="20"/>
        <v>-18</v>
      </c>
      <c r="G22" s="24">
        <f t="shared" si="20"/>
        <v>28</v>
      </c>
      <c r="H22" s="25">
        <f t="shared" si="20"/>
        <v>34</v>
      </c>
      <c r="I22" s="53">
        <f t="shared" si="1"/>
        <v>10.575</v>
      </c>
      <c r="J22" s="24">
        <f>-TRUNC(K$3*J$3*(G$3-H$3*SIN((E22+J$9)*PI()/180)-SQRT(I$3^2-(E$3-F$3-H$3*COS((E22+J$9)*PI()/180))^2))/5)</f>
        <v>-18616</v>
      </c>
      <c r="K22" s="24">
        <f>-TRUNC(U$3*T$3*(Q$3-R$3*SIN((F22+K$9)*PI()/180)-SQRT(S$3^2-(O$3-P$3-R$3*COS((F22+K$9)*PI()/180))^2))/5)</f>
        <v>25046</v>
      </c>
      <c r="L22" s="24">
        <f>-TRUNC(U$3*T$3*(Q$3-R$3*SIN((G22+L$9)*PI()/180)-SQRT(S$3^2-(O$3-P$3-R$3*COS((G22+L$9)*PI()/180))^2))/5)</f>
        <v>-51299</v>
      </c>
      <c r="M22" s="25">
        <f>-TRUNC(K$3*J$3*(G$3-H$3*SIN((H22+M$9)*PI()/180)-SQRT(I$3^2-(E$3-F$3-H$3*COS((H22+M$9)*PI()/180))^2))/5)</f>
        <v>-53002</v>
      </c>
      <c r="N22" s="54">
        <f t="shared" si="2"/>
        <v>10.575</v>
      </c>
      <c r="O22" s="55">
        <f t="shared" ref="O22:R22" si="21">TRUNC(J22*$M$8)</f>
        <v>-17685</v>
      </c>
      <c r="P22" s="55">
        <f t="shared" si="21"/>
        <v>23793</v>
      </c>
      <c r="Q22" s="55">
        <f t="shared" si="21"/>
        <v>-48734</v>
      </c>
      <c r="R22" s="68">
        <f t="shared" si="21"/>
        <v>-50351</v>
      </c>
      <c r="S22" s="1"/>
      <c r="T22" s="1"/>
      <c r="U22" s="1"/>
      <c r="V22" s="1"/>
    </row>
    <row r="23" spans="1:22">
      <c r="A23" s="1"/>
      <c r="B23" s="1"/>
      <c r="C23" s="27">
        <v>0.8</v>
      </c>
      <c r="D23" s="28">
        <f t="shared" si="4"/>
        <v>12.55</v>
      </c>
      <c r="E23" s="26">
        <v>55</v>
      </c>
      <c r="F23" s="26">
        <v>36</v>
      </c>
      <c r="G23" s="24">
        <f>F17</f>
        <v>-4</v>
      </c>
      <c r="H23" s="25">
        <f>E17</f>
        <v>0</v>
      </c>
      <c r="I23" s="53">
        <f t="shared" si="1"/>
        <v>11.295</v>
      </c>
      <c r="J23" s="24">
        <f>-TRUNC(K$3*J$3*(G$3-H$3*SIN((E23+J$9)*PI()/180)-SQRT(I$3^2-(E$3-F$3-H$3*COS((E23+J$9)*PI()/180))^2))/5)</f>
        <v>-102298</v>
      </c>
      <c r="K23" s="24">
        <f>-TRUNC(U$3*T$3*(Q$3-R$3*SIN((F23+K$9)*PI()/180)-SQRT(S$3^2-(O$3-P$3-R$3*COS((F23+K$9)*PI()/180))^2))/5)</f>
        <v>-66903</v>
      </c>
      <c r="L23" s="24">
        <f>-TRUNC(U$3*T$3*(Q$3-R$3*SIN((G23+L$9)*PI()/180)-SQRT(S$3^2-(O$3-P$3-R$3*COS((G23+L$9)*PI()/180))^2))/5)</f>
        <v>6332</v>
      </c>
      <c r="M23" s="25">
        <f>-TRUNC(K$3*J$3*(G$3-H$3*SIN((H23+M$9)*PI()/180)-SQRT(I$3^2-(E$3-F$3-H$3*COS((H23+M$9)*PI()/180))^2))/5)</f>
        <v>-1</v>
      </c>
      <c r="N23" s="54">
        <f t="shared" si="2"/>
        <v>11.295</v>
      </c>
      <c r="O23" s="55">
        <f t="shared" ref="O23:R23" si="22">TRUNC(J23*$M$8)</f>
        <v>-97183</v>
      </c>
      <c r="P23" s="55">
        <f t="shared" si="22"/>
        <v>-63557</v>
      </c>
      <c r="Q23" s="55">
        <f t="shared" si="22"/>
        <v>6015</v>
      </c>
      <c r="R23" s="68">
        <f t="shared" si="22"/>
        <v>0</v>
      </c>
      <c r="S23" s="1"/>
      <c r="T23" s="1"/>
      <c r="U23" s="1"/>
      <c r="V23" s="1"/>
    </row>
    <row r="24" ht="14.25" spans="1:22">
      <c r="A24" s="1"/>
      <c r="B24" s="1"/>
      <c r="C24" s="27">
        <v>1</v>
      </c>
      <c r="D24" s="29">
        <f t="shared" si="4"/>
        <v>13.55</v>
      </c>
      <c r="E24" s="30">
        <v>0</v>
      </c>
      <c r="F24" s="30">
        <v>0</v>
      </c>
      <c r="G24" s="30">
        <v>0</v>
      </c>
      <c r="H24" s="31">
        <v>0</v>
      </c>
      <c r="I24" s="53">
        <f t="shared" si="1"/>
        <v>12.195</v>
      </c>
      <c r="J24" s="24">
        <f>-TRUNC(K$3*J$3*(G$3-H$3*SIN((E24+J$9)*PI()/180)-SQRT(I$3^2-(E$3-F$3-H$3*COS((E24+J$9)*PI()/180))^2))/5)</f>
        <v>-1</v>
      </c>
      <c r="K24" s="24">
        <f>-TRUNC(U$3*T$3*(Q$3-R$3*SIN((F24+K$9)*PI()/180)-SQRT(S$3^2-(O$3-P$3-R$3*COS((F24+K$9)*PI()/180))^2))/5)</f>
        <v>-2</v>
      </c>
      <c r="L24" s="24">
        <f>-TRUNC(U$3*T$3*(Q$3-R$3*SIN((G24+L$9)*PI()/180)-SQRT(S$3^2-(O$3-P$3-R$3*COS((G24+L$9)*PI()/180))^2))/5)</f>
        <v>-2</v>
      </c>
      <c r="M24" s="25">
        <f>-TRUNC(K$3*J$3*(G$3-H$3*SIN((H24+M$9)*PI()/180)-SQRT(I$3^2-(E$3-F$3-H$3*COS((H24+M$9)*PI()/180))^2))/5)</f>
        <v>-1</v>
      </c>
      <c r="N24" s="56">
        <f t="shared" si="2"/>
        <v>12.195</v>
      </c>
      <c r="O24" s="57">
        <f t="shared" ref="O24:R24" si="23">TRUNC(J24*$M$8)</f>
        <v>0</v>
      </c>
      <c r="P24" s="57">
        <f t="shared" si="23"/>
        <v>-1</v>
      </c>
      <c r="Q24" s="57">
        <f t="shared" si="23"/>
        <v>-1</v>
      </c>
      <c r="R24" s="69">
        <f t="shared" si="23"/>
        <v>0</v>
      </c>
      <c r="S24" s="1"/>
      <c r="T24" s="1"/>
      <c r="U24" s="1"/>
      <c r="V24" s="1"/>
    </row>
    <row r="25" spans="1:24">
      <c r="A25">
        <v>2.97</v>
      </c>
      <c r="B25">
        <v>-1.27088414634146</v>
      </c>
      <c r="C25">
        <v>-2.90945121951219</v>
      </c>
      <c r="D25" s="28">
        <v>0</v>
      </c>
      <c r="E25" s="1">
        <f>'LW40'!H25</f>
        <v>21.35819779</v>
      </c>
      <c r="F25" s="70">
        <f>'LW40'!G25</f>
        <v>26.42470327</v>
      </c>
      <c r="G25" s="1">
        <f>'LW40'!F25</f>
        <v>5.122775929</v>
      </c>
      <c r="H25" s="1">
        <f>'LW40'!E25</f>
        <v>31.53624858</v>
      </c>
      <c r="I25" s="58">
        <f t="shared" ref="I25:I88" si="24">D25</f>
        <v>0</v>
      </c>
      <c r="J25" s="24">
        <f>-TRUNC(K$3*J$3*(G$3-H$3*SIN((E25+J$9)*PI()/180)-SQRT(I$3^2-(E$3-F$3-H$3*COS((E25+J$9)*PI()/180))^2))/5)</f>
        <v>-27647</v>
      </c>
      <c r="K25" s="24">
        <f>-TRUNC(U$3*T$3*(Q$3-R$3*SIN((F25+K$9)*PI()/180)-SQRT(S$3^2-(O$3-P$3-R$3*COS((F25+K$9)*PI()/180))^2))/5)</f>
        <v>-48237</v>
      </c>
      <c r="L25" s="24">
        <f>-TRUNC(U$3*T$3*(Q$3-R$3*SIN((G25+L$9)*PI()/180)-SQRT(S$3^2-(O$3-P$3-R$3*COS((G25+L$9)*PI()/180))^2))/5)</f>
        <v>-8610</v>
      </c>
      <c r="M25" s="25">
        <f>-TRUNC(K$3*J$3*(G$3-H$3*SIN((H25+M$9)*PI()/180)-SQRT(I$3^2-(E$3-F$3-H$3*COS((H25+M$9)*PI()/180))^2))/5)</f>
        <v>-47693</v>
      </c>
      <c r="N25" s="59">
        <f t="shared" si="2"/>
        <v>0</v>
      </c>
      <c r="O25" s="60">
        <v>0</v>
      </c>
      <c r="P25" s="60">
        <v>0</v>
      </c>
      <c r="Q25" s="60">
        <v>0</v>
      </c>
      <c r="R25" s="60">
        <v>0</v>
      </c>
      <c r="S25" s="1"/>
      <c r="T25" s="1">
        <f>[1]右脚开始走!$T$25</f>
        <v>0.03</v>
      </c>
      <c r="U25" s="28"/>
      <c r="V25" s="1">
        <v>6.2253483093175</v>
      </c>
      <c r="X25" t="e">
        <f>#REF!-0.5</f>
        <v>#REF!</v>
      </c>
    </row>
    <row r="26" spans="1:24">
      <c r="A26">
        <v>2.985</v>
      </c>
      <c r="B26">
        <v>-1.27957317073171</v>
      </c>
      <c r="C26">
        <v>-2.92682926829268</v>
      </c>
      <c r="D26" s="28">
        <f t="shared" ref="D26:D89" si="25">D25+T25</f>
        <v>0.03</v>
      </c>
      <c r="E26" s="1">
        <f>'LW40'!H26</f>
        <v>21.73224231</v>
      </c>
      <c r="F26" s="70">
        <f>'LW40'!G26</f>
        <v>26.4852637</v>
      </c>
      <c r="G26" s="1">
        <f>'LW40'!F26</f>
        <v>4.903899875</v>
      </c>
      <c r="H26" s="1">
        <f>'LW40'!E26</f>
        <v>31.3621105</v>
      </c>
      <c r="I26" s="58">
        <f t="shared" si="24"/>
        <v>0.03</v>
      </c>
      <c r="J26" s="24">
        <f>-TRUNC(K$3*J$3*(G$3-H$3*SIN((E26+J$9)*PI()/180)-SQRT(I$3^2-(E$3-F$3-H$3*COS((E26+J$9)*PI()/180))^2))/5)</f>
        <v>-28321</v>
      </c>
      <c r="K26" s="24">
        <f>-TRUNC(U$3*T$3*(Q$3-R$3*SIN((F26+K$9)*PI()/180)-SQRT(S$3^2-(O$3-P$3-R$3*COS((F26+K$9)*PI()/180))^2))/5)</f>
        <v>-48354</v>
      </c>
      <c r="L26" s="24">
        <f>-TRUNC(U$3*T$3*(Q$3-R$3*SIN((G26+L$9)*PI()/180)-SQRT(S$3^2-(O$3-P$3-R$3*COS((G26+L$9)*PI()/180))^2))/5)</f>
        <v>-8232</v>
      </c>
      <c r="M26" s="25">
        <f>-TRUNC(K$3*J$3*(G$3-H$3*SIN((H26+M$9)*PI()/180)-SQRT(I$3^2-(E$3-F$3-H$3*COS((H26+M$9)*PI()/180))^2))/5)</f>
        <v>-47323</v>
      </c>
      <c r="N26" s="59">
        <f t="shared" si="2"/>
        <v>0.03</v>
      </c>
      <c r="O26" s="60">
        <f t="shared" ref="O26:O89" si="26">(J26-J25)/(D26-D25)</f>
        <v>-22466.6666666667</v>
      </c>
      <c r="P26" s="60">
        <f>(K26-K25)/(D26-D25)</f>
        <v>-3900</v>
      </c>
      <c r="Q26" s="60">
        <f t="shared" ref="Q26:Q89" si="27">(L26-L25)/(D26-D25)</f>
        <v>12600</v>
      </c>
      <c r="R26" s="60">
        <f t="shared" ref="R26:R89" si="28">(M26-M25)/(D26-D25)</f>
        <v>12333.3333333333</v>
      </c>
      <c r="S26" s="1"/>
      <c r="T26" s="1">
        <f>[1]右脚开始走!$T$25</f>
        <v>0.03</v>
      </c>
      <c r="U26" s="28"/>
      <c r="V26" s="1">
        <v>8.81695255673208</v>
      </c>
      <c r="X26" t="e">
        <f t="shared" ref="X26:X89" si="29">X25-0.5</f>
        <v>#REF!</v>
      </c>
    </row>
    <row r="27" spans="1:24">
      <c r="A27">
        <v>3</v>
      </c>
      <c r="B27">
        <v>-1.29512195121951</v>
      </c>
      <c r="C27">
        <v>-2.94009146341463</v>
      </c>
      <c r="D27" s="28">
        <f t="shared" si="25"/>
        <v>0.06</v>
      </c>
      <c r="E27" s="1">
        <f>'LW40'!H27</f>
        <v>22.1127147</v>
      </c>
      <c r="F27" s="70">
        <f>'LW40'!G27</f>
        <v>26.53904149</v>
      </c>
      <c r="G27" s="1">
        <f>'LW40'!F27</f>
        <v>4.671920373</v>
      </c>
      <c r="H27" s="1">
        <f>'LW40'!E27</f>
        <v>31.18204775</v>
      </c>
      <c r="I27" s="58">
        <f t="shared" si="24"/>
        <v>0.06</v>
      </c>
      <c r="J27" s="24">
        <f>-TRUNC(K$3*J$3*(G$3-H$3*SIN((E27+J$9)*PI()/180)-SQRT(I$3^2-(E$3-F$3-H$3*COS((E27+J$9)*PI()/180))^2))/5)</f>
        <v>-29011</v>
      </c>
      <c r="K27" s="24">
        <f>-TRUNC(U$3*T$3*(Q$3-R$3*SIN((F27+K$9)*PI()/180)-SQRT(S$3^2-(O$3-P$3-R$3*COS((F27+K$9)*PI()/180))^2))/5)</f>
        <v>-48459</v>
      </c>
      <c r="L27" s="24">
        <f>-TRUNC(U$3*T$3*(Q$3-R$3*SIN((G27+L$9)*PI()/180)-SQRT(S$3^2-(O$3-P$3-R$3*COS((G27+L$9)*PI()/180))^2))/5)</f>
        <v>-7832</v>
      </c>
      <c r="M27" s="25">
        <f>-TRUNC(K$3*J$3*(G$3-H$3*SIN((H27+M$9)*PI()/180)-SQRT(I$3^2-(E$3-F$3-H$3*COS((H27+M$9)*PI()/180))^2))/5)</f>
        <v>-46942</v>
      </c>
      <c r="N27" s="59">
        <f t="shared" si="2"/>
        <v>0.06</v>
      </c>
      <c r="O27" s="60">
        <f t="shared" si="26"/>
        <v>-23000</v>
      </c>
      <c r="P27" s="60">
        <f t="shared" ref="P26:P89" si="30">(K27-K26)/(D27-D26)</f>
        <v>-3500</v>
      </c>
      <c r="Q27" s="60">
        <f t="shared" si="27"/>
        <v>13333.3333333333</v>
      </c>
      <c r="R27" s="60">
        <f t="shared" si="28"/>
        <v>12700</v>
      </c>
      <c r="S27" s="1"/>
      <c r="T27" s="1">
        <f>[1]右脚开始走!$T$25</f>
        <v>0.03</v>
      </c>
      <c r="U27" s="28"/>
      <c r="V27" s="1">
        <v>10.8174262978677</v>
      </c>
      <c r="X27" t="e">
        <f t="shared" si="29"/>
        <v>#REF!</v>
      </c>
    </row>
    <row r="28" spans="1:24">
      <c r="A28">
        <v>3.015</v>
      </c>
      <c r="B28">
        <v>-1.31432926829268</v>
      </c>
      <c r="C28">
        <v>-2.95015243902439</v>
      </c>
      <c r="D28" s="28">
        <f t="shared" si="25"/>
        <v>0.09</v>
      </c>
      <c r="E28" s="1">
        <f>'LW40'!H28</f>
        <v>22.50500005</v>
      </c>
      <c r="F28" s="70">
        <f>'LW40'!G28</f>
        <v>26.58017373</v>
      </c>
      <c r="G28" s="1">
        <f>'LW40'!F28</f>
        <v>4.41555333</v>
      </c>
      <c r="H28" s="1">
        <f>'LW40'!E28</f>
        <v>30.99084047</v>
      </c>
      <c r="I28" s="58">
        <f t="shared" si="24"/>
        <v>0.09</v>
      </c>
      <c r="J28" s="24">
        <f>-TRUNC(K$3*J$3*(G$3-H$3*SIN((E28+J$9)*PI()/180)-SQRT(I$3^2-(E$3-F$3-H$3*COS((E28+J$9)*PI()/180))^2))/5)</f>
        <v>-29730</v>
      </c>
      <c r="K28" s="24">
        <f>-TRUNC(U$3*T$3*(Q$3-R$3*SIN((F28+K$9)*PI()/180)-SQRT(S$3^2-(O$3-P$3-R$3*COS((F28+K$9)*PI()/180))^2))/5)</f>
        <v>-48539</v>
      </c>
      <c r="L28" s="24">
        <f>-TRUNC(U$3*T$3*(Q$3-R$3*SIN((G28+L$9)*PI()/180)-SQRT(S$3^2-(O$3-P$3-R$3*COS((G28+L$9)*PI()/180))^2))/5)</f>
        <v>-7392</v>
      </c>
      <c r="M28" s="25">
        <f>-TRUNC(K$3*J$3*(G$3-H$3*SIN((H28+M$9)*PI()/180)-SQRT(I$3^2-(E$3-F$3-H$3*COS((H28+M$9)*PI()/180))^2))/5)</f>
        <v>-46538</v>
      </c>
      <c r="N28" s="59">
        <f t="shared" si="2"/>
        <v>0.09</v>
      </c>
      <c r="O28" s="60">
        <f t="shared" si="26"/>
        <v>-23966.6666666667</v>
      </c>
      <c r="P28" s="60">
        <f t="shared" si="30"/>
        <v>-2666.66666666667</v>
      </c>
      <c r="Q28" s="60">
        <f t="shared" si="27"/>
        <v>14666.6666666667</v>
      </c>
      <c r="R28" s="60">
        <f t="shared" si="28"/>
        <v>13466.6666666667</v>
      </c>
      <c r="S28" s="1"/>
      <c r="T28" s="1">
        <f>[1]右脚开始走!$T$25</f>
        <v>0.03</v>
      </c>
      <c r="U28" s="28"/>
      <c r="V28" s="1">
        <v>12.5155122440448</v>
      </c>
      <c r="X28" t="e">
        <f t="shared" si="29"/>
        <v>#REF!</v>
      </c>
    </row>
    <row r="29" spans="1:24">
      <c r="A29">
        <v>3.03</v>
      </c>
      <c r="B29">
        <v>-1.33170731707317</v>
      </c>
      <c r="C29">
        <v>-2.95792682926829</v>
      </c>
      <c r="D29" s="28">
        <f t="shared" si="25"/>
        <v>0.12</v>
      </c>
      <c r="E29" s="1">
        <f>'LW40'!H29</f>
        <v>22.91340389</v>
      </c>
      <c r="F29" s="70">
        <f>'LW40'!G29</f>
        <v>26.60375368</v>
      </c>
      <c r="G29" s="1">
        <f>'LW40'!F29</f>
        <v>4.125405119</v>
      </c>
      <c r="H29" s="1">
        <f>'LW40'!E29</f>
        <v>30.78400428</v>
      </c>
      <c r="I29" s="58">
        <f t="shared" si="24"/>
        <v>0.12</v>
      </c>
      <c r="J29" s="24">
        <f>-TRUNC(K$3*J$3*(G$3-H$3*SIN((E29+J$9)*PI()/180)-SQRT(I$3^2-(E$3-F$3-H$3*COS((E29+J$9)*PI()/180))^2))/5)</f>
        <v>-30483</v>
      </c>
      <c r="K29" s="24">
        <f>-TRUNC(U$3*T$3*(Q$3-R$3*SIN((F29+K$9)*PI()/180)-SQRT(S$3^2-(O$3-P$3-R$3*COS((F29+K$9)*PI()/180))^2))/5)</f>
        <v>-48584</v>
      </c>
      <c r="L29" s="24">
        <f>-TRUNC(U$3*T$3*(Q$3-R$3*SIN((G29+L$9)*PI()/180)-SQRT(S$3^2-(O$3-P$3-R$3*COS((G29+L$9)*PI()/180))^2))/5)</f>
        <v>-6895</v>
      </c>
      <c r="M29" s="25">
        <f>-TRUNC(K$3*J$3*(G$3-H$3*SIN((H29+M$9)*PI()/180)-SQRT(I$3^2-(E$3-F$3-H$3*COS((H29+M$9)*PI()/180))^2))/5)</f>
        <v>-46103</v>
      </c>
      <c r="N29" s="59">
        <f t="shared" si="2"/>
        <v>0.12</v>
      </c>
      <c r="O29" s="60">
        <f t="shared" si="26"/>
        <v>-25100</v>
      </c>
      <c r="P29" s="60">
        <f t="shared" si="30"/>
        <v>-1500</v>
      </c>
      <c r="Q29" s="60">
        <f t="shared" si="27"/>
        <v>16566.6666666667</v>
      </c>
      <c r="R29" s="60">
        <f t="shared" si="28"/>
        <v>14500</v>
      </c>
      <c r="S29" s="1"/>
      <c r="T29" s="1">
        <f>[1]右脚开始走!$T$25</f>
        <v>0.03</v>
      </c>
      <c r="U29" s="28"/>
      <c r="V29" s="1">
        <v>14.0229828586384</v>
      </c>
      <c r="X29" t="e">
        <f t="shared" si="29"/>
        <v>#REF!</v>
      </c>
    </row>
    <row r="30" spans="1:24">
      <c r="A30">
        <v>3.045</v>
      </c>
      <c r="B30">
        <v>-1.34588414634146</v>
      </c>
      <c r="C30">
        <v>-2.96341463414634</v>
      </c>
      <c r="D30" s="28">
        <f t="shared" si="25"/>
        <v>0.15</v>
      </c>
      <c r="E30" s="1">
        <f>'LW40'!H30</f>
        <v>23.34121608</v>
      </c>
      <c r="F30" s="70">
        <f>'LW40'!G30</f>
        <v>26.60577909</v>
      </c>
      <c r="G30" s="1">
        <f>'LW40'!F30</f>
        <v>3.793868889</v>
      </c>
      <c r="H30" s="1">
        <f>'LW40'!E30</f>
        <v>30.55775355</v>
      </c>
      <c r="I30" s="58">
        <f t="shared" si="24"/>
        <v>0.15</v>
      </c>
      <c r="J30" s="24">
        <f>-TRUNC(K$3*J$3*(G$3-H$3*SIN((E30+J$9)*PI()/180)-SQRT(I$3^2-(E$3-F$3-H$3*COS((E30+J$9)*PI()/180))^2))/5)</f>
        <v>-31279</v>
      </c>
      <c r="K30" s="24">
        <f>-TRUNC(U$3*T$3*(Q$3-R$3*SIN((F30+K$9)*PI()/180)-SQRT(S$3^2-(O$3-P$3-R$3*COS((F30+K$9)*PI()/180))^2))/5)</f>
        <v>-48588</v>
      </c>
      <c r="L30" s="24">
        <f>-TRUNC(U$3*T$3*(Q$3-R$3*SIN((G30+L$9)*PI()/180)-SQRT(S$3^2-(O$3-P$3-R$3*COS((G30+L$9)*PI()/180))^2))/5)</f>
        <v>-6328</v>
      </c>
      <c r="M30" s="25">
        <f>-TRUNC(K$3*J$3*(G$3-H$3*SIN((H30+M$9)*PI()/180)-SQRT(I$3^2-(E$3-F$3-H$3*COS((H30+M$9)*PI()/180))^2))/5)</f>
        <v>-45627</v>
      </c>
      <c r="N30" s="59">
        <f t="shared" si="2"/>
        <v>0.15</v>
      </c>
      <c r="O30" s="60">
        <f t="shared" si="26"/>
        <v>-26533.3333333333</v>
      </c>
      <c r="P30" s="60">
        <f t="shared" si="30"/>
        <v>-133.333333333333</v>
      </c>
      <c r="Q30" s="60">
        <f t="shared" si="27"/>
        <v>18900</v>
      </c>
      <c r="R30" s="60">
        <f t="shared" si="28"/>
        <v>15866.6666666667</v>
      </c>
      <c r="S30" s="1"/>
      <c r="T30" s="1">
        <f>[1]右脚开始走!$T$25</f>
        <v>0.03</v>
      </c>
      <c r="U30" s="28"/>
      <c r="V30" s="1">
        <v>15.3971298874953</v>
      </c>
      <c r="X30" t="e">
        <f t="shared" si="29"/>
        <v>#REF!</v>
      </c>
    </row>
    <row r="31" spans="1:24">
      <c r="A31">
        <v>3.06</v>
      </c>
      <c r="B31">
        <v>-1.35731707317073</v>
      </c>
      <c r="C31">
        <v>-2.96570121951219</v>
      </c>
      <c r="D31" s="28">
        <f t="shared" si="25"/>
        <v>0.18</v>
      </c>
      <c r="E31" s="1">
        <f>'LW40'!H31</f>
        <v>23.79077463</v>
      </c>
      <c r="F31" s="70">
        <f>'LW40'!G31</f>
        <v>26.58310038</v>
      </c>
      <c r="G31" s="1">
        <f>'LW40'!F31</f>
        <v>3.415020818</v>
      </c>
      <c r="H31" s="1">
        <f>'LW40'!E31</f>
        <v>30.30896473</v>
      </c>
      <c r="I31" s="58">
        <f t="shared" si="24"/>
        <v>0.18</v>
      </c>
      <c r="J31" s="24">
        <f>-TRUNC(K$3*J$3*(G$3-H$3*SIN((E31+J$9)*PI()/180)-SQRT(I$3^2-(E$3-F$3-H$3*COS((E31+J$9)*PI()/180))^2))/5)</f>
        <v>-32123</v>
      </c>
      <c r="K31" s="24">
        <f>-TRUNC(U$3*T$3*(Q$3-R$3*SIN((F31+K$9)*PI()/180)-SQRT(S$3^2-(O$3-P$3-R$3*COS((F31+K$9)*PI()/180))^2))/5)</f>
        <v>-48544</v>
      </c>
      <c r="L31" s="24">
        <f>-TRUNC(U$3*T$3*(Q$3-R$3*SIN((G31+L$9)*PI()/180)-SQRT(S$3^2-(O$3-P$3-R$3*COS((G31+L$9)*PI()/180))^2))/5)</f>
        <v>-5684</v>
      </c>
      <c r="M31" s="25">
        <f>-TRUNC(K$3*J$3*(G$3-H$3*SIN((H31+M$9)*PI()/180)-SQRT(I$3^2-(E$3-F$3-H$3*COS((H31+M$9)*PI()/180))^2))/5)</f>
        <v>-45106</v>
      </c>
      <c r="N31" s="59">
        <f t="shared" si="2"/>
        <v>0.18</v>
      </c>
      <c r="O31" s="60">
        <f t="shared" si="26"/>
        <v>-28133.3333333333</v>
      </c>
      <c r="P31" s="60">
        <f t="shared" si="30"/>
        <v>1466.66666666667</v>
      </c>
      <c r="Q31" s="60">
        <f t="shared" si="27"/>
        <v>21466.6666666667</v>
      </c>
      <c r="R31" s="60">
        <f t="shared" si="28"/>
        <v>17366.6666666667</v>
      </c>
      <c r="S31" s="1"/>
      <c r="T31" s="1">
        <f>[1]右脚开始走!$T$25</f>
        <v>0.03</v>
      </c>
      <c r="U31" s="28"/>
      <c r="V31" s="1">
        <v>16.6719700830285</v>
      </c>
      <c r="X31" t="e">
        <f t="shared" si="29"/>
        <v>#REF!</v>
      </c>
    </row>
    <row r="32" spans="1:24">
      <c r="A32">
        <v>3.075</v>
      </c>
      <c r="B32">
        <v>-1.36280487804878</v>
      </c>
      <c r="C32">
        <v>-2.96432926829268</v>
      </c>
      <c r="D32" s="28">
        <f t="shared" si="25"/>
        <v>0.21</v>
      </c>
      <c r="E32" s="1">
        <f>'LW40'!H32</f>
        <v>24.26352961</v>
      </c>
      <c r="F32" s="70">
        <f>'LW40'!G32</f>
        <v>26.53336883</v>
      </c>
      <c r="G32" s="1">
        <f>'LW40'!F32</f>
        <v>2.984516431</v>
      </c>
      <c r="H32" s="1">
        <f>'LW40'!E32</f>
        <v>30.0351396</v>
      </c>
      <c r="I32" s="58">
        <f t="shared" si="24"/>
        <v>0.21</v>
      </c>
      <c r="J32" s="24">
        <f>-TRUNC(K$3*J$3*(G$3-H$3*SIN((E32+J$9)*PI()/180)-SQRT(I$3^2-(E$3-F$3-H$3*COS((E32+J$9)*PI()/180))^2))/5)</f>
        <v>-33017</v>
      </c>
      <c r="K32" s="24">
        <f>-TRUNC(U$3*T$3*(Q$3-R$3*SIN((F32+K$9)*PI()/180)-SQRT(S$3^2-(O$3-P$3-R$3*COS((F32+K$9)*PI()/180))^2))/5)</f>
        <v>-48448</v>
      </c>
      <c r="L32" s="24">
        <f>-TRUNC(U$3*T$3*(Q$3-R$3*SIN((G32+L$9)*PI()/180)-SQRT(S$3^2-(O$3-P$3-R$3*COS((G32+L$9)*PI()/180))^2))/5)</f>
        <v>-4955</v>
      </c>
      <c r="M32" s="25">
        <f>-TRUNC(K$3*J$3*(G$3-H$3*SIN((H32+M$9)*PI()/180)-SQRT(I$3^2-(E$3-F$3-H$3*COS((H32+M$9)*PI()/180))^2))/5)</f>
        <v>-44535</v>
      </c>
      <c r="N32" s="59">
        <f t="shared" si="2"/>
        <v>0.21</v>
      </c>
      <c r="O32" s="60">
        <f t="shared" si="26"/>
        <v>-29800</v>
      </c>
      <c r="P32" s="60">
        <f t="shared" si="30"/>
        <v>3200</v>
      </c>
      <c r="Q32" s="60">
        <f t="shared" si="27"/>
        <v>24300</v>
      </c>
      <c r="R32" s="60">
        <f t="shared" si="28"/>
        <v>19033.3333333333</v>
      </c>
      <c r="S32" s="1"/>
      <c r="T32" s="1">
        <f>[1]右脚开始走!$T$25</f>
        <v>0.03</v>
      </c>
      <c r="U32" s="28"/>
      <c r="V32" s="1">
        <v>17.8696569997951</v>
      </c>
      <c r="X32" t="e">
        <f t="shared" si="29"/>
        <v>#REF!</v>
      </c>
    </row>
    <row r="33" spans="1:24">
      <c r="A33">
        <v>3.09</v>
      </c>
      <c r="B33">
        <v>-1.35137195121951</v>
      </c>
      <c r="C33">
        <v>-2.96021341463415</v>
      </c>
      <c r="D33" s="28">
        <f t="shared" si="25"/>
        <v>0.24</v>
      </c>
      <c r="E33" s="1">
        <f>'LW40'!H33</f>
        <v>24.76010695</v>
      </c>
      <c r="F33" s="70">
        <f>'LW40'!G33</f>
        <v>26.45498487</v>
      </c>
      <c r="G33" s="1">
        <f>'LW40'!F33</f>
        <v>2.49948687</v>
      </c>
      <c r="H33" s="1">
        <f>'LW40'!E33</f>
        <v>29.73436858</v>
      </c>
      <c r="I33" s="58">
        <f t="shared" si="24"/>
        <v>0.24</v>
      </c>
      <c r="J33" s="24">
        <f>-TRUNC(K$3*J$3*(G$3-H$3*SIN((E33+J$9)*PI()/180)-SQRT(I$3^2-(E$3-F$3-H$3*COS((E33+J$9)*PI()/180))^2))/5)</f>
        <v>-33966</v>
      </c>
      <c r="K33" s="24">
        <f>-TRUNC(U$3*T$3*(Q$3-R$3*SIN((F33+K$9)*PI()/180)-SQRT(S$3^2-(O$3-P$3-R$3*COS((F33+K$9)*PI()/180))^2))/5)</f>
        <v>-48296</v>
      </c>
      <c r="L33" s="24">
        <f>-TRUNC(U$3*T$3*(Q$3-R$3*SIN((G33+L$9)*PI()/180)-SQRT(S$3^2-(O$3-P$3-R$3*COS((G33+L$9)*PI()/180))^2))/5)</f>
        <v>-4138</v>
      </c>
      <c r="M33" s="25">
        <f>-TRUNC(K$3*J$3*(G$3-H$3*SIN((H33+M$9)*PI()/180)-SQRT(I$3^2-(E$3-F$3-H$3*COS((H33+M$9)*PI()/180))^2))/5)</f>
        <v>-43910</v>
      </c>
      <c r="N33" s="59">
        <f t="shared" si="2"/>
        <v>0.24</v>
      </c>
      <c r="O33" s="60">
        <f t="shared" si="26"/>
        <v>-31633.3333333333</v>
      </c>
      <c r="P33" s="60">
        <f t="shared" si="30"/>
        <v>5066.66666666667</v>
      </c>
      <c r="Q33" s="60">
        <f t="shared" si="27"/>
        <v>27233.3333333333</v>
      </c>
      <c r="R33" s="60">
        <f t="shared" si="28"/>
        <v>20833.3333333333</v>
      </c>
      <c r="S33" s="1"/>
      <c r="T33" s="1">
        <f>[1]右脚开始走!$T$25</f>
        <v>0.03</v>
      </c>
      <c r="U33" s="28"/>
      <c r="V33" s="1">
        <v>19.0055718127775</v>
      </c>
      <c r="X33" t="e">
        <f t="shared" si="29"/>
        <v>#REF!</v>
      </c>
    </row>
    <row r="34" spans="1:24">
      <c r="A34">
        <v>3.105</v>
      </c>
      <c r="B34">
        <v>-1.32484756097561</v>
      </c>
      <c r="C34">
        <v>-2.95609756097561</v>
      </c>
      <c r="D34" s="28">
        <f t="shared" si="25"/>
        <v>0.27</v>
      </c>
      <c r="E34" s="1">
        <f>'LW40'!H34</f>
        <v>25.28037237</v>
      </c>
      <c r="F34" s="70">
        <f>'LW40'!G34</f>
        <v>26.34704624</v>
      </c>
      <c r="G34" s="1">
        <f>'LW40'!F34</f>
        <v>1.958435187</v>
      </c>
      <c r="H34" s="1">
        <f>'LW40'!E34</f>
        <v>29.40529395</v>
      </c>
      <c r="I34" s="58">
        <f t="shared" si="24"/>
        <v>0.27</v>
      </c>
      <c r="J34" s="24">
        <f>-TRUNC(K$3*J$3*(G$3-H$3*SIN((E34+J$9)*PI()/180)-SQRT(I$3^2-(E$3-F$3-H$3*COS((E34+J$9)*PI()/180))^2))/5)</f>
        <v>-34969</v>
      </c>
      <c r="K34" s="24">
        <f>-TRUNC(U$3*T$3*(Q$3-R$3*SIN((F34+K$9)*PI()/180)-SQRT(S$3^2-(O$3-P$3-R$3*COS((F34+K$9)*PI()/180))^2))/5)</f>
        <v>-48086</v>
      </c>
      <c r="L34" s="24">
        <f>-TRUNC(U$3*T$3*(Q$3-R$3*SIN((G34+L$9)*PI()/180)-SQRT(S$3^2-(O$3-P$3-R$3*COS((G34+L$9)*PI()/180))^2))/5)</f>
        <v>-3232</v>
      </c>
      <c r="M34" s="25">
        <f>-TRUNC(K$3*J$3*(G$3-H$3*SIN((H34+M$9)*PI()/180)-SQRT(I$3^2-(E$3-F$3-H$3*COS((H34+M$9)*PI()/180))^2))/5)</f>
        <v>-43228</v>
      </c>
      <c r="N34" s="59">
        <f t="shared" si="2"/>
        <v>0.27</v>
      </c>
      <c r="O34" s="60">
        <f t="shared" si="26"/>
        <v>-33433.3333333333</v>
      </c>
      <c r="P34" s="60">
        <f t="shared" si="30"/>
        <v>6999.99999999999</v>
      </c>
      <c r="Q34" s="60">
        <f t="shared" si="27"/>
        <v>30200</v>
      </c>
      <c r="R34" s="60">
        <f t="shared" si="28"/>
        <v>22733.3333333333</v>
      </c>
      <c r="S34" s="1"/>
      <c r="T34" s="1">
        <f>[1]右脚开始走!$T$25</f>
        <v>0.03</v>
      </c>
      <c r="U34" s="28"/>
      <c r="V34" s="1">
        <v>20.090908522465</v>
      </c>
      <c r="X34" t="e">
        <f t="shared" si="29"/>
        <v>#REF!</v>
      </c>
    </row>
    <row r="35" spans="1:24">
      <c r="A35">
        <v>3.12</v>
      </c>
      <c r="B35">
        <v>-1.29192073170732</v>
      </c>
      <c r="C35">
        <v>-2.95060975609756</v>
      </c>
      <c r="D35" s="28">
        <f t="shared" si="25"/>
        <v>0.3</v>
      </c>
      <c r="E35" s="1">
        <f>'LW40'!H35</f>
        <v>25.82349516</v>
      </c>
      <c r="F35" s="70">
        <f>'LW40'!G35</f>
        <v>26.20929622</v>
      </c>
      <c r="G35" s="1">
        <f>'LW40'!F35</f>
        <v>1.361132627</v>
      </c>
      <c r="H35" s="1">
        <f>'LW40'!E35</f>
        <v>29.04707322</v>
      </c>
      <c r="I35" s="58">
        <f t="shared" si="24"/>
        <v>0.3</v>
      </c>
      <c r="J35" s="24">
        <f>-TRUNC(K$3*J$3*(G$3-H$3*SIN((E35+J$9)*PI()/180)-SQRT(I$3^2-(E$3-F$3-H$3*COS((E35+J$9)*PI()/180))^2))/5)</f>
        <v>-36025</v>
      </c>
      <c r="K35" s="24">
        <f>-TRUNC(U$3*T$3*(Q$3-R$3*SIN((F35+K$9)*PI()/180)-SQRT(S$3^2-(O$3-P$3-R$3*COS((F35+K$9)*PI()/180))^2))/5)</f>
        <v>-47819</v>
      </c>
      <c r="L35" s="24">
        <f>-TRUNC(U$3*T$3*(Q$3-R$3*SIN((G35+L$9)*PI()/180)-SQRT(S$3^2-(O$3-P$3-R$3*COS((G35+L$9)*PI()/180))^2))/5)</f>
        <v>-2238</v>
      </c>
      <c r="M35" s="25">
        <f>-TRUNC(K$3*J$3*(G$3-H$3*SIN((H35+M$9)*PI()/180)-SQRT(I$3^2-(E$3-F$3-H$3*COS((H35+M$9)*PI()/180))^2))/5)</f>
        <v>-42490</v>
      </c>
      <c r="N35" s="59">
        <f t="shared" si="2"/>
        <v>0.3</v>
      </c>
      <c r="O35" s="60">
        <f t="shared" si="26"/>
        <v>-35200</v>
      </c>
      <c r="P35" s="60">
        <f t="shared" si="30"/>
        <v>8899.99999999999</v>
      </c>
      <c r="Q35" s="60">
        <f t="shared" si="27"/>
        <v>33133.3333333333</v>
      </c>
      <c r="R35" s="60">
        <f t="shared" si="28"/>
        <v>24600</v>
      </c>
      <c r="S35" s="1"/>
      <c r="T35" s="1">
        <f>[1]右脚开始走!$T$25</f>
        <v>0.03</v>
      </c>
      <c r="U35" s="28"/>
      <c r="V35" s="1">
        <v>21.1341136182902</v>
      </c>
      <c r="X35" t="e">
        <f t="shared" si="29"/>
        <v>#REF!</v>
      </c>
    </row>
    <row r="36" spans="1:24">
      <c r="A36">
        <v>3.135</v>
      </c>
      <c r="B36">
        <v>-1.25807926829268</v>
      </c>
      <c r="C36">
        <v>-2.94192073170732</v>
      </c>
      <c r="D36" s="28">
        <f t="shared" si="25"/>
        <v>0.33</v>
      </c>
      <c r="E36" s="1">
        <f>'LW40'!H36</f>
        <v>26.38801211</v>
      </c>
      <c r="F36" s="70">
        <f>'LW40'!G36</f>
        <v>26.04207188</v>
      </c>
      <c r="G36" s="1">
        <f>'LW40'!F36</f>
        <v>0.708514928</v>
      </c>
      <c r="H36" s="1">
        <f>'LW40'!E36</f>
        <v>28.65934236</v>
      </c>
      <c r="I36" s="58">
        <f t="shared" si="24"/>
        <v>0.33</v>
      </c>
      <c r="J36" s="24">
        <f>-TRUNC(K$3*J$3*(G$3-H$3*SIN((E36+J$9)*PI()/180)-SQRT(I$3^2-(E$3-F$3-H$3*COS((E36+J$9)*PI()/180))^2))/5)</f>
        <v>-37134</v>
      </c>
      <c r="K36" s="24">
        <f>-TRUNC(U$3*T$3*(Q$3-R$3*SIN((F36+K$9)*PI()/180)-SQRT(S$3^2-(O$3-P$3-R$3*COS((F36+K$9)*PI()/180))^2))/5)</f>
        <v>-47494</v>
      </c>
      <c r="L36" s="24">
        <f>-TRUNC(U$3*T$3*(Q$3-R$3*SIN((G36+L$9)*PI()/180)-SQRT(S$3^2-(O$3-P$3-R$3*COS((G36+L$9)*PI()/180))^2))/5)</f>
        <v>-1161</v>
      </c>
      <c r="M36" s="25">
        <f>-TRUNC(K$3*J$3*(G$3-H$3*SIN((H36+M$9)*PI()/180)-SQRT(I$3^2-(E$3-F$3-H$3*COS((H36+M$9)*PI()/180))^2))/5)</f>
        <v>-41696</v>
      </c>
      <c r="N36" s="59">
        <f t="shared" si="2"/>
        <v>0.33</v>
      </c>
      <c r="O36" s="60">
        <f t="shared" si="26"/>
        <v>-36966.6666666666</v>
      </c>
      <c r="P36" s="60">
        <f t="shared" si="30"/>
        <v>10833.3333333333</v>
      </c>
      <c r="Q36" s="60">
        <f t="shared" si="27"/>
        <v>35900</v>
      </c>
      <c r="R36" s="60">
        <f t="shared" si="28"/>
        <v>26466.6666666666</v>
      </c>
      <c r="S36" s="1"/>
      <c r="T36" s="1">
        <f>[1]右脚开始走!$T$25</f>
        <v>0.03</v>
      </c>
      <c r="U36" s="28"/>
      <c r="V36" s="1">
        <v>22.1417454194694</v>
      </c>
      <c r="X36" t="e">
        <f t="shared" si="29"/>
        <v>#REF!</v>
      </c>
    </row>
    <row r="37" spans="1:24">
      <c r="A37">
        <v>3.15</v>
      </c>
      <c r="B37">
        <v>-1.22378048780488</v>
      </c>
      <c r="C37">
        <v>-2.93231707317073</v>
      </c>
      <c r="D37" s="28">
        <f t="shared" si="25"/>
        <v>0.36</v>
      </c>
      <c r="E37" s="1">
        <f>'LW40'!H37</f>
        <v>26.97189131</v>
      </c>
      <c r="F37" s="70">
        <f>'LW40'!G37</f>
        <v>25.84625229</v>
      </c>
      <c r="G37" s="1">
        <f>'LW40'!F37</f>
        <v>0.002578602</v>
      </c>
      <c r="H37" s="1">
        <f>'LW40'!E37</f>
        <v>28.24217909</v>
      </c>
      <c r="I37" s="58">
        <f t="shared" si="24"/>
        <v>0.36</v>
      </c>
      <c r="J37" s="24">
        <f>-TRUNC(K$3*J$3*(G$3-H$3*SIN((E37+J$9)*PI()/180)-SQRT(I$3^2-(E$3-F$3-H$3*COS((E37+J$9)*PI()/180))^2))/5)</f>
        <v>-38291</v>
      </c>
      <c r="K37" s="24">
        <f>-TRUNC(U$3*T$3*(Q$3-R$3*SIN((F37+K$9)*PI()/180)-SQRT(S$3^2-(O$3-P$3-R$3*COS((F37+K$9)*PI()/180))^2))/5)</f>
        <v>-47114</v>
      </c>
      <c r="L37" s="24">
        <f>-TRUNC(U$3*T$3*(Q$3-R$3*SIN((G37+L$9)*PI()/180)-SQRT(S$3^2-(O$3-P$3-R$3*COS((G37+L$9)*PI()/180))^2))/5)</f>
        <v>-6</v>
      </c>
      <c r="M37" s="25">
        <f>-TRUNC(K$3*J$3*(G$3-H$3*SIN((H37+M$9)*PI()/180)-SQRT(I$3^2-(E$3-F$3-H$3*COS((H37+M$9)*PI()/180))^2))/5)</f>
        <v>-40846</v>
      </c>
      <c r="N37" s="59">
        <f t="shared" si="2"/>
        <v>0.36</v>
      </c>
      <c r="O37" s="60">
        <f t="shared" si="26"/>
        <v>-38566.6666666666</v>
      </c>
      <c r="P37" s="60">
        <f t="shared" si="30"/>
        <v>12666.6666666667</v>
      </c>
      <c r="Q37" s="60">
        <f t="shared" si="27"/>
        <v>38500</v>
      </c>
      <c r="R37" s="60">
        <f t="shared" si="28"/>
        <v>28333.3333333333</v>
      </c>
      <c r="S37" s="1"/>
      <c r="T37" s="1">
        <f>[1]右脚开始走!$T$25</f>
        <v>0.03</v>
      </c>
      <c r="U37" s="28"/>
      <c r="V37" s="1">
        <v>23.1190156225972</v>
      </c>
      <c r="X37" t="e">
        <f t="shared" si="29"/>
        <v>#REF!</v>
      </c>
    </row>
    <row r="38" spans="1:24">
      <c r="A38">
        <v>3.165</v>
      </c>
      <c r="B38">
        <v>-1.16981707317073</v>
      </c>
      <c r="C38">
        <v>-2.92865853658537</v>
      </c>
      <c r="D38" s="28">
        <f t="shared" si="25"/>
        <v>0.39</v>
      </c>
      <c r="E38" s="1">
        <f>'LW40'!H38</f>
        <v>27.57259607</v>
      </c>
      <c r="F38" s="70">
        <f>'LW40'!G38</f>
        <v>25.62320672</v>
      </c>
      <c r="G38" s="1">
        <f>'LW40'!F38</f>
        <v>-0.753722794</v>
      </c>
      <c r="H38" s="1">
        <f>'LW40'!E38</f>
        <v>27.79606618</v>
      </c>
      <c r="I38" s="58">
        <f t="shared" si="24"/>
        <v>0.39</v>
      </c>
      <c r="J38" s="24">
        <f>-TRUNC(K$3*J$3*(G$3-H$3*SIN((E38+J$9)*PI()/180)-SQRT(I$3^2-(E$3-F$3-H$3*COS((E38+J$9)*PI()/180))^2))/5)</f>
        <v>-39493</v>
      </c>
      <c r="K38" s="24">
        <f>-TRUNC(U$3*T$3*(Q$3-R$3*SIN((F38+K$9)*PI()/180)-SQRT(S$3^2-(O$3-P$3-R$3*COS((F38+K$9)*PI()/180))^2))/5)</f>
        <v>-46682</v>
      </c>
      <c r="L38" s="24">
        <f>-TRUNC(U$3*T$3*(Q$3-R$3*SIN((G38+L$9)*PI()/180)-SQRT(S$3^2-(O$3-P$3-R$3*COS((G38+L$9)*PI()/180))^2))/5)</f>
        <v>1219</v>
      </c>
      <c r="M38" s="25">
        <f>-TRUNC(K$3*J$3*(G$3-H$3*SIN((H38+M$9)*PI()/180)-SQRT(I$3^2-(E$3-F$3-H$3*COS((H38+M$9)*PI()/180))^2))/5)</f>
        <v>-39943</v>
      </c>
      <c r="N38" s="59">
        <f t="shared" si="2"/>
        <v>0.39</v>
      </c>
      <c r="O38" s="60">
        <f t="shared" si="26"/>
        <v>-40066.6666666666</v>
      </c>
      <c r="P38" s="60">
        <f t="shared" si="30"/>
        <v>14400</v>
      </c>
      <c r="Q38" s="60">
        <f t="shared" si="27"/>
        <v>40833.3333333333</v>
      </c>
      <c r="R38" s="60">
        <f t="shared" si="28"/>
        <v>30100</v>
      </c>
      <c r="S38" s="1"/>
      <c r="T38" s="1">
        <f>[1]右脚开始走!$T$25</f>
        <v>0.03</v>
      </c>
      <c r="U38" s="28"/>
      <c r="V38" s="1">
        <v>24.070145809973</v>
      </c>
      <c r="X38" t="e">
        <f t="shared" si="29"/>
        <v>#REF!</v>
      </c>
    </row>
    <row r="39" spans="1:24">
      <c r="A39">
        <v>3.18</v>
      </c>
      <c r="B39">
        <v>-1.10487804878049</v>
      </c>
      <c r="C39">
        <v>-2.93094512195122</v>
      </c>
      <c r="D39" s="28">
        <f t="shared" si="25"/>
        <v>0.42</v>
      </c>
      <c r="E39" s="1">
        <f>'LW40'!H39</f>
        <v>28.18714873</v>
      </c>
      <c r="F39" s="70">
        <f>'LW40'!G39</f>
        <v>25.37474287</v>
      </c>
      <c r="G39" s="1">
        <f>'LW40'!F39</f>
        <v>-1.556582334</v>
      </c>
      <c r="H39" s="1">
        <f>'LW40'!E39</f>
        <v>27.32185471</v>
      </c>
      <c r="I39" s="58">
        <f t="shared" si="24"/>
        <v>0.42</v>
      </c>
      <c r="J39" s="24">
        <f>-TRUNC(K$3*J$3*(G$3-H$3*SIN((E39+J$9)*PI()/180)-SQRT(I$3^2-(E$3-F$3-H$3*COS((E39+J$9)*PI()/180))^2))/5)</f>
        <v>-40734</v>
      </c>
      <c r="K39" s="24">
        <f>-TRUNC(U$3*T$3*(Q$3-R$3*SIN((F39+K$9)*PI()/180)-SQRT(S$3^2-(O$3-P$3-R$3*COS((F39+K$9)*PI()/180))^2))/5)</f>
        <v>-46200</v>
      </c>
      <c r="L39" s="24">
        <f>-TRUNC(U$3*T$3*(Q$3-R$3*SIN((G39+L$9)*PI()/180)-SQRT(S$3^2-(O$3-P$3-R$3*COS((G39+L$9)*PI()/180))^2))/5)</f>
        <v>2506</v>
      </c>
      <c r="M39" s="25">
        <f>-TRUNC(K$3*J$3*(G$3-H$3*SIN((H39+M$9)*PI()/180)-SQRT(I$3^2-(E$3-F$3-H$3*COS((H39+M$9)*PI()/180))^2))/5)</f>
        <v>-38990</v>
      </c>
      <c r="N39" s="59">
        <f t="shared" si="2"/>
        <v>0.42</v>
      </c>
      <c r="O39" s="60">
        <f t="shared" si="26"/>
        <v>-41366.6666666666</v>
      </c>
      <c r="P39" s="60">
        <f t="shared" si="30"/>
        <v>16066.6666666667</v>
      </c>
      <c r="Q39" s="60">
        <f t="shared" si="27"/>
        <v>42900</v>
      </c>
      <c r="R39" s="60">
        <f t="shared" si="28"/>
        <v>31766.6666666666</v>
      </c>
      <c r="S39" s="1"/>
      <c r="T39" s="1">
        <f>[1]右脚开始走!$T$25</f>
        <v>0.03</v>
      </c>
      <c r="U39" s="28"/>
      <c r="V39" s="1">
        <v>24.9986107254044</v>
      </c>
      <c r="X39" t="e">
        <f t="shared" si="29"/>
        <v>#REF!</v>
      </c>
    </row>
    <row r="40" spans="1:24">
      <c r="A40">
        <v>3.195</v>
      </c>
      <c r="B40">
        <v>-1.02576219512195</v>
      </c>
      <c r="C40">
        <v>-2.94146341463415</v>
      </c>
      <c r="D40" s="28">
        <f t="shared" si="25"/>
        <v>0.45</v>
      </c>
      <c r="E40" s="1">
        <f>'LW40'!H40</f>
        <v>28.81219453</v>
      </c>
      <c r="F40" s="70">
        <f>'LW40'!G40</f>
        <v>25.10305511</v>
      </c>
      <c r="G40" s="1">
        <f>'LW40'!F40</f>
        <v>-2.401443478</v>
      </c>
      <c r="H40" s="1">
        <f>'LW40'!E40</f>
        <v>26.82072737</v>
      </c>
      <c r="I40" s="58">
        <f t="shared" si="24"/>
        <v>0.45</v>
      </c>
      <c r="J40" s="24">
        <f>-TRUNC(K$3*J$3*(G$3-H$3*SIN((E40+J$9)*PI()/180)-SQRT(I$3^2-(E$3-F$3-H$3*COS((E40+J$9)*PI()/180))^2))/5)</f>
        <v>-42009</v>
      </c>
      <c r="K40" s="24">
        <f>-TRUNC(U$3*T$3*(Q$3-R$3*SIN((F40+K$9)*PI()/180)-SQRT(S$3^2-(O$3-P$3-R$3*COS((F40+K$9)*PI()/180))^2))/5)</f>
        <v>-45674</v>
      </c>
      <c r="L40" s="24">
        <f>-TRUNC(U$3*T$3*(Q$3-R$3*SIN((G40+L$9)*PI()/180)-SQRT(S$3^2-(O$3-P$3-R$3*COS((G40+L$9)*PI()/180))^2))/5)</f>
        <v>3845</v>
      </c>
      <c r="M40" s="25">
        <f>-TRUNC(K$3*J$3*(G$3-H$3*SIN((H40+M$9)*PI()/180)-SQRT(I$3^2-(E$3-F$3-H$3*COS((H40+M$9)*PI()/180))^2))/5)</f>
        <v>-37990</v>
      </c>
      <c r="N40" s="59">
        <f t="shared" si="2"/>
        <v>0.45</v>
      </c>
      <c r="O40" s="60">
        <f t="shared" si="26"/>
        <v>-42500</v>
      </c>
      <c r="P40" s="60">
        <f t="shared" si="30"/>
        <v>17533.3333333333</v>
      </c>
      <c r="Q40" s="60">
        <f t="shared" si="27"/>
        <v>44633.3333333333</v>
      </c>
      <c r="R40" s="60">
        <f t="shared" si="28"/>
        <v>33333.3333333333</v>
      </c>
      <c r="S40" s="1"/>
      <c r="T40" s="1">
        <f>[1]右脚开始走!$T$25</f>
        <v>0.03</v>
      </c>
      <c r="U40" s="28"/>
      <c r="V40" s="1">
        <v>25.9073093470073</v>
      </c>
      <c r="X40" t="e">
        <f t="shared" si="29"/>
        <v>#REF!</v>
      </c>
    </row>
    <row r="41" spans="1:24">
      <c r="A41">
        <v>3.21</v>
      </c>
      <c r="B41">
        <v>-0.92469512195122</v>
      </c>
      <c r="C41">
        <v>-2.96524390243902</v>
      </c>
      <c r="D41" s="28">
        <f t="shared" si="25"/>
        <v>0.48</v>
      </c>
      <c r="E41" s="1">
        <f>'LW40'!H41</f>
        <v>29.44406549</v>
      </c>
      <c r="F41" s="70">
        <f>'LW40'!G41</f>
        <v>24.81067267</v>
      </c>
      <c r="G41" s="1">
        <f>'LW40'!F41</f>
        <v>-3.283103743</v>
      </c>
      <c r="H41" s="1">
        <f>'LW40'!E41</f>
        <v>26.29416175</v>
      </c>
      <c r="I41" s="58">
        <f t="shared" si="24"/>
        <v>0.48</v>
      </c>
      <c r="J41" s="24">
        <f>-TRUNC(K$3*J$3*(G$3-H$3*SIN((E41+J$9)*PI()/180)-SQRT(I$3^2-(E$3-F$3-H$3*COS((E41+J$9)*PI()/180))^2))/5)</f>
        <v>-43308</v>
      </c>
      <c r="K41" s="24">
        <f>-TRUNC(U$3*T$3*(Q$3-R$3*SIN((F41+K$9)*PI()/180)-SQRT(S$3^2-(O$3-P$3-R$3*COS((F41+K$9)*PI()/180))^2))/5)</f>
        <v>-45108</v>
      </c>
      <c r="L41" s="24">
        <f>-TRUNC(U$3*T$3*(Q$3-R$3*SIN((G41+L$9)*PI()/180)-SQRT(S$3^2-(O$3-P$3-R$3*COS((G41+L$9)*PI()/180))^2))/5)</f>
        <v>5224</v>
      </c>
      <c r="M41" s="25">
        <f>-TRUNC(K$3*J$3*(G$3-H$3*SIN((H41+M$9)*PI()/180)-SQRT(I$3^2-(E$3-F$3-H$3*COS((H41+M$9)*PI()/180))^2))/5)</f>
        <v>-36949</v>
      </c>
      <c r="N41" s="59">
        <f t="shared" si="2"/>
        <v>0.48</v>
      </c>
      <c r="O41" s="60">
        <f t="shared" si="26"/>
        <v>-43300</v>
      </c>
      <c r="P41" s="60">
        <f t="shared" si="30"/>
        <v>18866.6666666666</v>
      </c>
      <c r="Q41" s="60">
        <f t="shared" si="27"/>
        <v>45966.6666666666</v>
      </c>
      <c r="R41" s="60">
        <f t="shared" si="28"/>
        <v>34700</v>
      </c>
      <c r="S41" s="1"/>
      <c r="T41" s="1">
        <f>[1]右脚开始走!$T$25</f>
        <v>0.03</v>
      </c>
      <c r="U41" s="28"/>
      <c r="V41" s="1">
        <v>26.7986882944178</v>
      </c>
      <c r="X41" t="e">
        <f t="shared" si="29"/>
        <v>#REF!</v>
      </c>
    </row>
    <row r="42" spans="1:24">
      <c r="A42">
        <v>3.225</v>
      </c>
      <c r="B42">
        <v>-0.79344512195122</v>
      </c>
      <c r="C42">
        <v>-3.00594512195122</v>
      </c>
      <c r="D42" s="28">
        <f t="shared" si="25"/>
        <v>0.51</v>
      </c>
      <c r="E42" s="1">
        <f>'LW40'!H42</f>
        <v>30.07884424</v>
      </c>
      <c r="F42" s="70">
        <f>'LW40'!G42</f>
        <v>24.50040788</v>
      </c>
      <c r="G42" s="1">
        <f>'LW40'!F42</f>
        <v>-4.195818446</v>
      </c>
      <c r="H42" s="1">
        <f>'LW40'!E42</f>
        <v>25.74389361</v>
      </c>
      <c r="I42" s="58">
        <f t="shared" si="24"/>
        <v>0.51</v>
      </c>
      <c r="J42" s="24">
        <f>-TRUNC(K$3*J$3*(G$3-H$3*SIN((E42+J$9)*PI()/180)-SQRT(I$3^2-(E$3-F$3-H$3*COS((E42+J$9)*PI()/180))^2))/5)</f>
        <v>-44626</v>
      </c>
      <c r="K42" s="24">
        <f>-TRUNC(U$3*T$3*(Q$3-R$3*SIN((F42+K$9)*PI()/180)-SQRT(S$3^2-(O$3-P$3-R$3*COS((F42+K$9)*PI()/180))^2))/5)</f>
        <v>-44508</v>
      </c>
      <c r="L42" s="24">
        <f>-TRUNC(U$3*T$3*(Q$3-R$3*SIN((G42+L$9)*PI()/180)-SQRT(S$3^2-(O$3-P$3-R$3*COS((G42+L$9)*PI()/180))^2))/5)</f>
        <v>6632</v>
      </c>
      <c r="M42" s="25">
        <f>-TRUNC(K$3*J$3*(G$3-H$3*SIN((H42+M$9)*PI()/180)-SQRT(I$3^2-(E$3-F$3-H$3*COS((H42+M$9)*PI()/180))^2))/5)</f>
        <v>-35870</v>
      </c>
      <c r="N42" s="59">
        <f t="shared" si="2"/>
        <v>0.51</v>
      </c>
      <c r="O42" s="60">
        <f t="shared" si="26"/>
        <v>-43933.3333333333</v>
      </c>
      <c r="P42" s="60">
        <f t="shared" si="30"/>
        <v>20000</v>
      </c>
      <c r="Q42" s="60">
        <f t="shared" si="27"/>
        <v>46933.3333333333</v>
      </c>
      <c r="R42" s="60">
        <f t="shared" si="28"/>
        <v>35966.6666666666</v>
      </c>
      <c r="S42" s="1"/>
      <c r="T42" s="1">
        <f>[1]右脚开始走!$T$25</f>
        <v>0.03</v>
      </c>
      <c r="U42" s="28"/>
      <c r="V42" s="1">
        <v>27.6748328216896</v>
      </c>
      <c r="X42" t="e">
        <f t="shared" si="29"/>
        <v>#REF!</v>
      </c>
    </row>
    <row r="43" spans="1:24">
      <c r="A43">
        <v>3.24</v>
      </c>
      <c r="B43">
        <v>-0.629725609756098</v>
      </c>
      <c r="C43">
        <v>-3.06585365853659</v>
      </c>
      <c r="D43" s="28">
        <f t="shared" si="25"/>
        <v>0.54</v>
      </c>
      <c r="E43" s="1">
        <f>'LW40'!H43</f>
        <v>30.7124279</v>
      </c>
      <c r="F43" s="70">
        <f>'LW40'!G43</f>
        <v>24.1753044</v>
      </c>
      <c r="G43" s="1">
        <f>'LW40'!F43</f>
        <v>-5.133404405</v>
      </c>
      <c r="H43" s="1">
        <f>'LW40'!E43</f>
        <v>25.17188016</v>
      </c>
      <c r="I43" s="58">
        <f t="shared" si="24"/>
        <v>0.54</v>
      </c>
      <c r="J43" s="24">
        <f>-TRUNC(K$3*J$3*(G$3-H$3*SIN((E43+J$9)*PI()/180)-SQRT(I$3^2-(E$3-F$3-H$3*COS((E43+J$9)*PI()/180))^2))/5)</f>
        <v>-45952</v>
      </c>
      <c r="K43" s="24">
        <f>-TRUNC(U$3*T$3*(Q$3-R$3*SIN((F43+K$9)*PI()/180)-SQRT(S$3^2-(O$3-P$3-R$3*COS((F43+K$9)*PI()/180))^2))/5)</f>
        <v>-43879</v>
      </c>
      <c r="L43" s="24">
        <f>-TRUNC(U$3*T$3*(Q$3-R$3*SIN((G43+L$9)*PI()/180)-SQRT(S$3^2-(O$3-P$3-R$3*COS((G43+L$9)*PI()/180))^2))/5)</f>
        <v>8057</v>
      </c>
      <c r="M43" s="25">
        <f>-TRUNC(K$3*J$3*(G$3-H$3*SIN((H43+M$9)*PI()/180)-SQRT(I$3^2-(E$3-F$3-H$3*COS((H43+M$9)*PI()/180))^2))/5)</f>
        <v>-34759</v>
      </c>
      <c r="N43" s="59">
        <f t="shared" si="2"/>
        <v>0.54</v>
      </c>
      <c r="O43" s="60">
        <f t="shared" si="26"/>
        <v>-44200</v>
      </c>
      <c r="P43" s="60">
        <f t="shared" si="30"/>
        <v>20966.6666666666</v>
      </c>
      <c r="Q43" s="60">
        <f t="shared" si="27"/>
        <v>47500</v>
      </c>
      <c r="R43" s="60">
        <f t="shared" si="28"/>
        <v>37033.3333333333</v>
      </c>
      <c r="S43" s="1"/>
      <c r="T43" s="1">
        <f>[1]右脚开始走!$T$25</f>
        <v>0.03</v>
      </c>
      <c r="U43" s="28"/>
      <c r="V43" s="1">
        <v>28.5375351939988</v>
      </c>
      <c r="X43" t="e">
        <f t="shared" si="29"/>
        <v>#REF!</v>
      </c>
    </row>
    <row r="44" spans="1:24">
      <c r="A44">
        <v>3.255</v>
      </c>
      <c r="B44">
        <v>-0.423475609756098</v>
      </c>
      <c r="C44">
        <v>-3.15045731707317</v>
      </c>
      <c r="D44" s="28">
        <f t="shared" si="25"/>
        <v>0.57</v>
      </c>
      <c r="E44" s="1">
        <f>'LW40'!H44</f>
        <v>31.34059195</v>
      </c>
      <c r="F44" s="70">
        <f>'LW40'!G44</f>
        <v>23.8385854</v>
      </c>
      <c r="G44" s="1">
        <f>'LW40'!F44</f>
        <v>-6.089343651</v>
      </c>
      <c r="H44" s="1">
        <f>'LW40'!E44</f>
        <v>24.58026336</v>
      </c>
      <c r="I44" s="58">
        <f t="shared" si="24"/>
        <v>0.57</v>
      </c>
      <c r="J44" s="24">
        <f>-TRUNC(K$3*J$3*(G$3-H$3*SIN((E44+J$9)*PI()/180)-SQRT(I$3^2-(E$3-F$3-H$3*COS((E44+J$9)*PI()/180))^2))/5)</f>
        <v>-47278</v>
      </c>
      <c r="K44" s="24">
        <f>-TRUNC(U$3*T$3*(Q$3-R$3*SIN((F44+K$9)*PI()/180)-SQRT(S$3^2-(O$3-P$3-R$3*COS((F44+K$9)*PI()/180))^2))/5)</f>
        <v>-43229</v>
      </c>
      <c r="L44" s="24">
        <f>-TRUNC(U$3*T$3*(Q$3-R$3*SIN((G44+L$9)*PI()/180)-SQRT(S$3^2-(O$3-P$3-R$3*COS((G44+L$9)*PI()/180))^2))/5)</f>
        <v>9487</v>
      </c>
      <c r="M44" s="25">
        <f>-TRUNC(K$3*J$3*(G$3-H$3*SIN((H44+M$9)*PI()/180)-SQRT(I$3^2-(E$3-F$3-H$3*COS((H44+M$9)*PI()/180))^2))/5)</f>
        <v>-33621</v>
      </c>
      <c r="N44" s="59">
        <f t="shared" si="2"/>
        <v>0.57</v>
      </c>
      <c r="O44" s="60">
        <f t="shared" si="26"/>
        <v>-44200</v>
      </c>
      <c r="P44" s="60">
        <f t="shared" si="30"/>
        <v>21666.6666666666</v>
      </c>
      <c r="Q44" s="60">
        <f t="shared" si="27"/>
        <v>47666.6666666666</v>
      </c>
      <c r="R44" s="60">
        <f t="shared" si="28"/>
        <v>37933.3333333333</v>
      </c>
      <c r="S44" s="1"/>
      <c r="T44" s="1">
        <f>[1]右脚开始走!$T$25</f>
        <v>0.03</v>
      </c>
      <c r="U44" s="28"/>
      <c r="V44" s="1">
        <v>29.3883469261045</v>
      </c>
      <c r="X44" t="e">
        <f t="shared" si="29"/>
        <v>#REF!</v>
      </c>
    </row>
    <row r="45" spans="1:24">
      <c r="A45">
        <v>3.27</v>
      </c>
      <c r="B45">
        <v>-0.165091463414635</v>
      </c>
      <c r="C45">
        <v>-3.26432926829268</v>
      </c>
      <c r="D45" s="28">
        <f t="shared" si="25"/>
        <v>0.6</v>
      </c>
      <c r="E45" s="1">
        <f>'LW40'!H45</f>
        <v>31.95905403</v>
      </c>
      <c r="F45" s="70">
        <f>'LW40'!G45</f>
        <v>23.49360184</v>
      </c>
      <c r="G45" s="1">
        <f>'LW40'!F45</f>
        <v>-7.056887138</v>
      </c>
      <c r="H45" s="1">
        <f>'LW40'!E45</f>
        <v>23.97133318</v>
      </c>
      <c r="I45" s="58">
        <f t="shared" si="24"/>
        <v>0.6</v>
      </c>
      <c r="J45" s="24">
        <f>-TRUNC(K$3*J$3*(G$3-H$3*SIN((E45+J$9)*PI()/180)-SQRT(I$3^2-(E$3-F$3-H$3*COS((E45+J$9)*PI()/180))^2))/5)</f>
        <v>-48593</v>
      </c>
      <c r="K45" s="24">
        <f>-TRUNC(U$3*T$3*(Q$3-R$3*SIN((F45+K$9)*PI()/180)-SQRT(S$3^2-(O$3-P$3-R$3*COS((F45+K$9)*PI()/180))^2))/5)</f>
        <v>-42563</v>
      </c>
      <c r="L45" s="24">
        <f>-TRUNC(U$3*T$3*(Q$3-R$3*SIN((G45+L$9)*PI()/180)-SQRT(S$3^2-(O$3-P$3-R$3*COS((G45+L$9)*PI()/180))^2))/5)</f>
        <v>10909</v>
      </c>
      <c r="M45" s="25">
        <f>-TRUNC(K$3*J$3*(G$3-H$3*SIN((H45+M$9)*PI()/180)-SQRT(I$3^2-(E$3-F$3-H$3*COS((H45+M$9)*PI()/180))^2))/5)</f>
        <v>-32463</v>
      </c>
      <c r="N45" s="59">
        <f t="shared" si="2"/>
        <v>0.6</v>
      </c>
      <c r="O45" s="60">
        <f t="shared" si="26"/>
        <v>-43833.3333333333</v>
      </c>
      <c r="P45" s="60">
        <f t="shared" si="30"/>
        <v>22200</v>
      </c>
      <c r="Q45" s="60">
        <f t="shared" si="27"/>
        <v>47400</v>
      </c>
      <c r="R45" s="60">
        <f t="shared" si="28"/>
        <v>38600</v>
      </c>
      <c r="S45" s="1"/>
      <c r="T45" s="1">
        <f>[1]右脚开始走!$T$25</f>
        <v>0.03</v>
      </c>
      <c r="U45" s="28"/>
      <c r="V45" s="1">
        <v>30.2286192744486</v>
      </c>
      <c r="X45" t="e">
        <f t="shared" si="29"/>
        <v>#REF!</v>
      </c>
    </row>
    <row r="46" spans="1:24">
      <c r="A46">
        <v>3.285</v>
      </c>
      <c r="B46">
        <v>0.14405487804878</v>
      </c>
      <c r="C46">
        <v>-3.40975609756098</v>
      </c>
      <c r="D46" s="28">
        <f t="shared" si="25"/>
        <v>0.63</v>
      </c>
      <c r="E46" s="1">
        <f>'LW40'!H46</f>
        <v>32.56353787</v>
      </c>
      <c r="F46" s="70">
        <f>'LW40'!G46</f>
        <v>23.14378063</v>
      </c>
      <c r="G46" s="1">
        <f>'LW40'!F46</f>
        <v>-8.029158466</v>
      </c>
      <c r="H46" s="1">
        <f>'LW40'!E46</f>
        <v>23.34749092</v>
      </c>
      <c r="I46" s="58">
        <f t="shared" si="24"/>
        <v>0.63</v>
      </c>
      <c r="J46" s="24">
        <f>-TRUNC(K$3*J$3*(G$3-H$3*SIN((E46+J$9)*PI()/180)-SQRT(I$3^2-(E$3-F$3-H$3*COS((E46+J$9)*PI()/180))^2))/5)</f>
        <v>-49888</v>
      </c>
      <c r="K46" s="24">
        <f>-TRUNC(U$3*T$3*(Q$3-R$3*SIN((F46+K$9)*PI()/180)-SQRT(S$3^2-(O$3-P$3-R$3*COS((F46+K$9)*PI()/180))^2))/5)</f>
        <v>-41888</v>
      </c>
      <c r="L46" s="24">
        <f>-TRUNC(U$3*T$3*(Q$3-R$3*SIN((G46+L$9)*PI()/180)-SQRT(S$3^2-(O$3-P$3-R$3*COS((G46+L$9)*PI()/180))^2))/5)</f>
        <v>12313</v>
      </c>
      <c r="M46" s="25">
        <f>-TRUNC(K$3*J$3*(G$3-H$3*SIN((H46+M$9)*PI()/180)-SQRT(I$3^2-(E$3-F$3-H$3*COS((H46+M$9)*PI()/180))^2))/5)</f>
        <v>-31291</v>
      </c>
      <c r="N46" s="59">
        <f t="shared" si="2"/>
        <v>0.63</v>
      </c>
      <c r="O46" s="60">
        <f t="shared" si="26"/>
        <v>-43166.6666666666</v>
      </c>
      <c r="P46" s="60">
        <f t="shared" si="30"/>
        <v>22500</v>
      </c>
      <c r="Q46" s="60">
        <f t="shared" si="27"/>
        <v>46800</v>
      </c>
      <c r="R46" s="60">
        <f t="shared" si="28"/>
        <v>39066.6666666666</v>
      </c>
      <c r="S46" s="1"/>
      <c r="T46" s="1">
        <f>[1]右脚开始走!$T$25</f>
        <v>0.03</v>
      </c>
      <c r="U46" s="28"/>
      <c r="V46" s="1">
        <v>31.0595350273982</v>
      </c>
      <c r="X46" t="e">
        <f t="shared" si="29"/>
        <v>#REF!</v>
      </c>
    </row>
    <row r="47" spans="1:24">
      <c r="A47">
        <v>3.3</v>
      </c>
      <c r="B47">
        <v>0.519969512195121</v>
      </c>
      <c r="C47">
        <v>-3.59542682926829</v>
      </c>
      <c r="D47" s="28">
        <f t="shared" si="25"/>
        <v>0.66</v>
      </c>
      <c r="E47" s="1">
        <f>'LW40'!H47</f>
        <v>33.14983713</v>
      </c>
      <c r="F47" s="70">
        <f>'LW40'!G47</f>
        <v>22.79257288</v>
      </c>
      <c r="G47" s="1">
        <f>'LW40'!F47</f>
        <v>-8.999257574</v>
      </c>
      <c r="H47" s="1">
        <f>'LW40'!E47</f>
        <v>22.71121245</v>
      </c>
      <c r="I47" s="58">
        <f t="shared" si="24"/>
        <v>0.66</v>
      </c>
      <c r="J47" s="24">
        <f>-TRUNC(K$3*J$3*(G$3-H$3*SIN((E47+J$9)*PI()/180)-SQRT(I$3^2-(E$3-F$3-H$3*COS((E47+J$9)*PI()/180))^2))/5)</f>
        <v>-51153</v>
      </c>
      <c r="K47" s="24">
        <f>-TRUNC(U$3*T$3*(Q$3-R$3*SIN((F47+K$9)*PI()/180)-SQRT(S$3^2-(O$3-P$3-R$3*COS((F47+K$9)*PI()/180))^2))/5)</f>
        <v>-41211</v>
      </c>
      <c r="L47" s="24">
        <f>-TRUNC(U$3*T$3*(Q$3-R$3*SIN((G47+L$9)*PI()/180)-SQRT(S$3^2-(O$3-P$3-R$3*COS((G47+L$9)*PI()/180))^2))/5)</f>
        <v>13687</v>
      </c>
      <c r="M47" s="25">
        <f>-TRUNC(K$3*J$3*(G$3-H$3*SIN((H47+M$9)*PI()/180)-SQRT(I$3^2-(E$3-F$3-H$3*COS((H47+M$9)*PI()/180))^2))/5)</f>
        <v>-30109</v>
      </c>
      <c r="N47" s="59">
        <f t="shared" si="2"/>
        <v>0.66</v>
      </c>
      <c r="O47" s="60">
        <f t="shared" si="26"/>
        <v>-42166.6666666666</v>
      </c>
      <c r="P47" s="60">
        <f t="shared" si="30"/>
        <v>22566.6666666666</v>
      </c>
      <c r="Q47" s="60">
        <f t="shared" si="27"/>
        <v>45800</v>
      </c>
      <c r="R47" s="60">
        <f t="shared" si="28"/>
        <v>39400</v>
      </c>
      <c r="S47" s="1"/>
      <c r="T47" s="1">
        <f>[1]右脚开始走!$T$25</f>
        <v>0.03</v>
      </c>
      <c r="U47" s="28"/>
      <c r="V47" s="1">
        <v>31.8821337463365</v>
      </c>
      <c r="X47" t="e">
        <f t="shared" si="29"/>
        <v>#REF!</v>
      </c>
    </row>
    <row r="48" spans="1:24">
      <c r="A48">
        <v>3.31500000000001</v>
      </c>
      <c r="B48">
        <v>0.974085365853658</v>
      </c>
      <c r="C48">
        <v>-3.82362804878049</v>
      </c>
      <c r="D48" s="28">
        <f t="shared" si="25"/>
        <v>0.69</v>
      </c>
      <c r="E48" s="1">
        <f>'LW40'!H48</f>
        <v>33.71387923</v>
      </c>
      <c r="F48" s="70">
        <f>'LW40'!G48</f>
        <v>22.44340215</v>
      </c>
      <c r="G48" s="1">
        <f>'LW40'!F48</f>
        <v>-9.960364476</v>
      </c>
      <c r="H48" s="1">
        <f>'LW40'!E48</f>
        <v>22.06501152</v>
      </c>
      <c r="I48" s="58">
        <f t="shared" si="24"/>
        <v>0.69</v>
      </c>
      <c r="J48" s="24">
        <f>-TRUNC(K$3*J$3*(G$3-H$3*SIN((E48+J$9)*PI()/180)-SQRT(I$3^2-(E$3-F$3-H$3*COS((E48+J$9)*PI()/180))^2))/5)</f>
        <v>-52378</v>
      </c>
      <c r="K48" s="24">
        <f>-TRUNC(U$3*T$3*(Q$3-R$3*SIN((F48+K$9)*PI()/180)-SQRT(S$3^2-(O$3-P$3-R$3*COS((F48+K$9)*PI()/180))^2))/5)</f>
        <v>-40539</v>
      </c>
      <c r="L48" s="24">
        <f>-TRUNC(U$3*T$3*(Q$3-R$3*SIN((G48+L$9)*PI()/180)-SQRT(S$3^2-(O$3-P$3-R$3*COS((G48+L$9)*PI()/180))^2))/5)</f>
        <v>15021</v>
      </c>
      <c r="M48" s="25">
        <f>-TRUNC(K$3*J$3*(G$3-H$3*SIN((H48+M$9)*PI()/180)-SQRT(I$3^2-(E$3-F$3-H$3*COS((H48+M$9)*PI()/180))^2))/5)</f>
        <v>-28925</v>
      </c>
      <c r="N48" s="59">
        <f t="shared" si="2"/>
        <v>0.69</v>
      </c>
      <c r="O48" s="60">
        <f t="shared" si="26"/>
        <v>-40833.3333333333</v>
      </c>
      <c r="P48" s="60">
        <f t="shared" si="30"/>
        <v>22400</v>
      </c>
      <c r="Q48" s="60">
        <f t="shared" si="27"/>
        <v>44466.6666666666</v>
      </c>
      <c r="R48" s="60">
        <f t="shared" si="28"/>
        <v>39466.6666666666</v>
      </c>
      <c r="S48" s="1"/>
      <c r="T48" s="1">
        <f>[1]右脚开始走!$T$25</f>
        <v>0.03</v>
      </c>
      <c r="U48" s="28"/>
      <c r="V48" s="1">
        <v>32.6973320070281</v>
      </c>
      <c r="X48" t="e">
        <f t="shared" si="29"/>
        <v>#REF!</v>
      </c>
    </row>
    <row r="49" spans="1:24">
      <c r="A49">
        <v>3.33000000000001</v>
      </c>
      <c r="B49">
        <v>1.51189024390244</v>
      </c>
      <c r="C49">
        <v>-4.10076219512195</v>
      </c>
      <c r="D49" s="28">
        <f t="shared" si="25"/>
        <v>0.72</v>
      </c>
      <c r="E49" s="1">
        <f>'LW40'!H49</f>
        <v>34.25178924</v>
      </c>
      <c r="F49" s="70">
        <f>'LW40'!G49</f>
        <v>22.0996126</v>
      </c>
      <c r="G49" s="1">
        <f>'LW40'!F49</f>
        <v>-10.90584296</v>
      </c>
      <c r="H49" s="1">
        <f>'LW40'!E49</f>
        <v>21.41140306</v>
      </c>
      <c r="I49" s="58">
        <f t="shared" si="24"/>
        <v>0.72</v>
      </c>
      <c r="J49" s="24">
        <f>-TRUNC(K$3*J$3*(G$3-H$3*SIN((E49+J$9)*PI()/180)-SQRT(I$3^2-(E$3-F$3-H$3*COS((E49+J$9)*PI()/180))^2))/5)</f>
        <v>-53553</v>
      </c>
      <c r="K49" s="24">
        <f>-TRUNC(U$3*T$3*(Q$3-R$3*SIN((F49+K$9)*PI()/180)-SQRT(S$3^2-(O$3-P$3-R$3*COS((F49+K$9)*PI()/180))^2))/5)</f>
        <v>-39878</v>
      </c>
      <c r="L49" s="24">
        <f>-TRUNC(U$3*T$3*(Q$3-R$3*SIN((G49+L$9)*PI()/180)-SQRT(S$3^2-(O$3-P$3-R$3*COS((G49+L$9)*PI()/180))^2))/5)</f>
        <v>16308</v>
      </c>
      <c r="M49" s="25">
        <f>-TRUNC(K$3*J$3*(G$3-H$3*SIN((H49+M$9)*PI()/180)-SQRT(I$3^2-(E$3-F$3-H$3*COS((H49+M$9)*PI()/180))^2))/5)</f>
        <v>-27742</v>
      </c>
      <c r="N49" s="59">
        <f t="shared" si="2"/>
        <v>0.72</v>
      </c>
      <c r="O49" s="60">
        <f t="shared" si="26"/>
        <v>-39166.6666666666</v>
      </c>
      <c r="P49" s="60">
        <f t="shared" si="30"/>
        <v>22033.3333333333</v>
      </c>
      <c r="Q49" s="60">
        <f t="shared" si="27"/>
        <v>42900</v>
      </c>
      <c r="R49" s="60">
        <f t="shared" si="28"/>
        <v>39433.3333333333</v>
      </c>
      <c r="S49" s="1"/>
      <c r="T49" s="1">
        <f>[1]右脚开始走!$T$25</f>
        <v>0.03</v>
      </c>
      <c r="U49" s="28"/>
      <c r="V49" s="1">
        <v>33.5059397745369</v>
      </c>
      <c r="X49" t="e">
        <f t="shared" si="29"/>
        <v>#REF!</v>
      </c>
    </row>
    <row r="50" spans="1:24">
      <c r="A50">
        <v>3.34500000000001</v>
      </c>
      <c r="B50">
        <v>2.15716463414634</v>
      </c>
      <c r="C50">
        <v>-4.44100609756098</v>
      </c>
      <c r="D50" s="28">
        <f t="shared" si="25"/>
        <v>0.75</v>
      </c>
      <c r="E50" s="1">
        <f>'LW40'!H50</f>
        <v>34.75995371</v>
      </c>
      <c r="F50" s="70">
        <f>'LW40'!G50</f>
        <v>21.76441726</v>
      </c>
      <c r="G50" s="1">
        <f>'LW40'!F50</f>
        <v>-11.8293443</v>
      </c>
      <c r="H50" s="1">
        <f>'LW40'!E50</f>
        <v>20.75286642</v>
      </c>
      <c r="I50" s="58">
        <f t="shared" si="24"/>
        <v>0.75</v>
      </c>
      <c r="J50" s="24">
        <f>-TRUNC(K$3*J$3*(G$3-H$3*SIN((E50+J$9)*PI()/180)-SQRT(I$3^2-(E$3-F$3-H$3*COS((E50+J$9)*PI()/180))^2))/5)</f>
        <v>-54670</v>
      </c>
      <c r="K50" s="24">
        <f>-TRUNC(U$3*T$3*(Q$3-R$3*SIN((F50+K$9)*PI()/180)-SQRT(S$3^2-(O$3-P$3-R$3*COS((F50+K$9)*PI()/180))^2))/5)</f>
        <v>-39234</v>
      </c>
      <c r="L50" s="24">
        <f>-TRUNC(U$3*T$3*(Q$3-R$3*SIN((G50+L$9)*PI()/180)-SQRT(S$3^2-(O$3-P$3-R$3*COS((G50+L$9)*PI()/180))^2))/5)</f>
        <v>17538</v>
      </c>
      <c r="M50" s="25">
        <f>-TRUNC(K$3*J$3*(G$3-H$3*SIN((H50+M$9)*PI()/180)-SQRT(I$3^2-(E$3-F$3-H$3*COS((H50+M$9)*PI()/180))^2))/5)</f>
        <v>-26568</v>
      </c>
      <c r="N50" s="59">
        <f t="shared" si="2"/>
        <v>0.75</v>
      </c>
      <c r="O50" s="60">
        <f t="shared" si="26"/>
        <v>-37233.3333333333</v>
      </c>
      <c r="P50" s="60">
        <f t="shared" si="30"/>
        <v>21466.6666666666</v>
      </c>
      <c r="Q50" s="60">
        <f t="shared" si="27"/>
        <v>41000</v>
      </c>
      <c r="R50" s="60">
        <f t="shared" si="28"/>
        <v>39133.3333333333</v>
      </c>
      <c r="S50" s="1"/>
      <c r="T50" s="1">
        <f>[1]右脚开始走!$T$25</f>
        <v>0.03</v>
      </c>
      <c r="U50" s="28"/>
      <c r="V50" s="1">
        <v>34.3086737527832</v>
      </c>
      <c r="X50" t="e">
        <f t="shared" si="29"/>
        <v>#REF!</v>
      </c>
    </row>
    <row r="51" spans="1:24">
      <c r="A51">
        <v>3.36000000000001</v>
      </c>
      <c r="B51">
        <v>2.91905487804878</v>
      </c>
      <c r="C51">
        <v>-4.85579268292683</v>
      </c>
      <c r="D51" s="28">
        <f t="shared" si="25"/>
        <v>0.78</v>
      </c>
      <c r="E51" s="1">
        <f>'LW40'!H51</f>
        <v>35.23508457</v>
      </c>
      <c r="F51" s="70">
        <f>'LW40'!G51</f>
        <v>21.44084626</v>
      </c>
      <c r="G51" s="1">
        <f>'LW40'!F51</f>
        <v>-12.72491096</v>
      </c>
      <c r="H51" s="1">
        <f>'LW40'!E51</f>
        <v>20.09180867</v>
      </c>
      <c r="I51" s="58">
        <f t="shared" si="24"/>
        <v>0.78</v>
      </c>
      <c r="J51" s="24">
        <f>-TRUNC(K$3*J$3*(G$3-H$3*SIN((E51+J$9)*PI()/180)-SQRT(I$3^2-(E$3-F$3-H$3*COS((E51+J$9)*PI()/180))^2))/5)</f>
        <v>-55719</v>
      </c>
      <c r="K51" s="24">
        <f>-TRUNC(U$3*T$3*(Q$3-R$3*SIN((F51+K$9)*PI()/180)-SQRT(S$3^2-(O$3-P$3-R$3*COS((F51+K$9)*PI()/180))^2))/5)</f>
        <v>-38614</v>
      </c>
      <c r="L51" s="24">
        <f>-TRUNC(U$3*T$3*(Q$3-R$3*SIN((G51+L$9)*PI()/180)-SQRT(S$3^2-(O$3-P$3-R$3*COS((G51+L$9)*PI()/180))^2))/5)</f>
        <v>18706</v>
      </c>
      <c r="M51" s="25">
        <f>-TRUNC(K$3*J$3*(G$3-H$3*SIN((H51+M$9)*PI()/180)-SQRT(I$3^2-(E$3-F$3-H$3*COS((H51+M$9)*PI()/180))^2))/5)</f>
        <v>-25406</v>
      </c>
      <c r="N51" s="59">
        <f t="shared" si="2"/>
        <v>0.78</v>
      </c>
      <c r="O51" s="60">
        <f t="shared" si="26"/>
        <v>-34966.6666666666</v>
      </c>
      <c r="P51" s="60">
        <f t="shared" si="30"/>
        <v>20666.6666666666</v>
      </c>
      <c r="Q51" s="60">
        <f t="shared" si="27"/>
        <v>38933.3333333333</v>
      </c>
      <c r="R51" s="60">
        <f t="shared" si="28"/>
        <v>38733.3333333333</v>
      </c>
      <c r="S51" s="1"/>
      <c r="T51" s="1">
        <f>[1]右脚开始走!$T$25</f>
        <v>0.03</v>
      </c>
      <c r="U51" s="28"/>
      <c r="V51" s="1">
        <v>35.10616834139</v>
      </c>
      <c r="X51" t="e">
        <f t="shared" si="29"/>
        <v>#REF!</v>
      </c>
    </row>
    <row r="52" spans="1:24">
      <c r="A52">
        <v>3.37500000000001</v>
      </c>
      <c r="B52">
        <v>3.80579268292683</v>
      </c>
      <c r="C52">
        <v>-5.35289634146341</v>
      </c>
      <c r="D52" s="28">
        <f t="shared" si="25"/>
        <v>0.81</v>
      </c>
      <c r="E52" s="1">
        <f>'LW40'!H52</f>
        <v>35.67428294</v>
      </c>
      <c r="F52" s="70">
        <f>'LW40'!G52</f>
        <v>21.13169502</v>
      </c>
      <c r="G52" s="1">
        <f>'LW40'!F52</f>
        <v>-13.58708032</v>
      </c>
      <c r="H52" s="1">
        <f>'LW40'!E52</f>
        <v>19.4305279</v>
      </c>
      <c r="I52" s="58">
        <f t="shared" si="24"/>
        <v>0.81</v>
      </c>
      <c r="J52" s="24">
        <f>-TRUNC(K$3*J$3*(G$3-H$3*SIN((E52+J$9)*PI()/180)-SQRT(I$3^2-(E$3-F$3-H$3*COS((E52+J$9)*PI()/180))^2))/5)</f>
        <v>-56693</v>
      </c>
      <c r="K52" s="24">
        <f>-TRUNC(U$3*T$3*(Q$3-R$3*SIN((F52+K$9)*PI()/180)-SQRT(S$3^2-(O$3-P$3-R$3*COS((F52+K$9)*PI()/180))^2))/5)</f>
        <v>-38021</v>
      </c>
      <c r="L52" s="24">
        <f>-TRUNC(U$3*T$3*(Q$3-R$3*SIN((G52+L$9)*PI()/180)-SQRT(S$3^2-(O$3-P$3-R$3*COS((G52+L$9)*PI()/180))^2))/5)</f>
        <v>19806</v>
      </c>
      <c r="M52" s="25">
        <f>-TRUNC(K$3*J$3*(G$3-H$3*SIN((H52+M$9)*PI()/180)-SQRT(I$3^2-(E$3-F$3-H$3*COS((H52+M$9)*PI()/180))^2))/5)</f>
        <v>-24261</v>
      </c>
      <c r="N52" s="59">
        <f t="shared" si="2"/>
        <v>0.81</v>
      </c>
      <c r="O52" s="60">
        <f t="shared" si="26"/>
        <v>-32466.6666666666</v>
      </c>
      <c r="P52" s="60">
        <f t="shared" si="30"/>
        <v>19766.6666666666</v>
      </c>
      <c r="Q52" s="60">
        <f t="shared" si="27"/>
        <v>36666.6666666666</v>
      </c>
      <c r="R52" s="60">
        <f t="shared" si="28"/>
        <v>38166.6666666666</v>
      </c>
      <c r="S52" s="1"/>
      <c r="T52" s="1">
        <f>[1]右脚开始走!$T$25</f>
        <v>0.03</v>
      </c>
      <c r="U52" s="28"/>
      <c r="V52" s="1">
        <v>35.8989846815834</v>
      </c>
      <c r="X52" t="e">
        <f t="shared" si="29"/>
        <v>#REF!</v>
      </c>
    </row>
    <row r="53" spans="1:24">
      <c r="A53">
        <v>3.39000000000001</v>
      </c>
      <c r="B53">
        <v>4.83795731707317</v>
      </c>
      <c r="C53">
        <v>-5.95564024390244</v>
      </c>
      <c r="D53" s="28">
        <f t="shared" si="25"/>
        <v>0.840000000000001</v>
      </c>
      <c r="E53" s="1">
        <f>'LW40'!H53</f>
        <v>36.07510305</v>
      </c>
      <c r="F53" s="70">
        <f>'LW40'!G53</f>
        <v>20.83947248</v>
      </c>
      <c r="G53" s="1">
        <f>'LW40'!F53</f>
        <v>-14.41098842</v>
      </c>
      <c r="H53" s="1">
        <f>'LW40'!E53</f>
        <v>18.77117651</v>
      </c>
      <c r="I53" s="58">
        <f t="shared" si="24"/>
        <v>0.840000000000001</v>
      </c>
      <c r="J53" s="24">
        <f>-TRUNC(K$3*J$3*(G$3-H$3*SIN((E53+J$9)*PI()/180)-SQRT(I$3^2-(E$3-F$3-H$3*COS((E53+J$9)*PI()/180))^2))/5)</f>
        <v>-57585</v>
      </c>
      <c r="K53" s="24">
        <f>-TRUNC(U$3*T$3*(Q$3-R$3*SIN((F53+K$9)*PI()/180)-SQRT(S$3^2-(O$3-P$3-R$3*COS((F53+K$9)*PI()/180))^2))/5)</f>
        <v>-37461</v>
      </c>
      <c r="L53" s="24">
        <f>-TRUNC(U$3*T$3*(Q$3-R$3*SIN((G53+L$9)*PI()/180)-SQRT(S$3^2-(O$3-P$3-R$3*COS((G53+L$9)*PI()/180))^2))/5)</f>
        <v>20834</v>
      </c>
      <c r="M53" s="25">
        <f>-TRUNC(K$3*J$3*(G$3-H$3*SIN((H53+M$9)*PI()/180)-SQRT(I$3^2-(E$3-F$3-H$3*COS((H53+M$9)*PI()/180))^2))/5)</f>
        <v>-23137</v>
      </c>
      <c r="N53" s="59">
        <f t="shared" si="2"/>
        <v>0.840000000000001</v>
      </c>
      <c r="O53" s="60">
        <f t="shared" si="26"/>
        <v>-29733.3333333333</v>
      </c>
      <c r="P53" s="60">
        <f t="shared" si="30"/>
        <v>18666.6666666666</v>
      </c>
      <c r="Q53" s="60">
        <f t="shared" si="27"/>
        <v>34266.6666666666</v>
      </c>
      <c r="R53" s="60">
        <f t="shared" si="28"/>
        <v>37466.6666666666</v>
      </c>
      <c r="S53" s="1"/>
      <c r="T53" s="1">
        <f>[1]右脚开始走!$T$25</f>
        <v>0.03</v>
      </c>
      <c r="U53" s="28"/>
      <c r="V53" s="1">
        <v>36.6876181622483</v>
      </c>
      <c r="X53" t="e">
        <f t="shared" si="29"/>
        <v>#REF!</v>
      </c>
    </row>
    <row r="54" spans="1:24">
      <c r="A54">
        <v>3.40500000000001</v>
      </c>
      <c r="B54">
        <v>6.00685975609756</v>
      </c>
      <c r="C54">
        <v>-6.67682926829268</v>
      </c>
      <c r="D54" s="28">
        <f t="shared" si="25"/>
        <v>0.870000000000001</v>
      </c>
      <c r="E54" s="1">
        <f>'LW40'!H54</f>
        <v>36.43561604</v>
      </c>
      <c r="F54" s="70">
        <f>'LW40'!G54</f>
        <v>20.56634932</v>
      </c>
      <c r="G54" s="1">
        <f>'LW40'!F54</f>
        <v>-15.19247359</v>
      </c>
      <c r="H54" s="1">
        <f>'LW40'!E54</f>
        <v>18.11572445</v>
      </c>
      <c r="I54" s="58">
        <f t="shared" si="24"/>
        <v>0.870000000000001</v>
      </c>
      <c r="J54" s="24">
        <f>-TRUNC(K$3*J$3*(G$3-H$3*SIN((E54+J$9)*PI()/180)-SQRT(I$3^2-(E$3-F$3-H$3*COS((E54+J$9)*PI()/180))^2))/5)</f>
        <v>-58391</v>
      </c>
      <c r="K54" s="24">
        <f>-TRUNC(U$3*T$3*(Q$3-R$3*SIN((F54+K$9)*PI()/180)-SQRT(S$3^2-(O$3-P$3-R$3*COS((F54+K$9)*PI()/180))^2))/5)</f>
        <v>-36939</v>
      </c>
      <c r="L54" s="24">
        <f>-TRUNC(U$3*T$3*(Q$3-R$3*SIN((G54+L$9)*PI()/180)-SQRT(S$3^2-(O$3-P$3-R$3*COS((G54+L$9)*PI()/180))^2))/5)</f>
        <v>21789</v>
      </c>
      <c r="M54" s="25">
        <f>-TRUNC(K$3*J$3*(G$3-H$3*SIN((H54+M$9)*PI()/180)-SQRT(I$3^2-(E$3-F$3-H$3*COS((H54+M$9)*PI()/180))^2))/5)</f>
        <v>-22038</v>
      </c>
      <c r="N54" s="59">
        <f t="shared" si="2"/>
        <v>0.870000000000001</v>
      </c>
      <c r="O54" s="60">
        <f t="shared" si="26"/>
        <v>-26866.6666666666</v>
      </c>
      <c r="P54" s="60">
        <f t="shared" si="30"/>
        <v>17400</v>
      </c>
      <c r="Q54" s="60">
        <f t="shared" si="27"/>
        <v>31833.3333333333</v>
      </c>
      <c r="R54" s="60">
        <f t="shared" si="28"/>
        <v>36633.3333333333</v>
      </c>
      <c r="S54" s="1"/>
      <c r="T54" s="1">
        <f>[1]右脚开始走!$T$25</f>
        <v>0.03</v>
      </c>
      <c r="U54" s="28"/>
      <c r="V54" s="1">
        <v>37.4725046750831</v>
      </c>
      <c r="X54" t="e">
        <f t="shared" si="29"/>
        <v>#REF!</v>
      </c>
    </row>
    <row r="55" spans="1:24">
      <c r="A55">
        <v>3.42000000000001</v>
      </c>
      <c r="B55">
        <v>7.28003048780488</v>
      </c>
      <c r="C55">
        <v>-7.50960365853659</v>
      </c>
      <c r="D55" s="28">
        <f t="shared" si="25"/>
        <v>0.900000000000001</v>
      </c>
      <c r="E55" s="1">
        <f>'LW40'!H55</f>
        <v>36.75447384</v>
      </c>
      <c r="F55" s="70">
        <f>'LW40'!G55</f>
        <v>20.31410617</v>
      </c>
      <c r="G55" s="1">
        <f>'LW40'!F55</f>
        <v>-15.92818023</v>
      </c>
      <c r="H55" s="1">
        <f>'LW40'!E55</f>
        <v>17.46592254</v>
      </c>
      <c r="I55" s="58">
        <f t="shared" si="24"/>
        <v>0.900000000000001</v>
      </c>
      <c r="J55" s="24">
        <f>-TRUNC(K$3*J$3*(G$3-H$3*SIN((E55+J$9)*PI()/180)-SQRT(I$3^2-(E$3-F$3-H$3*COS((E55+J$9)*PI()/180))^2))/5)</f>
        <v>-59105</v>
      </c>
      <c r="K55" s="24">
        <f>-TRUNC(U$3*T$3*(Q$3-R$3*SIN((F55+K$9)*PI()/180)-SQRT(S$3^2-(O$3-P$3-R$3*COS((F55+K$9)*PI()/180))^2))/5)</f>
        <v>-36457</v>
      </c>
      <c r="L55" s="24">
        <f>-TRUNC(U$3*T$3*(Q$3-R$3*SIN((G55+L$9)*PI()/180)-SQRT(S$3^2-(O$3-P$3-R$3*COS((G55+L$9)*PI()/180))^2))/5)</f>
        <v>22669</v>
      </c>
      <c r="M55" s="25">
        <f>-TRUNC(K$3*J$3*(G$3-H$3*SIN((H55+M$9)*PI()/180)-SQRT(I$3^2-(E$3-F$3-H$3*COS((H55+M$9)*PI()/180))^2))/5)</f>
        <v>-20966</v>
      </c>
      <c r="N55" s="59">
        <f t="shared" si="2"/>
        <v>0.900000000000001</v>
      </c>
      <c r="O55" s="60">
        <f t="shared" si="26"/>
        <v>-23800</v>
      </c>
      <c r="P55" s="60">
        <f t="shared" si="30"/>
        <v>16066.6666666667</v>
      </c>
      <c r="Q55" s="60">
        <f t="shared" si="27"/>
        <v>29333.3333333333</v>
      </c>
      <c r="R55" s="60">
        <f t="shared" si="28"/>
        <v>35733.3333333333</v>
      </c>
      <c r="S55" s="1"/>
      <c r="T55" s="1">
        <f>[1]右脚开始走!$T$25</f>
        <v>0.03</v>
      </c>
      <c r="U55" s="28"/>
      <c r="V55" s="1">
        <v>38.2540258461304</v>
      </c>
      <c r="X55" t="e">
        <f t="shared" si="29"/>
        <v>#REF!</v>
      </c>
    </row>
    <row r="56" spans="1:24">
      <c r="A56">
        <v>3.43500000000001</v>
      </c>
      <c r="B56">
        <v>8.60579268292683</v>
      </c>
      <c r="C56">
        <v>-8.45670731707317</v>
      </c>
      <c r="D56" s="28">
        <f t="shared" si="25"/>
        <v>0.930000000000001</v>
      </c>
      <c r="E56" s="1">
        <f>'LW40'!H56</f>
        <v>37.03097306</v>
      </c>
      <c r="F56" s="70">
        <f>'LW40'!G56</f>
        <v>20.08408188</v>
      </c>
      <c r="G56" s="1">
        <f>'LW40'!F56</f>
        <v>-16.6156625</v>
      </c>
      <c r="H56" s="1">
        <f>'LW40'!E56</f>
        <v>16.82326573</v>
      </c>
      <c r="I56" s="58">
        <f t="shared" si="24"/>
        <v>0.930000000000001</v>
      </c>
      <c r="J56" s="24">
        <f>-TRUNC(K$3*J$3*(G$3-H$3*SIN((E56+J$9)*PI()/180)-SQRT(I$3^2-(E$3-F$3-H$3*COS((E56+J$9)*PI()/180))^2))/5)</f>
        <v>-59727</v>
      </c>
      <c r="K56" s="24">
        <f>-TRUNC(U$3*T$3*(Q$3-R$3*SIN((F56+K$9)*PI()/180)-SQRT(S$3^2-(O$3-P$3-R$3*COS((F56+K$9)*PI()/180))^2))/5)</f>
        <v>-36017</v>
      </c>
      <c r="L56" s="24">
        <f>-TRUNC(U$3*T$3*(Q$3-R$3*SIN((G56+L$9)*PI()/180)-SQRT(S$3^2-(O$3-P$3-R$3*COS((G56+L$9)*PI()/180))^2))/5)</f>
        <v>23475</v>
      </c>
      <c r="M56" s="25">
        <f>-TRUNC(K$3*J$3*(G$3-H$3*SIN((H56+M$9)*PI()/180)-SQRT(I$3^2-(E$3-F$3-H$3*COS((H56+M$9)*PI()/180))^2))/5)</f>
        <v>-19925</v>
      </c>
      <c r="N56" s="59">
        <f t="shared" si="2"/>
        <v>0.930000000000001</v>
      </c>
      <c r="O56" s="60">
        <f t="shared" si="26"/>
        <v>-20733.3333333333</v>
      </c>
      <c r="P56" s="60">
        <f t="shared" si="30"/>
        <v>14666.6666666667</v>
      </c>
      <c r="Q56" s="60">
        <f t="shared" si="27"/>
        <v>26866.6666666666</v>
      </c>
      <c r="R56" s="60">
        <f t="shared" si="28"/>
        <v>34700</v>
      </c>
      <c r="S56" s="1"/>
      <c r="T56" s="1">
        <f>[1]右脚开始走!$T$25</f>
        <v>0.03</v>
      </c>
      <c r="U56" s="28"/>
      <c r="V56" s="1">
        <v>39.0325134241968</v>
      </c>
      <c r="X56" t="e">
        <f t="shared" si="29"/>
        <v>#REF!</v>
      </c>
    </row>
    <row r="57" spans="1:24">
      <c r="A57">
        <v>3.45000000000001</v>
      </c>
      <c r="B57">
        <v>9.96768292682927</v>
      </c>
      <c r="C57">
        <v>-9.48567073170732</v>
      </c>
      <c r="D57" s="28">
        <f t="shared" si="25"/>
        <v>0.960000000000001</v>
      </c>
      <c r="E57" s="1">
        <f>'LW40'!H57</f>
        <v>37.26511879</v>
      </c>
      <c r="F57" s="70">
        <f>'LW40'!G57</f>
        <v>19.87712167</v>
      </c>
      <c r="G57" s="1">
        <f>'LW40'!F57</f>
        <v>-17.25348804</v>
      </c>
      <c r="H57" s="1">
        <f>'LW40'!E57</f>
        <v>16.18895643</v>
      </c>
      <c r="I57" s="58">
        <f t="shared" si="24"/>
        <v>0.960000000000001</v>
      </c>
      <c r="J57" s="24">
        <f>-TRUNC(K$3*J$3*(G$3-H$3*SIN((E57+J$9)*PI()/180)-SQRT(I$3^2-(E$3-F$3-H$3*COS((E57+J$9)*PI()/180))^2))/5)</f>
        <v>-60254</v>
      </c>
      <c r="K57" s="24">
        <f>-TRUNC(U$3*T$3*(Q$3-R$3*SIN((F57+K$9)*PI()/180)-SQRT(S$3^2-(O$3-P$3-R$3*COS((F57+K$9)*PI()/180))^2))/5)</f>
        <v>-35622</v>
      </c>
      <c r="L57" s="24">
        <f>-TRUNC(U$3*T$3*(Q$3-R$3*SIN((G57+L$9)*PI()/180)-SQRT(S$3^2-(O$3-P$3-R$3*COS((G57+L$9)*PI()/180))^2))/5)</f>
        <v>24207</v>
      </c>
      <c r="M57" s="25">
        <f>-TRUNC(K$3*J$3*(G$3-H$3*SIN((H57+M$9)*PI()/180)-SQRT(I$3^2-(E$3-F$3-H$3*COS((H57+M$9)*PI()/180))^2))/5)</f>
        <v>-18914</v>
      </c>
      <c r="N57" s="59">
        <f t="shared" si="2"/>
        <v>0.960000000000001</v>
      </c>
      <c r="O57" s="60">
        <f t="shared" si="26"/>
        <v>-17566.6666666666</v>
      </c>
      <c r="P57" s="60">
        <f t="shared" si="30"/>
        <v>13166.6666666667</v>
      </c>
      <c r="Q57" s="60">
        <f t="shared" si="27"/>
        <v>24400</v>
      </c>
      <c r="R57" s="60">
        <f t="shared" si="28"/>
        <v>33700</v>
      </c>
      <c r="S57" s="1"/>
      <c r="T57" s="1">
        <f>[1]右脚开始走!$T$25</f>
        <v>0.03</v>
      </c>
      <c r="U57" s="28"/>
      <c r="V57" s="1">
        <v>39.8082529708982</v>
      </c>
      <c r="X57" t="e">
        <f t="shared" si="29"/>
        <v>#REF!</v>
      </c>
    </row>
    <row r="58" spans="1:24">
      <c r="A58">
        <v>3.46500000000001</v>
      </c>
      <c r="B58">
        <v>11.3638719512195</v>
      </c>
      <c r="C58">
        <v>-10.5653963414634</v>
      </c>
      <c r="D58" s="28">
        <f t="shared" si="25"/>
        <v>0.990000000000001</v>
      </c>
      <c r="E58" s="1">
        <f>'LW40'!H58</f>
        <v>37.45768851</v>
      </c>
      <c r="F58" s="70">
        <f>'LW40'!G58</f>
        <v>19.69352539</v>
      </c>
      <c r="G58" s="1">
        <f>'LW40'!F58</f>
        <v>-17.84134167</v>
      </c>
      <c r="H58" s="1">
        <f>'LW40'!E58</f>
        <v>15.56386774</v>
      </c>
      <c r="I58" s="58">
        <f t="shared" si="24"/>
        <v>0.990000000000001</v>
      </c>
      <c r="J58" s="24">
        <f>-TRUNC(K$3*J$3*(G$3-H$3*SIN((E58+J$9)*PI()/180)-SQRT(I$3^2-(E$3-F$3-H$3*COS((E58+J$9)*PI()/180))^2))/5)</f>
        <v>-60689</v>
      </c>
      <c r="K58" s="24">
        <f>-TRUNC(U$3*T$3*(Q$3-R$3*SIN((F58+K$9)*PI()/180)-SQRT(S$3^2-(O$3-P$3-R$3*COS((F58+K$9)*PI()/180))^2))/5)</f>
        <v>-35272</v>
      </c>
      <c r="L58" s="24">
        <f>-TRUNC(U$3*T$3*(Q$3-R$3*SIN((G58+L$9)*PI()/180)-SQRT(S$3^2-(O$3-P$3-R$3*COS((G58+L$9)*PI()/180))^2))/5)</f>
        <v>24870</v>
      </c>
      <c r="M58" s="25">
        <f>-TRUNC(K$3*J$3*(G$3-H$3*SIN((H58+M$9)*PI()/180)-SQRT(I$3^2-(E$3-F$3-H$3*COS((H58+M$9)*PI()/180))^2))/5)</f>
        <v>-17936</v>
      </c>
      <c r="N58" s="59">
        <f t="shared" si="2"/>
        <v>0.990000000000001</v>
      </c>
      <c r="O58" s="60">
        <f t="shared" si="26"/>
        <v>-14500</v>
      </c>
      <c r="P58" s="60">
        <f t="shared" si="30"/>
        <v>11666.6666666667</v>
      </c>
      <c r="Q58" s="60">
        <f t="shared" si="27"/>
        <v>22100</v>
      </c>
      <c r="R58" s="60">
        <f t="shared" si="28"/>
        <v>32600</v>
      </c>
      <c r="S58" s="1"/>
      <c r="T58" s="1">
        <f>[1]右脚开始走!$T$25</f>
        <v>0.03</v>
      </c>
      <c r="U58" s="28"/>
      <c r="V58" s="1">
        <v>40.5814869694499</v>
      </c>
      <c r="X58" t="e">
        <f t="shared" si="29"/>
        <v>#REF!</v>
      </c>
    </row>
    <row r="59" spans="1:24">
      <c r="A59">
        <v>3.48000000000001</v>
      </c>
      <c r="B59">
        <v>12.7746951219512</v>
      </c>
      <c r="C59">
        <v>-11.6524390243902</v>
      </c>
      <c r="D59" s="28">
        <f t="shared" si="25"/>
        <v>1.02</v>
      </c>
      <c r="E59" s="1">
        <f>'LW40'!H59</f>
        <v>37.61029592</v>
      </c>
      <c r="F59" s="70">
        <f>'LW40'!G59</f>
        <v>19.53299575</v>
      </c>
      <c r="G59" s="1">
        <f>'LW40'!F59</f>
        <v>-18.38012912</v>
      </c>
      <c r="H59" s="1">
        <f>'LW40'!E59</f>
        <v>14.94850674</v>
      </c>
      <c r="I59" s="58">
        <f t="shared" si="24"/>
        <v>1.02</v>
      </c>
      <c r="J59" s="24">
        <f>-TRUNC(K$3*J$3*(G$3-H$3*SIN((E59+J$9)*PI()/180)-SQRT(I$3^2-(E$3-F$3-H$3*COS((E59+J$9)*PI()/180))^2))/5)</f>
        <v>-61034</v>
      </c>
      <c r="K59" s="24">
        <f>-TRUNC(U$3*T$3*(Q$3-R$3*SIN((F59+K$9)*PI()/180)-SQRT(S$3^2-(O$3-P$3-R$3*COS((F59+K$9)*PI()/180))^2))/5)</f>
        <v>-34966</v>
      </c>
      <c r="L59" s="24">
        <f>-TRUNC(U$3*T$3*(Q$3-R$3*SIN((G59+L$9)*PI()/180)-SQRT(S$3^2-(O$3-P$3-R$3*COS((G59+L$9)*PI()/180))^2))/5)</f>
        <v>25466</v>
      </c>
      <c r="M59" s="25">
        <f>-TRUNC(K$3*J$3*(G$3-H$3*SIN((H59+M$9)*PI()/180)-SQRT(I$3^2-(E$3-F$3-H$3*COS((H59+M$9)*PI()/180))^2))/5)</f>
        <v>-16990</v>
      </c>
      <c r="N59" s="59">
        <f t="shared" si="2"/>
        <v>1.02</v>
      </c>
      <c r="O59" s="60">
        <f t="shared" si="26"/>
        <v>-11500</v>
      </c>
      <c r="P59" s="60">
        <f t="shared" si="30"/>
        <v>10200</v>
      </c>
      <c r="Q59" s="60">
        <f t="shared" si="27"/>
        <v>19866.6666666666</v>
      </c>
      <c r="R59" s="60">
        <f t="shared" si="28"/>
        <v>31533.3333333333</v>
      </c>
      <c r="S59" s="1"/>
      <c r="T59" s="1">
        <f>[1]右脚开始走!$T$25</f>
        <v>0.03</v>
      </c>
      <c r="U59" s="28"/>
      <c r="V59" s="1">
        <v>41.3524174478452</v>
      </c>
      <c r="X59" t="e">
        <f t="shared" si="29"/>
        <v>#REF!</v>
      </c>
    </row>
    <row r="60" spans="1:24">
      <c r="A60">
        <v>3.49500000000001</v>
      </c>
      <c r="B60">
        <v>14.2019817073171</v>
      </c>
      <c r="C60">
        <v>-12.7724085365854</v>
      </c>
      <c r="D60" s="28">
        <f t="shared" si="25"/>
        <v>1.05</v>
      </c>
      <c r="E60" s="1">
        <f>'LW40'!H60</f>
        <v>37.72545482</v>
      </c>
      <c r="F60" s="70">
        <f>'LW40'!G60</f>
        <v>19.39458651</v>
      </c>
      <c r="G60" s="1">
        <f>'LW40'!F60</f>
        <v>-18.8720807</v>
      </c>
      <c r="H60" s="1">
        <f>'LW40'!E60</f>
        <v>14.34297781</v>
      </c>
      <c r="I60" s="58">
        <f t="shared" si="24"/>
        <v>1.05</v>
      </c>
      <c r="J60" s="24">
        <f>-TRUNC(K$3*J$3*(G$3-H$3*SIN((E60+J$9)*PI()/180)-SQRT(I$3^2-(E$3-F$3-H$3*COS((E60+J$9)*PI()/180))^2))/5)</f>
        <v>-61294</v>
      </c>
      <c r="K60" s="24">
        <f>-TRUNC(U$3*T$3*(Q$3-R$3*SIN((F60+K$9)*PI()/180)-SQRT(S$3^2-(O$3-P$3-R$3*COS((F60+K$9)*PI()/180))^2))/5)</f>
        <v>-34703</v>
      </c>
      <c r="L60" s="24">
        <f>-TRUNC(U$3*T$3*(Q$3-R$3*SIN((G60+L$9)*PI()/180)-SQRT(S$3^2-(O$3-P$3-R$3*COS((G60+L$9)*PI()/180))^2))/5)</f>
        <v>26001</v>
      </c>
      <c r="M60" s="25">
        <f>-TRUNC(K$3*J$3*(G$3-H$3*SIN((H60+M$9)*PI()/180)-SQRT(I$3^2-(E$3-F$3-H$3*COS((H60+M$9)*PI()/180))^2))/5)</f>
        <v>-16076</v>
      </c>
      <c r="N60" s="59">
        <f t="shared" si="2"/>
        <v>1.05</v>
      </c>
      <c r="O60" s="60">
        <f t="shared" si="26"/>
        <v>-8666.66666666666</v>
      </c>
      <c r="P60" s="60">
        <f t="shared" si="30"/>
        <v>8766.66666666666</v>
      </c>
      <c r="Q60" s="60">
        <f t="shared" si="27"/>
        <v>17833.3333333333</v>
      </c>
      <c r="R60" s="60">
        <f t="shared" si="28"/>
        <v>30466.6666666666</v>
      </c>
      <c r="S60" s="1"/>
      <c r="T60" s="1">
        <f>[1]右脚开始走!$T$25</f>
        <v>0.03</v>
      </c>
      <c r="U60" s="28"/>
      <c r="V60" s="1">
        <v>42.121208195256</v>
      </c>
      <c r="X60" t="e">
        <f t="shared" si="29"/>
        <v>#REF!</v>
      </c>
    </row>
    <row r="61" spans="1:24">
      <c r="A61">
        <v>3.51000000000001</v>
      </c>
      <c r="B61">
        <v>15.6420731707317</v>
      </c>
      <c r="C61">
        <v>-13.9184451219512</v>
      </c>
      <c r="D61" s="28">
        <f t="shared" si="25"/>
        <v>1.08</v>
      </c>
      <c r="E61" s="1">
        <f>'LW40'!H61</f>
        <v>37.80664296</v>
      </c>
      <c r="F61" s="70">
        <f>'LW40'!G61</f>
        <v>19.27665073</v>
      </c>
      <c r="G61" s="1">
        <f>'LW40'!F61</f>
        <v>-19.32085509</v>
      </c>
      <c r="H61" s="1">
        <f>'LW40'!E61</f>
        <v>13.74694589</v>
      </c>
      <c r="I61" s="58">
        <f t="shared" si="24"/>
        <v>1.08</v>
      </c>
      <c r="J61" s="24">
        <f>-TRUNC(K$3*J$3*(G$3-H$3*SIN((E61+J$9)*PI()/180)-SQRT(I$3^2-(E$3-F$3-H$3*COS((E61+J$9)*PI()/180))^2))/5)</f>
        <v>-61478</v>
      </c>
      <c r="K61" s="24">
        <f>-TRUNC(U$3*T$3*(Q$3-R$3*SIN((F61+K$9)*PI()/180)-SQRT(S$3^2-(O$3-P$3-R$3*COS((F61+K$9)*PI()/180))^2))/5)</f>
        <v>-34478</v>
      </c>
      <c r="L61" s="24">
        <f>-TRUNC(U$3*T$3*(Q$3-R$3*SIN((G61+L$9)*PI()/180)-SQRT(S$3^2-(O$3-P$3-R$3*COS((G61+L$9)*PI()/180))^2))/5)</f>
        <v>26481</v>
      </c>
      <c r="M61" s="25">
        <f>-TRUNC(K$3*J$3*(G$3-H$3*SIN((H61+M$9)*PI()/180)-SQRT(I$3^2-(E$3-F$3-H$3*COS((H61+M$9)*PI()/180))^2))/5)</f>
        <v>-15193</v>
      </c>
      <c r="N61" s="59">
        <f t="shared" si="2"/>
        <v>1.08</v>
      </c>
      <c r="O61" s="60">
        <f t="shared" si="26"/>
        <v>-6133.33333333333</v>
      </c>
      <c r="P61" s="60">
        <f t="shared" si="30"/>
        <v>7499.99999999999</v>
      </c>
      <c r="Q61" s="60">
        <f t="shared" si="27"/>
        <v>16000</v>
      </c>
      <c r="R61" s="60">
        <f t="shared" si="28"/>
        <v>29433.3333333333</v>
      </c>
      <c r="S61" s="1"/>
      <c r="T61" s="1">
        <f>[1]右脚开始走!$T$25</f>
        <v>0.03</v>
      </c>
      <c r="U61" s="28"/>
      <c r="V61" s="1">
        <v>42.887986637229</v>
      </c>
      <c r="X61" t="e">
        <f t="shared" si="29"/>
        <v>#REF!</v>
      </c>
    </row>
    <row r="62" spans="1:24">
      <c r="A62">
        <v>3.52500000000001</v>
      </c>
      <c r="B62">
        <v>17.0615853658537</v>
      </c>
      <c r="C62">
        <v>-15.1010670731707</v>
      </c>
      <c r="D62" s="28">
        <f t="shared" si="25"/>
        <v>1.11</v>
      </c>
      <c r="E62" s="1">
        <f>'LW40'!H62</f>
        <v>37.85836588</v>
      </c>
      <c r="F62" s="70">
        <f>'LW40'!G62</f>
        <v>19.17678896</v>
      </c>
      <c r="G62" s="1">
        <f>'LW40'!F62</f>
        <v>-19.73164298</v>
      </c>
      <c r="H62" s="1">
        <f>'LW40'!E62</f>
        <v>13.15959976</v>
      </c>
      <c r="I62" s="58">
        <f t="shared" si="24"/>
        <v>1.11</v>
      </c>
      <c r="J62" s="24">
        <f>-TRUNC(K$3*J$3*(G$3-H$3*SIN((E62+J$9)*PI()/180)-SQRT(I$3^2-(E$3-F$3-H$3*COS((E62+J$9)*PI()/180))^2))/5)</f>
        <v>-61596</v>
      </c>
      <c r="K62" s="24">
        <f>-TRUNC(U$3*T$3*(Q$3-R$3*SIN((F62+K$9)*PI()/180)-SQRT(S$3^2-(O$3-P$3-R$3*COS((F62+K$9)*PI()/180))^2))/5)</f>
        <v>-34288</v>
      </c>
      <c r="L62" s="24">
        <f>-TRUNC(U$3*T$3*(Q$3-R$3*SIN((G62+L$9)*PI()/180)-SQRT(S$3^2-(O$3-P$3-R$3*COS((G62+L$9)*PI()/180))^2))/5)</f>
        <v>26915</v>
      </c>
      <c r="M62" s="25">
        <f>-TRUNC(K$3*J$3*(G$3-H$3*SIN((H62+M$9)*PI()/180)-SQRT(I$3^2-(E$3-F$3-H$3*COS((H62+M$9)*PI()/180))^2))/5)</f>
        <v>-14340</v>
      </c>
      <c r="N62" s="59">
        <f t="shared" si="2"/>
        <v>1.11</v>
      </c>
      <c r="O62" s="60">
        <f t="shared" si="26"/>
        <v>-3933.33333333333</v>
      </c>
      <c r="P62" s="60">
        <f t="shared" si="30"/>
        <v>6333.33333333333</v>
      </c>
      <c r="Q62" s="60">
        <f t="shared" si="27"/>
        <v>14466.6666666667</v>
      </c>
      <c r="R62" s="60">
        <f t="shared" si="28"/>
        <v>28433.3333333333</v>
      </c>
      <c r="S62" s="1"/>
      <c r="T62" s="1">
        <f>[1]右脚开始走!$T$25</f>
        <v>0.03</v>
      </c>
      <c r="U62" s="28"/>
      <c r="V62" s="1">
        <v>43.6528454247481</v>
      </c>
      <c r="X62" t="e">
        <f t="shared" si="29"/>
        <v>#REF!</v>
      </c>
    </row>
    <row r="63" spans="1:24">
      <c r="A63">
        <v>3.54000000000001</v>
      </c>
      <c r="B63">
        <v>18.4394817073171</v>
      </c>
      <c r="C63">
        <v>-16.3262195121951</v>
      </c>
      <c r="D63" s="28">
        <f t="shared" si="25"/>
        <v>1.14</v>
      </c>
      <c r="E63" s="1">
        <f>'LW40'!H63</f>
        <v>37.88622081</v>
      </c>
      <c r="F63" s="70">
        <f>'LW40'!G63</f>
        <v>19.09179749</v>
      </c>
      <c r="G63" s="1">
        <f>'LW40'!F63</f>
        <v>-20.11127081</v>
      </c>
      <c r="H63" s="1">
        <f>'LW40'!E63</f>
        <v>12.57961531</v>
      </c>
      <c r="I63" s="58">
        <f t="shared" si="24"/>
        <v>1.14</v>
      </c>
      <c r="J63" s="24">
        <f>-TRUNC(K$3*J$3*(G$3-H$3*SIN((E63+J$9)*PI()/180)-SQRT(I$3^2-(E$3-F$3-H$3*COS((E63+J$9)*PI()/180))^2))/5)</f>
        <v>-61659</v>
      </c>
      <c r="K63" s="24">
        <f>-TRUNC(U$3*T$3*(Q$3-R$3*SIN((F63+K$9)*PI()/180)-SQRT(S$3^2-(O$3-P$3-R$3*COS((F63+K$9)*PI()/180))^2))/5)</f>
        <v>-34126</v>
      </c>
      <c r="L63" s="24">
        <f>-TRUNC(U$3*T$3*(Q$3-R$3*SIN((G63+L$9)*PI()/180)-SQRT(S$3^2-(O$3-P$3-R$3*COS((G63+L$9)*PI()/180))^2))/5)</f>
        <v>27309</v>
      </c>
      <c r="M63" s="25">
        <f>-TRUNC(K$3*J$3*(G$3-H$3*SIN((H63+M$9)*PI()/180)-SQRT(I$3^2-(E$3-F$3-H$3*COS((H63+M$9)*PI()/180))^2))/5)</f>
        <v>-13514</v>
      </c>
      <c r="N63" s="59">
        <f t="shared" si="2"/>
        <v>1.14</v>
      </c>
      <c r="O63" s="60">
        <f t="shared" si="26"/>
        <v>-2100</v>
      </c>
      <c r="P63" s="60">
        <f t="shared" si="30"/>
        <v>5400</v>
      </c>
      <c r="Q63" s="60">
        <f t="shared" si="27"/>
        <v>13133.3333333333</v>
      </c>
      <c r="R63" s="60">
        <f t="shared" si="28"/>
        <v>27533.3333333333</v>
      </c>
      <c r="S63" s="1"/>
      <c r="T63" s="1">
        <f>[1]右脚开始走!$T$25</f>
        <v>0.03</v>
      </c>
      <c r="U63" s="28"/>
      <c r="V63" s="1">
        <v>44.415843783861</v>
      </c>
      <c r="X63" t="e">
        <f t="shared" si="29"/>
        <v>#REF!</v>
      </c>
    </row>
    <row r="64" spans="1:24">
      <c r="A64">
        <v>3.55500000000001</v>
      </c>
      <c r="B64">
        <v>19.7606707317073</v>
      </c>
      <c r="C64">
        <v>-17.5765243902439</v>
      </c>
      <c r="D64" s="28">
        <f t="shared" si="25"/>
        <v>1.17</v>
      </c>
      <c r="E64" s="1">
        <f>'LW40'!H64</f>
        <v>37.89696049</v>
      </c>
      <c r="F64" s="70">
        <f>'LW40'!G64</f>
        <v>19.01761654</v>
      </c>
      <c r="G64" s="1">
        <f>'LW40'!F64</f>
        <v>-20.46830448</v>
      </c>
      <c r="H64" s="1">
        <f>'LW40'!E64</f>
        <v>12.00511888</v>
      </c>
      <c r="I64" s="58">
        <f t="shared" si="24"/>
        <v>1.17</v>
      </c>
      <c r="J64" s="24">
        <f>-TRUNC(K$3*J$3*(G$3-H$3*SIN((E64+J$9)*PI()/180)-SQRT(I$3^2-(E$3-F$3-H$3*COS((E64+J$9)*PI()/180))^2))/5)</f>
        <v>-61683</v>
      </c>
      <c r="K64" s="24">
        <f>-TRUNC(U$3*T$3*(Q$3-R$3*SIN((F64+K$9)*PI()/180)-SQRT(S$3^2-(O$3-P$3-R$3*COS((F64+K$9)*PI()/180))^2))/5)</f>
        <v>-33985</v>
      </c>
      <c r="L64" s="24">
        <f>-TRUNC(U$3*T$3*(Q$3-R$3*SIN((G64+L$9)*PI()/180)-SQRT(S$3^2-(O$3-P$3-R$3*COS((G64+L$9)*PI()/180))^2))/5)</f>
        <v>27676</v>
      </c>
      <c r="M64" s="25">
        <f>-TRUNC(K$3*J$3*(G$3-H$3*SIN((H64+M$9)*PI()/180)-SQRT(I$3^2-(E$3-F$3-H$3*COS((H64+M$9)*PI()/180))^2))/5)</f>
        <v>-12712</v>
      </c>
      <c r="N64" s="59">
        <f t="shared" si="2"/>
        <v>1.17</v>
      </c>
      <c r="O64" s="60">
        <f t="shared" si="26"/>
        <v>-799.999999999999</v>
      </c>
      <c r="P64" s="60">
        <f t="shared" si="30"/>
        <v>4700</v>
      </c>
      <c r="Q64" s="60">
        <f t="shared" si="27"/>
        <v>12233.3333333333</v>
      </c>
      <c r="R64" s="60">
        <f t="shared" si="28"/>
        <v>26733.3333333333</v>
      </c>
      <c r="S64" s="1"/>
      <c r="T64" s="1">
        <f>[1]右脚开始走!$T$25</f>
        <v>0.03</v>
      </c>
      <c r="U64" s="28"/>
      <c r="V64" s="1">
        <v>45.177008665848</v>
      </c>
      <c r="X64" t="e">
        <f t="shared" si="29"/>
        <v>#REF!</v>
      </c>
    </row>
    <row r="65" spans="1:24">
      <c r="A65">
        <v>3.57000000000001</v>
      </c>
      <c r="B65">
        <v>20.9926829268293</v>
      </c>
      <c r="C65">
        <v>-18.8190548780488</v>
      </c>
      <c r="D65" s="28">
        <f t="shared" si="25"/>
        <v>1.2</v>
      </c>
      <c r="E65" s="1">
        <f>'LW40'!H65</f>
        <v>37.89855705</v>
      </c>
      <c r="F65" s="70">
        <f>'LW40'!G65</f>
        <v>18.94927852</v>
      </c>
      <c r="G65" s="1">
        <f>'LW40'!F65</f>
        <v>-20.81315308</v>
      </c>
      <c r="H65" s="1">
        <f>'LW40'!E65</f>
        <v>11.43365047</v>
      </c>
      <c r="I65" s="58">
        <f t="shared" si="24"/>
        <v>1.2</v>
      </c>
      <c r="J65" s="24">
        <f>-TRUNC(K$3*J$3*(G$3-H$3*SIN((E65+J$9)*PI()/180)-SQRT(I$3^2-(E$3-F$3-H$3*COS((E65+J$9)*PI()/180))^2))/5)</f>
        <v>-61687</v>
      </c>
      <c r="K65" s="24">
        <f>-TRUNC(U$3*T$3*(Q$3-R$3*SIN((F65+K$9)*PI()/180)-SQRT(S$3^2-(O$3-P$3-R$3*COS((F65+K$9)*PI()/180))^2))/5)</f>
        <v>-33856</v>
      </c>
      <c r="L65" s="24">
        <f>-TRUNC(U$3*T$3*(Q$3-R$3*SIN((G65+L$9)*PI()/180)-SQRT(S$3^2-(O$3-P$3-R$3*COS((G65+L$9)*PI()/180))^2))/5)</f>
        <v>28025</v>
      </c>
      <c r="M65" s="25">
        <f>-TRUNC(K$3*J$3*(G$3-H$3*SIN((H65+M$9)*PI()/180)-SQRT(I$3^2-(E$3-F$3-H$3*COS((H65+M$9)*PI()/180))^2))/5)</f>
        <v>-11930</v>
      </c>
      <c r="N65" s="59">
        <f t="shared" si="2"/>
        <v>1.2</v>
      </c>
      <c r="O65" s="60">
        <f t="shared" si="26"/>
        <v>-133.333333333333</v>
      </c>
      <c r="P65" s="60">
        <f t="shared" si="30"/>
        <v>4300</v>
      </c>
      <c r="Q65" s="60">
        <f t="shared" si="27"/>
        <v>11633.3333333333</v>
      </c>
      <c r="R65" s="60">
        <f t="shared" si="28"/>
        <v>26066.6666666666</v>
      </c>
      <c r="S65" s="1"/>
      <c r="T65" s="1">
        <f>[1]右脚开始走!$T$25</f>
        <v>0.03</v>
      </c>
      <c r="U65" s="28"/>
      <c r="V65" s="1">
        <v>45.9363357325157</v>
      </c>
      <c r="X65" t="e">
        <f t="shared" si="29"/>
        <v>#REF!</v>
      </c>
    </row>
    <row r="66" spans="1:24">
      <c r="A66">
        <v>3.58500000000001</v>
      </c>
      <c r="B66">
        <v>22.103506097561</v>
      </c>
      <c r="C66">
        <v>-20.0199695121951</v>
      </c>
      <c r="D66" s="28">
        <f t="shared" si="25"/>
        <v>1.23</v>
      </c>
      <c r="E66" s="1">
        <f>'LW40'!H66</f>
        <v>37.89856241</v>
      </c>
      <c r="F66" s="70">
        <f>'LW40'!G66</f>
        <v>18.88195756</v>
      </c>
      <c r="G66" s="1">
        <f>'LW40'!F66</f>
        <v>-21.15272777</v>
      </c>
      <c r="H66" s="1">
        <f>'LW40'!E66</f>
        <v>10.86643537</v>
      </c>
      <c r="I66" s="58">
        <f t="shared" si="24"/>
        <v>1.23</v>
      </c>
      <c r="J66" s="24">
        <f>-TRUNC(K$3*J$3*(G$3-H$3*SIN((E66+J$9)*PI()/180)-SQRT(I$3^2-(E$3-F$3-H$3*COS((E66+J$9)*PI()/180))^2))/5)</f>
        <v>-61687</v>
      </c>
      <c r="K66" s="24">
        <f>-TRUNC(U$3*T$3*(Q$3-R$3*SIN((F66+K$9)*PI()/180)-SQRT(S$3^2-(O$3-P$3-R$3*COS((F66+K$9)*PI()/180))^2))/5)</f>
        <v>-33728</v>
      </c>
      <c r="L66" s="24">
        <f>-TRUNC(U$3*T$3*(Q$3-R$3*SIN((G66+L$9)*PI()/180)-SQRT(S$3^2-(O$3-P$3-R$3*COS((G66+L$9)*PI()/180))^2))/5)</f>
        <v>28364</v>
      </c>
      <c r="M66" s="25">
        <f>-TRUNC(K$3*J$3*(G$3-H$3*SIN((H66+M$9)*PI()/180)-SQRT(I$3^2-(E$3-F$3-H$3*COS((H66+M$9)*PI()/180))^2))/5)</f>
        <v>-11170</v>
      </c>
      <c r="N66" s="59">
        <f t="shared" si="2"/>
        <v>1.23</v>
      </c>
      <c r="O66" s="60">
        <f t="shared" si="26"/>
        <v>0</v>
      </c>
      <c r="P66" s="60">
        <f t="shared" si="30"/>
        <v>4266.66666666666</v>
      </c>
      <c r="Q66" s="60">
        <f t="shared" si="27"/>
        <v>11300</v>
      </c>
      <c r="R66" s="60">
        <f t="shared" si="28"/>
        <v>25333.3333333333</v>
      </c>
      <c r="S66" s="1"/>
      <c r="T66" s="1">
        <f>[1]右脚开始走!$T$25</f>
        <v>0.03</v>
      </c>
      <c r="U66" s="28"/>
      <c r="V66" s="1">
        <v>46.6937902068046</v>
      </c>
      <c r="X66" t="e">
        <f t="shared" si="29"/>
        <v>#REF!</v>
      </c>
    </row>
    <row r="67" spans="1:24">
      <c r="A67">
        <v>3.60000000000001</v>
      </c>
      <c r="B67">
        <v>22.9975609756098</v>
      </c>
      <c r="C67">
        <v>-21.1577743902439</v>
      </c>
      <c r="D67" s="28">
        <f t="shared" si="25"/>
        <v>1.26</v>
      </c>
      <c r="E67" s="1">
        <f>'LW40'!H67</f>
        <v>37.89859793</v>
      </c>
      <c r="F67" s="70">
        <f>'LW40'!G67</f>
        <v>18.8145694</v>
      </c>
      <c r="G67" s="1">
        <f>'LW40'!F67</f>
        <v>-21.47415417</v>
      </c>
      <c r="H67" s="1">
        <f>'LW40'!E67</f>
        <v>10.32076005</v>
      </c>
      <c r="I67" s="58">
        <f t="shared" si="24"/>
        <v>1.26</v>
      </c>
      <c r="J67" s="24">
        <f>-TRUNC(K$3*J$3*(G$3-H$3*SIN((E67+J$9)*PI()/180)-SQRT(I$3^2-(E$3-F$3-H$3*COS((E67+J$9)*PI()/180))^2))/5)</f>
        <v>-61687</v>
      </c>
      <c r="K67" s="24">
        <f>-TRUNC(U$3*T$3*(Q$3-R$3*SIN((F67+K$9)*PI()/180)-SQRT(S$3^2-(O$3-P$3-R$3*COS((F67+K$9)*PI()/180))^2))/5)</f>
        <v>-33600</v>
      </c>
      <c r="L67" s="24">
        <f>-TRUNC(U$3*T$3*(Q$3-R$3*SIN((G67+L$9)*PI()/180)-SQRT(S$3^2-(O$3-P$3-R$3*COS((G67+L$9)*PI()/180))^2))/5)</f>
        <v>28681</v>
      </c>
      <c r="M67" s="25">
        <f>-TRUNC(K$3*J$3*(G$3-H$3*SIN((H67+M$9)*PI()/180)-SQRT(I$3^2-(E$3-F$3-H$3*COS((H67+M$9)*PI()/180))^2))/5)</f>
        <v>-10455</v>
      </c>
      <c r="N67" s="59">
        <f t="shared" si="2"/>
        <v>1.26</v>
      </c>
      <c r="O67" s="60">
        <f t="shared" si="26"/>
        <v>0</v>
      </c>
      <c r="P67" s="60">
        <f t="shared" si="30"/>
        <v>4266.66666666666</v>
      </c>
      <c r="Q67" s="60">
        <f t="shared" si="27"/>
        <v>10566.6666666667</v>
      </c>
      <c r="R67" s="60">
        <f t="shared" si="28"/>
        <v>23833.3333333333</v>
      </c>
      <c r="S67" s="1"/>
      <c r="T67" s="1">
        <f>[1]右脚开始走!$T$25</f>
        <v>0.03</v>
      </c>
      <c r="U67" s="28"/>
      <c r="V67" s="1">
        <v>47.4493076153326</v>
      </c>
      <c r="X67" t="e">
        <f t="shared" si="29"/>
        <v>#REF!</v>
      </c>
    </row>
    <row r="68" spans="1:24">
      <c r="A68">
        <v>3.61500000000001</v>
      </c>
      <c r="B68">
        <v>23.6185975609756</v>
      </c>
      <c r="C68">
        <v>-22.2361280487805</v>
      </c>
      <c r="D68" s="28">
        <f t="shared" si="25"/>
        <v>1.29</v>
      </c>
      <c r="E68" s="1">
        <f>'LW40'!H68</f>
        <v>37.89868826</v>
      </c>
      <c r="F68" s="70">
        <f>'LW40'!G68</f>
        <v>18.74704727</v>
      </c>
      <c r="G68" s="1">
        <f>'LW40'!F68</f>
        <v>-21.7610327</v>
      </c>
      <c r="H68" s="1">
        <f>'LW40'!E68</f>
        <v>9.816164108</v>
      </c>
      <c r="I68" s="58">
        <f t="shared" si="24"/>
        <v>1.29</v>
      </c>
      <c r="J68" s="24">
        <f>-TRUNC(K$3*J$3*(G$3-H$3*SIN((E68+J$9)*PI()/180)-SQRT(I$3^2-(E$3-F$3-H$3*COS((E68+J$9)*PI()/180))^2))/5)</f>
        <v>-61687</v>
      </c>
      <c r="K68" s="24">
        <f>-TRUNC(U$3*T$3*(Q$3-R$3*SIN((F68+K$9)*PI()/180)-SQRT(S$3^2-(O$3-P$3-R$3*COS((F68+K$9)*PI()/180))^2))/5)</f>
        <v>-33471</v>
      </c>
      <c r="L68" s="24">
        <f>-TRUNC(U$3*T$3*(Q$3-R$3*SIN((G68+L$9)*PI()/180)-SQRT(S$3^2-(O$3-P$3-R$3*COS((G68+L$9)*PI()/180))^2))/5)</f>
        <v>28961</v>
      </c>
      <c r="M68" s="25">
        <f>-TRUNC(K$3*J$3*(G$3-H$3*SIN((H68+M$9)*PI()/180)-SQRT(I$3^2-(E$3-F$3-H$3*COS((H68+M$9)*PI()/180))^2))/5)</f>
        <v>-9807</v>
      </c>
      <c r="N68" s="59">
        <f t="shared" si="2"/>
        <v>1.29</v>
      </c>
      <c r="O68" s="60">
        <f t="shared" si="26"/>
        <v>0</v>
      </c>
      <c r="P68" s="60">
        <f t="shared" si="30"/>
        <v>4300</v>
      </c>
      <c r="Q68" s="60">
        <f t="shared" si="27"/>
        <v>9333.33333333332</v>
      </c>
      <c r="R68" s="60">
        <f t="shared" si="28"/>
        <v>21600</v>
      </c>
      <c r="S68" s="1"/>
      <c r="T68" s="1">
        <f>[1]右脚开始走!$T$25</f>
        <v>0.03</v>
      </c>
      <c r="U68" s="28"/>
      <c r="V68" s="1">
        <v>48.2027944465543</v>
      </c>
      <c r="X68" t="e">
        <f t="shared" si="29"/>
        <v>#REF!</v>
      </c>
    </row>
    <row r="69" spans="1:24">
      <c r="A69">
        <v>3.63000000000001</v>
      </c>
      <c r="B69">
        <v>23.9858231707317</v>
      </c>
      <c r="C69">
        <v>-23.2632621951219</v>
      </c>
      <c r="D69" s="28">
        <f t="shared" si="25"/>
        <v>1.32</v>
      </c>
      <c r="E69" s="1">
        <f>'LW40'!H69</f>
        <v>37.89885222</v>
      </c>
      <c r="F69" s="70">
        <f>'LW40'!G69</f>
        <v>18.67932495</v>
      </c>
      <c r="G69" s="1">
        <f>'LW40'!F69</f>
        <v>-21.99880874</v>
      </c>
      <c r="H69" s="1">
        <f>'LW40'!E69</f>
        <v>9.370072289</v>
      </c>
      <c r="I69" s="58">
        <f t="shared" si="24"/>
        <v>1.32</v>
      </c>
      <c r="J69" s="24">
        <f>-TRUNC(K$3*J$3*(G$3-H$3*SIN((E69+J$9)*PI()/180)-SQRT(I$3^2-(E$3-F$3-H$3*COS((E69+J$9)*PI()/180))^2))/5)</f>
        <v>-61687</v>
      </c>
      <c r="K69" s="24">
        <f>-TRUNC(U$3*T$3*(Q$3-R$3*SIN((F69+K$9)*PI()/180)-SQRT(S$3^2-(O$3-P$3-R$3*COS((F69+K$9)*PI()/180))^2))/5)</f>
        <v>-33343</v>
      </c>
      <c r="L69" s="24">
        <f>-TRUNC(U$3*T$3*(Q$3-R$3*SIN((G69+L$9)*PI()/180)-SQRT(S$3^2-(O$3-P$3-R$3*COS((G69+L$9)*PI()/180))^2))/5)</f>
        <v>29190</v>
      </c>
      <c r="M69" s="25">
        <f>-TRUNC(K$3*J$3*(G$3-H$3*SIN((H69+M$9)*PI()/180)-SQRT(I$3^2-(E$3-F$3-H$3*COS((H69+M$9)*PI()/180))^2))/5)</f>
        <v>-9245</v>
      </c>
      <c r="N69" s="59">
        <f t="shared" si="2"/>
        <v>1.32</v>
      </c>
      <c r="O69" s="60">
        <f t="shared" si="26"/>
        <v>0</v>
      </c>
      <c r="P69" s="60">
        <f t="shared" si="30"/>
        <v>4266.66666666666</v>
      </c>
      <c r="Q69" s="60">
        <f t="shared" si="27"/>
        <v>7633.33333333333</v>
      </c>
      <c r="R69" s="60">
        <f t="shared" si="28"/>
        <v>18733.3333333333</v>
      </c>
      <c r="S69" s="1"/>
      <c r="T69" s="1">
        <f>[1]右脚开始走!$T$25</f>
        <v>0.03</v>
      </c>
      <c r="U69" s="28"/>
      <c r="V69" s="1">
        <v>48.9541287457711</v>
      </c>
      <c r="X69" t="e">
        <f t="shared" si="29"/>
        <v>#REF!</v>
      </c>
    </row>
    <row r="70" spans="1:24">
      <c r="A70">
        <v>3.64500000000001</v>
      </c>
      <c r="B70">
        <v>24.0704268292683</v>
      </c>
      <c r="C70">
        <v>-24.2391768292683</v>
      </c>
      <c r="D70" s="28">
        <f t="shared" si="25"/>
        <v>1.35</v>
      </c>
      <c r="E70" s="1">
        <f>'LW40'!H70</f>
        <v>37.89910293</v>
      </c>
      <c r="F70" s="70">
        <f>'LW40'!G70</f>
        <v>18.61133676</v>
      </c>
      <c r="G70" s="1">
        <f>'LW40'!F70</f>
        <v>-22.17470357</v>
      </c>
      <c r="H70" s="1">
        <f>'LW40'!E70</f>
        <v>8.997868398</v>
      </c>
      <c r="I70" s="58">
        <f t="shared" si="24"/>
        <v>1.35</v>
      </c>
      <c r="J70" s="24">
        <f>-TRUNC(K$3*J$3*(G$3-H$3*SIN((E70+J$9)*PI()/180)-SQRT(I$3^2-(E$3-F$3-H$3*COS((E70+J$9)*PI()/180))^2))/5)</f>
        <v>-61688</v>
      </c>
      <c r="K70" s="24">
        <f>-TRUNC(U$3*T$3*(Q$3-R$3*SIN((F70+K$9)*PI()/180)-SQRT(S$3^2-(O$3-P$3-R$3*COS((F70+K$9)*PI()/180))^2))/5)</f>
        <v>-33214</v>
      </c>
      <c r="L70" s="24">
        <f>-TRUNC(U$3*T$3*(Q$3-R$3*SIN((G70+L$9)*PI()/180)-SQRT(S$3^2-(O$3-P$3-R$3*COS((G70+L$9)*PI()/180))^2))/5)</f>
        <v>29358</v>
      </c>
      <c r="M70" s="25">
        <f>-TRUNC(K$3*J$3*(G$3-H$3*SIN((H70+M$9)*PI()/180)-SQRT(I$3^2-(E$3-F$3-H$3*COS((H70+M$9)*PI()/180))^2))/5)</f>
        <v>-8784</v>
      </c>
      <c r="N70" s="59">
        <f t="shared" si="2"/>
        <v>1.35</v>
      </c>
      <c r="O70" s="60">
        <f t="shared" si="26"/>
        <v>-33.3333333333333</v>
      </c>
      <c r="P70" s="60">
        <f t="shared" si="30"/>
        <v>4300</v>
      </c>
      <c r="Q70" s="60">
        <f t="shared" si="27"/>
        <v>5600</v>
      </c>
      <c r="R70" s="60">
        <f t="shared" si="28"/>
        <v>15366.6666666667</v>
      </c>
      <c r="S70" s="1"/>
      <c r="T70" s="1">
        <f>[1]右脚开始走!$T$25</f>
        <v>0.03</v>
      </c>
      <c r="U70" s="28"/>
      <c r="V70" s="1">
        <v>49.7031606661725</v>
      </c>
      <c r="X70" t="e">
        <f t="shared" si="29"/>
        <v>#REF!</v>
      </c>
    </row>
    <row r="71" spans="1:24">
      <c r="A71">
        <v>3.66000000000001</v>
      </c>
      <c r="B71">
        <v>23.8440548780488</v>
      </c>
      <c r="C71">
        <v>-25.1620426829268</v>
      </c>
      <c r="D71" s="28">
        <f t="shared" si="25"/>
        <v>1.38</v>
      </c>
      <c r="E71" s="1">
        <f>'LW40'!H71</f>
        <v>37.89944801</v>
      </c>
      <c r="F71" s="70">
        <f>'LW40'!G71</f>
        <v>18.54301757</v>
      </c>
      <c r="G71" s="1">
        <f>'LW40'!F71</f>
        <v>-22.27764531</v>
      </c>
      <c r="H71" s="1">
        <f>'LW40'!E71</f>
        <v>8.712969191</v>
      </c>
      <c r="I71" s="58">
        <f t="shared" si="24"/>
        <v>1.38</v>
      </c>
      <c r="J71" s="24">
        <f>-TRUNC(K$3*J$3*(G$3-H$3*SIN((E71+J$9)*PI()/180)-SQRT(I$3^2-(E$3-F$3-H$3*COS((E71+J$9)*PI()/180))^2))/5)</f>
        <v>-61689</v>
      </c>
      <c r="K71" s="24">
        <f>-TRUNC(U$3*T$3*(Q$3-R$3*SIN((F71+K$9)*PI()/180)-SQRT(S$3^2-(O$3-P$3-R$3*COS((F71+K$9)*PI()/180))^2))/5)</f>
        <v>-33084</v>
      </c>
      <c r="L71" s="24">
        <f>-TRUNC(U$3*T$3*(Q$3-R$3*SIN((G71+L$9)*PI()/180)-SQRT(S$3^2-(O$3-P$3-R$3*COS((G71+L$9)*PI()/180))^2))/5)</f>
        <v>29456</v>
      </c>
      <c r="M71" s="25">
        <f>-TRUNC(K$3*J$3*(G$3-H$3*SIN((H71+M$9)*PI()/180)-SQRT(I$3^2-(E$3-F$3-H$3*COS((H71+M$9)*PI()/180))^2))/5)</f>
        <v>-8436</v>
      </c>
      <c r="N71" s="59">
        <f t="shared" si="2"/>
        <v>1.38</v>
      </c>
      <c r="O71" s="60">
        <f t="shared" si="26"/>
        <v>-33.3333333333333</v>
      </c>
      <c r="P71" s="60">
        <f t="shared" si="30"/>
        <v>4333.33333333333</v>
      </c>
      <c r="Q71" s="60">
        <f t="shared" si="27"/>
        <v>3266.66666666666</v>
      </c>
      <c r="R71" s="60">
        <f t="shared" si="28"/>
        <v>11600</v>
      </c>
      <c r="S71" s="1"/>
      <c r="T71" s="1">
        <f>[1]右脚开始走!$T$25</f>
        <v>0.03</v>
      </c>
      <c r="U71" s="28"/>
      <c r="V71" s="1">
        <v>50.4497129933265</v>
      </c>
      <c r="X71" t="e">
        <f t="shared" si="29"/>
        <v>#REF!</v>
      </c>
    </row>
    <row r="72" spans="1:24">
      <c r="A72">
        <v>3.67500000000001</v>
      </c>
      <c r="B72">
        <v>23.3272865853659</v>
      </c>
      <c r="C72">
        <v>-26.0496951219512</v>
      </c>
      <c r="D72" s="28">
        <f t="shared" si="25"/>
        <v>1.41</v>
      </c>
      <c r="E72" s="1">
        <f>'LW40'!H72</f>
        <v>37.8998897</v>
      </c>
      <c r="F72" s="70">
        <f>'LW40'!G72</f>
        <v>18.47430288</v>
      </c>
      <c r="G72" s="1">
        <f>'LW40'!F72</f>
        <v>-22.29819992</v>
      </c>
      <c r="H72" s="1">
        <f>'LW40'!E72</f>
        <v>8.526898265</v>
      </c>
      <c r="I72" s="58">
        <f t="shared" si="24"/>
        <v>1.41</v>
      </c>
      <c r="J72" s="24">
        <f>-TRUNC(K$3*J$3*(G$3-H$3*SIN((E72+J$9)*PI()/180)-SQRT(I$3^2-(E$3-F$3-H$3*COS((E72+J$9)*PI()/180))^2))/5)</f>
        <v>-61690</v>
      </c>
      <c r="K72" s="24">
        <f>-TRUNC(U$3*T$3*(Q$3-R$3*SIN((F72+K$9)*PI()/180)-SQRT(S$3^2-(O$3-P$3-R$3*COS((F72+K$9)*PI()/180))^2))/5)</f>
        <v>-32954</v>
      </c>
      <c r="L72" s="24">
        <f>-TRUNC(U$3*T$3*(Q$3-R$3*SIN((G72+L$9)*PI()/180)-SQRT(S$3^2-(O$3-P$3-R$3*COS((G72+L$9)*PI()/180))^2))/5)</f>
        <v>29476</v>
      </c>
      <c r="M72" s="25">
        <f>-TRUNC(K$3*J$3*(G$3-H$3*SIN((H72+M$9)*PI()/180)-SQRT(I$3^2-(E$3-F$3-H$3*COS((H72+M$9)*PI()/180))^2))/5)</f>
        <v>-8212</v>
      </c>
      <c r="N72" s="59">
        <f t="shared" si="2"/>
        <v>1.41</v>
      </c>
      <c r="O72" s="60">
        <f t="shared" si="26"/>
        <v>-33.3333333333333</v>
      </c>
      <c r="P72" s="60">
        <f t="shared" si="30"/>
        <v>4333.33333333333</v>
      </c>
      <c r="Q72" s="60">
        <f t="shared" si="27"/>
        <v>666.666666666666</v>
      </c>
      <c r="R72" s="60">
        <f t="shared" si="28"/>
        <v>7466.66666666666</v>
      </c>
      <c r="S72" s="1"/>
      <c r="T72" s="1">
        <f>[1]右脚开始走!$T$25</f>
        <v>0.03</v>
      </c>
      <c r="U72" s="28"/>
      <c r="V72" s="1">
        <v>51.1935816589969</v>
      </c>
      <c r="X72" t="e">
        <f t="shared" si="29"/>
        <v>#REF!</v>
      </c>
    </row>
    <row r="73" spans="1:24">
      <c r="A73">
        <v>3.69000000000001</v>
      </c>
      <c r="B73">
        <v>22.5077743902439</v>
      </c>
      <c r="C73">
        <v>-26.8916158536585</v>
      </c>
      <c r="D73" s="28">
        <f t="shared" si="25"/>
        <v>1.44</v>
      </c>
      <c r="E73" s="1">
        <f>'LW40'!H73</f>
        <v>37.90042509</v>
      </c>
      <c r="F73" s="70">
        <f>'LW40'!G73</f>
        <v>18.40512879</v>
      </c>
      <c r="G73" s="1">
        <f>'LW40'!F73</f>
        <v>-22.2285021</v>
      </c>
      <c r="H73" s="1">
        <f>'LW40'!E73</f>
        <v>8.449359989</v>
      </c>
      <c r="I73" s="58">
        <f t="shared" si="24"/>
        <v>1.44</v>
      </c>
      <c r="J73" s="24">
        <f>-TRUNC(K$3*J$3*(G$3-H$3*SIN((E73+J$9)*PI()/180)-SQRT(I$3^2-(E$3-F$3-H$3*COS((E73+J$9)*PI()/180))^2))/5)</f>
        <v>-61691</v>
      </c>
      <c r="K73" s="24">
        <f>-TRUNC(U$3*T$3*(Q$3-R$3*SIN((F73+K$9)*PI()/180)-SQRT(S$3^2-(O$3-P$3-R$3*COS((F73+K$9)*PI()/180))^2))/5)</f>
        <v>-32822</v>
      </c>
      <c r="L73" s="24">
        <f>-TRUNC(U$3*T$3*(Q$3-R$3*SIN((G73+L$9)*PI()/180)-SQRT(S$3^2-(O$3-P$3-R$3*COS((G73+L$9)*PI()/180))^2))/5)</f>
        <v>29410</v>
      </c>
      <c r="M73" s="25">
        <f>-TRUNC(K$3*J$3*(G$3-H$3*SIN((H73+M$9)*PI()/180)-SQRT(I$3^2-(E$3-F$3-H$3*COS((H73+M$9)*PI()/180))^2))/5)</f>
        <v>-8118</v>
      </c>
      <c r="N73" s="59">
        <f t="shared" si="2"/>
        <v>1.44</v>
      </c>
      <c r="O73" s="60">
        <f t="shared" si="26"/>
        <v>-33.3333333333333</v>
      </c>
      <c r="P73" s="60">
        <f t="shared" si="30"/>
        <v>4400</v>
      </c>
      <c r="Q73" s="60">
        <f t="shared" si="27"/>
        <v>-2200</v>
      </c>
      <c r="R73" s="60">
        <f t="shared" si="28"/>
        <v>3133.33333333333</v>
      </c>
      <c r="S73" s="1"/>
      <c r="T73" s="1">
        <f>[1]右脚开始走!$T$25</f>
        <v>0.03</v>
      </c>
      <c r="U73" s="28"/>
      <c r="V73" s="1">
        <v>51.9345362587862</v>
      </c>
      <c r="X73" t="e">
        <f t="shared" si="29"/>
        <v>#REF!</v>
      </c>
    </row>
    <row r="74" spans="1:24">
      <c r="A74">
        <v>3.70500000000001</v>
      </c>
      <c r="B74">
        <v>21.4175304878049</v>
      </c>
      <c r="C74">
        <v>-27.6873475609756</v>
      </c>
      <c r="D74" s="28">
        <f t="shared" si="25"/>
        <v>1.47</v>
      </c>
      <c r="E74" s="1">
        <f>'LW40'!H74</f>
        <v>37.90104623</v>
      </c>
      <c r="F74" s="70">
        <f>'LW40'!G74</f>
        <v>18.33543206</v>
      </c>
      <c r="G74" s="1">
        <f>'LW40'!F74</f>
        <v>-22.06218633</v>
      </c>
      <c r="H74" s="1">
        <f>'LW40'!E74</f>
        <v>8.488313373</v>
      </c>
      <c r="I74" s="58">
        <f t="shared" si="24"/>
        <v>1.47</v>
      </c>
      <c r="J74" s="24">
        <f>-TRUNC(K$3*J$3*(G$3-H$3*SIN((E74+J$9)*PI()/180)-SQRT(I$3^2-(E$3-F$3-H$3*COS((E74+J$9)*PI()/180))^2))/5)</f>
        <v>-61692</v>
      </c>
      <c r="K74" s="24">
        <f>-TRUNC(U$3*T$3*(Q$3-R$3*SIN((F74+K$9)*PI()/180)-SQRT(S$3^2-(O$3-P$3-R$3*COS((F74+K$9)*PI()/180))^2))/5)</f>
        <v>-32690</v>
      </c>
      <c r="L74" s="24">
        <f>-TRUNC(U$3*T$3*(Q$3-R$3*SIN((G74+L$9)*PI()/180)-SQRT(S$3^2-(O$3-P$3-R$3*COS((G74+L$9)*PI()/180))^2))/5)</f>
        <v>29251</v>
      </c>
      <c r="M74" s="25">
        <f>-TRUNC(K$3*J$3*(G$3-H$3*SIN((H74+M$9)*PI()/180)-SQRT(I$3^2-(E$3-F$3-H$3*COS((H74+M$9)*PI()/180))^2))/5)</f>
        <v>-8165</v>
      </c>
      <c r="N74" s="59">
        <f t="shared" si="2"/>
        <v>1.47</v>
      </c>
      <c r="O74" s="60">
        <f t="shared" si="26"/>
        <v>-33.3333333333333</v>
      </c>
      <c r="P74" s="60">
        <f t="shared" si="30"/>
        <v>4400</v>
      </c>
      <c r="Q74" s="60">
        <f t="shared" si="27"/>
        <v>-5300</v>
      </c>
      <c r="R74" s="60">
        <f t="shared" si="28"/>
        <v>-1566.66666666667</v>
      </c>
      <c r="S74" s="1"/>
      <c r="T74" s="1">
        <f>[1]右脚开始走!$T$25</f>
        <v>0.03</v>
      </c>
      <c r="U74" s="28"/>
      <c r="V74" s="1">
        <v>52.6723205868337</v>
      </c>
      <c r="X74" t="e">
        <f t="shared" si="29"/>
        <v>#REF!</v>
      </c>
    </row>
    <row r="75" spans="1:24">
      <c r="A75">
        <v>3.72000000000001</v>
      </c>
      <c r="B75">
        <v>20.0675304878049</v>
      </c>
      <c r="C75">
        <v>-28.4483231707317</v>
      </c>
      <c r="D75" s="28">
        <f t="shared" si="25"/>
        <v>1.5</v>
      </c>
      <c r="E75" s="1">
        <f>'LW40'!H75</f>
        <v>37.9017403</v>
      </c>
      <c r="F75" s="70">
        <f>'LW40'!G75</f>
        <v>18.26515014</v>
      </c>
      <c r="G75" s="1">
        <f>'LW40'!F75</f>
        <v>-21.79431772</v>
      </c>
      <c r="H75" s="1">
        <f>'LW40'!E75</f>
        <v>8.650045974</v>
      </c>
      <c r="I75" s="58">
        <f t="shared" si="24"/>
        <v>1.5</v>
      </c>
      <c r="J75" s="24">
        <f>-TRUNC(K$3*J$3*(G$3-H$3*SIN((E75+J$9)*PI()/180)-SQRT(I$3^2-(E$3-F$3-H$3*COS((E75+J$9)*PI()/180))^2))/5)</f>
        <v>-61694</v>
      </c>
      <c r="K75" s="24">
        <f>-TRUNC(U$3*T$3*(Q$3-R$3*SIN((F75+K$9)*PI()/180)-SQRT(S$3^2-(O$3-P$3-R$3*COS((F75+K$9)*PI()/180))^2))/5)</f>
        <v>-32557</v>
      </c>
      <c r="L75" s="24">
        <f>-TRUNC(U$3*T$3*(Q$3-R$3*SIN((G75+L$9)*PI()/180)-SQRT(S$3^2-(O$3-P$3-R$3*COS((G75+L$9)*PI()/180))^2))/5)</f>
        <v>28993</v>
      </c>
      <c r="M75" s="25">
        <f>-TRUNC(K$3*J$3*(G$3-H$3*SIN((H75+M$9)*PI()/180)-SQRT(I$3^2-(E$3-F$3-H$3*COS((H75+M$9)*PI()/180))^2))/5)</f>
        <v>-8360</v>
      </c>
      <c r="N75" s="59">
        <f t="shared" ref="N75:N138" si="31">I75</f>
        <v>1.5</v>
      </c>
      <c r="O75" s="60">
        <f t="shared" si="26"/>
        <v>-66.6666666666666</v>
      </c>
      <c r="P75" s="60">
        <f t="shared" si="30"/>
        <v>4433.33333333333</v>
      </c>
      <c r="Q75" s="60">
        <f t="shared" si="27"/>
        <v>-8599.99999999999</v>
      </c>
      <c r="R75" s="60">
        <f t="shared" si="28"/>
        <v>-6499.99999999999</v>
      </c>
      <c r="S75" s="1"/>
      <c r="T75" s="1">
        <f>[1]右脚开始走!$T$25</f>
        <v>0.03</v>
      </c>
      <c r="U75" s="28"/>
      <c r="V75" s="1">
        <v>53.4066531995952</v>
      </c>
      <c r="X75" t="e">
        <f t="shared" si="29"/>
        <v>#REF!</v>
      </c>
    </row>
    <row r="76" spans="1:24">
      <c r="A76">
        <v>3.73500000000001</v>
      </c>
      <c r="B76">
        <v>18.4545731707317</v>
      </c>
      <c r="C76">
        <v>-29.1626524390244</v>
      </c>
      <c r="D76" s="28">
        <f t="shared" si="25"/>
        <v>1.53</v>
      </c>
      <c r="E76" s="1">
        <f>'LW40'!H76</f>
        <v>37.9024898</v>
      </c>
      <c r="F76" s="70">
        <f>'LW40'!G76</f>
        <v>18.19422119</v>
      </c>
      <c r="G76" s="1">
        <f>'LW40'!F76</f>
        <v>-21.42132307</v>
      </c>
      <c r="H76" s="1">
        <f>'LW40'!E76</f>
        <v>8.939247814</v>
      </c>
      <c r="I76" s="58">
        <f t="shared" si="24"/>
        <v>1.53</v>
      </c>
      <c r="J76" s="24">
        <f>-TRUNC(K$3*J$3*(G$3-H$3*SIN((E76+J$9)*PI()/180)-SQRT(I$3^2-(E$3-F$3-H$3*COS((E76+J$9)*PI()/180))^2))/5)</f>
        <v>-61696</v>
      </c>
      <c r="K76" s="24">
        <f>-TRUNC(U$3*T$3*(Q$3-R$3*SIN((F76+K$9)*PI()/180)-SQRT(S$3^2-(O$3-P$3-R$3*COS((F76+K$9)*PI()/180))^2))/5)</f>
        <v>-32423</v>
      </c>
      <c r="L76" s="24">
        <f>-TRUNC(U$3*T$3*(Q$3-R$3*SIN((G76+L$9)*PI()/180)-SQRT(S$3^2-(O$3-P$3-R$3*COS((G76+L$9)*PI()/180))^2))/5)</f>
        <v>28629</v>
      </c>
      <c r="M76" s="25">
        <f>-TRUNC(K$3*J$3*(G$3-H$3*SIN((H76+M$9)*PI()/180)-SQRT(I$3^2-(E$3-F$3-H$3*COS((H76+M$9)*PI()/180))^2))/5)</f>
        <v>-8712</v>
      </c>
      <c r="N76" s="59">
        <f t="shared" si="31"/>
        <v>1.53</v>
      </c>
      <c r="O76" s="60">
        <f t="shared" si="26"/>
        <v>-66.6666666666666</v>
      </c>
      <c r="P76" s="60">
        <f t="shared" si="30"/>
        <v>4466.66666666666</v>
      </c>
      <c r="Q76" s="60">
        <f t="shared" si="27"/>
        <v>-12133.3333333333</v>
      </c>
      <c r="R76" s="60">
        <f t="shared" si="28"/>
        <v>-11733.3333333333</v>
      </c>
      <c r="S76" s="1"/>
      <c r="T76" s="1">
        <f>[1]右脚开始走!$T$25</f>
        <v>0.03</v>
      </c>
      <c r="U76" s="28"/>
      <c r="V76" s="1">
        <v>54.1372280195663</v>
      </c>
      <c r="X76" t="e">
        <f t="shared" si="29"/>
        <v>#REF!</v>
      </c>
    </row>
    <row r="77" spans="1:24">
      <c r="A77">
        <v>3.75000000000001</v>
      </c>
      <c r="B77">
        <v>16.6074695121951</v>
      </c>
      <c r="C77">
        <v>-29.8198170731707</v>
      </c>
      <c r="D77" s="28">
        <f t="shared" si="25"/>
        <v>1.56</v>
      </c>
      <c r="E77" s="1">
        <f>'LW40'!H77</f>
        <v>37.90327272</v>
      </c>
      <c r="F77" s="70">
        <f>'LW40'!G77</f>
        <v>18.12258406</v>
      </c>
      <c r="G77" s="1">
        <f>'LW40'!F77</f>
        <v>-20.94092176</v>
      </c>
      <c r="H77" s="1">
        <f>'LW40'!E77</f>
        <v>9.359085239</v>
      </c>
      <c r="I77" s="58">
        <f t="shared" si="24"/>
        <v>1.56</v>
      </c>
      <c r="J77" s="24">
        <f>-TRUNC(K$3*J$3*(G$3-H$3*SIN((E77+J$9)*PI()/180)-SQRT(I$3^2-(E$3-F$3-H$3*COS((E77+J$9)*PI()/180))^2))/5)</f>
        <v>-61697</v>
      </c>
      <c r="K77" s="24">
        <f>-TRUNC(U$3*T$3*(Q$3-R$3*SIN((F77+K$9)*PI()/180)-SQRT(S$3^2-(O$3-P$3-R$3*COS((F77+K$9)*PI()/180))^2))/5)</f>
        <v>-32287</v>
      </c>
      <c r="L77" s="24">
        <f>-TRUNC(U$3*T$3*(Q$3-R$3*SIN((G77+L$9)*PI()/180)-SQRT(S$3^2-(O$3-P$3-R$3*COS((G77+L$9)*PI()/180))^2))/5)</f>
        <v>28153</v>
      </c>
      <c r="M77" s="25">
        <f>-TRUNC(K$3*J$3*(G$3-H$3*SIN((H77+M$9)*PI()/180)-SQRT(I$3^2-(E$3-F$3-H$3*COS((H77+M$9)*PI()/180))^2))/5)</f>
        <v>-9231</v>
      </c>
      <c r="N77" s="59">
        <f t="shared" si="31"/>
        <v>1.56</v>
      </c>
      <c r="O77" s="60">
        <f t="shared" si="26"/>
        <v>-33.3333333333333</v>
      </c>
      <c r="P77" s="60">
        <f t="shared" si="30"/>
        <v>4533.33333333333</v>
      </c>
      <c r="Q77" s="60">
        <f t="shared" si="27"/>
        <v>-15866.6666666667</v>
      </c>
      <c r="R77" s="60">
        <f t="shared" si="28"/>
        <v>-17300</v>
      </c>
      <c r="S77" s="1"/>
      <c r="T77" s="1">
        <f>[1]右脚开始走!$T$25</f>
        <v>0.03</v>
      </c>
      <c r="U77" s="28"/>
      <c r="V77" s="1">
        <v>54.8637149886469</v>
      </c>
      <c r="X77" t="e">
        <f t="shared" si="29"/>
        <v>#REF!</v>
      </c>
    </row>
    <row r="78" spans="1:24">
      <c r="A78">
        <v>3.76500000000001</v>
      </c>
      <c r="B78">
        <v>14.5719512195122</v>
      </c>
      <c r="C78">
        <v>-30.4275914634146</v>
      </c>
      <c r="D78" s="28">
        <f t="shared" si="25"/>
        <v>1.59</v>
      </c>
      <c r="E78" s="1">
        <f>'LW40'!H78</f>
        <v>37.90406267</v>
      </c>
      <c r="F78" s="70">
        <f>'LW40'!G78</f>
        <v>18.05017841</v>
      </c>
      <c r="G78" s="1">
        <f>'LW40'!F78</f>
        <v>-20.35205674</v>
      </c>
      <c r="H78" s="1">
        <f>'LW40'!E78</f>
        <v>9.911274873</v>
      </c>
      <c r="I78" s="58">
        <f t="shared" si="24"/>
        <v>1.59</v>
      </c>
      <c r="J78" s="24">
        <f>-TRUNC(K$3*J$3*(G$3-H$3*SIN((E78+J$9)*PI()/180)-SQRT(I$3^2-(E$3-F$3-H$3*COS((E78+J$9)*PI()/180))^2))/5)</f>
        <v>-61699</v>
      </c>
      <c r="K78" s="24">
        <f>-TRUNC(U$3*T$3*(Q$3-R$3*SIN((F78+K$9)*PI()/180)-SQRT(S$3^2-(O$3-P$3-R$3*COS((F78+K$9)*PI()/180))^2))/5)</f>
        <v>-32150</v>
      </c>
      <c r="L78" s="24">
        <f>-TRUNC(U$3*T$3*(Q$3-R$3*SIN((G78+L$9)*PI()/180)-SQRT(S$3^2-(O$3-P$3-R$3*COS((G78+L$9)*PI()/180))^2))/5)</f>
        <v>27557</v>
      </c>
      <c r="M78" s="25">
        <f>-TRUNC(K$3*J$3*(G$3-H$3*SIN((H78+M$9)*PI()/180)-SQRT(I$3^2-(E$3-F$3-H$3*COS((H78+M$9)*PI()/180))^2))/5)</f>
        <v>-9928</v>
      </c>
      <c r="N78" s="59">
        <f t="shared" si="31"/>
        <v>1.59</v>
      </c>
      <c r="O78" s="60">
        <f t="shared" si="26"/>
        <v>-66.6666666666666</v>
      </c>
      <c r="P78" s="60">
        <f t="shared" si="30"/>
        <v>4566.66666666666</v>
      </c>
      <c r="Q78" s="60">
        <f t="shared" si="27"/>
        <v>-19866.6666666666</v>
      </c>
      <c r="R78" s="60">
        <f t="shared" si="28"/>
        <v>-23233.3333333333</v>
      </c>
      <c r="S78" s="1"/>
      <c r="T78" s="1">
        <f>[1]右脚开始走!$T$25</f>
        <v>0.03</v>
      </c>
      <c r="U78" s="28"/>
      <c r="V78" s="1">
        <v>55.5857607796666</v>
      </c>
      <c r="X78" t="e">
        <f t="shared" si="29"/>
        <v>#REF!</v>
      </c>
    </row>
    <row r="79" spans="1:24">
      <c r="A79">
        <v>3.78000000000001</v>
      </c>
      <c r="B79">
        <v>12.3644817073171</v>
      </c>
      <c r="C79">
        <v>-30.9786585365854</v>
      </c>
      <c r="D79" s="28">
        <f t="shared" si="25"/>
        <v>1.62</v>
      </c>
      <c r="E79" s="1">
        <f>'LW40'!H79</f>
        <v>37.90482905</v>
      </c>
      <c r="F79" s="70">
        <f>'LW40'!G79</f>
        <v>17.97694464</v>
      </c>
      <c r="G79" s="1">
        <f>'LW40'!F79</f>
        <v>-19.65482547</v>
      </c>
      <c r="H79" s="1">
        <f>'LW40'!E79</f>
        <v>10.59615746</v>
      </c>
      <c r="I79" s="58">
        <f t="shared" si="24"/>
        <v>1.62</v>
      </c>
      <c r="J79" s="24">
        <f>-TRUNC(K$3*J$3*(G$3-H$3*SIN((E79+J$9)*PI()/180)-SQRT(I$3^2-(E$3-F$3-H$3*COS((E79+J$9)*PI()/180))^2))/5)</f>
        <v>-61701</v>
      </c>
      <c r="K79" s="24">
        <f>-TRUNC(U$3*T$3*(Q$3-R$3*SIN((F79+K$9)*PI()/180)-SQRT(S$3^2-(O$3-P$3-R$3*COS((F79+K$9)*PI()/180))^2))/5)</f>
        <v>-32011</v>
      </c>
      <c r="L79" s="24">
        <f>-TRUNC(U$3*T$3*(Q$3-R$3*SIN((G79+L$9)*PI()/180)-SQRT(S$3^2-(O$3-P$3-R$3*COS((G79+L$9)*PI()/180))^2))/5)</f>
        <v>26834</v>
      </c>
      <c r="M79" s="25">
        <f>-TRUNC(K$3*J$3*(G$3-H$3*SIN((H79+M$9)*PI()/180)-SQRT(I$3^2-(E$3-F$3-H$3*COS((H79+M$9)*PI()/180))^2))/5)</f>
        <v>-10814</v>
      </c>
      <c r="N79" s="59">
        <f t="shared" si="31"/>
        <v>1.62</v>
      </c>
      <c r="O79" s="60">
        <f t="shared" si="26"/>
        <v>-66.6666666666666</v>
      </c>
      <c r="P79" s="60">
        <f t="shared" si="30"/>
        <v>4633.33333333333</v>
      </c>
      <c r="Q79" s="60">
        <f t="shared" si="27"/>
        <v>-24100</v>
      </c>
      <c r="R79" s="60">
        <f t="shared" si="28"/>
        <v>-29533.3333333333</v>
      </c>
      <c r="S79" s="1"/>
      <c r="T79" s="1">
        <f>[1]右脚开始走!$T$25</f>
        <v>0.03</v>
      </c>
      <c r="U79" s="28"/>
      <c r="V79" s="1">
        <v>56.3029895733812</v>
      </c>
      <c r="X79" t="e">
        <f t="shared" si="29"/>
        <v>#REF!</v>
      </c>
    </row>
    <row r="80" spans="1:24">
      <c r="A80">
        <v>3.79500000000001</v>
      </c>
      <c r="B80">
        <v>10.0157012195122</v>
      </c>
      <c r="C80">
        <v>-31.4611280487805</v>
      </c>
      <c r="D80" s="28">
        <f t="shared" si="25"/>
        <v>1.65</v>
      </c>
      <c r="E80" s="1">
        <f>'LW40'!H80</f>
        <v>37.90553726</v>
      </c>
      <c r="F80" s="70">
        <f>'LW40'!G80</f>
        <v>17.902824</v>
      </c>
      <c r="G80" s="1">
        <f>'LW40'!F80</f>
        <v>-18.85041091</v>
      </c>
      <c r="H80" s="1">
        <f>'LW40'!E80</f>
        <v>11.41277181</v>
      </c>
      <c r="I80" s="58">
        <f t="shared" si="24"/>
        <v>1.65</v>
      </c>
      <c r="J80" s="24">
        <f>-TRUNC(K$3*J$3*(G$3-H$3*SIN((E80+J$9)*PI()/180)-SQRT(I$3^2-(E$3-F$3-H$3*COS((E80+J$9)*PI()/180))^2))/5)</f>
        <v>-61702</v>
      </c>
      <c r="K80" s="24">
        <f>-TRUNC(U$3*T$3*(Q$3-R$3*SIN((F80+K$9)*PI()/180)-SQRT(S$3^2-(O$3-P$3-R$3*COS((F80+K$9)*PI()/180))^2))/5)</f>
        <v>-31871</v>
      </c>
      <c r="L80" s="24">
        <f>-TRUNC(U$3*T$3*(Q$3-R$3*SIN((G80+L$9)*PI()/180)-SQRT(S$3^2-(O$3-P$3-R$3*COS((G80+L$9)*PI()/180))^2))/5)</f>
        <v>25978</v>
      </c>
      <c r="M80" s="25">
        <f>-TRUNC(K$3*J$3*(G$3-H$3*SIN((H80+M$9)*PI()/180)-SQRT(I$3^2-(E$3-F$3-H$3*COS((H80+M$9)*PI()/180))^2))/5)</f>
        <v>-11902</v>
      </c>
      <c r="N80" s="59">
        <f t="shared" si="31"/>
        <v>1.65</v>
      </c>
      <c r="O80" s="60">
        <f t="shared" si="26"/>
        <v>-33.3333333333333</v>
      </c>
      <c r="P80" s="60">
        <f t="shared" si="30"/>
        <v>4666.66666666666</v>
      </c>
      <c r="Q80" s="60">
        <f t="shared" si="27"/>
        <v>-28533.3333333333</v>
      </c>
      <c r="R80" s="60">
        <f t="shared" si="28"/>
        <v>-36266.6666666666</v>
      </c>
      <c r="S80" s="1"/>
      <c r="T80" s="1">
        <f>[1]右脚开始走!$T$25</f>
        <v>0.03</v>
      </c>
      <c r="U80" s="28"/>
      <c r="V80" s="1">
        <v>57.0150039069962</v>
      </c>
      <c r="X80" t="e">
        <f t="shared" si="29"/>
        <v>#REF!</v>
      </c>
    </row>
    <row r="81" spans="1:24">
      <c r="A81">
        <v>3.81000000000001</v>
      </c>
      <c r="B81">
        <v>7.56173780487805</v>
      </c>
      <c r="C81">
        <v>-31.8681402439024</v>
      </c>
      <c r="D81" s="28">
        <f t="shared" si="25"/>
        <v>1.68</v>
      </c>
      <c r="E81" s="1">
        <f>'LW40'!H81</f>
        <v>37.90614882</v>
      </c>
      <c r="F81" s="70">
        <f>'LW40'!G81</f>
        <v>17.82775855</v>
      </c>
      <c r="G81" s="1">
        <f>'LW40'!F81</f>
        <v>-17.94101242</v>
      </c>
      <c r="H81" s="1">
        <f>'LW40'!E81</f>
        <v>12.35892868</v>
      </c>
      <c r="I81" s="58">
        <f t="shared" si="24"/>
        <v>1.68</v>
      </c>
      <c r="J81" s="24">
        <f>-TRUNC(K$3*J$3*(G$3-H$3*SIN((E81+J$9)*PI()/180)-SQRT(I$3^2-(E$3-F$3-H$3*COS((E81+J$9)*PI()/180))^2))/5)</f>
        <v>-61704</v>
      </c>
      <c r="K81" s="24">
        <f>-TRUNC(U$3*T$3*(Q$3-R$3*SIN((F81+K$9)*PI()/180)-SQRT(S$3^2-(O$3-P$3-R$3*COS((F81+K$9)*PI()/180))^2))/5)</f>
        <v>-31729</v>
      </c>
      <c r="L81" s="24">
        <f>-TRUNC(U$3*T$3*(Q$3-R$3*SIN((G81+L$9)*PI()/180)-SQRT(S$3^2-(O$3-P$3-R$3*COS((G81+L$9)*PI()/180))^2))/5)</f>
        <v>24981</v>
      </c>
      <c r="M81" s="25">
        <f>-TRUNC(K$3*J$3*(G$3-H$3*SIN((H81+M$9)*PI()/180)-SQRT(I$3^2-(E$3-F$3-H$3*COS((H81+M$9)*PI()/180))^2))/5)</f>
        <v>-13204</v>
      </c>
      <c r="N81" s="59">
        <f t="shared" si="31"/>
        <v>1.68</v>
      </c>
      <c r="O81" s="60">
        <f t="shared" si="26"/>
        <v>-66.6666666666666</v>
      </c>
      <c r="P81" s="60">
        <f t="shared" si="30"/>
        <v>4733.33333333333</v>
      </c>
      <c r="Q81" s="60">
        <f t="shared" si="27"/>
        <v>-33233.3333333333</v>
      </c>
      <c r="R81" s="60">
        <f t="shared" si="28"/>
        <v>-43400</v>
      </c>
      <c r="S81" s="1"/>
      <c r="T81" s="1">
        <f>[1]右脚开始走!$T$25</f>
        <v>0.03</v>
      </c>
      <c r="U81" s="28"/>
      <c r="V81" s="1">
        <v>57.721385598961</v>
      </c>
      <c r="X81" t="e">
        <f t="shared" si="29"/>
        <v>#REF!</v>
      </c>
    </row>
    <row r="82" spans="1:24">
      <c r="A82">
        <v>3.82500000000001</v>
      </c>
      <c r="B82">
        <v>5.02774390243902</v>
      </c>
      <c r="C82">
        <v>-32.191006097561</v>
      </c>
      <c r="D82" s="28">
        <f t="shared" si="25"/>
        <v>1.71</v>
      </c>
      <c r="E82" s="1">
        <f>'LW40'!H82</f>
        <v>37.90662154</v>
      </c>
      <c r="F82" s="70">
        <f>'LW40'!G82</f>
        <v>17.75169122</v>
      </c>
      <c r="G82" s="1">
        <f>'LW40'!F82</f>
        <v>-16.92977677</v>
      </c>
      <c r="H82" s="1">
        <f>'LW40'!E82</f>
        <v>13.43128466</v>
      </c>
      <c r="I82" s="58">
        <f t="shared" si="24"/>
        <v>1.71</v>
      </c>
      <c r="J82" s="24">
        <f>-TRUNC(K$3*J$3*(G$3-H$3*SIN((E82+J$9)*PI()/180)-SQRT(I$3^2-(E$3-F$3-H$3*COS((E82+J$9)*PI()/180))^2))/5)</f>
        <v>-61705</v>
      </c>
      <c r="K82" s="24">
        <f>-TRUNC(U$3*T$3*(Q$3-R$3*SIN((F82+K$9)*PI()/180)-SQRT(S$3^2-(O$3-P$3-R$3*COS((F82+K$9)*PI()/180))^2))/5)</f>
        <v>-31585</v>
      </c>
      <c r="L82" s="24">
        <f>-TRUNC(U$3*T$3*(Q$3-R$3*SIN((G82+L$9)*PI()/180)-SQRT(S$3^2-(O$3-P$3-R$3*COS((G82+L$9)*PI()/180))^2))/5)</f>
        <v>23837</v>
      </c>
      <c r="M82" s="25">
        <f>-TRUNC(K$3*J$3*(G$3-H$3*SIN((H82+M$9)*PI()/180)-SQRT(I$3^2-(E$3-F$3-H$3*COS((H82+M$9)*PI()/180))^2))/5)</f>
        <v>-14733</v>
      </c>
      <c r="N82" s="59">
        <f t="shared" si="31"/>
        <v>1.71</v>
      </c>
      <c r="O82" s="60">
        <f t="shared" si="26"/>
        <v>-33.3333333333333</v>
      </c>
      <c r="P82" s="60">
        <f t="shared" si="30"/>
        <v>4800</v>
      </c>
      <c r="Q82" s="60">
        <f t="shared" si="27"/>
        <v>-38133.3333333333</v>
      </c>
      <c r="R82" s="60">
        <f t="shared" si="28"/>
        <v>-50966.6666666666</v>
      </c>
      <c r="S82" s="1"/>
      <c r="T82" s="1">
        <f>[1]右脚开始走!$T$25</f>
        <v>0.03</v>
      </c>
      <c r="U82" s="28"/>
      <c r="V82" s="1">
        <v>58.4216967534278</v>
      </c>
      <c r="X82" t="e">
        <f t="shared" si="29"/>
        <v>#REF!</v>
      </c>
    </row>
    <row r="83" spans="1:24">
      <c r="A83">
        <v>3.84000000000001</v>
      </c>
      <c r="B83">
        <v>2.45213414634146</v>
      </c>
      <c r="C83">
        <v>-32.4393292682927</v>
      </c>
      <c r="D83" s="28">
        <f t="shared" si="25"/>
        <v>1.74</v>
      </c>
      <c r="E83" s="1">
        <f>'LW40'!H83</f>
        <v>37.9069097</v>
      </c>
      <c r="F83" s="70">
        <f>'LW40'!G83</f>
        <v>17.67456584</v>
      </c>
      <c r="G83" s="1">
        <f>'LW40'!F83</f>
        <v>-15.82072907</v>
      </c>
      <c r="H83" s="1">
        <f>'LW40'!E83</f>
        <v>14.6254161</v>
      </c>
      <c r="I83" s="58">
        <f t="shared" si="24"/>
        <v>1.74</v>
      </c>
      <c r="J83" s="24">
        <f>-TRUNC(K$3*J$3*(G$3-H$3*SIN((E83+J$9)*PI()/180)-SQRT(I$3^2-(E$3-F$3-H$3*COS((E83+J$9)*PI()/180))^2))/5)</f>
        <v>-61706</v>
      </c>
      <c r="K83" s="24">
        <f>-TRUNC(U$3*T$3*(Q$3-R$3*SIN((F83+K$9)*PI()/180)-SQRT(S$3^2-(O$3-P$3-R$3*COS((F83+K$9)*PI()/180))^2))/5)</f>
        <v>-31439</v>
      </c>
      <c r="L83" s="24">
        <f>-TRUNC(U$3*T$3*(Q$3-R$3*SIN((G83+L$9)*PI()/180)-SQRT(S$3^2-(O$3-P$3-R$3*COS((G83+L$9)*PI()/180))^2))/5)</f>
        <v>22542</v>
      </c>
      <c r="M83" s="25">
        <f>-TRUNC(K$3*J$3*(G$3-H$3*SIN((H83+M$9)*PI()/180)-SQRT(I$3^2-(E$3-F$3-H$3*COS((H83+M$9)*PI()/180))^2))/5)</f>
        <v>-16500</v>
      </c>
      <c r="N83" s="59">
        <f t="shared" si="31"/>
        <v>1.74</v>
      </c>
      <c r="O83" s="60">
        <f t="shared" si="26"/>
        <v>-33.3333333333333</v>
      </c>
      <c r="P83" s="60">
        <f t="shared" si="30"/>
        <v>4866.66666666666</v>
      </c>
      <c r="Q83" s="60">
        <f t="shared" si="27"/>
        <v>-43166.6666666666</v>
      </c>
      <c r="R83" s="60">
        <f t="shared" si="28"/>
        <v>-58899.9999999999</v>
      </c>
      <c r="S83" s="1"/>
      <c r="T83" s="1">
        <f>[1]右脚开始走!$T$25</f>
        <v>0.03</v>
      </c>
      <c r="U83" s="28"/>
      <c r="V83" s="1">
        <v>59.1154808463481</v>
      </c>
      <c r="X83" t="e">
        <f t="shared" si="29"/>
        <v>#REF!</v>
      </c>
    </row>
    <row r="84" spans="1:24">
      <c r="A84">
        <v>3.85500000000001</v>
      </c>
      <c r="B84">
        <v>-0.139939024390248</v>
      </c>
      <c r="C84">
        <v>-32.6167682926829</v>
      </c>
      <c r="D84" s="28">
        <f t="shared" si="25"/>
        <v>1.77</v>
      </c>
      <c r="E84" s="1">
        <f>'LW40'!H84</f>
        <v>37.90696422</v>
      </c>
      <c r="F84" s="70">
        <f>'LW40'!G84</f>
        <v>17.59632715</v>
      </c>
      <c r="G84" s="1">
        <f>'LW40'!F84</f>
        <v>-14.61870377</v>
      </c>
      <c r="H84" s="1">
        <f>'LW40'!E84</f>
        <v>15.93589297</v>
      </c>
      <c r="I84" s="58">
        <f t="shared" si="24"/>
        <v>1.77</v>
      </c>
      <c r="J84" s="24">
        <f>-TRUNC(K$3*J$3*(G$3-H$3*SIN((E84+J$9)*PI()/180)-SQRT(I$3^2-(E$3-F$3-H$3*COS((E84+J$9)*PI()/180))^2))/5)</f>
        <v>-61706</v>
      </c>
      <c r="K84" s="24">
        <f>-TRUNC(U$3*T$3*(Q$3-R$3*SIN((F84+K$9)*PI()/180)-SQRT(S$3^2-(O$3-P$3-R$3*COS((F84+K$9)*PI()/180))^2))/5)</f>
        <v>-31291</v>
      </c>
      <c r="L84" s="24">
        <f>-TRUNC(U$3*T$3*(Q$3-R$3*SIN((G84+L$9)*PI()/180)-SQRT(S$3^2-(O$3-P$3-R$3*COS((G84+L$9)*PI()/180))^2))/5)</f>
        <v>21090</v>
      </c>
      <c r="M84" s="25">
        <f>-TRUNC(K$3*J$3*(G$3-H$3*SIN((H84+M$9)*PI()/180)-SQRT(I$3^2-(E$3-F$3-H$3*COS((H84+M$9)*PI()/180))^2))/5)</f>
        <v>-18516</v>
      </c>
      <c r="N84" s="59">
        <f t="shared" si="31"/>
        <v>1.77</v>
      </c>
      <c r="O84" s="60">
        <f t="shared" si="26"/>
        <v>0</v>
      </c>
      <c r="P84" s="60">
        <f t="shared" si="30"/>
        <v>4933.33333333333</v>
      </c>
      <c r="Q84" s="60">
        <f t="shared" si="27"/>
        <v>-48400</v>
      </c>
      <c r="R84" s="60">
        <f t="shared" si="28"/>
        <v>-67199.9999999999</v>
      </c>
      <c r="S84" s="1"/>
      <c r="T84" s="1">
        <f>[1]右脚开始走!$T$25</f>
        <v>0.03</v>
      </c>
      <c r="U84" s="28"/>
      <c r="V84" s="1">
        <v>59.8022638937324</v>
      </c>
      <c r="X84" t="e">
        <f t="shared" si="29"/>
        <v>#REF!</v>
      </c>
    </row>
    <row r="85" spans="4:24">
      <c r="D85" s="28">
        <f t="shared" si="25"/>
        <v>1.8</v>
      </c>
      <c r="E85" s="1">
        <f>'LW40'!H85</f>
        <v>37.9067328</v>
      </c>
      <c r="F85" s="70">
        <f>'LW40'!G85</f>
        <v>17.51692084</v>
      </c>
      <c r="G85" s="1">
        <f>'LW40'!F85</f>
        <v>-13.32927553</v>
      </c>
      <c r="H85" s="1">
        <f>'LW40'!E85</f>
        <v>17.35635282</v>
      </c>
      <c r="I85" s="58">
        <f t="shared" si="24"/>
        <v>1.8</v>
      </c>
      <c r="J85" s="24">
        <f>-TRUNC(K$3*J$3*(G$3-H$3*SIN((E85+J$9)*PI()/180)-SQRT(I$3^2-(E$3-F$3-H$3*COS((E85+J$9)*PI()/180))^2))/5)</f>
        <v>-61705</v>
      </c>
      <c r="K85" s="24">
        <f>-TRUNC(U$3*T$3*(Q$3-R$3*SIN((F85+K$9)*PI()/180)-SQRT(S$3^2-(O$3-P$3-R$3*COS((F85+K$9)*PI()/180))^2))/5)</f>
        <v>-31141</v>
      </c>
      <c r="L85" s="24">
        <f>-TRUNC(U$3*T$3*(Q$3-R$3*SIN((G85+L$9)*PI()/180)-SQRT(S$3^2-(O$3-P$3-R$3*COS((G85+L$9)*PI()/180))^2))/5)</f>
        <v>19479</v>
      </c>
      <c r="M85" s="25">
        <f>-TRUNC(K$3*J$3*(G$3-H$3*SIN((H85+M$9)*PI()/180)-SQRT(I$3^2-(E$3-F$3-H$3*COS((H85+M$9)*PI()/180))^2))/5)</f>
        <v>-20788</v>
      </c>
      <c r="N85" s="59">
        <f t="shared" si="31"/>
        <v>1.8</v>
      </c>
      <c r="O85" s="60">
        <f t="shared" si="26"/>
        <v>33.3333333333333</v>
      </c>
      <c r="P85" s="60">
        <f t="shared" si="30"/>
        <v>5000</v>
      </c>
      <c r="Q85" s="60">
        <f t="shared" si="27"/>
        <v>-53699.9999999999</v>
      </c>
      <c r="R85" s="60">
        <f t="shared" si="28"/>
        <v>-75733.3333333333</v>
      </c>
      <c r="T85" s="1">
        <f>[1]右脚开始走!$T$25</f>
        <v>0.03</v>
      </c>
      <c r="U85" s="28"/>
      <c r="V85">
        <v>60.4815557011064</v>
      </c>
      <c r="X85" t="e">
        <f t="shared" si="29"/>
        <v>#REF!</v>
      </c>
    </row>
    <row r="86" spans="4:24">
      <c r="D86" s="28">
        <f t="shared" si="25"/>
        <v>1.83</v>
      </c>
      <c r="E86" s="1">
        <f>'LW40'!H86</f>
        <v>37.9061601</v>
      </c>
      <c r="F86" s="70">
        <f>'LW40'!G86</f>
        <v>17.43629356</v>
      </c>
      <c r="G86" s="1">
        <f>'LW40'!F86</f>
        <v>-11.95869027</v>
      </c>
      <c r="H86" s="1">
        <f>'LW40'!E86</f>
        <v>18.87957462</v>
      </c>
      <c r="I86" s="58">
        <f t="shared" si="24"/>
        <v>1.83</v>
      </c>
      <c r="J86" s="24">
        <f>-TRUNC(K$3*J$3*(G$3-H$3*SIN((E86+J$9)*PI()/180)-SQRT(I$3^2-(E$3-F$3-H$3*COS((E86+J$9)*PI()/180))^2))/5)</f>
        <v>-61704</v>
      </c>
      <c r="K86" s="24">
        <f>-TRUNC(U$3*T$3*(Q$3-R$3*SIN((F86+K$9)*PI()/180)-SQRT(S$3^2-(O$3-P$3-R$3*COS((F86+K$9)*PI()/180))^2))/5)</f>
        <v>-30989</v>
      </c>
      <c r="L86" s="24">
        <f>-TRUNC(U$3*T$3*(Q$3-R$3*SIN((G86+L$9)*PI()/180)-SQRT(S$3^2-(O$3-P$3-R$3*COS((G86+L$9)*PI()/180))^2))/5)</f>
        <v>17708</v>
      </c>
      <c r="M86" s="25">
        <f>-TRUNC(K$3*J$3*(G$3-H$3*SIN((H86+M$9)*PI()/180)-SQRT(I$3^2-(E$3-F$3-H$3*COS((H86+M$9)*PI()/180))^2))/5)</f>
        <v>-23321</v>
      </c>
      <c r="N86" s="59">
        <f t="shared" si="31"/>
        <v>1.83</v>
      </c>
      <c r="O86" s="60">
        <f t="shared" si="26"/>
        <v>33.3333333333333</v>
      </c>
      <c r="P86" s="60">
        <f t="shared" si="30"/>
        <v>5066.66666666666</v>
      </c>
      <c r="Q86" s="60">
        <f t="shared" si="27"/>
        <v>-59033.3333333333</v>
      </c>
      <c r="R86" s="60">
        <f t="shared" si="28"/>
        <v>-84433.3333333333</v>
      </c>
      <c r="T86" s="1">
        <f>[1]右脚开始走!$T$25</f>
        <v>0.03</v>
      </c>
      <c r="U86" s="28"/>
      <c r="V86">
        <v>61.1528511916906</v>
      </c>
      <c r="X86" t="e">
        <f t="shared" si="29"/>
        <v>#REF!</v>
      </c>
    </row>
    <row r="87" spans="4:24">
      <c r="D87" s="28">
        <f t="shared" si="25"/>
        <v>1.86</v>
      </c>
      <c r="E87" s="1">
        <f>'LW40'!H87</f>
        <v>37.90518792</v>
      </c>
      <c r="F87" s="70">
        <f>'LW40'!G87</f>
        <v>17.35439296</v>
      </c>
      <c r="G87" s="1">
        <f>'LW40'!F87</f>
        <v>-10.51379608</v>
      </c>
      <c r="H87" s="1">
        <f>'LW40'!E87</f>
        <v>20.49755268</v>
      </c>
      <c r="I87" s="58">
        <f t="shared" si="24"/>
        <v>1.86</v>
      </c>
      <c r="J87" s="24">
        <f>-TRUNC(K$3*J$3*(G$3-H$3*SIN((E87+J$9)*PI()/180)-SQRT(I$3^2-(E$3-F$3-H$3*COS((E87+J$9)*PI()/180))^2))/5)</f>
        <v>-61702</v>
      </c>
      <c r="K87" s="24">
        <f>-TRUNC(U$3*T$3*(Q$3-R$3*SIN((F87+K$9)*PI()/180)-SQRT(S$3^2-(O$3-P$3-R$3*COS((F87+K$9)*PI()/180))^2))/5)</f>
        <v>-30834</v>
      </c>
      <c r="L87" s="24">
        <f>-TRUNC(U$3*T$3*(Q$3-R$3*SIN((G87+L$9)*PI()/180)-SQRT(S$3^2-(O$3-P$3-R$3*COS((G87+L$9)*PI()/180))^2))/5)</f>
        <v>15778</v>
      </c>
      <c r="M87" s="25">
        <f>-TRUNC(K$3*J$3*(G$3-H$3*SIN((H87+M$9)*PI()/180)-SQRT(I$3^2-(E$3-F$3-H$3*COS((H87+M$9)*PI()/180))^2))/5)</f>
        <v>-26117</v>
      </c>
      <c r="N87" s="59">
        <f t="shared" si="31"/>
        <v>1.86</v>
      </c>
      <c r="O87" s="60">
        <f t="shared" si="26"/>
        <v>66.6666666666666</v>
      </c>
      <c r="P87" s="60">
        <f t="shared" si="30"/>
        <v>5166.66666666666</v>
      </c>
      <c r="Q87" s="60">
        <f t="shared" si="27"/>
        <v>-64333.3333333333</v>
      </c>
      <c r="R87" s="60">
        <f t="shared" si="28"/>
        <v>-93199.9999999999</v>
      </c>
      <c r="T87" s="1">
        <f>[1]右脚开始走!$T$25</f>
        <v>0.03</v>
      </c>
      <c r="U87" s="28"/>
      <c r="V87">
        <v>61.8156318093168</v>
      </c>
      <c r="X87" t="e">
        <f t="shared" si="29"/>
        <v>#REF!</v>
      </c>
    </row>
    <row r="88" spans="4:24">
      <c r="D88" s="28">
        <f t="shared" si="25"/>
        <v>1.89</v>
      </c>
      <c r="E88" s="1">
        <f>'LW40'!H88</f>
        <v>37.90375533</v>
      </c>
      <c r="F88" s="70">
        <f>'LW40'!G88</f>
        <v>17.27116771</v>
      </c>
      <c r="G88" s="1">
        <f>'LW40'!F88</f>
        <v>-9.00197419</v>
      </c>
      <c r="H88" s="1">
        <f>'LW40'!E88</f>
        <v>22.20157057</v>
      </c>
      <c r="I88" s="58">
        <f t="shared" si="24"/>
        <v>1.89</v>
      </c>
      <c r="J88" s="24">
        <f>-TRUNC(K$3*J$3*(G$3-H$3*SIN((E88+J$9)*PI()/180)-SQRT(I$3^2-(E$3-F$3-H$3*COS((E88+J$9)*PI()/180))^2))/5)</f>
        <v>-61698</v>
      </c>
      <c r="K88" s="24">
        <f>-TRUNC(U$3*T$3*(Q$3-R$3*SIN((F88+K$9)*PI()/180)-SQRT(S$3^2-(O$3-P$3-R$3*COS((F88+K$9)*PI()/180))^2))/5)</f>
        <v>-30677</v>
      </c>
      <c r="L88" s="24">
        <f>-TRUNC(U$3*T$3*(Q$3-R$3*SIN((G88+L$9)*PI()/180)-SQRT(S$3^2-(O$3-P$3-R$3*COS((G88+L$9)*PI()/180))^2))/5)</f>
        <v>13691</v>
      </c>
      <c r="M88" s="25">
        <f>-TRUNC(K$3*J$3*(G$3-H$3*SIN((H88+M$9)*PI()/180)-SQRT(I$3^2-(E$3-F$3-H$3*COS((H88+M$9)*PI()/180))^2))/5)</f>
        <v>-29174</v>
      </c>
      <c r="N88" s="59">
        <f t="shared" si="31"/>
        <v>1.89</v>
      </c>
      <c r="O88" s="60">
        <f t="shared" si="26"/>
        <v>133.333333333333</v>
      </c>
      <c r="P88" s="60">
        <f t="shared" si="30"/>
        <v>5233.33333333333</v>
      </c>
      <c r="Q88" s="60">
        <f t="shared" si="27"/>
        <v>-69566.6666666666</v>
      </c>
      <c r="R88" s="60">
        <f t="shared" si="28"/>
        <v>-101900</v>
      </c>
      <c r="T88" s="1">
        <f>[1]右脚开始走!$T$25</f>
        <v>0.03</v>
      </c>
      <c r="U88" s="28"/>
      <c r="V88">
        <v>62.469366990606</v>
      </c>
      <c r="X88" t="e">
        <f t="shared" si="29"/>
        <v>#REF!</v>
      </c>
    </row>
    <row r="89" spans="4:24">
      <c r="D89" s="28">
        <f t="shared" si="25"/>
        <v>1.92</v>
      </c>
      <c r="E89" s="1">
        <f>'LW40'!H89</f>
        <v>37.90179885</v>
      </c>
      <c r="F89" s="70">
        <f>'LW40'!G89</f>
        <v>17.18656753</v>
      </c>
      <c r="G89" s="1">
        <f>'LW40'!F89</f>
        <v>-7.431069923</v>
      </c>
      <c r="H89" s="1">
        <f>'LW40'!E89</f>
        <v>23.98227497</v>
      </c>
      <c r="I89" s="58">
        <f t="shared" ref="I89:I152" si="32">D89</f>
        <v>1.92</v>
      </c>
      <c r="J89" s="24">
        <f>-TRUNC(K$3*J$3*(G$3-H$3*SIN((E89+J$9)*PI()/180)-SQRT(I$3^2-(E$3-F$3-H$3*COS((E89+J$9)*PI()/180))^2))/5)</f>
        <v>-61694</v>
      </c>
      <c r="K89" s="24">
        <f>-TRUNC(U$3*T$3*(Q$3-R$3*SIN((F89+K$9)*PI()/180)-SQRT(S$3^2-(O$3-P$3-R$3*COS((F89+K$9)*PI()/180))^2))/5)</f>
        <v>-30518</v>
      </c>
      <c r="L89" s="24">
        <f>-TRUNC(U$3*T$3*(Q$3-R$3*SIN((G89+L$9)*PI()/180)-SQRT(S$3^2-(O$3-P$3-R$3*COS((G89+L$9)*PI()/180))^2))/5)</f>
        <v>11452</v>
      </c>
      <c r="M89" s="25">
        <f>-TRUNC(K$3*J$3*(G$3-H$3*SIN((H89+M$9)*PI()/180)-SQRT(I$3^2-(E$3-F$3-H$3*COS((H89+M$9)*PI()/180))^2))/5)</f>
        <v>-32484</v>
      </c>
      <c r="N89" s="59">
        <f t="shared" si="31"/>
        <v>1.92</v>
      </c>
      <c r="O89" s="60">
        <f t="shared" si="26"/>
        <v>133.333333333333</v>
      </c>
      <c r="P89" s="60">
        <f t="shared" si="30"/>
        <v>5300</v>
      </c>
      <c r="Q89" s="60">
        <f t="shared" si="27"/>
        <v>-74633.3333333333</v>
      </c>
      <c r="R89" s="60">
        <f t="shared" si="28"/>
        <v>-110333.333333333</v>
      </c>
      <c r="T89" s="1">
        <f>[1]右脚开始走!$T$25</f>
        <v>0.03</v>
      </c>
      <c r="U89" s="28"/>
      <c r="V89">
        <v>63.1135156994723</v>
      </c>
      <c r="X89" t="e">
        <f t="shared" si="29"/>
        <v>#REF!</v>
      </c>
    </row>
    <row r="90" spans="4:24">
      <c r="D90" s="28">
        <f t="shared" ref="D90:D153" si="33">D89+T89</f>
        <v>1.95</v>
      </c>
      <c r="E90" s="1">
        <f>'LW40'!H90</f>
        <v>37.89925265</v>
      </c>
      <c r="F90" s="70">
        <f>'LW40'!G90</f>
        <v>17.10054324</v>
      </c>
      <c r="G90" s="1">
        <f>'LW40'!F90</f>
        <v>-5.809323644</v>
      </c>
      <c r="H90" s="1">
        <f>'LW40'!E90</f>
        <v>25.82974965</v>
      </c>
      <c r="I90" s="58">
        <f t="shared" si="32"/>
        <v>1.95</v>
      </c>
      <c r="J90" s="24">
        <f>-TRUNC(K$3*J$3*(G$3-H$3*SIN((E90+J$9)*PI()/180)-SQRT(I$3^2-(E$3-F$3-H$3*COS((E90+J$9)*PI()/180))^2))/5)</f>
        <v>-61688</v>
      </c>
      <c r="K90" s="24">
        <f>-TRUNC(U$3*T$3*(Q$3-R$3*SIN((F90+K$9)*PI()/180)-SQRT(S$3^2-(O$3-P$3-R$3*COS((F90+K$9)*PI()/180))^2))/5)</f>
        <v>-30356</v>
      </c>
      <c r="L90" s="24">
        <f>-TRUNC(U$3*T$3*(Q$3-R$3*SIN((G90+L$9)*PI()/180)-SQRT(S$3^2-(O$3-P$3-R$3*COS((G90+L$9)*PI()/180))^2))/5)</f>
        <v>9070</v>
      </c>
      <c r="M90" s="25">
        <f>-TRUNC(K$3*J$3*(G$3-H$3*SIN((H90+M$9)*PI()/180)-SQRT(I$3^2-(E$3-F$3-H$3*COS((H90+M$9)*PI()/180))^2))/5)</f>
        <v>-36037</v>
      </c>
      <c r="N90" s="59">
        <f t="shared" si="31"/>
        <v>1.95</v>
      </c>
      <c r="O90" s="60">
        <f t="shared" ref="O90:O153" si="34">(J90-J89)/(D90-D89)</f>
        <v>200</v>
      </c>
      <c r="P90" s="60">
        <f t="shared" ref="P90:P153" si="35">(K90-K89)/(D90-D89)</f>
        <v>5400</v>
      </c>
      <c r="Q90" s="60">
        <f t="shared" ref="Q90:Q153" si="36">(L90-L89)/(D90-D89)</f>
        <v>-79399.9999999999</v>
      </c>
      <c r="R90" s="60">
        <f t="shared" ref="R90:R153" si="37">(M90-M89)/(D90-D89)</f>
        <v>-118433.333333333</v>
      </c>
      <c r="T90" s="1">
        <f>[1]右脚开始走!$T$25</f>
        <v>0.03</v>
      </c>
      <c r="U90" s="28"/>
      <c r="V90">
        <v>63.7475280156344</v>
      </c>
      <c r="X90" t="e">
        <f t="shared" ref="X90:X100" si="38">X89-0.5</f>
        <v>#REF!</v>
      </c>
    </row>
    <row r="91" spans="4:24">
      <c r="D91" s="28">
        <f t="shared" si="33"/>
        <v>1.98</v>
      </c>
      <c r="E91" s="1">
        <f>'LW40'!H91</f>
        <v>37.89604866</v>
      </c>
      <c r="F91" s="70">
        <f>'LW40'!G91</f>
        <v>17.01304672</v>
      </c>
      <c r="G91" s="1">
        <f>'LW40'!F91</f>
        <v>-4.145301743</v>
      </c>
      <c r="H91" s="1">
        <f>'LW40'!E91</f>
        <v>27.73358926</v>
      </c>
      <c r="I91" s="58">
        <f t="shared" si="32"/>
        <v>1.98</v>
      </c>
      <c r="J91" s="24">
        <f>-TRUNC(K$3*J$3*(G$3-H$3*SIN((E91+J$9)*PI()/180)-SQRT(I$3^2-(E$3-F$3-H$3*COS((E91+J$9)*PI()/180))^2))/5)</f>
        <v>-61681</v>
      </c>
      <c r="K91" s="24">
        <f>-TRUNC(U$3*T$3*(Q$3-R$3*SIN((F91+K$9)*PI()/180)-SQRT(S$3^2-(O$3-P$3-R$3*COS((F91+K$9)*PI()/180))^2))/5)</f>
        <v>-30191</v>
      </c>
      <c r="L91" s="24">
        <f>-TRUNC(U$3*T$3*(Q$3-R$3*SIN((G91+L$9)*PI()/180)-SQRT(S$3^2-(O$3-P$3-R$3*COS((G91+L$9)*PI()/180))^2))/5)</f>
        <v>6555</v>
      </c>
      <c r="M91" s="25">
        <f>-TRUNC(K$3*J$3*(G$3-H$3*SIN((H91+M$9)*PI()/180)-SQRT(I$3^2-(E$3-F$3-H$3*COS((H91+M$9)*PI()/180))^2))/5)</f>
        <v>-39817</v>
      </c>
      <c r="N91" s="59">
        <f t="shared" si="31"/>
        <v>1.98</v>
      </c>
      <c r="O91" s="60">
        <f t="shared" si="34"/>
        <v>233.333333333333</v>
      </c>
      <c r="P91" s="60">
        <f t="shared" si="35"/>
        <v>5500</v>
      </c>
      <c r="Q91" s="60">
        <f t="shared" si="36"/>
        <v>-83833.3333333333</v>
      </c>
      <c r="R91" s="60">
        <f t="shared" si="37"/>
        <v>-126000</v>
      </c>
      <c r="T91" s="1">
        <f>[1]右脚开始走!$T$25</f>
        <v>0.03</v>
      </c>
      <c r="U91" s="28"/>
      <c r="V91">
        <v>64.3708467675036</v>
      </c>
      <c r="X91" t="e">
        <f t="shared" si="38"/>
        <v>#REF!</v>
      </c>
    </row>
    <row r="92" spans="4:24">
      <c r="D92" s="28">
        <f t="shared" si="33"/>
        <v>2.01</v>
      </c>
      <c r="E92" s="1">
        <f>'LW40'!H92</f>
        <v>37.89211677</v>
      </c>
      <c r="F92" s="70">
        <f>'LW40'!G92</f>
        <v>16.92403102</v>
      </c>
      <c r="G92" s="1">
        <f>'LW40'!F92</f>
        <v>-2.44782758</v>
      </c>
      <c r="H92" s="1">
        <f>'LW40'!E92</f>
        <v>29.68297334</v>
      </c>
      <c r="I92" s="58">
        <f t="shared" si="32"/>
        <v>2.01</v>
      </c>
      <c r="J92" s="24">
        <f>-TRUNC(K$3*J$3*(G$3-H$3*SIN((E92+J$9)*PI()/180)-SQRT(I$3^2-(E$3-F$3-H$3*COS((E92+J$9)*PI()/180))^2))/5)</f>
        <v>-61672</v>
      </c>
      <c r="K92" s="24">
        <f>-TRUNC(U$3*T$3*(Q$3-R$3*SIN((F92+K$9)*PI()/180)-SQRT(S$3^2-(O$3-P$3-R$3*COS((F92+K$9)*PI()/180))^2))/5)</f>
        <v>-30023</v>
      </c>
      <c r="L92" s="24">
        <f>-TRUNC(U$3*T$3*(Q$3-R$3*SIN((G92+L$9)*PI()/180)-SQRT(S$3^2-(O$3-P$3-R$3*COS((G92+L$9)*PI()/180))^2))/5)</f>
        <v>3918</v>
      </c>
      <c r="M92" s="25">
        <f>-TRUNC(K$3*J$3*(G$3-H$3*SIN((H92+M$9)*PI()/180)-SQRT(I$3^2-(E$3-F$3-H$3*COS((H92+M$9)*PI()/180))^2))/5)</f>
        <v>-43803</v>
      </c>
      <c r="N92" s="59">
        <f t="shared" si="31"/>
        <v>2.01</v>
      </c>
      <c r="O92" s="60">
        <f t="shared" si="34"/>
        <v>300</v>
      </c>
      <c r="P92" s="60">
        <f t="shared" si="35"/>
        <v>5600</v>
      </c>
      <c r="Q92" s="60">
        <f t="shared" si="36"/>
        <v>-87899.9999999999</v>
      </c>
      <c r="R92" s="60">
        <f t="shared" si="37"/>
        <v>-132866.666666667</v>
      </c>
      <c r="T92" s="1">
        <f>[1]右脚开始走!$T$25</f>
        <v>0.03</v>
      </c>
      <c r="U92" s="28"/>
      <c r="V92">
        <v>64.9829091986261</v>
      </c>
      <c r="X92" t="e">
        <f t="shared" si="38"/>
        <v>#REF!</v>
      </c>
    </row>
    <row r="93" spans="4:24">
      <c r="D93" s="28">
        <f t="shared" si="33"/>
        <v>2.04</v>
      </c>
      <c r="E93" s="1">
        <f>'LW40'!H93</f>
        <v>37.88738497</v>
      </c>
      <c r="F93" s="70">
        <f>'LW40'!G93</f>
        <v>16.83345031</v>
      </c>
      <c r="G93" s="1">
        <f>'LW40'!F93</f>
        <v>-0.725912425</v>
      </c>
      <c r="H93" s="1">
        <f>'LW40'!E93</f>
        <v>31.66674013</v>
      </c>
      <c r="I93" s="58">
        <f t="shared" si="32"/>
        <v>2.04</v>
      </c>
      <c r="J93" s="24">
        <f>-TRUNC(K$3*J$3*(G$3-H$3*SIN((E93+J$9)*PI()/180)-SQRT(I$3^2-(E$3-F$3-H$3*COS((E93+J$9)*PI()/180))^2))/5)</f>
        <v>-61661</v>
      </c>
      <c r="K93" s="24">
        <f>-TRUNC(U$3*T$3*(Q$3-R$3*SIN((F93+K$9)*PI()/180)-SQRT(S$3^2-(O$3-P$3-R$3*COS((F93+K$9)*PI()/180))^2))/5)</f>
        <v>-29852</v>
      </c>
      <c r="L93" s="24">
        <f>-TRUNC(U$3*T$3*(Q$3-R$3*SIN((G93+L$9)*PI()/180)-SQRT(S$3^2-(O$3-P$3-R$3*COS((G93+L$9)*PI()/180))^2))/5)</f>
        <v>1174</v>
      </c>
      <c r="M93" s="25">
        <f>-TRUNC(K$3*J$3*(G$3-H$3*SIN((H93+M$9)*PI()/180)-SQRT(I$3^2-(E$3-F$3-H$3*COS((H93+M$9)*PI()/180))^2))/5)</f>
        <v>-47970</v>
      </c>
      <c r="N93" s="59">
        <f t="shared" si="31"/>
        <v>2.04</v>
      </c>
      <c r="O93" s="60">
        <f t="shared" si="34"/>
        <v>366.666666666669</v>
      </c>
      <c r="P93" s="60">
        <f t="shared" si="35"/>
        <v>5700.00000000004</v>
      </c>
      <c r="Q93" s="60">
        <f t="shared" si="36"/>
        <v>-91466.6666666673</v>
      </c>
      <c r="R93" s="60">
        <f t="shared" si="37"/>
        <v>-138900.000000001</v>
      </c>
      <c r="T93" s="1">
        <f>[1]右脚开始走!$T$25</f>
        <v>0.03</v>
      </c>
      <c r="U93" s="28"/>
      <c r="V93">
        <v>65.583148655797</v>
      </c>
      <c r="X93" t="e">
        <f t="shared" si="38"/>
        <v>#REF!</v>
      </c>
    </row>
    <row r="94" spans="4:24">
      <c r="D94" s="28">
        <f t="shared" si="33"/>
        <v>2.07</v>
      </c>
      <c r="E94" s="1">
        <f>'LW40'!H94</f>
        <v>37.88177955</v>
      </c>
      <c r="F94" s="70">
        <f>'LW40'!G94</f>
        <v>16.74125996</v>
      </c>
      <c r="G94" s="1">
        <f>'LW40'!F94</f>
        <v>1.01131356</v>
      </c>
      <c r="H94" s="1">
        <f>'LW40'!E94</f>
        <v>33.67346055</v>
      </c>
      <c r="I94" s="58">
        <f t="shared" si="32"/>
        <v>2.07</v>
      </c>
      <c r="J94" s="24">
        <f>-TRUNC(K$3*J$3*(G$3-H$3*SIN((E94+J$9)*PI()/180)-SQRT(I$3^2-(E$3-F$3-H$3*COS((E94+J$9)*PI()/180))^2))/5)</f>
        <v>-61649</v>
      </c>
      <c r="K94" s="24">
        <f>-TRUNC(U$3*T$3*(Q$3-R$3*SIN((F94+K$9)*PI()/180)-SQRT(S$3^2-(O$3-P$3-R$3*COS((F94+K$9)*PI()/180))^2))/5)</f>
        <v>-29679</v>
      </c>
      <c r="L94" s="24">
        <f>-TRUNC(U$3*T$3*(Q$3-R$3*SIN((G94+L$9)*PI()/180)-SQRT(S$3^2-(O$3-P$3-R$3*COS((G94+L$9)*PI()/180))^2))/5)</f>
        <v>-1660</v>
      </c>
      <c r="M94" s="25">
        <f>-TRUNC(K$3*J$3*(G$3-H$3*SIN((H94+M$9)*PI()/180)-SQRT(I$3^2-(E$3-F$3-H$3*COS((H94+M$9)*PI()/180))^2))/5)</f>
        <v>-52290</v>
      </c>
      <c r="N94" s="59">
        <f t="shared" si="31"/>
        <v>2.07</v>
      </c>
      <c r="O94" s="60">
        <f t="shared" si="34"/>
        <v>400.000000000003</v>
      </c>
      <c r="P94" s="60">
        <f t="shared" si="35"/>
        <v>5766.6666666667</v>
      </c>
      <c r="Q94" s="60">
        <f t="shared" si="36"/>
        <v>-94466.6666666673</v>
      </c>
      <c r="R94" s="60">
        <f t="shared" si="37"/>
        <v>-144000.000000001</v>
      </c>
      <c r="T94" s="1">
        <f>[1]右脚开始走!$T$25</f>
        <v>0.03</v>
      </c>
      <c r="U94" s="28"/>
      <c r="V94">
        <v>66.1709962860466</v>
      </c>
      <c r="X94" t="e">
        <f t="shared" si="38"/>
        <v>#REF!</v>
      </c>
    </row>
    <row r="95" spans="4:24">
      <c r="D95" s="28">
        <f t="shared" si="33"/>
        <v>2.1</v>
      </c>
      <c r="E95" s="1">
        <f>'LW40'!H95</f>
        <v>37.87522524</v>
      </c>
      <c r="F95" s="70">
        <f>'LW40'!G95</f>
        <v>16.64741655</v>
      </c>
      <c r="G95" s="1">
        <f>'LW40'!F95</f>
        <v>2.754670366</v>
      </c>
      <c r="H95" s="1">
        <f>'LW40'!E95</f>
        <v>35.69151201</v>
      </c>
      <c r="I95" s="58">
        <f t="shared" si="32"/>
        <v>2.1</v>
      </c>
      <c r="J95" s="24">
        <f>-TRUNC(K$3*J$3*(G$3-H$3*SIN((E95+J$9)*PI()/180)-SQRT(I$3^2-(E$3-F$3-H$3*COS((E95+J$9)*PI()/180))^2))/5)</f>
        <v>-61634</v>
      </c>
      <c r="K95" s="24">
        <f>-TRUNC(U$3*T$3*(Q$3-R$3*SIN((F95+K$9)*PI()/180)-SQRT(S$3^2-(O$3-P$3-R$3*COS((F95+K$9)*PI()/180))^2))/5)</f>
        <v>-29502</v>
      </c>
      <c r="L95" s="24">
        <f>-TRUNC(U$3*T$3*(Q$3-R$3*SIN((G95+L$9)*PI()/180)-SQRT(S$3^2-(O$3-P$3-R$3*COS((G95+L$9)*PI()/180))^2))/5)</f>
        <v>-4567</v>
      </c>
      <c r="M95" s="25">
        <f>-TRUNC(K$3*J$3*(G$3-H$3*SIN((H95+M$9)*PI()/180)-SQRT(I$3^2-(E$3-F$3-H$3*COS((H95+M$9)*PI()/180))^2))/5)</f>
        <v>-56731</v>
      </c>
      <c r="N95" s="59">
        <f t="shared" si="31"/>
        <v>2.1</v>
      </c>
      <c r="O95" s="60">
        <f t="shared" si="34"/>
        <v>500.000000000003</v>
      </c>
      <c r="P95" s="60">
        <f t="shared" si="35"/>
        <v>5900.00000000004</v>
      </c>
      <c r="Q95" s="60">
        <f t="shared" si="36"/>
        <v>-96900.0000000006</v>
      </c>
      <c r="R95" s="60">
        <f t="shared" si="37"/>
        <v>-148033.333333334</v>
      </c>
      <c r="T95" s="1">
        <f>[1]右脚开始走!$T$25</f>
        <v>0.03</v>
      </c>
      <c r="U95" s="28"/>
      <c r="V95">
        <v>66.7458827289664</v>
      </c>
      <c r="X95" t="e">
        <f t="shared" si="38"/>
        <v>#REF!</v>
      </c>
    </row>
    <row r="96" spans="4:24">
      <c r="D96" s="28">
        <f t="shared" si="33"/>
        <v>2.13</v>
      </c>
      <c r="E96" s="1">
        <f>'LW40'!H96</f>
        <v>37.86764537</v>
      </c>
      <c r="F96" s="70">
        <f>'LW40'!G96</f>
        <v>16.55187789</v>
      </c>
      <c r="G96" s="1">
        <f>'LW40'!F96</f>
        <v>4.494997194</v>
      </c>
      <c r="H96" s="1">
        <f>'LW40'!E96</f>
        <v>37.7091524</v>
      </c>
      <c r="I96" s="58">
        <f t="shared" si="32"/>
        <v>2.13</v>
      </c>
      <c r="J96" s="24">
        <f>-TRUNC(K$3*J$3*(G$3-H$3*SIN((E96+J$9)*PI()/180)-SQRT(I$3^2-(E$3-F$3-H$3*COS((E96+J$9)*PI()/180))^2))/5)</f>
        <v>-61617</v>
      </c>
      <c r="K96" s="24">
        <f>-TRUNC(U$3*T$3*(Q$3-R$3*SIN((F96+K$9)*PI()/180)-SQRT(S$3^2-(O$3-P$3-R$3*COS((F96+K$9)*PI()/180))^2))/5)</f>
        <v>-29322</v>
      </c>
      <c r="L96" s="24">
        <f>-TRUNC(U$3*T$3*(Q$3-R$3*SIN((G96+L$9)*PI()/180)-SQRT(S$3^2-(O$3-P$3-R$3*COS((G96+L$9)*PI()/180))^2))/5)</f>
        <v>-7528</v>
      </c>
      <c r="M96" s="25">
        <f>-TRUNC(K$3*J$3*(G$3-H$3*SIN((H96+M$9)*PI()/180)-SQRT(I$3^2-(E$3-F$3-H$3*COS((H96+M$9)*PI()/180))^2))/5)</f>
        <v>-61258</v>
      </c>
      <c r="N96" s="59">
        <f t="shared" si="31"/>
        <v>2.13</v>
      </c>
      <c r="O96" s="60">
        <f t="shared" si="34"/>
        <v>566.66666666667</v>
      </c>
      <c r="P96" s="60">
        <f t="shared" si="35"/>
        <v>6000.00000000004</v>
      </c>
      <c r="Q96" s="60">
        <f t="shared" si="36"/>
        <v>-98700.0000000006</v>
      </c>
      <c r="R96" s="60">
        <f t="shared" si="37"/>
        <v>-150900.000000001</v>
      </c>
      <c r="T96" s="1">
        <f>[1]右脚开始走!$T$25</f>
        <v>0.03</v>
      </c>
      <c r="U96" s="28"/>
      <c r="V96">
        <v>67.3072397902794</v>
      </c>
      <c r="X96" t="e">
        <f t="shared" si="38"/>
        <v>#REF!</v>
      </c>
    </row>
    <row r="97" spans="4:24">
      <c r="D97" s="28">
        <f t="shared" si="33"/>
        <v>2.16</v>
      </c>
      <c r="E97" s="1">
        <f>'LW40'!H97</f>
        <v>37.85896205</v>
      </c>
      <c r="F97" s="70">
        <f>'LW40'!G97</f>
        <v>16.45460307</v>
      </c>
      <c r="G97" s="1">
        <f>'LW40'!F97</f>
        <v>6.223221491</v>
      </c>
      <c r="H97" s="1">
        <f>'LW40'!E97</f>
        <v>39.71459391</v>
      </c>
      <c r="I97" s="58">
        <f t="shared" si="32"/>
        <v>2.16</v>
      </c>
      <c r="J97" s="24">
        <f>-TRUNC(K$3*J$3*(G$3-H$3*SIN((E97+J$9)*PI()/180)-SQRT(I$3^2-(E$3-F$3-H$3*COS((E97+J$9)*PI()/180))^2))/5)</f>
        <v>-61597</v>
      </c>
      <c r="K97" s="24">
        <f>-TRUNC(U$3*T$3*(Q$3-R$3*SIN((F97+K$9)*PI()/180)-SQRT(S$3^2-(O$3-P$3-R$3*COS((F97+K$9)*PI()/180))^2))/5)</f>
        <v>-29140</v>
      </c>
      <c r="L97" s="24">
        <f>-TRUNC(U$3*T$3*(Q$3-R$3*SIN((G97+L$9)*PI()/180)-SQRT(S$3^2-(O$3-P$3-R$3*COS((G97+L$9)*PI()/180))^2))/5)</f>
        <v>-10522</v>
      </c>
      <c r="M97" s="25">
        <f>-TRUNC(K$3*J$3*(G$3-H$3*SIN((H97+M$9)*PI()/180)-SQRT(I$3^2-(E$3-F$3-H$3*COS((H97+M$9)*PI()/180))^2))/5)</f>
        <v>-65834</v>
      </c>
      <c r="N97" s="59">
        <f t="shared" si="31"/>
        <v>2.16</v>
      </c>
      <c r="O97" s="60">
        <f t="shared" si="34"/>
        <v>666.666666666671</v>
      </c>
      <c r="P97" s="60">
        <f t="shared" si="35"/>
        <v>6066.66666666671</v>
      </c>
      <c r="Q97" s="60">
        <f t="shared" si="36"/>
        <v>-99800.0000000007</v>
      </c>
      <c r="R97" s="60">
        <f t="shared" si="37"/>
        <v>-152533.333333334</v>
      </c>
      <c r="T97" s="1">
        <f>[1]右脚开始走!$T$25</f>
        <v>0.03</v>
      </c>
      <c r="U97" s="28"/>
      <c r="V97">
        <v>67.8545020822007</v>
      </c>
      <c r="X97" t="e">
        <f t="shared" si="38"/>
        <v>#REF!</v>
      </c>
    </row>
    <row r="98" spans="4:24">
      <c r="D98" s="28">
        <f t="shared" si="33"/>
        <v>2.19</v>
      </c>
      <c r="E98" s="1">
        <f>'LW40'!H98</f>
        <v>37.84909634</v>
      </c>
      <c r="F98" s="70">
        <f>'LW40'!G98</f>
        <v>16.35555242</v>
      </c>
      <c r="G98" s="1">
        <f>'LW40'!F98</f>
        <v>7.930427983</v>
      </c>
      <c r="H98" s="1">
        <f>'LW40'!E98</f>
        <v>41.69607699</v>
      </c>
      <c r="I98" s="58">
        <f t="shared" si="32"/>
        <v>2.19</v>
      </c>
      <c r="J98" s="24">
        <f>-TRUNC(K$3*J$3*(G$3-H$3*SIN((E98+J$9)*PI()/180)-SQRT(I$3^2-(E$3-F$3-H$3*COS((E98+J$9)*PI()/180))^2))/5)</f>
        <v>-61574</v>
      </c>
      <c r="K98" s="24">
        <f>-TRUNC(U$3*T$3*(Q$3-R$3*SIN((F98+K$9)*PI()/180)-SQRT(S$3^2-(O$3-P$3-R$3*COS((F98+K$9)*PI()/180))^2))/5)</f>
        <v>-28953</v>
      </c>
      <c r="L98" s="24">
        <f>-TRUNC(U$3*T$3*(Q$3-R$3*SIN((G98+L$9)*PI()/180)-SQRT(S$3^2-(O$3-P$3-R$3*COS((G98+L$9)*PI()/180))^2))/5)</f>
        <v>-13529</v>
      </c>
      <c r="M98" s="25">
        <f>-TRUNC(K$3*J$3*(G$3-H$3*SIN((H98+M$9)*PI()/180)-SQRT(I$3^2-(E$3-F$3-H$3*COS((H98+M$9)*PI()/180))^2))/5)</f>
        <v>-70421</v>
      </c>
      <c r="N98" s="59">
        <f t="shared" si="31"/>
        <v>2.19</v>
      </c>
      <c r="O98" s="60">
        <f t="shared" si="34"/>
        <v>766.666666666672</v>
      </c>
      <c r="P98" s="60">
        <f t="shared" si="35"/>
        <v>6233.33333333337</v>
      </c>
      <c r="Q98" s="60">
        <f t="shared" si="36"/>
        <v>-100233.333333334</v>
      </c>
      <c r="R98" s="60">
        <f t="shared" si="37"/>
        <v>-152900.000000001</v>
      </c>
      <c r="T98" s="1">
        <f>[1]右脚开始走!$T$25</f>
        <v>0.03</v>
      </c>
      <c r="U98" s="28"/>
      <c r="V98">
        <v>68.3871086159674</v>
      </c>
      <c r="X98" t="e">
        <f t="shared" si="38"/>
        <v>#REF!</v>
      </c>
    </row>
    <row r="99" spans="4:24">
      <c r="D99" s="28">
        <f t="shared" si="33"/>
        <v>2.22</v>
      </c>
      <c r="E99" s="1">
        <f>'LW40'!H99</f>
        <v>37.83796839</v>
      </c>
      <c r="F99" s="70">
        <f>'LW40'!G99</f>
        <v>16.25468763</v>
      </c>
      <c r="G99" s="1">
        <f>'LW40'!F99</f>
        <v>9.607927725</v>
      </c>
      <c r="H99" s="1">
        <f>'LW40'!E99</f>
        <v>43.64194421</v>
      </c>
      <c r="I99" s="58">
        <f t="shared" si="32"/>
        <v>2.22</v>
      </c>
      <c r="J99" s="24">
        <f>-TRUNC(K$3*J$3*(G$3-H$3*SIN((E99+J$9)*PI()/180)-SQRT(I$3^2-(E$3-F$3-H$3*COS((E99+J$9)*PI()/180))^2))/5)</f>
        <v>-61549</v>
      </c>
      <c r="K99" s="24">
        <f>-TRUNC(U$3*T$3*(Q$3-R$3*SIN((F99+K$9)*PI()/180)-SQRT(S$3^2-(O$3-P$3-R$3*COS((F99+K$9)*PI()/180))^2))/5)</f>
        <v>-28764</v>
      </c>
      <c r="L99" s="24">
        <f>-TRUNC(U$3*T$3*(Q$3-R$3*SIN((G99+L$9)*PI()/180)-SQRT(S$3^2-(O$3-P$3-R$3*COS((G99+L$9)*PI()/180))^2))/5)</f>
        <v>-16527</v>
      </c>
      <c r="M99" s="25">
        <f>-TRUNC(K$3*J$3*(G$3-H$3*SIN((H99+M$9)*PI()/180)-SQRT(I$3^2-(E$3-F$3-H$3*COS((H99+M$9)*PI()/180))^2))/5)</f>
        <v>-74982</v>
      </c>
      <c r="N99" s="59">
        <f t="shared" si="31"/>
        <v>2.22</v>
      </c>
      <c r="O99" s="60">
        <f t="shared" si="34"/>
        <v>833.333333333339</v>
      </c>
      <c r="P99" s="60">
        <f t="shared" si="35"/>
        <v>6300.00000000004</v>
      </c>
      <c r="Q99" s="60">
        <f t="shared" si="36"/>
        <v>-99933.333333334</v>
      </c>
      <c r="R99" s="60">
        <f t="shared" si="37"/>
        <v>-152033.333333334</v>
      </c>
      <c r="T99" s="1">
        <f>[1]右脚开始走!$T$25</f>
        <v>0.03</v>
      </c>
      <c r="U99" s="28"/>
      <c r="V99">
        <v>68.9045043319524</v>
      </c>
      <c r="X99" t="e">
        <f t="shared" si="38"/>
        <v>#REF!</v>
      </c>
    </row>
    <row r="100" spans="4:24">
      <c r="D100" s="28">
        <f t="shared" si="33"/>
        <v>2.25</v>
      </c>
      <c r="E100" s="1">
        <f>'LW40'!H100</f>
        <v>37.82549763</v>
      </c>
      <c r="F100" s="70">
        <f>'LW40'!G100</f>
        <v>16.15197172</v>
      </c>
      <c r="G100" s="1">
        <f>'LW40'!F100</f>
        <v>11.24732715</v>
      </c>
      <c r="H100" s="1">
        <f>'LW40'!E100</f>
        <v>45.54071418</v>
      </c>
      <c r="I100" s="58">
        <f t="shared" si="32"/>
        <v>2.25</v>
      </c>
      <c r="J100" s="24">
        <f>-TRUNC(K$3*J$3*(G$3-H$3*SIN((E100+J$9)*PI()/180)-SQRT(I$3^2-(E$3-F$3-H$3*COS((E100+J$9)*PI()/180))^2))/5)</f>
        <v>-61521</v>
      </c>
      <c r="K100" s="24">
        <f>-TRUNC(U$3*T$3*(Q$3-R$3*SIN((F100+K$9)*PI()/180)-SQRT(S$3^2-(O$3-P$3-R$3*COS((F100+K$9)*PI()/180))^2))/5)</f>
        <v>-28571</v>
      </c>
      <c r="L100" s="24">
        <f>-TRUNC(U$3*T$3*(Q$3-R$3*SIN((G100+L$9)*PI()/180)-SQRT(S$3^2-(O$3-P$3-R$3*COS((G100+L$9)*PI()/180))^2))/5)</f>
        <v>-19495</v>
      </c>
      <c r="M100" s="25">
        <f>-TRUNC(K$3*J$3*(G$3-H$3*SIN((H100+M$9)*PI()/180)-SQRT(I$3^2-(E$3-F$3-H$3*COS((H100+M$9)*PI()/180))^2))/5)</f>
        <v>-79477</v>
      </c>
      <c r="N100" s="59">
        <f t="shared" si="31"/>
        <v>2.25</v>
      </c>
      <c r="O100" s="60">
        <f t="shared" si="34"/>
        <v>933.333333333339</v>
      </c>
      <c r="P100" s="60">
        <f t="shared" si="35"/>
        <v>6433.33333333337</v>
      </c>
      <c r="Q100" s="60">
        <f t="shared" si="36"/>
        <v>-98933.333333334</v>
      </c>
      <c r="R100" s="60">
        <f t="shared" si="37"/>
        <v>-149833.333333334</v>
      </c>
      <c r="T100" s="1">
        <f>[1]右脚开始走!$T$25</f>
        <v>0.03</v>
      </c>
      <c r="U100" s="28"/>
      <c r="V100">
        <v>69.4061415530023</v>
      </c>
      <c r="X100" t="e">
        <f t="shared" si="38"/>
        <v>#REF!</v>
      </c>
    </row>
    <row r="101" spans="4:24">
      <c r="D101" s="28">
        <f t="shared" si="33"/>
        <v>2.28</v>
      </c>
      <c r="E101" s="1">
        <f>'LW40'!H101</f>
        <v>37.81160293</v>
      </c>
      <c r="F101" s="70">
        <f>'LW40'!G101</f>
        <v>16.04736907</v>
      </c>
      <c r="G101" s="1">
        <f>'LW40'!F101</f>
        <v>12.84059709</v>
      </c>
      <c r="H101" s="1">
        <f>'LW40'!E101</f>
        <v>47.38115544</v>
      </c>
      <c r="I101" s="58">
        <f t="shared" si="32"/>
        <v>2.28</v>
      </c>
      <c r="J101" s="24">
        <f>-TRUNC(K$3*J$3*(G$3-H$3*SIN((E101+J$9)*PI()/180)-SQRT(I$3^2-(E$3-F$3-H$3*COS((E101+J$9)*PI()/180))^2))/5)</f>
        <v>-61490</v>
      </c>
      <c r="K101" s="24">
        <f>-TRUNC(U$3*T$3*(Q$3-R$3*SIN((F101+K$9)*PI()/180)-SQRT(S$3^2-(O$3-P$3-R$3*COS((F101+K$9)*PI()/180))^2))/5)</f>
        <v>-28375</v>
      </c>
      <c r="L101" s="24">
        <f>-TRUNC(U$3*T$3*(Q$3-R$3*SIN((G101+L$9)*PI()/180)-SQRT(S$3^2-(O$3-P$3-R$3*COS((G101+L$9)*PI()/180))^2))/5)</f>
        <v>-22414</v>
      </c>
      <c r="M101" s="25">
        <f>-TRUNC(K$3*J$3*(G$3-H$3*SIN((H101+M$9)*PI()/180)-SQRT(I$3^2-(E$3-F$3-H$3*COS((H101+M$9)*PI()/180))^2))/5)</f>
        <v>-83871</v>
      </c>
      <c r="N101" s="59">
        <f t="shared" si="31"/>
        <v>2.28</v>
      </c>
      <c r="O101" s="60">
        <f t="shared" si="34"/>
        <v>1033.33333333334</v>
      </c>
      <c r="P101" s="60">
        <f t="shared" si="35"/>
        <v>6533.33333333338</v>
      </c>
      <c r="Q101" s="60">
        <f t="shared" si="36"/>
        <v>-97300.0000000006</v>
      </c>
      <c r="R101" s="60">
        <f t="shared" si="37"/>
        <v>-146466.666666668</v>
      </c>
      <c r="T101" s="1">
        <f>[1]右脚开始走!$T$25</f>
        <v>0.03</v>
      </c>
      <c r="U101" s="28"/>
      <c r="V101">
        <v>69.8914813470523</v>
      </c>
      <c r="X101">
        <f t="shared" ref="X101:X164" si="39">-18</f>
        <v>-18</v>
      </c>
    </row>
    <row r="102" spans="4:24">
      <c r="D102" s="28">
        <f t="shared" si="33"/>
        <v>2.31</v>
      </c>
      <c r="E102" s="1">
        <f>'LW40'!H102</f>
        <v>37.79620275</v>
      </c>
      <c r="F102" s="70">
        <f>'LW40'!G102</f>
        <v>15.94084546</v>
      </c>
      <c r="G102" s="1">
        <f>'LW40'!F102</f>
        <v>14.38014185</v>
      </c>
      <c r="H102" s="1">
        <f>'LW40'!E102</f>
        <v>49.15236037</v>
      </c>
      <c r="I102" s="58">
        <f t="shared" si="32"/>
        <v>2.31</v>
      </c>
      <c r="J102" s="24">
        <f>-TRUNC(K$3*J$3*(G$3-H$3*SIN((E102+J$9)*PI()/180)-SQRT(I$3^2-(E$3-F$3-H$3*COS((E102+J$9)*PI()/180))^2))/5)</f>
        <v>-61455</v>
      </c>
      <c r="K102" s="24">
        <f>-TRUNC(U$3*T$3*(Q$3-R$3*SIN((F102+K$9)*PI()/180)-SQRT(S$3^2-(O$3-P$3-R$3*COS((F102+K$9)*PI()/180))^2))/5)</f>
        <v>-28175</v>
      </c>
      <c r="L102" s="24">
        <f>-TRUNC(U$3*T$3*(Q$3-R$3*SIN((G102+L$9)*PI()/180)-SQRT(S$3^2-(O$3-P$3-R$3*COS((G102+L$9)*PI()/180))^2))/5)</f>
        <v>-25262</v>
      </c>
      <c r="M102" s="25">
        <f>-TRUNC(K$3*J$3*(G$3-H$3*SIN((H102+M$9)*PI()/180)-SQRT(I$3^2-(E$3-F$3-H$3*COS((H102+M$9)*PI()/180))^2))/5)</f>
        <v>-88126</v>
      </c>
      <c r="N102" s="59">
        <f t="shared" si="31"/>
        <v>2.31</v>
      </c>
      <c r="O102" s="60">
        <f t="shared" si="34"/>
        <v>1166.66666666667</v>
      </c>
      <c r="P102" s="60">
        <f t="shared" si="35"/>
        <v>6666.66666666671</v>
      </c>
      <c r="Q102" s="60">
        <f t="shared" si="36"/>
        <v>-94933.333333334</v>
      </c>
      <c r="R102" s="60">
        <f t="shared" si="37"/>
        <v>-141833.333333334</v>
      </c>
      <c r="T102" s="1">
        <f>[1]右脚开始走!$T$25</f>
        <v>0.03</v>
      </c>
      <c r="U102" s="28"/>
      <c r="V102">
        <v>70.3599947856453</v>
      </c>
      <c r="X102">
        <f t="shared" si="39"/>
        <v>-18</v>
      </c>
    </row>
    <row r="103" spans="4:24">
      <c r="D103" s="28">
        <f t="shared" si="33"/>
        <v>2.34</v>
      </c>
      <c r="E103" s="1">
        <f>'LW40'!H103</f>
        <v>37.77921532</v>
      </c>
      <c r="F103" s="70">
        <f>'LW40'!G103</f>
        <v>15.83236809</v>
      </c>
      <c r="G103" s="1">
        <f>'LW40'!F103</f>
        <v>15.85886822</v>
      </c>
      <c r="H103" s="1">
        <f>'LW40'!E103</f>
        <v>50.84381908</v>
      </c>
      <c r="I103" s="58">
        <f t="shared" si="32"/>
        <v>2.34</v>
      </c>
      <c r="J103" s="24">
        <f>-TRUNC(K$3*J$3*(G$3-H$3*SIN((E103+J$9)*PI()/180)-SQRT(I$3^2-(E$3-F$3-H$3*COS((E103+J$9)*PI()/180))^2))/5)</f>
        <v>-61416</v>
      </c>
      <c r="K103" s="24">
        <f>-TRUNC(U$3*T$3*(Q$3-R$3*SIN((F103+K$9)*PI()/180)-SQRT(S$3^2-(O$3-P$3-R$3*COS((F103+K$9)*PI()/180))^2))/5)</f>
        <v>-27972</v>
      </c>
      <c r="L103" s="24">
        <f>-TRUNC(U$3*T$3*(Q$3-R$3*SIN((G103+L$9)*PI()/180)-SQRT(S$3^2-(O$3-P$3-R$3*COS((G103+L$9)*PI()/180))^2))/5)</f>
        <v>-28022</v>
      </c>
      <c r="M103" s="25">
        <f>-TRUNC(K$3*J$3*(G$3-H$3*SIN((H103+M$9)*PI()/180)-SQRT(I$3^2-(E$3-F$3-H$3*COS((H103+M$9)*PI()/180))^2))/5)</f>
        <v>-92210</v>
      </c>
      <c r="N103" s="59">
        <f t="shared" si="31"/>
        <v>2.34</v>
      </c>
      <c r="O103" s="60">
        <f t="shared" si="34"/>
        <v>1300.00000000001</v>
      </c>
      <c r="P103" s="60">
        <f t="shared" si="35"/>
        <v>6766.66666666671</v>
      </c>
      <c r="Q103" s="60">
        <f t="shared" si="36"/>
        <v>-92000.0000000006</v>
      </c>
      <c r="R103" s="60">
        <f t="shared" si="37"/>
        <v>-136133.333333334</v>
      </c>
      <c r="T103" s="1">
        <f>[1]右脚开始走!$T$25</f>
        <v>0.03</v>
      </c>
      <c r="U103" s="28"/>
      <c r="V103">
        <v>70.8111640857073</v>
      </c>
      <c r="X103">
        <f t="shared" si="39"/>
        <v>-18</v>
      </c>
    </row>
    <row r="104" spans="4:24">
      <c r="D104" s="28">
        <f t="shared" si="33"/>
        <v>2.37</v>
      </c>
      <c r="E104" s="1">
        <f>'LW40'!H104</f>
        <v>37.76055881</v>
      </c>
      <c r="F104" s="70">
        <f>'LW40'!G104</f>
        <v>15.72190559</v>
      </c>
      <c r="G104" s="1">
        <f>'LW40'!F104</f>
        <v>17.27025454</v>
      </c>
      <c r="H104" s="1">
        <f>'LW40'!E104</f>
        <v>52.44549329</v>
      </c>
      <c r="I104" s="58">
        <f t="shared" si="32"/>
        <v>2.37</v>
      </c>
      <c r="J104" s="24">
        <f>-TRUNC(K$3*J$3*(G$3-H$3*SIN((E104+J$9)*PI()/180)-SQRT(I$3^2-(E$3-F$3-H$3*COS((E104+J$9)*PI()/180))^2))/5)</f>
        <v>-61374</v>
      </c>
      <c r="K104" s="24">
        <f>-TRUNC(U$3*T$3*(Q$3-R$3*SIN((F104+K$9)*PI()/180)-SQRT(S$3^2-(O$3-P$3-R$3*COS((F104+K$9)*PI()/180))^2))/5)</f>
        <v>-27765</v>
      </c>
      <c r="L104" s="24">
        <f>-TRUNC(U$3*T$3*(Q$3-R$3*SIN((G104+L$9)*PI()/180)-SQRT(S$3^2-(O$3-P$3-R$3*COS((G104+L$9)*PI()/180))^2))/5)</f>
        <v>-30676</v>
      </c>
      <c r="M104" s="25">
        <f>-TRUNC(K$3*J$3*(G$3-H$3*SIN((H104+M$9)*PI()/180)-SQRT(I$3^2-(E$3-F$3-H$3*COS((H104+M$9)*PI()/180))^2))/5)</f>
        <v>-96091</v>
      </c>
      <c r="N104" s="59">
        <f t="shared" si="31"/>
        <v>2.37</v>
      </c>
      <c r="O104" s="60">
        <f t="shared" si="34"/>
        <v>1400.00000000001</v>
      </c>
      <c r="P104" s="60">
        <f t="shared" si="35"/>
        <v>6900.00000000004</v>
      </c>
      <c r="Q104" s="60">
        <f t="shared" si="36"/>
        <v>-88466.6666666672</v>
      </c>
      <c r="R104" s="60">
        <f t="shared" si="37"/>
        <v>-129366.666666668</v>
      </c>
      <c r="T104" s="1">
        <f>[1]右脚开始走!$T$25</f>
        <v>0.03</v>
      </c>
      <c r="U104" s="28"/>
      <c r="V104">
        <v>71.2444836227748</v>
      </c>
      <c r="X104">
        <f t="shared" si="39"/>
        <v>-18</v>
      </c>
    </row>
    <row r="105" spans="4:24">
      <c r="D105" s="28">
        <f t="shared" si="33"/>
        <v>2.4</v>
      </c>
      <c r="E105" s="1">
        <f>'LW40'!H105</f>
        <v>37.74015147</v>
      </c>
      <c r="F105" s="70">
        <f>'LW40'!G105</f>
        <v>15.60942809</v>
      </c>
      <c r="G105" s="1">
        <f>'LW40'!F105</f>
        <v>18.60841972</v>
      </c>
      <c r="H105" s="1">
        <f>'LW40'!E105</f>
        <v>53.94789029</v>
      </c>
      <c r="I105" s="58">
        <f t="shared" si="32"/>
        <v>2.4</v>
      </c>
      <c r="J105" s="24">
        <f>-TRUNC(K$3*J$3*(G$3-H$3*SIN((E105+J$9)*PI()/180)-SQRT(I$3^2-(E$3-F$3-H$3*COS((E105+J$9)*PI()/180))^2))/5)</f>
        <v>-61328</v>
      </c>
      <c r="K105" s="24">
        <f>-TRUNC(U$3*T$3*(Q$3-R$3*SIN((F105+K$9)*PI()/180)-SQRT(S$3^2-(O$3-P$3-R$3*COS((F105+K$9)*PI()/180))^2))/5)</f>
        <v>-27555</v>
      </c>
      <c r="L105" s="24">
        <f>-TRUNC(U$3*T$3*(Q$3-R$3*SIN((G105+L$9)*PI()/180)-SQRT(S$3^2-(O$3-P$3-R$3*COS((G105+L$9)*PI()/180))^2))/5)</f>
        <v>-33208</v>
      </c>
      <c r="M105" s="25">
        <f>-TRUNC(K$3*J$3*(G$3-H$3*SIN((H105+M$9)*PI()/180)-SQRT(I$3^2-(E$3-F$3-H$3*COS((H105+M$9)*PI()/180))^2))/5)</f>
        <v>-99740</v>
      </c>
      <c r="N105" s="59">
        <f t="shared" si="31"/>
        <v>2.4</v>
      </c>
      <c r="O105" s="60">
        <f t="shared" si="34"/>
        <v>1533.33333333334</v>
      </c>
      <c r="P105" s="60">
        <f t="shared" si="35"/>
        <v>7000.00000000005</v>
      </c>
      <c r="Q105" s="60">
        <f t="shared" si="36"/>
        <v>-84400.0000000006</v>
      </c>
      <c r="R105" s="60">
        <f t="shared" si="37"/>
        <v>-121633.333333334</v>
      </c>
      <c r="T105" s="1">
        <f>[1]右脚开始走!$T$25</f>
        <v>0.03</v>
      </c>
      <c r="U105" s="28"/>
      <c r="V105">
        <v>71.6594608048056</v>
      </c>
      <c r="X105">
        <f t="shared" si="39"/>
        <v>-18</v>
      </c>
    </row>
    <row r="106" spans="4:24">
      <c r="D106" s="28">
        <f t="shared" si="33"/>
        <v>2.43</v>
      </c>
      <c r="E106" s="1">
        <f>'LW40'!H106</f>
        <v>37.71791182</v>
      </c>
      <c r="F106" s="70">
        <f>'LW40'!G106</f>
        <v>15.4949072</v>
      </c>
      <c r="G106" s="1">
        <f>'LW40'!F106</f>
        <v>19.86819231</v>
      </c>
      <c r="H106" s="1">
        <f>'LW40'!E106</f>
        <v>55.34213677</v>
      </c>
      <c r="I106" s="58">
        <f t="shared" si="32"/>
        <v>2.43</v>
      </c>
      <c r="J106" s="24">
        <f>-TRUNC(K$3*J$3*(G$3-H$3*SIN((E106+J$9)*PI()/180)-SQRT(I$3^2-(E$3-F$3-H$3*COS((E106+J$9)*PI()/180))^2))/5)</f>
        <v>-61277</v>
      </c>
      <c r="K106" s="24">
        <f>-TRUNC(U$3*T$3*(Q$3-R$3*SIN((F106+K$9)*PI()/180)-SQRT(S$3^2-(O$3-P$3-R$3*COS((F106+K$9)*PI()/180))^2))/5)</f>
        <v>-27340</v>
      </c>
      <c r="L106" s="24">
        <f>-TRUNC(U$3*T$3*(Q$3-R$3*SIN((G106+L$9)*PI()/180)-SQRT(S$3^2-(O$3-P$3-R$3*COS((G106+L$9)*PI()/180))^2))/5)</f>
        <v>-35605</v>
      </c>
      <c r="M106" s="25">
        <f>-TRUNC(K$3*J$3*(G$3-H$3*SIN((H106+M$9)*PI()/180)-SQRT(I$3^2-(E$3-F$3-H$3*COS((H106+M$9)*PI()/180))^2))/5)</f>
        <v>-103131</v>
      </c>
      <c r="N106" s="59">
        <f t="shared" si="31"/>
        <v>2.43</v>
      </c>
      <c r="O106" s="60">
        <f t="shared" si="34"/>
        <v>1700.00000000001</v>
      </c>
      <c r="P106" s="60">
        <f t="shared" si="35"/>
        <v>7166.66666666671</v>
      </c>
      <c r="Q106" s="60">
        <f t="shared" si="36"/>
        <v>-79900.0000000005</v>
      </c>
      <c r="R106" s="60">
        <f t="shared" si="37"/>
        <v>-113033.333333334</v>
      </c>
      <c r="T106" s="1">
        <f>[1]右脚开始走!$T$25</f>
        <v>0.03</v>
      </c>
      <c r="U106" s="28"/>
      <c r="V106">
        <v>72.0556167967007</v>
      </c>
      <c r="X106">
        <f t="shared" si="39"/>
        <v>-18</v>
      </c>
    </row>
    <row r="107" spans="4:24">
      <c r="D107" s="28">
        <f t="shared" si="33"/>
        <v>2.46</v>
      </c>
      <c r="E107" s="1">
        <f>'LW40'!H107</f>
        <v>37.6937588</v>
      </c>
      <c r="F107" s="70">
        <f>'LW40'!G107</f>
        <v>15.37831607</v>
      </c>
      <c r="G107" s="1">
        <f>'LW40'!F107</f>
        <v>21.04517952</v>
      </c>
      <c r="H107" s="1">
        <f>'LW40'!E107</f>
        <v>56.62005275</v>
      </c>
      <c r="I107" s="58">
        <f t="shared" si="32"/>
        <v>2.46</v>
      </c>
      <c r="J107" s="24">
        <f>-TRUNC(K$3*J$3*(G$3-H$3*SIN((E107+J$9)*PI()/180)-SQRT(I$3^2-(E$3-F$3-H$3*COS((E107+J$9)*PI()/180))^2))/5)</f>
        <v>-61223</v>
      </c>
      <c r="K107" s="24">
        <f>-TRUNC(U$3*T$3*(Q$3-R$3*SIN((F107+K$9)*PI()/180)-SQRT(S$3^2-(O$3-P$3-R$3*COS((F107+K$9)*PI()/180))^2))/5)</f>
        <v>-27122</v>
      </c>
      <c r="L107" s="24">
        <f>-TRUNC(U$3*T$3*(Q$3-R$3*SIN((G107+L$9)*PI()/180)-SQRT(S$3^2-(O$3-P$3-R$3*COS((G107+L$9)*PI()/180))^2))/5)</f>
        <v>-37855</v>
      </c>
      <c r="M107" s="25">
        <f>-TRUNC(K$3*J$3*(G$3-H$3*SIN((H107+M$9)*PI()/180)-SQRT(I$3^2-(E$3-F$3-H$3*COS((H107+M$9)*PI()/180))^2))/5)</f>
        <v>-106241</v>
      </c>
      <c r="N107" s="59">
        <f t="shared" si="31"/>
        <v>2.46</v>
      </c>
      <c r="O107" s="60">
        <f t="shared" si="34"/>
        <v>1800.00000000001</v>
      </c>
      <c r="P107" s="60">
        <f t="shared" si="35"/>
        <v>7266.66666666671</v>
      </c>
      <c r="Q107" s="60">
        <f t="shared" si="36"/>
        <v>-75000.0000000005</v>
      </c>
      <c r="R107" s="60">
        <f t="shared" si="37"/>
        <v>-103666.666666667</v>
      </c>
      <c r="T107" s="1">
        <f>[1]右脚开始走!$T$25</f>
        <v>0.03</v>
      </c>
      <c r="U107" s="28"/>
      <c r="V107">
        <v>72.4324870866838</v>
      </c>
      <c r="X107">
        <f t="shared" si="39"/>
        <v>-18</v>
      </c>
    </row>
    <row r="108" spans="4:24">
      <c r="D108" s="28">
        <f t="shared" si="33"/>
        <v>2.49</v>
      </c>
      <c r="E108" s="1">
        <f>'LW40'!H108</f>
        <v>37.66761196</v>
      </c>
      <c r="F108" s="70">
        <f>'LW40'!G108</f>
        <v>15.2596294</v>
      </c>
      <c r="G108" s="1">
        <f>'LW40'!F108</f>
        <v>22.13583626</v>
      </c>
      <c r="H108" s="1">
        <f>'LW40'!E108</f>
        <v>57.77422549</v>
      </c>
      <c r="I108" s="58">
        <f t="shared" si="32"/>
        <v>2.49</v>
      </c>
      <c r="J108" s="24">
        <f>-TRUNC(K$3*J$3*(G$3-H$3*SIN((E108+J$9)*PI()/180)-SQRT(I$3^2-(E$3-F$3-H$3*COS((E108+J$9)*PI()/180))^2))/5)</f>
        <v>-61164</v>
      </c>
      <c r="K108" s="24">
        <f>-TRUNC(U$3*T$3*(Q$3-R$3*SIN((F108+K$9)*PI()/180)-SQRT(S$3^2-(O$3-P$3-R$3*COS((F108+K$9)*PI()/180))^2))/5)</f>
        <v>-26901</v>
      </c>
      <c r="L108" s="24">
        <f>-TRUNC(U$3*T$3*(Q$3-R$3*SIN((G108+L$9)*PI()/180)-SQRT(S$3^2-(O$3-P$3-R$3*COS((G108+L$9)*PI()/180))^2))/5)</f>
        <v>-39948</v>
      </c>
      <c r="M108" s="25">
        <f>-TRUNC(K$3*J$3*(G$3-H$3*SIN((H108+M$9)*PI()/180)-SQRT(I$3^2-(E$3-F$3-H$3*COS((H108+M$9)*PI()/180))^2))/5)</f>
        <v>-109050</v>
      </c>
      <c r="N108" s="59">
        <f t="shared" si="31"/>
        <v>2.49</v>
      </c>
      <c r="O108" s="60">
        <f t="shared" si="34"/>
        <v>1966.66666666668</v>
      </c>
      <c r="P108" s="60">
        <f t="shared" si="35"/>
        <v>7366.66666666671</v>
      </c>
      <c r="Q108" s="60">
        <f t="shared" si="36"/>
        <v>-69766.6666666671</v>
      </c>
      <c r="R108" s="60">
        <f t="shared" si="37"/>
        <v>-93633.3333333339</v>
      </c>
      <c r="T108" s="1">
        <f>[1]右脚开始走!$T$25</f>
        <v>0.03</v>
      </c>
      <c r="U108" s="28"/>
      <c r="V108">
        <v>72.7896218866946</v>
      </c>
      <c r="X108">
        <f t="shared" si="39"/>
        <v>-18</v>
      </c>
    </row>
    <row r="109" spans="4:24">
      <c r="D109" s="28">
        <f t="shared" si="33"/>
        <v>2.52</v>
      </c>
      <c r="E109" s="1">
        <f>'LW40'!H109</f>
        <v>37.63939158</v>
      </c>
      <c r="F109" s="70">
        <f>'LW40'!G109</f>
        <v>15.13882346</v>
      </c>
      <c r="G109" s="1">
        <f>'LW40'!F109</f>
        <v>23.13753421</v>
      </c>
      <c r="H109" s="1">
        <f>'LW40'!E109</f>
        <v>58.79808338</v>
      </c>
      <c r="I109" s="58">
        <f t="shared" si="32"/>
        <v>2.52</v>
      </c>
      <c r="J109" s="24">
        <f>-TRUNC(K$3*J$3*(G$3-H$3*SIN((E109+J$9)*PI()/180)-SQRT(I$3^2-(E$3-F$3-H$3*COS((E109+J$9)*PI()/180))^2))/5)</f>
        <v>-61100</v>
      </c>
      <c r="K109" s="24">
        <f>-TRUNC(U$3*T$3*(Q$3-R$3*SIN((F109+K$9)*PI()/180)-SQRT(S$3^2-(O$3-P$3-R$3*COS((F109+K$9)*PI()/180))^2))/5)</f>
        <v>-26675</v>
      </c>
      <c r="L109" s="24">
        <f>-TRUNC(U$3*T$3*(Q$3-R$3*SIN((G109+L$9)*PI()/180)-SQRT(S$3^2-(O$3-P$3-R$3*COS((G109+L$9)*PI()/180))^2))/5)</f>
        <v>-41876</v>
      </c>
      <c r="M109" s="25">
        <f>-TRUNC(K$3*J$3*(G$3-H$3*SIN((H109+M$9)*PI()/180)-SQRT(I$3^2-(E$3-F$3-H$3*COS((H109+M$9)*PI()/180))^2))/5)</f>
        <v>-111540</v>
      </c>
      <c r="N109" s="59">
        <f t="shared" si="31"/>
        <v>2.52</v>
      </c>
      <c r="O109" s="60">
        <f t="shared" si="34"/>
        <v>2133.33333333335</v>
      </c>
      <c r="P109" s="60">
        <f t="shared" si="35"/>
        <v>7533.33333333338</v>
      </c>
      <c r="Q109" s="60">
        <f t="shared" si="36"/>
        <v>-64266.6666666671</v>
      </c>
      <c r="R109" s="60">
        <f t="shared" si="37"/>
        <v>-83000.0000000005</v>
      </c>
      <c r="T109" s="1">
        <f>[1]右脚开始走!$T$25</f>
        <v>0.03</v>
      </c>
      <c r="U109" s="28"/>
      <c r="V109">
        <v>73.126586359901</v>
      </c>
      <c r="X109">
        <f t="shared" si="39"/>
        <v>-18</v>
      </c>
    </row>
    <row r="110" spans="4:24">
      <c r="D110" s="28">
        <f t="shared" si="33"/>
        <v>2.55</v>
      </c>
      <c r="E110" s="1">
        <f>'LW40'!H110</f>
        <v>37.60901889</v>
      </c>
      <c r="F110" s="70">
        <f>'LW40'!G110</f>
        <v>15.01587614</v>
      </c>
      <c r="G110" s="1">
        <f>'LW40'!F110</f>
        <v>24.04863084</v>
      </c>
      <c r="H110" s="1">
        <f>'LW40'!E110</f>
        <v>59.68596981</v>
      </c>
      <c r="I110" s="58">
        <f t="shared" si="32"/>
        <v>2.55</v>
      </c>
      <c r="J110" s="24">
        <f>-TRUNC(K$3*J$3*(G$3-H$3*SIN((E110+J$9)*PI()/180)-SQRT(I$3^2-(E$3-F$3-H$3*COS((E110+J$9)*PI()/180))^2))/5)</f>
        <v>-61031</v>
      </c>
      <c r="K110" s="24">
        <f>-TRUNC(U$3*T$3*(Q$3-R$3*SIN((F110+K$9)*PI()/180)-SQRT(S$3^2-(O$3-P$3-R$3*COS((F110+K$9)*PI()/180))^2))/5)</f>
        <v>-26446</v>
      </c>
      <c r="L110" s="24">
        <f>-TRUNC(U$3*T$3*(Q$3-R$3*SIN((G110+L$9)*PI()/180)-SQRT(S$3^2-(O$3-P$3-R$3*COS((G110+L$9)*PI()/180))^2))/5)</f>
        <v>-43634</v>
      </c>
      <c r="M110" s="25">
        <f>-TRUNC(K$3*J$3*(G$3-H$3*SIN((H110+M$9)*PI()/180)-SQRT(I$3^2-(E$3-F$3-H$3*COS((H110+M$9)*PI()/180))^2))/5)</f>
        <v>-113699</v>
      </c>
      <c r="N110" s="59">
        <f t="shared" si="31"/>
        <v>2.55</v>
      </c>
      <c r="O110" s="60">
        <f t="shared" si="34"/>
        <v>2300.00000000002</v>
      </c>
      <c r="P110" s="60">
        <f t="shared" si="35"/>
        <v>7633.33333333338</v>
      </c>
      <c r="Q110" s="60">
        <f t="shared" si="36"/>
        <v>-58600.0000000004</v>
      </c>
      <c r="R110" s="60">
        <f t="shared" si="37"/>
        <v>-71966.6666666671</v>
      </c>
      <c r="T110" s="1">
        <f>[1]右脚开始走!$T$25</f>
        <v>0.03</v>
      </c>
      <c r="U110" s="28"/>
      <c r="V110">
        <v>73.4429606693048</v>
      </c>
      <c r="X110">
        <f t="shared" si="39"/>
        <v>-18</v>
      </c>
    </row>
    <row r="111" spans="4:24">
      <c r="D111" s="28">
        <f t="shared" si="33"/>
        <v>2.58</v>
      </c>
      <c r="E111" s="1">
        <f>'LW40'!H111</f>
        <v>37.57641618</v>
      </c>
      <c r="F111" s="70">
        <f>'LW40'!G111</f>
        <v>14.89076694</v>
      </c>
      <c r="G111" s="1">
        <f>'LW40'!F111</f>
        <v>24.86853844</v>
      </c>
      <c r="H111" s="1">
        <f>'LW40'!E111</f>
        <v>60.43321715</v>
      </c>
      <c r="I111" s="58">
        <f t="shared" si="32"/>
        <v>2.58</v>
      </c>
      <c r="J111" s="24">
        <f>-TRUNC(K$3*J$3*(G$3-H$3*SIN((E111+J$9)*PI()/180)-SQRT(I$3^2-(E$3-F$3-H$3*COS((E111+J$9)*PI()/180))^2))/5)</f>
        <v>-60957</v>
      </c>
      <c r="K111" s="24">
        <f>-TRUNC(U$3*T$3*(Q$3-R$3*SIN((F111+K$9)*PI()/180)-SQRT(S$3^2-(O$3-P$3-R$3*COS((F111+K$9)*PI()/180))^2))/5)</f>
        <v>-26212</v>
      </c>
      <c r="L111" s="24">
        <f>-TRUNC(U$3*T$3*(Q$3-R$3*SIN((G111+L$9)*PI()/180)-SQRT(S$3^2-(O$3-P$3-R$3*COS((G111+L$9)*PI()/180))^2))/5)</f>
        <v>-45220</v>
      </c>
      <c r="M111" s="25">
        <f>-TRUNC(K$3*J$3*(G$3-H$3*SIN((H111+M$9)*PI()/180)-SQRT(I$3^2-(E$3-F$3-H$3*COS((H111+M$9)*PI()/180))^2))/5)</f>
        <v>-115514</v>
      </c>
      <c r="N111" s="59">
        <f t="shared" si="31"/>
        <v>2.58</v>
      </c>
      <c r="O111" s="60">
        <f t="shared" si="34"/>
        <v>2466.66666666668</v>
      </c>
      <c r="P111" s="60">
        <f t="shared" si="35"/>
        <v>7800.00000000005</v>
      </c>
      <c r="Q111" s="60">
        <f t="shared" si="36"/>
        <v>-52866.666666667</v>
      </c>
      <c r="R111" s="60">
        <f t="shared" si="37"/>
        <v>-60500.0000000004</v>
      </c>
      <c r="T111" s="1">
        <f>[1]右脚开始走!$T$25</f>
        <v>0.03</v>
      </c>
      <c r="U111" s="28"/>
      <c r="V111">
        <v>73.7383398421424</v>
      </c>
      <c r="X111">
        <f t="shared" si="39"/>
        <v>-18</v>
      </c>
    </row>
    <row r="112" spans="4:24">
      <c r="D112" s="28">
        <f t="shared" si="33"/>
        <v>2.61</v>
      </c>
      <c r="E112" s="1">
        <f>'LW40'!H112</f>
        <v>37.541507</v>
      </c>
      <c r="F112" s="70">
        <f>'LW40'!G112</f>
        <v>14.76347704</v>
      </c>
      <c r="G112" s="1">
        <f>'LW40'!F112</f>
        <v>25.5977932</v>
      </c>
      <c r="H112" s="1">
        <f>'LW40'!E112</f>
        <v>61.03622053</v>
      </c>
      <c r="I112" s="58">
        <f t="shared" si="32"/>
        <v>2.61</v>
      </c>
      <c r="J112" s="24">
        <f>-TRUNC(K$3*J$3*(G$3-H$3*SIN((E112+J$9)*PI()/180)-SQRT(I$3^2-(E$3-F$3-H$3*COS((E112+J$9)*PI()/180))^2))/5)</f>
        <v>-60878</v>
      </c>
      <c r="K112" s="24">
        <f>-TRUNC(U$3*T$3*(Q$3-R$3*SIN((F112+K$9)*PI()/180)-SQRT(S$3^2-(O$3-P$3-R$3*COS((F112+K$9)*PI()/180))^2))/5)</f>
        <v>-25975</v>
      </c>
      <c r="L112" s="24">
        <f>-TRUNC(U$3*T$3*(Q$3-R$3*SIN((G112+L$9)*PI()/180)-SQRT(S$3^2-(O$3-P$3-R$3*COS((G112+L$9)*PI()/180))^2))/5)</f>
        <v>-46633</v>
      </c>
      <c r="M112" s="25">
        <f>-TRUNC(K$3*J$3*(G$3-H$3*SIN((H112+M$9)*PI()/180)-SQRT(I$3^2-(E$3-F$3-H$3*COS((H112+M$9)*PI()/180))^2))/5)</f>
        <v>-116978</v>
      </c>
      <c r="N112" s="59">
        <f t="shared" si="31"/>
        <v>2.61</v>
      </c>
      <c r="O112" s="60">
        <f t="shared" si="34"/>
        <v>2633.33333333335</v>
      </c>
      <c r="P112" s="60">
        <f t="shared" si="35"/>
        <v>7900.00000000005</v>
      </c>
      <c r="Q112" s="60">
        <f t="shared" si="36"/>
        <v>-47100.0000000003</v>
      </c>
      <c r="R112" s="60">
        <f t="shared" si="37"/>
        <v>-48800.0000000003</v>
      </c>
      <c r="T112" s="1">
        <f>[1]右脚开始走!$T$25</f>
        <v>0.03</v>
      </c>
      <c r="U112" s="28"/>
      <c r="V112">
        <v>74.0123334453333</v>
      </c>
      <c r="X112">
        <f t="shared" si="39"/>
        <v>-18</v>
      </c>
    </row>
    <row r="113" spans="4:24">
      <c r="D113" s="28">
        <f t="shared" si="33"/>
        <v>2.64</v>
      </c>
      <c r="E113" s="1">
        <f>'LW40'!H113</f>
        <v>37.50421633</v>
      </c>
      <c r="F113" s="70">
        <f>'LW40'!G113</f>
        <v>14.6339893</v>
      </c>
      <c r="G113" s="1">
        <f>'LW40'!F113</f>
        <v>26.23812422</v>
      </c>
      <c r="H113" s="1">
        <f>'LW40'!E113</f>
        <v>61.49251186</v>
      </c>
      <c r="I113" s="58">
        <f t="shared" si="32"/>
        <v>2.64</v>
      </c>
      <c r="J113" s="24">
        <f>-TRUNC(K$3*J$3*(G$3-H$3*SIN((E113+J$9)*PI()/180)-SQRT(I$3^2-(E$3-F$3-H$3*COS((E113+J$9)*PI()/180))^2))/5)</f>
        <v>-60794</v>
      </c>
      <c r="K113" s="24">
        <f>-TRUNC(U$3*T$3*(Q$3-R$3*SIN((F113+K$9)*PI()/180)-SQRT(S$3^2-(O$3-P$3-R$3*COS((F113+K$9)*PI()/180))^2))/5)</f>
        <v>-25734</v>
      </c>
      <c r="L113" s="24">
        <f>-TRUNC(U$3*T$3*(Q$3-R$3*SIN((G113+L$9)*PI()/180)-SQRT(S$3^2-(O$3-P$3-R$3*COS((G113+L$9)*PI()/180))^2))/5)</f>
        <v>-47875</v>
      </c>
      <c r="M113" s="25">
        <f>-TRUNC(K$3*J$3*(G$3-H$3*SIN((H113+M$9)*PI()/180)-SQRT(I$3^2-(E$3-F$3-H$3*COS((H113+M$9)*PI()/180))^2))/5)</f>
        <v>-118085</v>
      </c>
      <c r="N113" s="59">
        <f t="shared" si="31"/>
        <v>2.64</v>
      </c>
      <c r="O113" s="60">
        <f t="shared" si="34"/>
        <v>2800.00000000002</v>
      </c>
      <c r="P113" s="60">
        <f t="shared" si="35"/>
        <v>8033.33333333339</v>
      </c>
      <c r="Q113" s="60">
        <f t="shared" si="36"/>
        <v>-41400.0000000003</v>
      </c>
      <c r="R113" s="60">
        <f t="shared" si="37"/>
        <v>-36900.0000000002</v>
      </c>
      <c r="T113" s="1">
        <f>[1]右脚开始走!$T$25</f>
        <v>0.03</v>
      </c>
      <c r="U113" s="28"/>
      <c r="V113">
        <v>74.2645650675755</v>
      </c>
      <c r="X113">
        <f t="shared" si="39"/>
        <v>-18</v>
      </c>
    </row>
    <row r="114" spans="4:24">
      <c r="D114" s="28">
        <f t="shared" si="33"/>
        <v>2.67</v>
      </c>
      <c r="E114" s="1">
        <f>'LW40'!H114</f>
        <v>37.46447072</v>
      </c>
      <c r="F114" s="70">
        <f>'LW40'!G114</f>
        <v>14.50228829</v>
      </c>
      <c r="G114" s="1">
        <f>'LW40'!F114</f>
        <v>26.79252257</v>
      </c>
      <c r="H114" s="1">
        <f>'LW40'!E114</f>
        <v>61.80083364</v>
      </c>
      <c r="I114" s="58">
        <f t="shared" si="32"/>
        <v>2.67</v>
      </c>
      <c r="J114" s="24">
        <f>-TRUNC(K$3*J$3*(G$3-H$3*SIN((E114+J$9)*PI()/180)-SQRT(I$3^2-(E$3-F$3-H$3*COS((E114+J$9)*PI()/180))^2))/5)</f>
        <v>-60704</v>
      </c>
      <c r="K114" s="24">
        <f>-TRUNC(U$3*T$3*(Q$3-R$3*SIN((F114+K$9)*PI()/180)-SQRT(S$3^2-(O$3-P$3-R$3*COS((F114+K$9)*PI()/180))^2))/5)</f>
        <v>-25489</v>
      </c>
      <c r="L114" s="24">
        <f>-TRUNC(U$3*T$3*(Q$3-R$3*SIN((G114+L$9)*PI()/180)-SQRT(S$3^2-(O$3-P$3-R$3*COS((G114+L$9)*PI()/180))^2))/5)</f>
        <v>-48951</v>
      </c>
      <c r="M114" s="25">
        <f>-TRUNC(K$3*J$3*(G$3-H$3*SIN((H114+M$9)*PI()/180)-SQRT(I$3^2-(E$3-F$3-H$3*COS((H114+M$9)*PI()/180))^2))/5)</f>
        <v>-118832</v>
      </c>
      <c r="N114" s="59">
        <f t="shared" si="31"/>
        <v>2.67</v>
      </c>
      <c r="O114" s="60">
        <f t="shared" si="34"/>
        <v>3000.00000000002</v>
      </c>
      <c r="P114" s="60">
        <f t="shared" si="35"/>
        <v>8166.66666666672</v>
      </c>
      <c r="Q114" s="60">
        <f t="shared" si="36"/>
        <v>-35866.6666666669</v>
      </c>
      <c r="R114" s="60">
        <f t="shared" si="37"/>
        <v>-24900.0000000002</v>
      </c>
      <c r="T114" s="1">
        <f>[1]右脚开始走!$T$25</f>
        <v>0.03</v>
      </c>
      <c r="U114" s="28"/>
      <c r="V114">
        <v>74.4946716037517</v>
      </c>
      <c r="X114">
        <f t="shared" si="39"/>
        <v>-18</v>
      </c>
    </row>
    <row r="115" spans="4:24">
      <c r="D115" s="28">
        <f t="shared" si="33"/>
        <v>2.7</v>
      </c>
      <c r="E115" s="1">
        <f>'LW40'!H115</f>
        <v>37.42219846</v>
      </c>
      <c r="F115" s="70">
        <f>'LW40'!G115</f>
        <v>14.36836031</v>
      </c>
      <c r="G115" s="1">
        <f>'LW40'!F115</f>
        <v>27.26531032</v>
      </c>
      <c r="H115" s="1">
        <f>'LW40'!E115</f>
        <v>61.96121291</v>
      </c>
      <c r="I115" s="58">
        <f t="shared" si="32"/>
        <v>2.7</v>
      </c>
      <c r="J115" s="24">
        <f>-TRUNC(K$3*J$3*(G$3-H$3*SIN((E115+J$9)*PI()/180)-SQRT(I$3^2-(E$3-F$3-H$3*COS((E115+J$9)*PI()/180))^2))/5)</f>
        <v>-60609</v>
      </c>
      <c r="K115" s="24">
        <f>-TRUNC(U$3*T$3*(Q$3-R$3*SIN((F115+K$9)*PI()/180)-SQRT(S$3^2-(O$3-P$3-R$3*COS((F115+K$9)*PI()/180))^2))/5)</f>
        <v>-25240</v>
      </c>
      <c r="L115" s="24">
        <f>-TRUNC(U$3*T$3*(Q$3-R$3*SIN((G115+L$9)*PI()/180)-SQRT(S$3^2-(O$3-P$3-R$3*COS((G115+L$9)*PI()/180))^2))/5)</f>
        <v>-49870</v>
      </c>
      <c r="M115" s="25">
        <f>-TRUNC(K$3*J$3*(G$3-H$3*SIN((H115+M$9)*PI()/180)-SQRT(I$3^2-(E$3-F$3-H$3*COS((H115+M$9)*PI()/180))^2))/5)</f>
        <v>-119221</v>
      </c>
      <c r="N115" s="59">
        <f t="shared" si="31"/>
        <v>2.7</v>
      </c>
      <c r="O115" s="60">
        <f t="shared" si="34"/>
        <v>3166.66666666669</v>
      </c>
      <c r="P115" s="60">
        <f t="shared" si="35"/>
        <v>8300.00000000005</v>
      </c>
      <c r="Q115" s="60">
        <f t="shared" si="36"/>
        <v>-30633.3333333335</v>
      </c>
      <c r="R115" s="60">
        <f t="shared" si="37"/>
        <v>-12966.6666666668</v>
      </c>
      <c r="T115" s="1">
        <f>[1]右脚开始走!$T$25</f>
        <v>0.03</v>
      </c>
      <c r="U115" s="28"/>
      <c r="V115">
        <v>74.7023023370867</v>
      </c>
      <c r="X115">
        <f t="shared" si="39"/>
        <v>-18</v>
      </c>
    </row>
    <row r="116" spans="4:24">
      <c r="D116" s="28">
        <f t="shared" si="33"/>
        <v>2.73</v>
      </c>
      <c r="E116" s="1">
        <f>'LW40'!H116</f>
        <v>37.37732978</v>
      </c>
      <c r="F116" s="70">
        <f>'LW40'!G116</f>
        <v>14.23219345</v>
      </c>
      <c r="G116" s="1">
        <f>'LW40'!F116</f>
        <v>27.66213548</v>
      </c>
      <c r="H116" s="1">
        <f>'LW40'!E116</f>
        <v>61.9750103</v>
      </c>
      <c r="I116" s="58">
        <f t="shared" si="32"/>
        <v>2.73</v>
      </c>
      <c r="J116" s="24">
        <f>-TRUNC(K$3*J$3*(G$3-H$3*SIN((E116+J$9)*PI()/180)-SQRT(I$3^2-(E$3-F$3-H$3*COS((E116+J$9)*PI()/180))^2))/5)</f>
        <v>-60508</v>
      </c>
      <c r="K116" s="24">
        <f>-TRUNC(U$3*T$3*(Q$3-R$3*SIN((F116+K$9)*PI()/180)-SQRT(S$3^2-(O$3-P$3-R$3*COS((F116+K$9)*PI()/180))^2))/5)</f>
        <v>-24987</v>
      </c>
      <c r="L116" s="24">
        <f>-TRUNC(U$3*T$3*(Q$3-R$3*SIN((G116+L$9)*PI()/180)-SQRT(S$3^2-(O$3-P$3-R$3*COS((G116+L$9)*PI()/180))^2))/5)</f>
        <v>-50641</v>
      </c>
      <c r="M116" s="25">
        <f>-TRUNC(K$3*J$3*(G$3-H$3*SIN((H116+M$9)*PI()/180)-SQRT(I$3^2-(E$3-F$3-H$3*COS((H116+M$9)*PI()/180))^2))/5)</f>
        <v>-119254</v>
      </c>
      <c r="N116" s="59">
        <f t="shared" si="31"/>
        <v>2.73</v>
      </c>
      <c r="O116" s="60">
        <f t="shared" si="34"/>
        <v>3366.66666666669</v>
      </c>
      <c r="P116" s="60">
        <f t="shared" si="35"/>
        <v>8433.33333333339</v>
      </c>
      <c r="Q116" s="60">
        <f t="shared" si="36"/>
        <v>-25700.0000000002</v>
      </c>
      <c r="R116" s="60">
        <f t="shared" si="37"/>
        <v>-1100.00000000001</v>
      </c>
      <c r="T116" s="1">
        <f>[1]右脚开始走!$T$25</f>
        <v>0.03</v>
      </c>
      <c r="U116" s="28"/>
      <c r="V116">
        <v>74.8871178138953</v>
      </c>
      <c r="X116">
        <f t="shared" si="39"/>
        <v>-18</v>
      </c>
    </row>
    <row r="117" spans="4:24">
      <c r="D117" s="28">
        <f t="shared" si="33"/>
        <v>2.76</v>
      </c>
      <c r="E117" s="1">
        <f>'LW40'!H117</f>
        <v>37.32979695</v>
      </c>
      <c r="F117" s="70">
        <f>'LW40'!G117</f>
        <v>14.09377756</v>
      </c>
      <c r="G117" s="1">
        <f>'LW40'!F117</f>
        <v>27.98921747</v>
      </c>
      <c r="H117" s="1">
        <f>'LW40'!E117</f>
        <v>61.84470428</v>
      </c>
      <c r="I117" s="58">
        <f t="shared" si="32"/>
        <v>2.76</v>
      </c>
      <c r="J117" s="24">
        <f>-TRUNC(K$3*J$3*(G$3-H$3*SIN((E117+J$9)*PI()/180)-SQRT(I$3^2-(E$3-F$3-H$3*COS((E117+J$9)*PI()/180))^2))/5)</f>
        <v>-60400</v>
      </c>
      <c r="K117" s="24">
        <f>-TRUNC(U$3*T$3*(Q$3-R$3*SIN((F117+K$9)*PI()/180)-SQRT(S$3^2-(O$3-P$3-R$3*COS((F117+K$9)*PI()/180))^2))/5)</f>
        <v>-24730</v>
      </c>
      <c r="L117" s="24">
        <f>-TRUNC(U$3*T$3*(Q$3-R$3*SIN((G117+L$9)*PI()/180)-SQRT(S$3^2-(O$3-P$3-R$3*COS((G117+L$9)*PI()/180))^2))/5)</f>
        <v>-51278</v>
      </c>
      <c r="M117" s="25">
        <f>-TRUNC(K$3*J$3*(G$3-H$3*SIN((H117+M$9)*PI()/180)-SQRT(I$3^2-(E$3-F$3-H$3*COS((H117+M$9)*PI()/180))^2))/5)</f>
        <v>-118939</v>
      </c>
      <c r="N117" s="59">
        <f t="shared" si="31"/>
        <v>2.76</v>
      </c>
      <c r="O117" s="60">
        <f t="shared" si="34"/>
        <v>3600.00000000002</v>
      </c>
      <c r="P117" s="60">
        <f t="shared" si="35"/>
        <v>8566.66666666672</v>
      </c>
      <c r="Q117" s="60">
        <f t="shared" si="36"/>
        <v>-21233.3333333335</v>
      </c>
      <c r="R117" s="60">
        <f t="shared" si="37"/>
        <v>10500.0000000001</v>
      </c>
      <c r="T117" s="1">
        <f>[1]右脚开始走!$T$25</f>
        <v>0.03</v>
      </c>
      <c r="U117" s="28"/>
      <c r="V117">
        <v>75.0487885047593</v>
      </c>
      <c r="X117">
        <f t="shared" si="39"/>
        <v>-18</v>
      </c>
    </row>
    <row r="118" spans="4:24">
      <c r="D118" s="28">
        <f t="shared" si="33"/>
        <v>2.79</v>
      </c>
      <c r="E118" s="1">
        <f>'LW40'!H118</f>
        <v>37.27953452</v>
      </c>
      <c r="F118" s="70">
        <f>'LW40'!G118</f>
        <v>13.95310432</v>
      </c>
      <c r="G118" s="1">
        <f>'LW40'!F118</f>
        <v>28.25255788</v>
      </c>
      <c r="H118" s="1">
        <f>'LW40'!E118</f>
        <v>61.57360753</v>
      </c>
      <c r="I118" s="58">
        <f t="shared" si="32"/>
        <v>2.79</v>
      </c>
      <c r="J118" s="24">
        <f>-TRUNC(K$3*J$3*(G$3-H$3*SIN((E118+J$9)*PI()/180)-SQRT(I$3^2-(E$3-F$3-H$3*COS((E118+J$9)*PI()/180))^2))/5)</f>
        <v>-60287</v>
      </c>
      <c r="K118" s="24">
        <f>-TRUNC(U$3*T$3*(Q$3-R$3*SIN((F118+K$9)*PI()/180)-SQRT(S$3^2-(O$3-P$3-R$3*COS((F118+K$9)*PI()/180))^2))/5)</f>
        <v>-24469</v>
      </c>
      <c r="L118" s="24">
        <f>-TRUNC(U$3*T$3*(Q$3-R$3*SIN((G118+L$9)*PI()/180)-SQRT(S$3^2-(O$3-P$3-R$3*COS((G118+L$9)*PI()/180))^2))/5)</f>
        <v>-51790</v>
      </c>
      <c r="M118" s="25">
        <f>-TRUNC(K$3*J$3*(G$3-H$3*SIN((H118+M$9)*PI()/180)-SQRT(I$3^2-(E$3-F$3-H$3*COS((H118+M$9)*PI()/180))^2))/5)</f>
        <v>-118281</v>
      </c>
      <c r="N118" s="59">
        <f t="shared" si="31"/>
        <v>2.79</v>
      </c>
      <c r="O118" s="60">
        <f t="shared" si="34"/>
        <v>3766.66666666669</v>
      </c>
      <c r="P118" s="60">
        <f t="shared" si="35"/>
        <v>8700.00000000006</v>
      </c>
      <c r="Q118" s="60">
        <f t="shared" si="36"/>
        <v>-17066.6666666668</v>
      </c>
      <c r="R118" s="60">
        <f t="shared" si="37"/>
        <v>21933.3333333335</v>
      </c>
      <c r="T118" s="1">
        <f>[1]右脚开始走!$T$25</f>
        <v>0.03</v>
      </c>
      <c r="U118" s="28"/>
      <c r="V118">
        <v>75.1869932444755</v>
      </c>
      <c r="X118">
        <f t="shared" si="39"/>
        <v>-18</v>
      </c>
    </row>
    <row r="119" spans="4:24">
      <c r="D119" s="28">
        <f t="shared" si="33"/>
        <v>2.82</v>
      </c>
      <c r="E119" s="1">
        <f>'LW40'!H119</f>
        <v>37.2264794</v>
      </c>
      <c r="F119" s="70">
        <f>'LW40'!G119</f>
        <v>13.81016726</v>
      </c>
      <c r="G119" s="1">
        <f>'LW40'!F119</f>
        <v>28.45787345</v>
      </c>
      <c r="H119" s="1">
        <f>'LW40'!E119</f>
        <v>61.16579452</v>
      </c>
      <c r="I119" s="58">
        <f t="shared" si="32"/>
        <v>2.82</v>
      </c>
      <c r="J119" s="24">
        <f>-TRUNC(K$3*J$3*(G$3-H$3*SIN((E119+J$9)*PI()/180)-SQRT(I$3^2-(E$3-F$3-H$3*COS((E119+J$9)*PI()/180))^2))/5)</f>
        <v>-60167</v>
      </c>
      <c r="K119" s="24">
        <f>-TRUNC(U$3*T$3*(Q$3-R$3*SIN((F119+K$9)*PI()/180)-SQRT(S$3^2-(O$3-P$3-R$3*COS((F119+K$9)*PI()/180))^2))/5)</f>
        <v>-24204</v>
      </c>
      <c r="L119" s="24">
        <f>-TRUNC(U$3*T$3*(Q$3-R$3*SIN((G119+L$9)*PI()/180)-SQRT(S$3^2-(O$3-P$3-R$3*COS((G119+L$9)*PI()/180))^2))/5)</f>
        <v>-52190</v>
      </c>
      <c r="M119" s="25">
        <f>-TRUNC(K$3*J$3*(G$3-H$3*SIN((H119+M$9)*PI()/180)-SQRT(I$3^2-(E$3-F$3-H$3*COS((H119+M$9)*PI()/180))^2))/5)</f>
        <v>-117292</v>
      </c>
      <c r="N119" s="59">
        <f t="shared" si="31"/>
        <v>2.82</v>
      </c>
      <c r="O119" s="60">
        <f t="shared" si="34"/>
        <v>4000.00000000003</v>
      </c>
      <c r="P119" s="60">
        <f t="shared" si="35"/>
        <v>8833.33333333339</v>
      </c>
      <c r="Q119" s="60">
        <f t="shared" si="36"/>
        <v>-13333.3333333334</v>
      </c>
      <c r="R119" s="60">
        <f t="shared" si="37"/>
        <v>32966.6666666669</v>
      </c>
      <c r="T119" s="1">
        <f>[1]右脚开始走!$T$25</f>
        <v>0.03</v>
      </c>
      <c r="U119" s="28"/>
      <c r="V119">
        <v>75.3014174410768</v>
      </c>
      <c r="X119">
        <f t="shared" si="39"/>
        <v>-18</v>
      </c>
    </row>
    <row r="120" spans="4:24">
      <c r="D120" s="28">
        <f t="shared" si="33"/>
        <v>2.85</v>
      </c>
      <c r="E120" s="1">
        <f>'LW40'!H120</f>
        <v>37.17057113</v>
      </c>
      <c r="F120" s="70">
        <f>'LW40'!G120</f>
        <v>13.66496178</v>
      </c>
      <c r="G120" s="1">
        <f>'LW40'!F120</f>
        <v>28.61060205</v>
      </c>
      <c r="H120" s="1">
        <f>'LW40'!E120</f>
        <v>60.62605187</v>
      </c>
      <c r="I120" s="58">
        <f t="shared" si="32"/>
        <v>2.85</v>
      </c>
      <c r="J120" s="24">
        <f>-TRUNC(K$3*J$3*(G$3-H$3*SIN((E120+J$9)*PI()/180)-SQRT(I$3^2-(E$3-F$3-H$3*COS((E120+J$9)*PI()/180))^2))/5)</f>
        <v>-60041</v>
      </c>
      <c r="K120" s="24">
        <f>-TRUNC(U$3*T$3*(Q$3-R$3*SIN((F120+K$9)*PI()/180)-SQRT(S$3^2-(O$3-P$3-R$3*COS((F120+K$9)*PI()/180))^2))/5)</f>
        <v>-23935</v>
      </c>
      <c r="L120" s="24">
        <f>-TRUNC(U$3*T$3*(Q$3-R$3*SIN((G120+L$9)*PI()/180)-SQRT(S$3^2-(O$3-P$3-R$3*COS((G120+L$9)*PI()/180))^2))/5)</f>
        <v>-52487</v>
      </c>
      <c r="M120" s="25">
        <f>-TRUNC(K$3*J$3*(G$3-H$3*SIN((H120+M$9)*PI()/180)-SQRT(I$3^2-(E$3-F$3-H$3*COS((H120+M$9)*PI()/180))^2))/5)</f>
        <v>-115982</v>
      </c>
      <c r="N120" s="59">
        <f t="shared" si="31"/>
        <v>2.85</v>
      </c>
      <c r="O120" s="60">
        <f t="shared" si="34"/>
        <v>4200.00000000003</v>
      </c>
      <c r="P120" s="60">
        <f t="shared" si="35"/>
        <v>8966.66666666672</v>
      </c>
      <c r="Q120" s="60">
        <f t="shared" si="36"/>
        <v>-9900.00000000006</v>
      </c>
      <c r="R120" s="60">
        <f t="shared" si="37"/>
        <v>43666.6666666669</v>
      </c>
      <c r="T120" s="1">
        <f>[1]右脚开始走!$T$25</f>
        <v>0.03</v>
      </c>
      <c r="U120" s="28"/>
      <c r="V120">
        <v>75.3917510415289</v>
      </c>
      <c r="X120">
        <f t="shared" si="39"/>
        <v>-18</v>
      </c>
    </row>
    <row r="121" spans="4:24">
      <c r="D121" s="28">
        <f t="shared" si="33"/>
        <v>2.88</v>
      </c>
      <c r="E121" s="1">
        <f>'LW40'!H121</f>
        <v>37.11175195</v>
      </c>
      <c r="F121" s="70">
        <f>'LW40'!G121</f>
        <v>13.51748518</v>
      </c>
      <c r="G121" s="1">
        <f>'LW40'!F121</f>
        <v>28.7159087</v>
      </c>
      <c r="H121" s="1">
        <f>'LW40'!E121</f>
        <v>59.95982877</v>
      </c>
      <c r="I121" s="58">
        <f t="shared" si="32"/>
        <v>2.88</v>
      </c>
      <c r="J121" s="24">
        <f>-TRUNC(K$3*J$3*(G$3-H$3*SIN((E121+J$9)*PI()/180)-SQRT(I$3^2-(E$3-F$3-H$3*COS((E121+J$9)*PI()/180))^2))/5)</f>
        <v>-59909</v>
      </c>
      <c r="K121" s="24">
        <f>-TRUNC(U$3*T$3*(Q$3-R$3*SIN((F121+K$9)*PI()/180)-SQRT(S$3^2-(O$3-P$3-R$3*COS((F121+K$9)*PI()/180))^2))/5)</f>
        <v>-23663</v>
      </c>
      <c r="L121" s="24">
        <f>-TRUNC(U$3*T$3*(Q$3-R$3*SIN((G121+L$9)*PI()/180)-SQRT(S$3^2-(O$3-P$3-R$3*COS((G121+L$9)*PI()/180))^2))/5)</f>
        <v>-52693</v>
      </c>
      <c r="M121" s="25">
        <f>-TRUNC(K$3*J$3*(G$3-H$3*SIN((H121+M$9)*PI()/180)-SQRT(I$3^2-(E$3-F$3-H$3*COS((H121+M$9)*PI()/180))^2))/5)</f>
        <v>-114364</v>
      </c>
      <c r="N121" s="59">
        <f t="shared" si="31"/>
        <v>2.88</v>
      </c>
      <c r="O121" s="60">
        <f t="shared" si="34"/>
        <v>4400.00000000003</v>
      </c>
      <c r="P121" s="60">
        <f t="shared" si="35"/>
        <v>9066.66666666673</v>
      </c>
      <c r="Q121" s="60">
        <f t="shared" si="36"/>
        <v>-6866.66666666671</v>
      </c>
      <c r="R121" s="60">
        <f t="shared" si="37"/>
        <v>53933.3333333337</v>
      </c>
      <c r="T121" s="1">
        <f>[1]右脚开始走!$T$25</f>
        <v>0.03</v>
      </c>
      <c r="U121" s="28"/>
      <c r="V121">
        <v>75.457686238246</v>
      </c>
      <c r="X121">
        <f t="shared" si="39"/>
        <v>-18</v>
      </c>
    </row>
    <row r="122" spans="4:24">
      <c r="D122" s="28">
        <f t="shared" si="33"/>
        <v>2.91</v>
      </c>
      <c r="E122" s="1">
        <f>'LW40'!H122</f>
        <v>37.04996701</v>
      </c>
      <c r="F122" s="70">
        <f>'LW40'!G122</f>
        <v>13.36773667</v>
      </c>
      <c r="G122" s="1">
        <f>'LW40'!F122</f>
        <v>28.77869158</v>
      </c>
      <c r="H122" s="1">
        <f>'LW40'!E122</f>
        <v>59.17318734</v>
      </c>
      <c r="I122" s="58">
        <f t="shared" si="32"/>
        <v>2.91</v>
      </c>
      <c r="J122" s="24">
        <f>-TRUNC(K$3*J$3*(G$3-H$3*SIN((E122+J$9)*PI()/180)-SQRT(I$3^2-(E$3-F$3-H$3*COS((E122+J$9)*PI()/180))^2))/5)</f>
        <v>-59770</v>
      </c>
      <c r="K122" s="24">
        <f>-TRUNC(U$3*T$3*(Q$3-R$3*SIN((F122+K$9)*PI()/180)-SQRT(S$3^2-(O$3-P$3-R$3*COS((F122+K$9)*PI()/180))^2))/5)</f>
        <v>-23386</v>
      </c>
      <c r="L122" s="24">
        <f>-TRUNC(U$3*T$3*(Q$3-R$3*SIN((G122+L$9)*PI()/180)-SQRT(S$3^2-(O$3-P$3-R$3*COS((G122+L$9)*PI()/180))^2))/5)</f>
        <v>-52815</v>
      </c>
      <c r="M122" s="25">
        <f>-TRUNC(K$3*J$3*(G$3-H$3*SIN((H122+M$9)*PI()/180)-SQRT(I$3^2-(E$3-F$3-H$3*COS((H122+M$9)*PI()/180))^2))/5)</f>
        <v>-112452</v>
      </c>
      <c r="N122" s="59">
        <f t="shared" si="31"/>
        <v>2.91</v>
      </c>
      <c r="O122" s="60">
        <f t="shared" si="34"/>
        <v>4633.33333333336</v>
      </c>
      <c r="P122" s="60">
        <f t="shared" si="35"/>
        <v>9233.33333333339</v>
      </c>
      <c r="Q122" s="60">
        <f t="shared" si="36"/>
        <v>-4066.66666666669</v>
      </c>
      <c r="R122" s="60">
        <f t="shared" si="37"/>
        <v>63733.3333333338</v>
      </c>
      <c r="T122" s="1">
        <f>[1]右脚开始走!$T$25</f>
        <v>0.03</v>
      </c>
      <c r="U122" s="28"/>
      <c r="V122">
        <v>75.4989148962024</v>
      </c>
      <c r="X122">
        <f t="shared" si="39"/>
        <v>-18</v>
      </c>
    </row>
    <row r="123" spans="4:24">
      <c r="D123" s="28">
        <f t="shared" si="33"/>
        <v>2.94</v>
      </c>
      <c r="E123" s="1">
        <f>'LW40'!H123</f>
        <v>36.98516453</v>
      </c>
      <c r="F123" s="70">
        <f>'LW40'!G123</f>
        <v>13.21571741</v>
      </c>
      <c r="G123" s="1">
        <f>'LW40'!F123</f>
        <v>28.80358803</v>
      </c>
      <c r="H123" s="1">
        <f>'LW40'!E123</f>
        <v>58.27275299</v>
      </c>
      <c r="I123" s="58">
        <f t="shared" si="32"/>
        <v>2.94</v>
      </c>
      <c r="J123" s="24">
        <f>-TRUNC(K$3*J$3*(G$3-H$3*SIN((E123+J$9)*PI()/180)-SQRT(I$3^2-(E$3-F$3-H$3*COS((E123+J$9)*PI()/180))^2))/5)</f>
        <v>-59624</v>
      </c>
      <c r="K123" s="24">
        <f>-TRUNC(U$3*T$3*(Q$3-R$3*SIN((F123+K$9)*PI()/180)-SQRT(S$3^2-(O$3-P$3-R$3*COS((F123+K$9)*PI()/180))^2))/5)</f>
        <v>-23105</v>
      </c>
      <c r="L123" s="24">
        <f>-TRUNC(U$3*T$3*(Q$3-R$3*SIN((G123+L$9)*PI()/180)-SQRT(S$3^2-(O$3-P$3-R$3*COS((G123+L$9)*PI()/180))^2))/5)</f>
        <v>-52863</v>
      </c>
      <c r="M123" s="25">
        <f>-TRUNC(K$3*J$3*(G$3-H$3*SIN((H123+M$9)*PI()/180)-SQRT(I$3^2-(E$3-F$3-H$3*COS((H123+M$9)*PI()/180))^2))/5)</f>
        <v>-110262</v>
      </c>
      <c r="N123" s="59">
        <f t="shared" si="31"/>
        <v>2.94</v>
      </c>
      <c r="O123" s="60">
        <f t="shared" si="34"/>
        <v>4866.6666666667</v>
      </c>
      <c r="P123" s="60">
        <f t="shared" si="35"/>
        <v>9366.66666666673</v>
      </c>
      <c r="Q123" s="60">
        <f t="shared" si="36"/>
        <v>-1600.00000000001</v>
      </c>
      <c r="R123" s="60">
        <f t="shared" si="37"/>
        <v>73000.0000000005</v>
      </c>
      <c r="T123" s="1">
        <f>[1]右脚开始走!$T$25</f>
        <v>0.03</v>
      </c>
      <c r="U123" s="28"/>
      <c r="V123">
        <v>75.5151256749428</v>
      </c>
      <c r="X123">
        <f t="shared" si="39"/>
        <v>-18</v>
      </c>
    </row>
    <row r="124" spans="4:24">
      <c r="D124" s="28">
        <f t="shared" si="33"/>
        <v>2.97</v>
      </c>
      <c r="E124" s="1">
        <f>'LW40'!H124</f>
        <v>36.91729595</v>
      </c>
      <c r="F124" s="70">
        <f>'LW40'!G124</f>
        <v>13.06143056</v>
      </c>
      <c r="G124" s="1">
        <f>'LW40'!F124</f>
        <v>28.79498054</v>
      </c>
      <c r="H124" s="1">
        <f>'LW40'!E124</f>
        <v>57.26566482</v>
      </c>
      <c r="I124" s="58">
        <f t="shared" si="32"/>
        <v>2.97</v>
      </c>
      <c r="J124" s="24">
        <f>-TRUNC(K$3*J$3*(G$3-H$3*SIN((E124+J$9)*PI()/180)-SQRT(I$3^2-(E$3-F$3-H$3*COS((E124+J$9)*PI()/180))^2))/5)</f>
        <v>-59471</v>
      </c>
      <c r="K124" s="24">
        <f>-TRUNC(U$3*T$3*(Q$3-R$3*SIN((F124+K$9)*PI()/180)-SQRT(S$3^2-(O$3-P$3-R$3*COS((F124+K$9)*PI()/180))^2))/5)</f>
        <v>-22821</v>
      </c>
      <c r="L124" s="24">
        <f>-TRUNC(U$3*T$3*(Q$3-R$3*SIN((G124+L$9)*PI()/180)-SQRT(S$3^2-(O$3-P$3-R$3*COS((G124+L$9)*PI()/180))^2))/5)</f>
        <v>-52847</v>
      </c>
      <c r="M124" s="25">
        <f>-TRUNC(K$3*J$3*(G$3-H$3*SIN((H124+M$9)*PI()/180)-SQRT(I$3^2-(E$3-F$3-H$3*COS((H124+M$9)*PI()/180))^2))/5)</f>
        <v>-107812</v>
      </c>
      <c r="N124" s="59">
        <f t="shared" si="31"/>
        <v>2.97</v>
      </c>
      <c r="O124" s="60">
        <f t="shared" si="34"/>
        <v>5100.00000000003</v>
      </c>
      <c r="P124" s="60">
        <f t="shared" si="35"/>
        <v>9466.66666666673</v>
      </c>
      <c r="Q124" s="60">
        <f t="shared" si="36"/>
        <v>533.333333333337</v>
      </c>
      <c r="R124" s="60">
        <f t="shared" si="37"/>
        <v>81666.6666666672</v>
      </c>
      <c r="T124" s="1">
        <f>[1]右脚开始走!$T$25</f>
        <v>0.03</v>
      </c>
      <c r="U124" s="28"/>
      <c r="V124">
        <v>75.5060008130134</v>
      </c>
      <c r="X124">
        <f t="shared" si="39"/>
        <v>-18</v>
      </c>
    </row>
    <row r="125" spans="4:24">
      <c r="D125" s="28">
        <f t="shared" si="33"/>
        <v>2.99999999999999</v>
      </c>
      <c r="E125" s="1">
        <f>'LW40'!H125</f>
        <v>36.84631614</v>
      </c>
      <c r="F125" s="70">
        <f>'LW40'!G125</f>
        <v>12.90488126</v>
      </c>
      <c r="G125" s="1">
        <f>'LW40'!F125</f>
        <v>28.75700281</v>
      </c>
      <c r="H125" s="1">
        <f>'LW40'!E125</f>
        <v>56.15952602</v>
      </c>
      <c r="I125" s="58">
        <f t="shared" si="32"/>
        <v>2.99999999999999</v>
      </c>
      <c r="J125" s="24">
        <f>-TRUNC(K$3*J$3*(G$3-H$3*SIN((E125+J$9)*PI()/180)-SQRT(I$3^2-(E$3-F$3-H$3*COS((E125+J$9)*PI()/180))^2))/5)</f>
        <v>-59312</v>
      </c>
      <c r="K125" s="24">
        <f>-TRUNC(U$3*T$3*(Q$3-R$3*SIN((F125+K$9)*PI()/180)-SQRT(S$3^2-(O$3-P$3-R$3*COS((F125+K$9)*PI()/180))^2))/5)</f>
        <v>-22532</v>
      </c>
      <c r="L125" s="24">
        <f>-TRUNC(U$3*T$3*(Q$3-R$3*SIN((G125+L$9)*PI()/180)-SQRT(S$3^2-(O$3-P$3-R$3*COS((G125+L$9)*PI()/180))^2))/5)</f>
        <v>-52773</v>
      </c>
      <c r="M125" s="25">
        <f>-TRUNC(K$3*J$3*(G$3-H$3*SIN((H125+M$9)*PI()/180)-SQRT(I$3^2-(E$3-F$3-H$3*COS((H125+M$9)*PI()/180))^2))/5)</f>
        <v>-105120</v>
      </c>
      <c r="N125" s="59">
        <f t="shared" si="31"/>
        <v>2.99999999999999</v>
      </c>
      <c r="O125" s="60">
        <f t="shared" si="34"/>
        <v>5300.00000000003</v>
      </c>
      <c r="P125" s="60">
        <f t="shared" si="35"/>
        <v>9633.3333333334</v>
      </c>
      <c r="Q125" s="60">
        <f t="shared" si="36"/>
        <v>2466.66666666668</v>
      </c>
      <c r="R125" s="60">
        <f t="shared" si="37"/>
        <v>89733.3333333339</v>
      </c>
      <c r="T125" s="1">
        <f>[1]右脚开始走!$T$25</f>
        <v>0.03</v>
      </c>
      <c r="U125" s="28"/>
      <c r="V125">
        <v>76.3699914888952</v>
      </c>
      <c r="X125">
        <f t="shared" si="39"/>
        <v>-18</v>
      </c>
    </row>
    <row r="126" spans="4:24">
      <c r="D126" s="28">
        <f t="shared" si="33"/>
        <v>3.02999999999999</v>
      </c>
      <c r="E126" s="1">
        <f>'LW40'!H126</f>
        <v>36.77218351</v>
      </c>
      <c r="F126" s="70">
        <f>'LW40'!G126</f>
        <v>12.74607668</v>
      </c>
      <c r="G126" s="1">
        <f>'LW40'!F126</f>
        <v>28.69354569</v>
      </c>
      <c r="H126" s="1">
        <f>'LW40'!E126</f>
        <v>54.9623542</v>
      </c>
      <c r="I126" s="58">
        <f t="shared" si="32"/>
        <v>3.02999999999999</v>
      </c>
      <c r="J126" s="24">
        <f>-TRUNC(K$3*J$3*(G$3-H$3*SIN((E126+J$9)*PI()/180)-SQRT(I$3^2-(E$3-F$3-H$3*COS((E126+J$9)*PI()/180))^2))/5)</f>
        <v>-59145</v>
      </c>
      <c r="K126" s="24">
        <f>-TRUNC(U$3*T$3*(Q$3-R$3*SIN((F126+K$9)*PI()/180)-SQRT(S$3^2-(O$3-P$3-R$3*COS((F126+K$9)*PI()/180))^2))/5)</f>
        <v>-22240</v>
      </c>
      <c r="L126" s="24">
        <f>-TRUNC(U$3*T$3*(Q$3-R$3*SIN((G126+L$9)*PI()/180)-SQRT(S$3^2-(O$3-P$3-R$3*COS((G126+L$9)*PI()/180))^2))/5)</f>
        <v>-52649</v>
      </c>
      <c r="M126" s="25">
        <f>-TRUNC(K$3*J$3*(G$3-H$3*SIN((H126+M$9)*PI()/180)-SQRT(I$3^2-(E$3-F$3-H$3*COS((H126+M$9)*PI()/180))^2))/5)</f>
        <v>-102207</v>
      </c>
      <c r="N126" s="59">
        <f t="shared" si="31"/>
        <v>3.02999999999999</v>
      </c>
      <c r="O126" s="60">
        <f t="shared" si="34"/>
        <v>5566.6666666667</v>
      </c>
      <c r="P126" s="60">
        <f t="shared" si="35"/>
        <v>9733.3333333334</v>
      </c>
      <c r="Q126" s="60">
        <f t="shared" si="36"/>
        <v>4133.33333333336</v>
      </c>
      <c r="R126" s="60">
        <f t="shared" si="37"/>
        <v>97100.0000000006</v>
      </c>
      <c r="T126" s="1">
        <f>[1]右脚开始走!$T$25</f>
        <v>0.03</v>
      </c>
      <c r="U126" s="28"/>
      <c r="V126">
        <v>76.5742157184656</v>
      </c>
      <c r="X126">
        <f t="shared" si="39"/>
        <v>-18</v>
      </c>
    </row>
    <row r="127" spans="4:24">
      <c r="D127" s="28">
        <f t="shared" si="33"/>
        <v>3.05999999999999</v>
      </c>
      <c r="E127" s="1">
        <f>'LW40'!H127</f>
        <v>36.6948602</v>
      </c>
      <c r="F127" s="70">
        <f>'LW40'!G127</f>
        <v>12.58502606</v>
      </c>
      <c r="G127" s="1">
        <f>'LW40'!F127</f>
        <v>28.60826323</v>
      </c>
      <c r="H127" s="1">
        <f>'LW40'!E127</f>
        <v>53.68253179</v>
      </c>
      <c r="I127" s="58">
        <f t="shared" si="32"/>
        <v>3.05999999999999</v>
      </c>
      <c r="J127" s="24">
        <f>-TRUNC(K$3*J$3*(G$3-H$3*SIN((E127+J$9)*PI()/180)-SQRT(I$3^2-(E$3-F$3-H$3*COS((E127+J$9)*PI()/180))^2))/5)</f>
        <v>-58972</v>
      </c>
      <c r="K127" s="24">
        <f>-TRUNC(U$3*T$3*(Q$3-R$3*SIN((F127+K$9)*PI()/180)-SQRT(S$3^2-(O$3-P$3-R$3*COS((F127+K$9)*PI()/180))^2))/5)</f>
        <v>-21943</v>
      </c>
      <c r="L127" s="24">
        <f>-TRUNC(U$3*T$3*(Q$3-R$3*SIN((G127+L$9)*PI()/180)-SQRT(S$3^2-(O$3-P$3-R$3*COS((G127+L$9)*PI()/180))^2))/5)</f>
        <v>-52483</v>
      </c>
      <c r="M127" s="25">
        <f>-TRUNC(K$3*J$3*(G$3-H$3*SIN((H127+M$9)*PI()/180)-SQRT(I$3^2-(E$3-F$3-H$3*COS((H127+M$9)*PI()/180))^2))/5)</f>
        <v>-99095</v>
      </c>
      <c r="N127" s="59">
        <f t="shared" si="31"/>
        <v>3.05999999999999</v>
      </c>
      <c r="O127" s="60">
        <f t="shared" si="34"/>
        <v>5766.6666666667</v>
      </c>
      <c r="P127" s="60">
        <f t="shared" si="35"/>
        <v>9900.00000000006</v>
      </c>
      <c r="Q127" s="60">
        <f t="shared" si="36"/>
        <v>5533.33333333337</v>
      </c>
      <c r="R127" s="60">
        <f t="shared" si="37"/>
        <v>103733.333333334</v>
      </c>
      <c r="T127" s="1">
        <f>[1]右脚开始走!$T$25</f>
        <v>0.03</v>
      </c>
      <c r="U127" s="28"/>
      <c r="V127">
        <v>76.7784399480359</v>
      </c>
      <c r="X127">
        <f t="shared" si="39"/>
        <v>-18</v>
      </c>
    </row>
    <row r="128" spans="4:24">
      <c r="D128" s="28">
        <f t="shared" si="33"/>
        <v>3.08999999999999</v>
      </c>
      <c r="E128" s="1">
        <f>'LW40'!H128</f>
        <v>36.61431224</v>
      </c>
      <c r="F128" s="70">
        <f>'LW40'!G128</f>
        <v>12.42174073</v>
      </c>
      <c r="G128" s="1">
        <f>'LW40'!F128</f>
        <v>28.50457869</v>
      </c>
      <c r="H128" s="1">
        <f>'LW40'!E128</f>
        <v>52.32875645</v>
      </c>
      <c r="I128" s="58">
        <f t="shared" si="32"/>
        <v>3.08999999999999</v>
      </c>
      <c r="J128" s="24">
        <f>-TRUNC(K$3*J$3*(G$3-H$3*SIN((E128+J$9)*PI()/180)-SQRT(I$3^2-(E$3-F$3-H$3*COS((E128+J$9)*PI()/180))^2))/5)</f>
        <v>-58791</v>
      </c>
      <c r="K128" s="24">
        <f>-TRUNC(U$3*T$3*(Q$3-R$3*SIN((F128+K$9)*PI()/180)-SQRT(S$3^2-(O$3-P$3-R$3*COS((F128+K$9)*PI()/180))^2))/5)</f>
        <v>-21643</v>
      </c>
      <c r="L128" s="24">
        <f>-TRUNC(U$3*T$3*(Q$3-R$3*SIN((G128+L$9)*PI()/180)-SQRT(S$3^2-(O$3-P$3-R$3*COS((G128+L$9)*PI()/180))^2))/5)</f>
        <v>-52281</v>
      </c>
      <c r="M128" s="25">
        <f>-TRUNC(K$3*J$3*(G$3-H$3*SIN((H128+M$9)*PI()/180)-SQRT(I$3^2-(E$3-F$3-H$3*COS((H128+M$9)*PI()/180))^2))/5)</f>
        <v>-95808</v>
      </c>
      <c r="N128" s="59">
        <f t="shared" si="31"/>
        <v>3.08999999999999</v>
      </c>
      <c r="O128" s="60">
        <f t="shared" si="34"/>
        <v>6033.33333333337</v>
      </c>
      <c r="P128" s="60">
        <f t="shared" si="35"/>
        <v>10000.0000000001</v>
      </c>
      <c r="Q128" s="60">
        <f t="shared" si="36"/>
        <v>6733.33333333338</v>
      </c>
      <c r="R128" s="60">
        <f t="shared" si="37"/>
        <v>109566.666666667</v>
      </c>
      <c r="T128" s="1">
        <f>[1]右脚开始走!$T$25</f>
        <v>0.03</v>
      </c>
      <c r="U128" s="28"/>
      <c r="V128">
        <v>76.9826641776063</v>
      </c>
      <c r="X128">
        <f t="shared" si="39"/>
        <v>-18</v>
      </c>
    </row>
    <row r="129" spans="4:24">
      <c r="D129" s="28">
        <f t="shared" si="33"/>
        <v>3.11999999999999</v>
      </c>
      <c r="E129" s="1">
        <f>'LW40'!H129</f>
        <v>36.53050972</v>
      </c>
      <c r="F129" s="70">
        <f>'LW40'!G129</f>
        <v>12.25623409</v>
      </c>
      <c r="G129" s="1">
        <f>'LW40'!F129</f>
        <v>28.3856905</v>
      </c>
      <c r="H129" s="1">
        <f>'LW40'!E129</f>
        <v>50.90999138</v>
      </c>
      <c r="I129" s="58">
        <f t="shared" si="32"/>
        <v>3.11999999999999</v>
      </c>
      <c r="J129" s="24">
        <f>-TRUNC(K$3*J$3*(G$3-H$3*SIN((E129+J$9)*PI()/180)-SQRT(I$3^2-(E$3-F$3-H$3*COS((E129+J$9)*PI()/180))^2))/5)</f>
        <v>-58603</v>
      </c>
      <c r="K129" s="24">
        <f>-TRUNC(U$3*T$3*(Q$3-R$3*SIN((F129+K$9)*PI()/180)-SQRT(S$3^2-(O$3-P$3-R$3*COS((F129+K$9)*PI()/180))^2))/5)</f>
        <v>-21340</v>
      </c>
      <c r="L129" s="24">
        <f>-TRUNC(U$3*T$3*(Q$3-R$3*SIN((G129+L$9)*PI()/180)-SQRT(S$3^2-(O$3-P$3-R$3*COS((G129+L$9)*PI()/180))^2))/5)</f>
        <v>-52050</v>
      </c>
      <c r="M129" s="25">
        <f>-TRUNC(K$3*J$3*(G$3-H$3*SIN((H129+M$9)*PI()/180)-SQRT(I$3^2-(E$3-F$3-H$3*COS((H129+M$9)*PI()/180))^2))/5)</f>
        <v>-92370</v>
      </c>
      <c r="N129" s="59">
        <f t="shared" si="31"/>
        <v>3.11999999999999</v>
      </c>
      <c r="O129" s="60">
        <f t="shared" si="34"/>
        <v>6266.66666666671</v>
      </c>
      <c r="P129" s="60">
        <f t="shared" si="35"/>
        <v>10100.0000000001</v>
      </c>
      <c r="Q129" s="60">
        <f t="shared" si="36"/>
        <v>7700.00000000005</v>
      </c>
      <c r="R129" s="60">
        <f t="shared" si="37"/>
        <v>114600.000000001</v>
      </c>
      <c r="T129" s="1">
        <f>[1]右脚开始走!$T$25</f>
        <v>0.03</v>
      </c>
      <c r="U129" s="28"/>
      <c r="V129">
        <v>77.1868884071767</v>
      </c>
      <c r="X129">
        <f t="shared" si="39"/>
        <v>-18</v>
      </c>
    </row>
    <row r="130" spans="4:24">
      <c r="D130" s="28">
        <f t="shared" si="33"/>
        <v>3.14999999999999</v>
      </c>
      <c r="E130" s="1">
        <f>'LW40'!H130</f>
        <v>36.44342697</v>
      </c>
      <c r="F130" s="70">
        <f>'LW40'!G130</f>
        <v>12.08852171</v>
      </c>
      <c r="G130" s="1">
        <f>'LW40'!F130</f>
        <v>28.25457833</v>
      </c>
      <c r="H130" s="1">
        <f>'LW40'!E130</f>
        <v>49.43541578</v>
      </c>
      <c r="I130" s="58">
        <f t="shared" si="32"/>
        <v>3.14999999999999</v>
      </c>
      <c r="J130" s="24">
        <f>-TRUNC(K$3*J$3*(G$3-H$3*SIN((E130+J$9)*PI()/180)-SQRT(I$3^2-(E$3-F$3-H$3*COS((E130+J$9)*PI()/180))^2))/5)</f>
        <v>-58408</v>
      </c>
      <c r="K130" s="24">
        <f>-TRUNC(U$3*T$3*(Q$3-R$3*SIN((F130+K$9)*PI()/180)-SQRT(S$3^2-(O$3-P$3-R$3*COS((F130+K$9)*PI()/180))^2))/5)</f>
        <v>-21032</v>
      </c>
      <c r="L130" s="24">
        <f>-TRUNC(U$3*T$3*(Q$3-R$3*SIN((G130+L$9)*PI()/180)-SQRT(S$3^2-(O$3-P$3-R$3*COS((G130+L$9)*PI()/180))^2))/5)</f>
        <v>-51794</v>
      </c>
      <c r="M130" s="25">
        <f>-TRUNC(K$3*J$3*(G$3-H$3*SIN((H130+M$9)*PI()/180)-SQRT(I$3^2-(E$3-F$3-H$3*COS((H130+M$9)*PI()/180))^2))/5)</f>
        <v>-88809</v>
      </c>
      <c r="N130" s="59">
        <f t="shared" si="31"/>
        <v>3.14999999999999</v>
      </c>
      <c r="O130" s="60">
        <f t="shared" si="34"/>
        <v>6500.00000000004</v>
      </c>
      <c r="P130" s="60">
        <f t="shared" si="35"/>
        <v>10266.6666666667</v>
      </c>
      <c r="Q130" s="60">
        <f t="shared" si="36"/>
        <v>8533.33333333339</v>
      </c>
      <c r="R130" s="60">
        <f t="shared" si="37"/>
        <v>118700.000000001</v>
      </c>
      <c r="T130" s="1">
        <f>[1]右脚开始走!$T$25</f>
        <v>0.03</v>
      </c>
      <c r="U130" s="28"/>
      <c r="V130">
        <v>77.3911126367471</v>
      </c>
      <c r="X130">
        <f t="shared" si="39"/>
        <v>-18</v>
      </c>
    </row>
    <row r="131" spans="4:24">
      <c r="D131" s="28">
        <f t="shared" si="33"/>
        <v>3.17999999999999</v>
      </c>
      <c r="E131" s="1">
        <f>'LW40'!H131</f>
        <v>36.3530427</v>
      </c>
      <c r="F131" s="70">
        <f>'LW40'!G131</f>
        <v>11.91862133</v>
      </c>
      <c r="G131" s="1">
        <f>'LW40'!F131</f>
        <v>28.11400904</v>
      </c>
      <c r="H131" s="1">
        <f>'LW40'!E131</f>
        <v>47.91437516</v>
      </c>
      <c r="I131" s="58">
        <f t="shared" si="32"/>
        <v>3.17999999999999</v>
      </c>
      <c r="J131" s="24">
        <f>-TRUNC(K$3*J$3*(G$3-H$3*SIN((E131+J$9)*PI()/180)-SQRT(I$3^2-(E$3-F$3-H$3*COS((E131+J$9)*PI()/180))^2))/5)</f>
        <v>-58206</v>
      </c>
      <c r="K131" s="24">
        <f>-TRUNC(U$3*T$3*(Q$3-R$3*SIN((F131+K$9)*PI()/180)-SQRT(S$3^2-(O$3-P$3-R$3*COS((F131+K$9)*PI()/180))^2))/5)</f>
        <v>-20721</v>
      </c>
      <c r="L131" s="24">
        <f>-TRUNC(U$3*T$3*(Q$3-R$3*SIN((G131+L$9)*PI()/180)-SQRT(S$3^2-(O$3-P$3-R$3*COS((G131+L$9)*PI()/180))^2))/5)</f>
        <v>-51521</v>
      </c>
      <c r="M131" s="25">
        <f>-TRUNC(K$3*J$3*(G$3-H$3*SIN((H131+M$9)*PI()/180)-SQRT(I$3^2-(E$3-F$3-H$3*COS((H131+M$9)*PI()/180))^2))/5)</f>
        <v>-85149</v>
      </c>
      <c r="N131" s="59">
        <f t="shared" si="31"/>
        <v>3.17999999999999</v>
      </c>
      <c r="O131" s="60">
        <f t="shared" si="34"/>
        <v>6733.33333333338</v>
      </c>
      <c r="P131" s="60">
        <f t="shared" si="35"/>
        <v>10366.6666666667</v>
      </c>
      <c r="Q131" s="60">
        <f t="shared" si="36"/>
        <v>9100.00000000006</v>
      </c>
      <c r="R131" s="60">
        <f t="shared" si="37"/>
        <v>122000.000000001</v>
      </c>
      <c r="T131" s="1">
        <f>[1]右脚开始走!$T$25</f>
        <v>0.03</v>
      </c>
      <c r="U131" s="28"/>
      <c r="V131">
        <v>77.5953368663175</v>
      </c>
      <c r="X131">
        <f t="shared" si="39"/>
        <v>-18</v>
      </c>
    </row>
    <row r="132" spans="4:24">
      <c r="D132" s="28">
        <f t="shared" si="33"/>
        <v>3.20999999999999</v>
      </c>
      <c r="E132" s="1">
        <f>'LW40'!H132</f>
        <v>36.25934015</v>
      </c>
      <c r="F132" s="70">
        <f>'LW40'!G132</f>
        <v>11.74655284</v>
      </c>
      <c r="G132" s="1">
        <f>'LW40'!F132</f>
        <v>27.96654271</v>
      </c>
      <c r="H132" s="1">
        <f>'LW40'!E132</f>
        <v>46.35633175</v>
      </c>
      <c r="I132" s="58">
        <f t="shared" si="32"/>
        <v>3.20999999999999</v>
      </c>
      <c r="J132" s="24">
        <f>-TRUNC(K$3*J$3*(G$3-H$3*SIN((E132+J$9)*PI()/180)-SQRT(I$3^2-(E$3-F$3-H$3*COS((E132+J$9)*PI()/180))^2))/5)</f>
        <v>-57996</v>
      </c>
      <c r="K132" s="24">
        <f>-TRUNC(U$3*T$3*(Q$3-R$3*SIN((F132+K$9)*PI()/180)-SQRT(S$3^2-(O$3-P$3-R$3*COS((F132+K$9)*PI()/180))^2))/5)</f>
        <v>-20406</v>
      </c>
      <c r="L132" s="24">
        <f>-TRUNC(U$3*T$3*(Q$3-R$3*SIN((G132+L$9)*PI()/180)-SQRT(S$3^2-(O$3-P$3-R$3*COS((G132+L$9)*PI()/180))^2))/5)</f>
        <v>-51234</v>
      </c>
      <c r="M132" s="25">
        <f>-TRUNC(K$3*J$3*(G$3-H$3*SIN((H132+M$9)*PI()/180)-SQRT(I$3^2-(E$3-F$3-H$3*COS((H132+M$9)*PI()/180))^2))/5)</f>
        <v>-81420</v>
      </c>
      <c r="N132" s="59">
        <f t="shared" si="31"/>
        <v>3.20999999999999</v>
      </c>
      <c r="O132" s="60">
        <f t="shared" si="34"/>
        <v>7000.00000000005</v>
      </c>
      <c r="P132" s="60">
        <f t="shared" si="35"/>
        <v>10500.0000000001</v>
      </c>
      <c r="Q132" s="60">
        <f t="shared" si="36"/>
        <v>9566.66666666673</v>
      </c>
      <c r="R132" s="60">
        <f t="shared" si="37"/>
        <v>124300.000000001</v>
      </c>
      <c r="T132" s="1">
        <f>[1]右脚开始走!$T$25</f>
        <v>0.03</v>
      </c>
      <c r="U132" s="28"/>
      <c r="V132">
        <v>77.7995610958879</v>
      </c>
      <c r="X132">
        <f t="shared" si="39"/>
        <v>-18</v>
      </c>
    </row>
    <row r="133" spans="4:24">
      <c r="D133" s="28">
        <f t="shared" si="33"/>
        <v>3.23999999999999</v>
      </c>
      <c r="E133" s="1">
        <f>'LW40'!H133</f>
        <v>36.16230731</v>
      </c>
      <c r="F133" s="70">
        <f>'LW40'!G133</f>
        <v>11.57233838</v>
      </c>
      <c r="G133" s="1">
        <f>'LW40'!F133</f>
        <v>27.81453868</v>
      </c>
      <c r="H133" s="1">
        <f>'LW40'!E133</f>
        <v>44.7708149</v>
      </c>
      <c r="I133" s="58">
        <f t="shared" si="32"/>
        <v>3.23999999999999</v>
      </c>
      <c r="J133" s="24">
        <f>-TRUNC(K$3*J$3*(G$3-H$3*SIN((E133+J$9)*PI()/180)-SQRT(I$3^2-(E$3-F$3-H$3*COS((E133+J$9)*PI()/180))^2))/5)</f>
        <v>-57780</v>
      </c>
      <c r="K133" s="24">
        <f>-TRUNC(U$3*T$3*(Q$3-R$3*SIN((F133+K$9)*PI()/180)-SQRT(S$3^2-(O$3-P$3-R$3*COS((F133+K$9)*PI()/180))^2))/5)</f>
        <v>-20088</v>
      </c>
      <c r="L133" s="24">
        <f>-TRUNC(U$3*T$3*(Q$3-R$3*SIN((G133+L$9)*PI()/180)-SQRT(S$3^2-(O$3-P$3-R$3*COS((G133+L$9)*PI()/180))^2))/5)</f>
        <v>-50938</v>
      </c>
      <c r="M133" s="25">
        <f>-TRUNC(K$3*J$3*(G$3-H$3*SIN((H133+M$9)*PI()/180)-SQRT(I$3^2-(E$3-F$3-H$3*COS((H133+M$9)*PI()/180))^2))/5)</f>
        <v>-77650</v>
      </c>
      <c r="N133" s="59">
        <f t="shared" si="31"/>
        <v>3.23999999999999</v>
      </c>
      <c r="O133" s="60">
        <f t="shared" si="34"/>
        <v>7200.00000000005</v>
      </c>
      <c r="P133" s="60">
        <f t="shared" si="35"/>
        <v>10600.0000000001</v>
      </c>
      <c r="Q133" s="60">
        <f t="shared" si="36"/>
        <v>9866.66666666673</v>
      </c>
      <c r="R133" s="60">
        <f t="shared" si="37"/>
        <v>125666.666666667</v>
      </c>
      <c r="T133" s="1">
        <f>[1]右脚开始走!$T$25</f>
        <v>0.03</v>
      </c>
      <c r="U133" s="28"/>
      <c r="V133">
        <v>78.0037853254583</v>
      </c>
      <c r="X133">
        <f t="shared" si="39"/>
        <v>-18</v>
      </c>
    </row>
    <row r="134" spans="4:24">
      <c r="D134" s="28">
        <f t="shared" si="33"/>
        <v>3.26999999999999</v>
      </c>
      <c r="E134" s="1">
        <f>'LW40'!H134</f>
        <v>36.06193705</v>
      </c>
      <c r="F134" s="70">
        <f>'LW40'!G134</f>
        <v>11.39600231</v>
      </c>
      <c r="G134" s="1">
        <f>'LW40'!F134</f>
        <v>27.66016149</v>
      </c>
      <c r="H134" s="1">
        <f>'LW40'!E134</f>
        <v>43.16737141</v>
      </c>
      <c r="I134" s="58">
        <f t="shared" si="32"/>
        <v>3.26999999999999</v>
      </c>
      <c r="J134" s="24">
        <f>-TRUNC(K$3*J$3*(G$3-H$3*SIN((E134+J$9)*PI()/180)-SQRT(I$3^2-(E$3-F$3-H$3*COS((E134+J$9)*PI()/180))^2))/5)</f>
        <v>-57556</v>
      </c>
      <c r="K134" s="24">
        <f>-TRUNC(U$3*T$3*(Q$3-R$3*SIN((F134+K$9)*PI()/180)-SQRT(S$3^2-(O$3-P$3-R$3*COS((F134+K$9)*PI()/180))^2))/5)</f>
        <v>-19766</v>
      </c>
      <c r="L134" s="24">
        <f>-TRUNC(U$3*T$3*(Q$3-R$3*SIN((G134+L$9)*PI()/180)-SQRT(S$3^2-(O$3-P$3-R$3*COS((G134+L$9)*PI()/180))^2))/5)</f>
        <v>-50638</v>
      </c>
      <c r="M134" s="25">
        <f>-TRUNC(K$3*J$3*(G$3-H$3*SIN((H134+M$9)*PI()/180)-SQRT(I$3^2-(E$3-F$3-H$3*COS((H134+M$9)*PI()/180))^2))/5)</f>
        <v>-73865</v>
      </c>
      <c r="N134" s="59">
        <f t="shared" si="31"/>
        <v>3.26999999999999</v>
      </c>
      <c r="O134" s="60">
        <f t="shared" si="34"/>
        <v>7466.66666666672</v>
      </c>
      <c r="P134" s="60">
        <f t="shared" si="35"/>
        <v>10733.3333333334</v>
      </c>
      <c r="Q134" s="60">
        <f t="shared" si="36"/>
        <v>10000.0000000001</v>
      </c>
      <c r="R134" s="60">
        <f t="shared" si="37"/>
        <v>126166.666666667</v>
      </c>
      <c r="T134" s="1">
        <f>[1]右脚开始走!$T$25</f>
        <v>0.03</v>
      </c>
      <c r="U134" s="28"/>
      <c r="V134">
        <v>78.2080095550287</v>
      </c>
      <c r="X134">
        <f t="shared" si="39"/>
        <v>-18</v>
      </c>
    </row>
    <row r="135" spans="4:24">
      <c r="D135" s="28">
        <f t="shared" si="33"/>
        <v>3.29999999999999</v>
      </c>
      <c r="E135" s="1">
        <f>'LW40'!H135</f>
        <v>35.95822727</v>
      </c>
      <c r="F135" s="70">
        <f>'LW40'!G135</f>
        <v>11.21757126</v>
      </c>
      <c r="G135" s="1">
        <f>'LW40'!F135</f>
        <v>27.50538694</v>
      </c>
      <c r="H135" s="1">
        <f>'LW40'!E135</f>
        <v>41.55551594</v>
      </c>
      <c r="I135" s="58">
        <f t="shared" si="32"/>
        <v>3.29999999999999</v>
      </c>
      <c r="J135" s="24">
        <f>-TRUNC(K$3*J$3*(G$3-H$3*SIN((E135+J$9)*PI()/180)-SQRT(I$3^2-(E$3-F$3-H$3*COS((E135+J$9)*PI()/180))^2))/5)</f>
        <v>-57324</v>
      </c>
      <c r="K135" s="24">
        <f>-TRUNC(U$3*T$3*(Q$3-R$3*SIN((F135+K$9)*PI()/180)-SQRT(S$3^2-(O$3-P$3-R$3*COS((F135+K$9)*PI()/180))^2))/5)</f>
        <v>-19441</v>
      </c>
      <c r="L135" s="24">
        <f>-TRUNC(U$3*T$3*(Q$3-R$3*SIN((G135+L$9)*PI()/180)-SQRT(S$3^2-(O$3-P$3-R$3*COS((G135+L$9)*PI()/180))^2))/5)</f>
        <v>-50337</v>
      </c>
      <c r="M135" s="25">
        <f>-TRUNC(K$3*J$3*(G$3-H$3*SIN((H135+M$9)*PI()/180)-SQRT(I$3^2-(E$3-F$3-H$3*COS((H135+M$9)*PI()/180))^2))/5)</f>
        <v>-70094</v>
      </c>
      <c r="N135" s="59">
        <f t="shared" si="31"/>
        <v>3.29999999999999</v>
      </c>
      <c r="O135" s="60">
        <f t="shared" si="34"/>
        <v>7733.33333333338</v>
      </c>
      <c r="P135" s="60">
        <f t="shared" si="35"/>
        <v>10833.3333333334</v>
      </c>
      <c r="Q135" s="60">
        <f t="shared" si="36"/>
        <v>10033.3333333334</v>
      </c>
      <c r="R135" s="60">
        <f t="shared" si="37"/>
        <v>125700.000000001</v>
      </c>
      <c r="T135" s="1">
        <f>[1]右脚开始走!$T$25</f>
        <v>0.03</v>
      </c>
      <c r="U135" s="28"/>
      <c r="V135">
        <v>78.4122337845991</v>
      </c>
      <c r="X135">
        <f t="shared" si="39"/>
        <v>-18</v>
      </c>
    </row>
    <row r="136" spans="4:24">
      <c r="D136" s="28">
        <f t="shared" si="33"/>
        <v>3.32999999999999</v>
      </c>
      <c r="E136" s="1">
        <f>'LW40'!H136</f>
        <v>35.8511811</v>
      </c>
      <c r="F136" s="70">
        <f>'LW40'!G136</f>
        <v>11.03707418</v>
      </c>
      <c r="G136" s="1">
        <f>'LW40'!F136</f>
        <v>27.35200807</v>
      </c>
      <c r="H136" s="1">
        <f>'LW40'!E136</f>
        <v>39.94468139</v>
      </c>
      <c r="I136" s="58">
        <f t="shared" si="32"/>
        <v>3.32999999999999</v>
      </c>
      <c r="J136" s="24">
        <f>-TRUNC(K$3*J$3*(G$3-H$3*SIN((E136+J$9)*PI()/180)-SQRT(I$3^2-(E$3-F$3-H$3*COS((E136+J$9)*PI()/180))^2))/5)</f>
        <v>-57086</v>
      </c>
      <c r="K136" s="24">
        <f>-TRUNC(U$3*T$3*(Q$3-R$3*SIN((F136+K$9)*PI()/180)-SQRT(S$3^2-(O$3-P$3-R$3*COS((F136+K$9)*PI()/180))^2))/5)</f>
        <v>-19113</v>
      </c>
      <c r="L136" s="24">
        <f>-TRUNC(U$3*T$3*(Q$3-R$3*SIN((G136+L$9)*PI()/180)-SQRT(S$3^2-(O$3-P$3-R$3*COS((G136+L$9)*PI()/180))^2))/5)</f>
        <v>-50038</v>
      </c>
      <c r="M136" s="25">
        <f>-TRUNC(K$3*J$3*(G$3-H$3*SIN((H136+M$9)*PI()/180)-SQRT(I$3^2-(E$3-F$3-H$3*COS((H136+M$9)*PI()/180))^2))/5)</f>
        <v>-66363</v>
      </c>
      <c r="N136" s="59">
        <f t="shared" si="31"/>
        <v>3.32999999999999</v>
      </c>
      <c r="O136" s="60">
        <f t="shared" si="34"/>
        <v>7933.33333333338</v>
      </c>
      <c r="P136" s="60">
        <f t="shared" si="35"/>
        <v>10933.3333333334</v>
      </c>
      <c r="Q136" s="60">
        <f t="shared" si="36"/>
        <v>9966.66666666673</v>
      </c>
      <c r="R136" s="60">
        <f t="shared" si="37"/>
        <v>124366.666666667</v>
      </c>
      <c r="T136" s="1">
        <f>[1]右脚开始走!$T$25</f>
        <v>0.03</v>
      </c>
      <c r="U136" s="28"/>
      <c r="V136">
        <v>78.6164580141695</v>
      </c>
      <c r="X136">
        <f t="shared" si="39"/>
        <v>-18</v>
      </c>
    </row>
    <row r="137" spans="4:24">
      <c r="D137" s="28">
        <f t="shared" si="33"/>
        <v>3.35999999999999</v>
      </c>
      <c r="E137" s="1">
        <f>'LW40'!H137</f>
        <v>35.74080704</v>
      </c>
      <c r="F137" s="70">
        <f>'LW40'!G137</f>
        <v>10.85454231</v>
      </c>
      <c r="G137" s="1">
        <f>'LW40'!F137</f>
        <v>27.20164118</v>
      </c>
      <c r="H137" s="1">
        <f>'LW40'!E137</f>
        <v>38.34416926</v>
      </c>
      <c r="I137" s="58">
        <f t="shared" si="32"/>
        <v>3.35999999999999</v>
      </c>
      <c r="J137" s="24">
        <f>-TRUNC(K$3*J$3*(G$3-H$3*SIN((E137+J$9)*PI()/180)-SQRT(I$3^2-(E$3-F$3-H$3*COS((E137+J$9)*PI()/180))^2))/5)</f>
        <v>-56840</v>
      </c>
      <c r="K137" s="24">
        <f>-TRUNC(U$3*T$3*(Q$3-R$3*SIN((F137+K$9)*PI()/180)-SQRT(S$3^2-(O$3-P$3-R$3*COS((F137+K$9)*PI()/180))^2))/5)</f>
        <v>-18781</v>
      </c>
      <c r="L137" s="24">
        <f>-TRUNC(U$3*T$3*(Q$3-R$3*SIN((G137+L$9)*PI()/180)-SQRT(S$3^2-(O$3-P$3-R$3*COS((G137+L$9)*PI()/180))^2))/5)</f>
        <v>-49746</v>
      </c>
      <c r="M137" s="25">
        <f>-TRUNC(K$3*J$3*(G$3-H$3*SIN((H137+M$9)*PI()/180)-SQRT(I$3^2-(E$3-F$3-H$3*COS((H137+M$9)*PI()/180))^2))/5)</f>
        <v>-62699</v>
      </c>
      <c r="N137" s="59">
        <f t="shared" si="31"/>
        <v>3.35999999999999</v>
      </c>
      <c r="O137" s="60">
        <f t="shared" si="34"/>
        <v>8200.00000000005</v>
      </c>
      <c r="P137" s="60">
        <f t="shared" si="35"/>
        <v>11066.6666666667</v>
      </c>
      <c r="Q137" s="60">
        <f t="shared" si="36"/>
        <v>9733.3333333334</v>
      </c>
      <c r="R137" s="60">
        <f t="shared" si="37"/>
        <v>122133.333333334</v>
      </c>
      <c r="T137" s="1">
        <f>[1]右脚开始走!$T$25</f>
        <v>0.03</v>
      </c>
      <c r="U137" s="28"/>
      <c r="V137">
        <v>78.8206822437399</v>
      </c>
      <c r="X137">
        <f t="shared" si="39"/>
        <v>-18</v>
      </c>
    </row>
    <row r="138" spans="4:24">
      <c r="D138" s="28">
        <f t="shared" si="33"/>
        <v>3.38999999999999</v>
      </c>
      <c r="E138" s="1">
        <f>'LW40'!H138</f>
        <v>35.62711915</v>
      </c>
      <c r="F138" s="70">
        <f>'LW40'!G138</f>
        <v>10.67000925</v>
      </c>
      <c r="G138" s="1">
        <f>'LW40'!F138</f>
        <v>27.05573183</v>
      </c>
      <c r="H138" s="1">
        <f>'LW40'!E138</f>
        <v>36.76310005</v>
      </c>
      <c r="I138" s="58">
        <f t="shared" si="32"/>
        <v>3.38999999999999</v>
      </c>
      <c r="J138" s="24">
        <f>-TRUNC(K$3*J$3*(G$3-H$3*SIN((E138+J$9)*PI()/180)-SQRT(I$3^2-(E$3-F$3-H$3*COS((E138+J$9)*PI()/180))^2))/5)</f>
        <v>-56588</v>
      </c>
      <c r="K138" s="24">
        <f>-TRUNC(U$3*T$3*(Q$3-R$3*SIN((F138+K$9)*PI()/180)-SQRT(S$3^2-(O$3-P$3-R$3*COS((F138+K$9)*PI()/180))^2))/5)</f>
        <v>-18446</v>
      </c>
      <c r="L138" s="24">
        <f>-TRUNC(U$3*T$3*(Q$3-R$3*SIN((G138+L$9)*PI()/180)-SQRT(S$3^2-(O$3-P$3-R$3*COS((G138+L$9)*PI()/180))^2))/5)</f>
        <v>-49462</v>
      </c>
      <c r="M138" s="25">
        <f>-TRUNC(K$3*J$3*(G$3-H$3*SIN((H138+M$9)*PI()/180)-SQRT(I$3^2-(E$3-F$3-H$3*COS((H138+M$9)*PI()/180))^2))/5)</f>
        <v>-59125</v>
      </c>
      <c r="N138" s="59">
        <f t="shared" si="31"/>
        <v>3.38999999999999</v>
      </c>
      <c r="O138" s="60">
        <f t="shared" si="34"/>
        <v>8400.00000000005</v>
      </c>
      <c r="P138" s="60">
        <f t="shared" si="35"/>
        <v>11166.6666666667</v>
      </c>
      <c r="Q138" s="60">
        <f t="shared" si="36"/>
        <v>9466.66666666673</v>
      </c>
      <c r="R138" s="60">
        <f t="shared" si="37"/>
        <v>119133.333333334</v>
      </c>
      <c r="T138" s="1">
        <f>[1]右脚开始走!$T$25</f>
        <v>0.03</v>
      </c>
      <c r="U138" s="28"/>
      <c r="V138">
        <v>79.0249064733103</v>
      </c>
      <c r="X138">
        <f t="shared" si="39"/>
        <v>-18</v>
      </c>
    </row>
    <row r="139" spans="4:24">
      <c r="D139" s="28">
        <f t="shared" si="33"/>
        <v>3.41999999999999</v>
      </c>
      <c r="E139" s="1">
        <f>'LW40'!H139</f>
        <v>35.51013718</v>
      </c>
      <c r="F139" s="70">
        <f>'LW40'!G139</f>
        <v>10.48351098</v>
      </c>
      <c r="G139" s="1">
        <f>'LW40'!F139</f>
        <v>26.91556085</v>
      </c>
      <c r="H139" s="1">
        <f>'LW40'!E139</f>
        <v>35.21036363</v>
      </c>
      <c r="I139" s="58">
        <f t="shared" si="32"/>
        <v>3.41999999999999</v>
      </c>
      <c r="J139" s="24">
        <f>-TRUNC(K$3*J$3*(G$3-H$3*SIN((E139+J$9)*PI()/180)-SQRT(I$3^2-(E$3-F$3-H$3*COS((E139+J$9)*PI()/180))^2))/5)</f>
        <v>-56328</v>
      </c>
      <c r="K139" s="24">
        <f>-TRUNC(U$3*T$3*(Q$3-R$3*SIN((F139+K$9)*PI()/180)-SQRT(S$3^2-(O$3-P$3-R$3*COS((F139+K$9)*PI()/180))^2))/5)</f>
        <v>-18108</v>
      </c>
      <c r="L139" s="24">
        <f>-TRUNC(U$3*T$3*(Q$3-R$3*SIN((G139+L$9)*PI()/180)-SQRT(S$3^2-(O$3-P$3-R$3*COS((G139+L$9)*PI()/180))^2))/5)</f>
        <v>-49190</v>
      </c>
      <c r="M139" s="25">
        <f>-TRUNC(K$3*J$3*(G$3-H$3*SIN((H139+M$9)*PI()/180)-SQRT(I$3^2-(E$3-F$3-H$3*COS((H139+M$9)*PI()/180))^2))/5)</f>
        <v>-55664</v>
      </c>
      <c r="N139" s="59">
        <f t="shared" ref="N139:N165" si="40">I139</f>
        <v>3.41999999999999</v>
      </c>
      <c r="O139" s="60">
        <f t="shared" si="34"/>
        <v>8666.66666666672</v>
      </c>
      <c r="P139" s="60">
        <f t="shared" si="35"/>
        <v>11266.6666666667</v>
      </c>
      <c r="Q139" s="60">
        <f t="shared" si="36"/>
        <v>9066.66666666673</v>
      </c>
      <c r="R139" s="60">
        <f t="shared" si="37"/>
        <v>115366.666666667</v>
      </c>
      <c r="T139" s="1">
        <f>[1]右脚开始走!$T$25</f>
        <v>0.03</v>
      </c>
      <c r="U139" s="28"/>
      <c r="V139">
        <v>79.2291307028806</v>
      </c>
      <c r="X139">
        <f t="shared" si="39"/>
        <v>-18</v>
      </c>
    </row>
    <row r="140" spans="4:24">
      <c r="D140" s="28">
        <f t="shared" si="33"/>
        <v>3.44999999999999</v>
      </c>
      <c r="E140" s="1">
        <f>'LW40'!H140</f>
        <v>35.38988678</v>
      </c>
      <c r="F140" s="70">
        <f>'LW40'!G140</f>
        <v>10.29508586</v>
      </c>
      <c r="G140" s="1">
        <f>'LW40'!F140</f>
        <v>26.78225033</v>
      </c>
      <c r="H140" s="1">
        <f>'LW40'!E140</f>
        <v>33.6945696</v>
      </c>
      <c r="I140" s="58">
        <f t="shared" si="32"/>
        <v>3.44999999999999</v>
      </c>
      <c r="J140" s="24">
        <f>-TRUNC(K$3*J$3*(G$3-H$3*SIN((E140+J$9)*PI()/180)-SQRT(I$3^2-(E$3-F$3-H$3*COS((E140+J$9)*PI()/180))^2))/5)</f>
        <v>-56061</v>
      </c>
      <c r="K140" s="24">
        <f>-TRUNC(U$3*T$3*(Q$3-R$3*SIN((F140+K$9)*PI()/180)-SQRT(S$3^2-(O$3-P$3-R$3*COS((F140+K$9)*PI()/180))^2))/5)</f>
        <v>-17767</v>
      </c>
      <c r="L140" s="24">
        <f>-TRUNC(U$3*T$3*(Q$3-R$3*SIN((G140+L$9)*PI()/180)-SQRT(S$3^2-(O$3-P$3-R$3*COS((G140+L$9)*PI()/180))^2))/5)</f>
        <v>-48931</v>
      </c>
      <c r="M140" s="25">
        <f>-TRUNC(K$3*J$3*(G$3-H$3*SIN((H140+M$9)*PI()/180)-SQRT(I$3^2-(E$3-F$3-H$3*COS((H140+M$9)*PI()/180))^2))/5)</f>
        <v>-52336</v>
      </c>
      <c r="N140" s="59">
        <f t="shared" si="40"/>
        <v>3.44999999999999</v>
      </c>
      <c r="O140" s="60">
        <f t="shared" si="34"/>
        <v>8900.00000000006</v>
      </c>
      <c r="P140" s="60">
        <f t="shared" si="35"/>
        <v>11366.6666666667</v>
      </c>
      <c r="Q140" s="60">
        <f t="shared" si="36"/>
        <v>8633.33333333339</v>
      </c>
      <c r="R140" s="60">
        <f t="shared" si="37"/>
        <v>110933.333333334</v>
      </c>
      <c r="T140" s="1">
        <f>[1]右脚开始走!$T$25</f>
        <v>0.03</v>
      </c>
      <c r="U140" s="28"/>
      <c r="V140">
        <v>79.433354932451</v>
      </c>
      <c r="X140">
        <f t="shared" si="39"/>
        <v>-18</v>
      </c>
    </row>
    <row r="141" spans="4:24">
      <c r="D141" s="28">
        <f t="shared" si="33"/>
        <v>3.47999999999999</v>
      </c>
      <c r="E141" s="1">
        <f>'LW40'!H141</f>
        <v>35.2663996</v>
      </c>
      <c r="F141" s="70">
        <f>'LW40'!G141</f>
        <v>10.10477471</v>
      </c>
      <c r="G141" s="1">
        <f>'LW40'!F141</f>
        <v>26.65676966</v>
      </c>
      <c r="H141" s="1">
        <f>'LW40'!E141</f>
        <v>32.2239977</v>
      </c>
      <c r="I141" s="58">
        <f t="shared" si="32"/>
        <v>3.47999999999999</v>
      </c>
      <c r="J141" s="24">
        <f>-TRUNC(K$3*J$3*(G$3-H$3*SIN((E141+J$9)*PI()/180)-SQRT(I$3^2-(E$3-F$3-H$3*COS((E141+J$9)*PI()/180))^2))/5)</f>
        <v>-55788</v>
      </c>
      <c r="K141" s="24">
        <f>-TRUNC(U$3*T$3*(Q$3-R$3*SIN((F141+K$9)*PI()/180)-SQRT(S$3^2-(O$3-P$3-R$3*COS((F141+K$9)*PI()/180))^2))/5)</f>
        <v>-17423</v>
      </c>
      <c r="L141" s="24">
        <f>-TRUNC(U$3*T$3*(Q$3-R$3*SIN((G141+L$9)*PI()/180)-SQRT(S$3^2-(O$3-P$3-R$3*COS((G141+L$9)*PI()/180))^2))/5)</f>
        <v>-48687</v>
      </c>
      <c r="M141" s="25">
        <f>-TRUNC(K$3*J$3*(G$3-H$3*SIN((H141+M$9)*PI()/180)-SQRT(I$3^2-(E$3-F$3-H$3*COS((H141+M$9)*PI()/180))^2))/5)</f>
        <v>-49160</v>
      </c>
      <c r="N141" s="59">
        <f t="shared" si="40"/>
        <v>3.47999999999999</v>
      </c>
      <c r="O141" s="60">
        <f t="shared" si="34"/>
        <v>9100.00000000006</v>
      </c>
      <c r="P141" s="60">
        <f t="shared" si="35"/>
        <v>11466.6666666667</v>
      </c>
      <c r="Q141" s="60">
        <f t="shared" si="36"/>
        <v>8133.33333333339</v>
      </c>
      <c r="R141" s="60">
        <f t="shared" si="37"/>
        <v>105866.666666667</v>
      </c>
      <c r="T141" s="1">
        <f>[1]右脚开始走!$T$25</f>
        <v>0.03</v>
      </c>
      <c r="U141" s="28"/>
      <c r="V141">
        <v>79.6375791620214</v>
      </c>
      <c r="X141">
        <f t="shared" si="39"/>
        <v>-18</v>
      </c>
    </row>
    <row r="142" spans="4:24">
      <c r="D142" s="28">
        <f t="shared" si="33"/>
        <v>3.50999999999999</v>
      </c>
      <c r="E142" s="1">
        <f>'LW40'!H142</f>
        <v>35.13971353</v>
      </c>
      <c r="F142" s="70">
        <f>'LW40'!G142</f>
        <v>9.912620762</v>
      </c>
      <c r="G142" s="1">
        <f>'LW40'!F142</f>
        <v>26.53994151</v>
      </c>
      <c r="H142" s="1">
        <f>'LW40'!E142</f>
        <v>30.8065482</v>
      </c>
      <c r="I142" s="58">
        <f t="shared" si="32"/>
        <v>3.50999999999999</v>
      </c>
      <c r="J142" s="24">
        <f>-TRUNC(K$3*J$3*(G$3-H$3*SIN((E142+J$9)*PI()/180)-SQRT(I$3^2-(E$3-F$3-H$3*COS((E142+J$9)*PI()/180))^2))/5)</f>
        <v>-55508</v>
      </c>
      <c r="K142" s="24">
        <f>-TRUNC(U$3*T$3*(Q$3-R$3*SIN((F142+K$9)*PI()/180)-SQRT(S$3^2-(O$3-P$3-R$3*COS((F142+K$9)*PI()/180))^2))/5)</f>
        <v>-17076</v>
      </c>
      <c r="L142" s="24">
        <f>-TRUNC(U$3*T$3*(Q$3-R$3*SIN((G142+L$9)*PI()/180)-SQRT(S$3^2-(O$3-P$3-R$3*COS((G142+L$9)*PI()/180))^2))/5)</f>
        <v>-48460</v>
      </c>
      <c r="M142" s="25">
        <f>-TRUNC(K$3*J$3*(G$3-H$3*SIN((H142+M$9)*PI()/180)-SQRT(I$3^2-(E$3-F$3-H$3*COS((H142+M$9)*PI()/180))^2))/5)</f>
        <v>-46150</v>
      </c>
      <c r="N142" s="59">
        <f t="shared" si="40"/>
        <v>3.50999999999999</v>
      </c>
      <c r="O142" s="60">
        <f t="shared" si="34"/>
        <v>9333.33333333339</v>
      </c>
      <c r="P142" s="60">
        <f t="shared" si="35"/>
        <v>11566.6666666667</v>
      </c>
      <c r="Q142" s="60">
        <f t="shared" si="36"/>
        <v>7566.66666666672</v>
      </c>
      <c r="R142" s="60">
        <f t="shared" si="37"/>
        <v>100333.333333334</v>
      </c>
      <c r="T142" s="1">
        <f>[1]右脚开始走!$T$25</f>
        <v>0.03</v>
      </c>
      <c r="U142" s="28"/>
      <c r="V142">
        <v>79.8418033915918</v>
      </c>
      <c r="X142">
        <f t="shared" si="39"/>
        <v>-18</v>
      </c>
    </row>
    <row r="143" spans="4:24">
      <c r="D143" s="28">
        <f t="shared" si="33"/>
        <v>3.53999999999999</v>
      </c>
      <c r="E143" s="1">
        <f>'LW40'!H143</f>
        <v>35.00987282</v>
      </c>
      <c r="F143" s="70">
        <f>'LW40'!G143</f>
        <v>9.718669776</v>
      </c>
      <c r="G143" s="1">
        <f>'LW40'!F143</f>
        <v>26.43244785</v>
      </c>
      <c r="H143" s="1">
        <f>'LW40'!E143</f>
        <v>29.44969221</v>
      </c>
      <c r="I143" s="58">
        <f t="shared" si="32"/>
        <v>3.53999999999999</v>
      </c>
      <c r="J143" s="24">
        <f>-TRUNC(K$3*J$3*(G$3-H$3*SIN((E143+J$9)*PI()/180)-SQRT(I$3^2-(E$3-F$3-H$3*COS((E143+J$9)*PI()/180))^2))/5)</f>
        <v>-55221</v>
      </c>
      <c r="K143" s="24">
        <f>-TRUNC(U$3*T$3*(Q$3-R$3*SIN((F143+K$9)*PI()/180)-SQRT(S$3^2-(O$3-P$3-R$3*COS((F143+K$9)*PI()/180))^2))/5)</f>
        <v>-16726</v>
      </c>
      <c r="L143" s="24">
        <f>-TRUNC(U$3*T$3*(Q$3-R$3*SIN((G143+L$9)*PI()/180)-SQRT(S$3^2-(O$3-P$3-R$3*COS((G143+L$9)*PI()/180))^2))/5)</f>
        <v>-48252</v>
      </c>
      <c r="M143" s="25">
        <f>-TRUNC(K$3*J$3*(G$3-H$3*SIN((H143+M$9)*PI()/180)-SQRT(I$3^2-(E$3-F$3-H$3*COS((H143+M$9)*PI()/180))^2))/5)</f>
        <v>-43320</v>
      </c>
      <c r="N143" s="59">
        <f t="shared" si="40"/>
        <v>3.53999999999999</v>
      </c>
      <c r="O143" s="60">
        <f t="shared" si="34"/>
        <v>9566.66666666673</v>
      </c>
      <c r="P143" s="60">
        <f t="shared" si="35"/>
        <v>11666.6666666667</v>
      </c>
      <c r="Q143" s="60">
        <f t="shared" si="36"/>
        <v>6933.33333333338</v>
      </c>
      <c r="R143" s="60">
        <f t="shared" si="37"/>
        <v>94333.333333334</v>
      </c>
      <c r="T143" s="1">
        <f>[1]右脚开始走!$T$25</f>
        <v>0.03</v>
      </c>
      <c r="U143" s="28"/>
      <c r="V143">
        <v>80.0460276211622</v>
      </c>
      <c r="X143">
        <f t="shared" si="39"/>
        <v>-18</v>
      </c>
    </row>
    <row r="144" spans="4:24">
      <c r="D144" s="28">
        <f t="shared" si="33"/>
        <v>3.56999999999999</v>
      </c>
      <c r="E144" s="1">
        <f>'LW40'!H144</f>
        <v>34.87692824</v>
      </c>
      <c r="F144" s="70">
        <f>'LW40'!G144</f>
        <v>9.522969973</v>
      </c>
      <c r="G144" s="1">
        <f>'LW40'!F144</f>
        <v>26.33483593</v>
      </c>
      <c r="H144" s="1">
        <f>'LW40'!E144</f>
        <v>28.16042212</v>
      </c>
      <c r="I144" s="58">
        <f t="shared" si="32"/>
        <v>3.56999999999999</v>
      </c>
      <c r="J144" s="24">
        <f>-TRUNC(K$3*J$3*(G$3-H$3*SIN((E144+J$9)*PI()/180)-SQRT(I$3^2-(E$3-F$3-H$3*COS((E144+J$9)*PI()/180))^2))/5)</f>
        <v>-54927</v>
      </c>
      <c r="K144" s="24">
        <f>-TRUNC(U$3*T$3*(Q$3-R$3*SIN((F144+K$9)*PI()/180)-SQRT(S$3^2-(O$3-P$3-R$3*COS((F144+K$9)*PI()/180))^2))/5)</f>
        <v>-16374</v>
      </c>
      <c r="L144" s="24">
        <f>-TRUNC(U$3*T$3*(Q$3-R$3*SIN((G144+L$9)*PI()/180)-SQRT(S$3^2-(O$3-P$3-R$3*COS((G144+L$9)*PI()/180))^2))/5)</f>
        <v>-48062</v>
      </c>
      <c r="M144" s="25">
        <f>-TRUNC(K$3*J$3*(G$3-H$3*SIN((H144+M$9)*PI()/180)-SQRT(I$3^2-(E$3-F$3-H$3*COS((H144+M$9)*PI()/180))^2))/5)</f>
        <v>-40680</v>
      </c>
      <c r="N144" s="59">
        <f t="shared" si="40"/>
        <v>3.56999999999999</v>
      </c>
      <c r="O144" s="60">
        <f t="shared" si="34"/>
        <v>9800.00000000006</v>
      </c>
      <c r="P144" s="60">
        <f t="shared" si="35"/>
        <v>11733.3333333334</v>
      </c>
      <c r="Q144" s="60">
        <f t="shared" si="36"/>
        <v>6333.33333333337</v>
      </c>
      <c r="R144" s="60">
        <f t="shared" si="37"/>
        <v>88000.0000000006</v>
      </c>
      <c r="T144" s="1">
        <f>[1]右脚开始走!$T$25</f>
        <v>0.03</v>
      </c>
      <c r="U144" s="28"/>
      <c r="V144">
        <v>80.2502518507326</v>
      </c>
      <c r="X144">
        <f t="shared" si="39"/>
        <v>-18</v>
      </c>
    </row>
    <row r="145" spans="4:24">
      <c r="D145" s="28">
        <f t="shared" si="33"/>
        <v>3.59999999999999</v>
      </c>
      <c r="E145" s="1">
        <f>'LW40'!H145</f>
        <v>34.74093729</v>
      </c>
      <c r="F145" s="70">
        <f>'LW40'!G145</f>
        <v>9.325572141</v>
      </c>
      <c r="G145" s="1">
        <f>'LW40'!F145</f>
        <v>26.24752434</v>
      </c>
      <c r="H145" s="1">
        <f>'LW40'!E145</f>
        <v>26.94520198</v>
      </c>
      <c r="I145" s="58">
        <f t="shared" si="32"/>
        <v>3.59999999999999</v>
      </c>
      <c r="J145" s="24">
        <f>-TRUNC(K$3*J$3*(G$3-H$3*SIN((E145+J$9)*PI()/180)-SQRT(I$3^2-(E$3-F$3-H$3*COS((E145+J$9)*PI()/180))^2))/5)</f>
        <v>-54628</v>
      </c>
      <c r="K145" s="24">
        <f>-TRUNC(U$3*T$3*(Q$3-R$3*SIN((F145+K$9)*PI()/180)-SQRT(S$3^2-(O$3-P$3-R$3*COS((F145+K$9)*PI()/180))^2))/5)</f>
        <v>-16020</v>
      </c>
      <c r="L145" s="24">
        <f>-TRUNC(U$3*T$3*(Q$3-R$3*SIN((G145+L$9)*PI()/180)-SQRT(S$3^2-(O$3-P$3-R$3*COS((G145+L$9)*PI()/180))^2))/5)</f>
        <v>-47893</v>
      </c>
      <c r="M145" s="25">
        <f>-TRUNC(K$3*J$3*(G$3-H$3*SIN((H145+M$9)*PI()/180)-SQRT(I$3^2-(E$3-F$3-H$3*COS((H145+M$9)*PI()/180))^2))/5)</f>
        <v>-38238</v>
      </c>
      <c r="N145" s="59">
        <f t="shared" si="40"/>
        <v>3.59999999999999</v>
      </c>
      <c r="O145" s="60">
        <f t="shared" si="34"/>
        <v>9966.66666666673</v>
      </c>
      <c r="P145" s="60">
        <f t="shared" si="35"/>
        <v>11800.0000000001</v>
      </c>
      <c r="Q145" s="60">
        <f t="shared" si="36"/>
        <v>5633.33333333337</v>
      </c>
      <c r="R145" s="60">
        <f t="shared" si="37"/>
        <v>81400.0000000005</v>
      </c>
      <c r="T145" s="1">
        <f>[1]右脚开始走!$T$25</f>
        <v>0.03</v>
      </c>
      <c r="U145" s="28"/>
      <c r="V145">
        <v>80.454476080303</v>
      </c>
      <c r="X145">
        <f t="shared" si="39"/>
        <v>-18</v>
      </c>
    </row>
    <row r="146" spans="4:24">
      <c r="D146" s="28">
        <f t="shared" si="33"/>
        <v>3.62999999999999</v>
      </c>
      <c r="E146" s="1">
        <f>'LW40'!H146</f>
        <v>34.60196431</v>
      </c>
      <c r="F146" s="70">
        <f>'LW40'!G146</f>
        <v>9.126529606</v>
      </c>
      <c r="G146" s="1">
        <f>'LW40'!F146</f>
        <v>26.17080897</v>
      </c>
      <c r="H146" s="1">
        <f>'LW40'!E146</f>
        <v>25.80991785</v>
      </c>
      <c r="I146" s="58">
        <f t="shared" si="32"/>
        <v>3.62999999999999</v>
      </c>
      <c r="J146" s="24">
        <f>-TRUNC(K$3*J$3*(G$3-H$3*SIN((E146+J$9)*PI()/180)-SQRT(I$3^2-(E$3-F$3-H$3*COS((E146+J$9)*PI()/180))^2))/5)</f>
        <v>-54322</v>
      </c>
      <c r="K146" s="24">
        <f>-TRUNC(U$3*T$3*(Q$3-R$3*SIN((F146+K$9)*PI()/180)-SQRT(S$3^2-(O$3-P$3-R$3*COS((F146+K$9)*PI()/180))^2))/5)</f>
        <v>-15663</v>
      </c>
      <c r="L146" s="24">
        <f>-TRUNC(U$3*T$3*(Q$3-R$3*SIN((G146+L$9)*PI()/180)-SQRT(S$3^2-(O$3-P$3-R$3*COS((G146+L$9)*PI()/180))^2))/5)</f>
        <v>-47744</v>
      </c>
      <c r="M146" s="25">
        <f>-TRUNC(K$3*J$3*(G$3-H$3*SIN((H146+M$9)*PI()/180)-SQRT(I$3^2-(E$3-F$3-H$3*COS((H146+M$9)*PI()/180))^2))/5)</f>
        <v>-35999</v>
      </c>
      <c r="N146" s="59">
        <f t="shared" si="40"/>
        <v>3.62999999999999</v>
      </c>
      <c r="O146" s="60">
        <f t="shared" si="34"/>
        <v>10200.0000000001</v>
      </c>
      <c r="P146" s="60">
        <f t="shared" si="35"/>
        <v>11900.0000000001</v>
      </c>
      <c r="Q146" s="60">
        <f t="shared" si="36"/>
        <v>4966.6666666667</v>
      </c>
      <c r="R146" s="60">
        <f t="shared" si="37"/>
        <v>74633.3333333338</v>
      </c>
      <c r="T146" s="1">
        <f>[1]右脚开始走!$T$25</f>
        <v>0.03</v>
      </c>
      <c r="U146" s="28"/>
      <c r="V146">
        <v>80.6587003098734</v>
      </c>
      <c r="X146">
        <f t="shared" si="39"/>
        <v>-18</v>
      </c>
    </row>
    <row r="147" spans="4:24">
      <c r="D147" s="28">
        <f t="shared" si="33"/>
        <v>3.65999999999999</v>
      </c>
      <c r="E147" s="1">
        <f>'LW40'!H147</f>
        <v>34.46008067</v>
      </c>
      <c r="F147" s="70">
        <f>'LW40'!G147</f>
        <v>8.925898287</v>
      </c>
      <c r="G147" s="1">
        <f>'LW40'!F147</f>
        <v>26.10486901</v>
      </c>
      <c r="H147" s="1">
        <f>'LW40'!E147</f>
        <v>24.75982816</v>
      </c>
      <c r="I147" s="58">
        <f t="shared" si="32"/>
        <v>3.65999999999999</v>
      </c>
      <c r="J147" s="24">
        <f>-TRUNC(K$3*J$3*(G$3-H$3*SIN((E147+J$9)*PI()/180)-SQRT(I$3^2-(E$3-F$3-H$3*COS((E147+J$9)*PI()/180))^2))/5)</f>
        <v>-54010</v>
      </c>
      <c r="K147" s="24">
        <f>-TRUNC(U$3*T$3*(Q$3-R$3*SIN((F147+K$9)*PI()/180)-SQRT(S$3^2-(O$3-P$3-R$3*COS((F147+K$9)*PI()/180))^2))/5)</f>
        <v>-15303</v>
      </c>
      <c r="L147" s="24">
        <f>-TRUNC(U$3*T$3*(Q$3-R$3*SIN((G147+L$9)*PI()/180)-SQRT(S$3^2-(O$3-P$3-R$3*COS((G147+L$9)*PI()/180))^2))/5)</f>
        <v>-47616</v>
      </c>
      <c r="M147" s="25">
        <f>-TRUNC(K$3*J$3*(G$3-H$3*SIN((H147+M$9)*PI()/180)-SQRT(I$3^2-(E$3-F$3-H$3*COS((H147+M$9)*PI()/180))^2))/5)</f>
        <v>-33965</v>
      </c>
      <c r="N147" s="59">
        <f t="shared" si="40"/>
        <v>3.65999999999999</v>
      </c>
      <c r="O147" s="60">
        <f t="shared" si="34"/>
        <v>10400.0000000001</v>
      </c>
      <c r="P147" s="60">
        <f t="shared" si="35"/>
        <v>12000.0000000001</v>
      </c>
      <c r="Q147" s="60">
        <f t="shared" si="36"/>
        <v>4266.66666666669</v>
      </c>
      <c r="R147" s="60">
        <f t="shared" si="37"/>
        <v>67800.0000000004</v>
      </c>
      <c r="T147" s="1">
        <f>[1]右脚开始走!$T$25</f>
        <v>0.03</v>
      </c>
      <c r="U147" s="28"/>
      <c r="V147">
        <v>80.8629245394438</v>
      </c>
      <c r="X147">
        <f t="shared" si="39"/>
        <v>-18</v>
      </c>
    </row>
    <row r="148" spans="4:24">
      <c r="D148" s="28">
        <f t="shared" si="33"/>
        <v>3.68999999999999</v>
      </c>
      <c r="E148" s="1">
        <f>'LW40'!H148</f>
        <v>34.31536496</v>
      </c>
      <c r="F148" s="70">
        <f>'LW40'!G148</f>
        <v>8.723736718</v>
      </c>
      <c r="G148" s="1">
        <f>'LW40'!F148</f>
        <v>26.04977303</v>
      </c>
      <c r="H148" s="1">
        <f>'LW40'!E148</f>
        <v>23.79951418</v>
      </c>
      <c r="I148" s="58">
        <f t="shared" si="32"/>
        <v>3.68999999999999</v>
      </c>
      <c r="J148" s="24">
        <f>-TRUNC(K$3*J$3*(G$3-H$3*SIN((E148+J$9)*PI()/180)-SQRT(I$3^2-(E$3-F$3-H$3*COS((E148+J$9)*PI()/180))^2))/5)</f>
        <v>-53693</v>
      </c>
      <c r="K148" s="24">
        <f>-TRUNC(U$3*T$3*(Q$3-R$3*SIN((F148+K$9)*PI()/180)-SQRT(S$3^2-(O$3-P$3-R$3*COS((F148+K$9)*PI()/180))^2))/5)</f>
        <v>-14942</v>
      </c>
      <c r="L148" s="24">
        <f>-TRUNC(U$3*T$3*(Q$3-R$3*SIN((G148+L$9)*PI()/180)-SQRT(S$3^2-(O$3-P$3-R$3*COS((G148+L$9)*PI()/180))^2))/5)</f>
        <v>-47509</v>
      </c>
      <c r="M148" s="25">
        <f>-TRUNC(K$3*J$3*(G$3-H$3*SIN((H148+M$9)*PI()/180)-SQRT(I$3^2-(E$3-F$3-H$3*COS((H148+M$9)*PI()/180))^2))/5)</f>
        <v>-32139</v>
      </c>
      <c r="N148" s="59">
        <f t="shared" si="40"/>
        <v>3.68999999999999</v>
      </c>
      <c r="O148" s="60">
        <f t="shared" si="34"/>
        <v>10566.6666666667</v>
      </c>
      <c r="P148" s="60">
        <f t="shared" si="35"/>
        <v>12033.3333333334</v>
      </c>
      <c r="Q148" s="60">
        <f t="shared" si="36"/>
        <v>3566.66666666669</v>
      </c>
      <c r="R148" s="60">
        <f t="shared" si="37"/>
        <v>60866.6666666671</v>
      </c>
      <c r="T148" s="1">
        <f>[1]右脚开始走!$T$25</f>
        <v>0.03</v>
      </c>
      <c r="U148" s="28"/>
      <c r="V148">
        <v>81.0671487690142</v>
      </c>
      <c r="X148">
        <f t="shared" si="39"/>
        <v>-18</v>
      </c>
    </row>
    <row r="149" spans="4:24">
      <c r="D149" s="28">
        <f t="shared" si="33"/>
        <v>3.71999999999999</v>
      </c>
      <c r="E149" s="1">
        <f>'LW40'!H149</f>
        <v>34.1679031</v>
      </c>
      <c r="F149" s="70">
        <f>'LW40'!G149</f>
        <v>8.520106073</v>
      </c>
      <c r="G149" s="1">
        <f>'LW40'!F149</f>
        <v>26.00548487</v>
      </c>
      <c r="H149" s="1">
        <f>'LW40'!E149</f>
        <v>22.93283029</v>
      </c>
      <c r="I149" s="58">
        <f t="shared" si="32"/>
        <v>3.71999999999999</v>
      </c>
      <c r="J149" s="24">
        <f>-TRUNC(K$3*J$3*(G$3-H$3*SIN((E149+J$9)*PI()/180)-SQRT(I$3^2-(E$3-F$3-H$3*COS((E149+J$9)*PI()/180))^2))/5)</f>
        <v>-53370</v>
      </c>
      <c r="K149" s="24">
        <f>-TRUNC(U$3*T$3*(Q$3-R$3*SIN((F149+K$9)*PI()/180)-SQRT(S$3^2-(O$3-P$3-R$3*COS((F149+K$9)*PI()/180))^2))/5)</f>
        <v>-14578</v>
      </c>
      <c r="L149" s="24">
        <f>-TRUNC(U$3*T$3*(Q$3-R$3*SIN((G149+L$9)*PI()/180)-SQRT(S$3^2-(O$3-P$3-R$3*COS((G149+L$9)*PI()/180))^2))/5)</f>
        <v>-47423</v>
      </c>
      <c r="M149" s="25">
        <f>-TRUNC(K$3*J$3*(G$3-H$3*SIN((H149+M$9)*PI()/180)-SQRT(I$3^2-(E$3-F$3-H$3*COS((H149+M$9)*PI()/180))^2))/5)</f>
        <v>-30519</v>
      </c>
      <c r="N149" s="59">
        <f t="shared" si="40"/>
        <v>3.71999999999999</v>
      </c>
      <c r="O149" s="60">
        <f t="shared" si="34"/>
        <v>10766.6666666667</v>
      </c>
      <c r="P149" s="60">
        <f t="shared" si="35"/>
        <v>12133.3333333334</v>
      </c>
      <c r="Q149" s="60">
        <f t="shared" si="36"/>
        <v>2866.66666666669</v>
      </c>
      <c r="R149" s="60">
        <f t="shared" si="37"/>
        <v>54000.0000000003</v>
      </c>
      <c r="T149" s="1">
        <f>[1]右脚开始走!$T$25</f>
        <v>0.03</v>
      </c>
      <c r="U149" s="28"/>
      <c r="V149">
        <v>81.2713729985846</v>
      </c>
      <c r="X149">
        <f t="shared" si="39"/>
        <v>-18</v>
      </c>
    </row>
    <row r="150" spans="4:24">
      <c r="D150" s="28">
        <f t="shared" si="33"/>
        <v>3.74999999999999</v>
      </c>
      <c r="E150" s="1">
        <f>'LW40'!H150</f>
        <v>34.01778856</v>
      </c>
      <c r="F150" s="70">
        <f>'LW40'!G150</f>
        <v>8.315070187</v>
      </c>
      <c r="G150" s="1">
        <f>'LW40'!F150</f>
        <v>25.97186977</v>
      </c>
      <c r="H150" s="1">
        <f>'LW40'!E150</f>
        <v>22.16285442</v>
      </c>
      <c r="I150" s="58">
        <f t="shared" si="32"/>
        <v>3.74999999999999</v>
      </c>
      <c r="J150" s="24">
        <f>-TRUNC(K$3*J$3*(G$3-H$3*SIN((E150+J$9)*PI()/180)-SQRT(I$3^2-(E$3-F$3-H$3*COS((E150+J$9)*PI()/180))^2))/5)</f>
        <v>-53041</v>
      </c>
      <c r="K150" s="24">
        <f>-TRUNC(U$3*T$3*(Q$3-R$3*SIN((F150+K$9)*PI()/180)-SQRT(S$3^2-(O$3-P$3-R$3*COS((F150+K$9)*PI()/180))^2))/5)</f>
        <v>-14213</v>
      </c>
      <c r="L150" s="24">
        <f>-TRUNC(U$3*T$3*(Q$3-R$3*SIN((G150+L$9)*PI()/180)-SQRT(S$3^2-(O$3-P$3-R$3*COS((G150+L$9)*PI()/180))^2))/5)</f>
        <v>-47358</v>
      </c>
      <c r="M150" s="25">
        <f>-TRUNC(K$3*J$3*(G$3-H$3*SIN((H150+M$9)*PI()/180)-SQRT(I$3^2-(E$3-F$3-H$3*COS((H150+M$9)*PI()/180))^2))/5)</f>
        <v>-29103</v>
      </c>
      <c r="N150" s="59">
        <f t="shared" si="40"/>
        <v>3.74999999999999</v>
      </c>
      <c r="O150" s="60">
        <f t="shared" si="34"/>
        <v>10966.6666666667</v>
      </c>
      <c r="P150" s="60">
        <f t="shared" si="35"/>
        <v>12166.6666666667</v>
      </c>
      <c r="Q150" s="60">
        <f t="shared" si="36"/>
        <v>2166.66666666668</v>
      </c>
      <c r="R150" s="60">
        <f t="shared" si="37"/>
        <v>47200.0000000003</v>
      </c>
      <c r="T150" s="1">
        <f>[1]右脚开始走!$T$25</f>
        <v>0.03</v>
      </c>
      <c r="U150" s="28"/>
      <c r="V150">
        <v>81.475597228155</v>
      </c>
      <c r="X150">
        <f t="shared" si="39"/>
        <v>-18</v>
      </c>
    </row>
    <row r="151" spans="4:24">
      <c r="D151" s="28">
        <f t="shared" si="33"/>
        <v>3.77999999999999</v>
      </c>
      <c r="E151" s="1">
        <f>'LW40'!H151</f>
        <v>33.86512248</v>
      </c>
      <c r="F151" s="70">
        <f>'LW40'!G151</f>
        <v>8.108695585</v>
      </c>
      <c r="G151" s="1">
        <f>'LW40'!F151</f>
        <v>25.94870026</v>
      </c>
      <c r="H151" s="1">
        <f>'LW40'!E151</f>
        <v>21.4918384</v>
      </c>
      <c r="I151" s="58">
        <f t="shared" si="32"/>
        <v>3.77999999999999</v>
      </c>
      <c r="J151" s="24">
        <f>-TRUNC(K$3*J$3*(G$3-H$3*SIN((E151+J$9)*PI()/180)-SQRT(I$3^2-(E$3-F$3-H$3*COS((E151+J$9)*PI()/180))^2))/5)</f>
        <v>-52708</v>
      </c>
      <c r="K151" s="24">
        <f>-TRUNC(U$3*T$3*(Q$3-R$3*SIN((F151+K$9)*PI()/180)-SQRT(S$3^2-(O$3-P$3-R$3*COS((F151+K$9)*PI()/180))^2))/5)</f>
        <v>-13846</v>
      </c>
      <c r="L151" s="24">
        <f>-TRUNC(U$3*T$3*(Q$3-R$3*SIN((G151+L$9)*PI()/180)-SQRT(S$3^2-(O$3-P$3-R$3*COS((G151+L$9)*PI()/180))^2))/5)</f>
        <v>-47313</v>
      </c>
      <c r="M151" s="25">
        <f>-TRUNC(K$3*J$3*(G$3-H$3*SIN((H151+M$9)*PI()/180)-SQRT(I$3^2-(E$3-F$3-H$3*COS((H151+M$9)*PI()/180))^2))/5)</f>
        <v>-27887</v>
      </c>
      <c r="N151" s="59">
        <f t="shared" si="40"/>
        <v>3.77999999999999</v>
      </c>
      <c r="O151" s="60">
        <f t="shared" si="34"/>
        <v>11100.0000000001</v>
      </c>
      <c r="P151" s="60">
        <f t="shared" si="35"/>
        <v>12233.3333333334</v>
      </c>
      <c r="Q151" s="60">
        <f t="shared" si="36"/>
        <v>1500.00000000001</v>
      </c>
      <c r="R151" s="60">
        <f t="shared" si="37"/>
        <v>40533.3333333336</v>
      </c>
      <c r="T151" s="1">
        <f>[1]右脚开始走!$T$25</f>
        <v>0.03</v>
      </c>
      <c r="U151" s="28"/>
      <c r="V151">
        <v>81.6798214577254</v>
      </c>
      <c r="X151">
        <f t="shared" si="39"/>
        <v>-18</v>
      </c>
    </row>
    <row r="152" spans="4:24">
      <c r="D152" s="28">
        <f t="shared" si="33"/>
        <v>3.80999999999999</v>
      </c>
      <c r="E152" s="1">
        <f>'LW40'!H152</f>
        <v>33.71001387</v>
      </c>
      <c r="F152" s="70">
        <f>'LW40'!G152</f>
        <v>7.901051515</v>
      </c>
      <c r="G152" s="1">
        <f>'LW40'!F152</f>
        <v>25.93566229</v>
      </c>
      <c r="H152" s="1">
        <f>'LW40'!E152</f>
        <v>20.92115839</v>
      </c>
      <c r="I152" s="58">
        <f t="shared" si="32"/>
        <v>3.80999999999999</v>
      </c>
      <c r="J152" s="24">
        <f>-TRUNC(K$3*J$3*(G$3-H$3*SIN((E152+J$9)*PI()/180)-SQRT(I$3^2-(E$3-F$3-H$3*COS((E152+J$9)*PI()/180))^2))/5)</f>
        <v>-52370</v>
      </c>
      <c r="K152" s="24">
        <f>-TRUNC(U$3*T$3*(Q$3-R$3*SIN((F152+K$9)*PI()/180)-SQRT(S$3^2-(O$3-P$3-R$3*COS((F152+K$9)*PI()/180))^2))/5)</f>
        <v>-13477</v>
      </c>
      <c r="L152" s="24">
        <f>-TRUNC(U$3*T$3*(Q$3-R$3*SIN((G152+L$9)*PI()/180)-SQRT(S$3^2-(O$3-P$3-R$3*COS((G152+L$9)*PI()/180))^2))/5)</f>
        <v>-47288</v>
      </c>
      <c r="M152" s="25">
        <f>-TRUNC(K$3*J$3*(G$3-H$3*SIN((H152+M$9)*PI()/180)-SQRT(I$3^2-(E$3-F$3-H$3*COS((H152+M$9)*PI()/180))^2))/5)</f>
        <v>-26866</v>
      </c>
      <c r="N152" s="59">
        <f t="shared" si="40"/>
        <v>3.80999999999999</v>
      </c>
      <c r="O152" s="60">
        <f t="shared" si="34"/>
        <v>11266.6666666667</v>
      </c>
      <c r="P152" s="60">
        <f t="shared" si="35"/>
        <v>12300.0000000001</v>
      </c>
      <c r="Q152" s="60">
        <f t="shared" si="36"/>
        <v>833.333333333339</v>
      </c>
      <c r="R152" s="60">
        <f t="shared" si="37"/>
        <v>34033.3333333336</v>
      </c>
      <c r="T152" s="1">
        <f>[1]右脚开始走!$T$25</f>
        <v>0.03</v>
      </c>
      <c r="U152" s="28"/>
      <c r="V152">
        <v>81.8840456872957</v>
      </c>
      <c r="X152">
        <f t="shared" si="39"/>
        <v>-18</v>
      </c>
    </row>
    <row r="153" spans="4:24">
      <c r="D153" s="28">
        <f t="shared" si="33"/>
        <v>3.83999999999999</v>
      </c>
      <c r="E153" s="1">
        <f>'LW40'!H153</f>
        <v>33.55257976</v>
      </c>
      <c r="F153" s="70">
        <f>'LW40'!G153</f>
        <v>7.692209974</v>
      </c>
      <c r="G153" s="1">
        <f>'LW40'!F153</f>
        <v>25.93236112</v>
      </c>
      <c r="H153" s="1">
        <f>'LW40'!E153</f>
        <v>20.4512652</v>
      </c>
      <c r="I153" s="58">
        <f t="shared" ref="I153:I165" si="41">D153</f>
        <v>3.83999999999999</v>
      </c>
      <c r="J153" s="24">
        <f>-TRUNC(K$3*J$3*(G$3-H$3*SIN((E153+J$9)*PI()/180)-SQRT(I$3^2-(E$3-F$3-H$3*COS((E153+J$9)*PI()/180))^2))/5)</f>
        <v>-52027</v>
      </c>
      <c r="K153" s="24">
        <f>-TRUNC(U$3*T$3*(Q$3-R$3*SIN((F153+K$9)*PI()/180)-SQRT(S$3^2-(O$3-P$3-R$3*COS((F153+K$9)*PI()/180))^2))/5)</f>
        <v>-13107</v>
      </c>
      <c r="L153" s="24">
        <f>-TRUNC(U$3*T$3*(Q$3-R$3*SIN((G153+L$9)*PI()/180)-SQRT(S$3^2-(O$3-P$3-R$3*COS((G153+L$9)*PI()/180))^2))/5)</f>
        <v>-47281</v>
      </c>
      <c r="M153" s="25">
        <f>-TRUNC(K$3*J$3*(G$3-H$3*SIN((H153+M$9)*PI()/180)-SQRT(I$3^2-(E$3-F$3-H$3*COS((H153+M$9)*PI()/180))^2))/5)</f>
        <v>-26035</v>
      </c>
      <c r="N153" s="59">
        <f t="shared" si="40"/>
        <v>3.83999999999999</v>
      </c>
      <c r="O153" s="60">
        <f t="shared" si="34"/>
        <v>11433.3333333334</v>
      </c>
      <c r="P153" s="60">
        <f t="shared" si="35"/>
        <v>12333.3333333334</v>
      </c>
      <c r="Q153" s="60">
        <f t="shared" si="36"/>
        <v>233.333333333335</v>
      </c>
      <c r="R153" s="60">
        <f t="shared" si="37"/>
        <v>27700.0000000002</v>
      </c>
      <c r="T153" s="1">
        <f>[1]右脚开始走!$T$25</f>
        <v>0.03</v>
      </c>
      <c r="U153" s="28"/>
      <c r="V153">
        <v>82.0882699168661</v>
      </c>
      <c r="X153">
        <f t="shared" si="39"/>
        <v>-18</v>
      </c>
    </row>
    <row r="154" spans="4:24">
      <c r="D154" s="28">
        <f t="shared" ref="D154:D165" si="42">D153+T153</f>
        <v>3.86999999999999</v>
      </c>
      <c r="E154" s="1">
        <f>'LW40'!H154</f>
        <v>33.39294536</v>
      </c>
      <c r="F154" s="70">
        <f>'LW40'!G154</f>
        <v>7.482245717</v>
      </c>
      <c r="G154" s="1">
        <f>'LW40'!F154</f>
        <v>25.93832739</v>
      </c>
      <c r="H154" s="1">
        <f>'LW40'!E154</f>
        <v>20.08163469</v>
      </c>
      <c r="I154" s="58">
        <f t="shared" si="41"/>
        <v>3.86999999999999</v>
      </c>
      <c r="J154" s="24">
        <f>-TRUNC(K$3*J$3*(G$3-H$3*SIN((E154+J$9)*PI()/180)-SQRT(I$3^2-(E$3-F$3-H$3*COS((E154+J$9)*PI()/180))^2))/5)</f>
        <v>-51680</v>
      </c>
      <c r="K154" s="24">
        <f>-TRUNC(U$3*T$3*(Q$3-R$3*SIN((F154+K$9)*PI()/180)-SQRT(S$3^2-(O$3-P$3-R$3*COS((F154+K$9)*PI()/180))^2))/5)</f>
        <v>-12735</v>
      </c>
      <c r="L154" s="24">
        <f>-TRUNC(U$3*T$3*(Q$3-R$3*SIN((G154+L$9)*PI()/180)-SQRT(S$3^2-(O$3-P$3-R$3*COS((G154+L$9)*PI()/180))^2))/5)</f>
        <v>-47293</v>
      </c>
      <c r="M154" s="25">
        <f>-TRUNC(K$3*J$3*(G$3-H$3*SIN((H154+M$9)*PI()/180)-SQRT(I$3^2-(E$3-F$3-H$3*COS((H154+M$9)*PI()/180))^2))/5)</f>
        <v>-25388</v>
      </c>
      <c r="N154" s="59">
        <f t="shared" si="40"/>
        <v>3.86999999999999</v>
      </c>
      <c r="O154" s="60">
        <f t="shared" ref="O154:O165" si="43">(J154-J153)/(D154-D153)</f>
        <v>11566.6666666667</v>
      </c>
      <c r="P154" s="60">
        <f t="shared" ref="P154:P165" si="44">(K154-K153)/(D154-D153)</f>
        <v>12400.0000000001</v>
      </c>
      <c r="Q154" s="60">
        <f t="shared" ref="Q154:Q165" si="45">(L154-L153)/(D154-D153)</f>
        <v>-400.000000000003</v>
      </c>
      <c r="R154" s="60">
        <f t="shared" ref="R154:R165" si="46">(M154-M153)/(D154-D153)</f>
        <v>21566.6666666668</v>
      </c>
      <c r="T154" s="1">
        <f>[1]右脚开始走!$T$25</f>
        <v>0.03</v>
      </c>
      <c r="U154" s="28"/>
      <c r="V154">
        <v>82.2924941464365</v>
      </c>
      <c r="X154">
        <f t="shared" si="39"/>
        <v>-18</v>
      </c>
    </row>
    <row r="155" spans="4:24">
      <c r="D155" s="28">
        <f t="shared" si="42"/>
        <v>3.89999999999999</v>
      </c>
      <c r="E155" s="1">
        <f>'LW40'!H155</f>
        <v>33.23124424</v>
      </c>
      <c r="F155" s="70">
        <f>'LW40'!G155</f>
        <v>7.27123631</v>
      </c>
      <c r="G155" s="1">
        <f>'LW40'!F155</f>
        <v>25.95302313</v>
      </c>
      <c r="H155" s="1">
        <f>'LW40'!E155</f>
        <v>19.81071816</v>
      </c>
      <c r="I155" s="58">
        <f t="shared" si="41"/>
        <v>3.89999999999999</v>
      </c>
      <c r="J155" s="24">
        <f>-TRUNC(K$3*J$3*(G$3-H$3*SIN((E155+J$9)*PI()/180)-SQRT(I$3^2-(E$3-F$3-H$3*COS((E155+J$9)*PI()/180))^2))/5)</f>
        <v>-51330</v>
      </c>
      <c r="K155" s="24">
        <f>-TRUNC(U$3*T$3*(Q$3-R$3*SIN((F155+K$9)*PI()/180)-SQRT(S$3^2-(O$3-P$3-R$3*COS((F155+K$9)*PI()/180))^2))/5)</f>
        <v>-12363</v>
      </c>
      <c r="L155" s="24">
        <f>-TRUNC(U$3*T$3*(Q$3-R$3*SIN((G155+L$9)*PI()/180)-SQRT(S$3^2-(O$3-P$3-R$3*COS((G155+L$9)*PI()/180))^2))/5)</f>
        <v>-47321</v>
      </c>
      <c r="M155" s="25">
        <f>-TRUNC(K$3*J$3*(G$3-H$3*SIN((H155+M$9)*PI()/180)-SQRT(I$3^2-(E$3-F$3-H$3*COS((H155+M$9)*PI()/180))^2))/5)</f>
        <v>-24917</v>
      </c>
      <c r="N155" s="59">
        <f t="shared" si="40"/>
        <v>3.89999999999999</v>
      </c>
      <c r="O155" s="60">
        <f t="shared" si="43"/>
        <v>11666.6666666667</v>
      </c>
      <c r="P155" s="60">
        <f t="shared" si="44"/>
        <v>12400.0000000001</v>
      </c>
      <c r="Q155" s="60">
        <f t="shared" si="45"/>
        <v>-933.333333333339</v>
      </c>
      <c r="R155" s="60">
        <f t="shared" si="46"/>
        <v>15700.0000000001</v>
      </c>
      <c r="T155" s="1">
        <f>[1]右脚开始走!$T$25</f>
        <v>0.03</v>
      </c>
      <c r="U155" s="28"/>
      <c r="V155">
        <v>82.4967183760069</v>
      </c>
      <c r="X155">
        <f t="shared" si="39"/>
        <v>-18</v>
      </c>
    </row>
    <row r="156" spans="4:24">
      <c r="D156" s="28">
        <f t="shared" si="42"/>
        <v>3.92999999999999</v>
      </c>
      <c r="E156" s="1">
        <f>'LW40'!H156</f>
        <v>33.06761846</v>
      </c>
      <c r="F156" s="70">
        <f>'LW40'!G156</f>
        <v>7.059262134</v>
      </c>
      <c r="G156" s="1">
        <f>'LW40'!F156</f>
        <v>25.97584773</v>
      </c>
      <c r="H156" s="1">
        <f>'LW40'!E156</f>
        <v>19.6358927</v>
      </c>
      <c r="I156" s="58">
        <f t="shared" si="41"/>
        <v>3.92999999999999</v>
      </c>
      <c r="J156" s="24">
        <f>-TRUNC(K$3*J$3*(G$3-H$3*SIN((E156+J$9)*PI()/180)-SQRT(I$3^2-(E$3-F$3-H$3*COS((E156+J$9)*PI()/180))^2))/5)</f>
        <v>-50975</v>
      </c>
      <c r="K156" s="24">
        <f>-TRUNC(U$3*T$3*(Q$3-R$3*SIN((F156+K$9)*PI()/180)-SQRT(S$3^2-(O$3-P$3-R$3*COS((F156+K$9)*PI()/180))^2))/5)</f>
        <v>-11989</v>
      </c>
      <c r="L156" s="24">
        <f>-TRUNC(U$3*T$3*(Q$3-R$3*SIN((G156+L$9)*PI()/180)-SQRT(S$3^2-(O$3-P$3-R$3*COS((G156+L$9)*PI()/180))^2))/5)</f>
        <v>-47366</v>
      </c>
      <c r="M156" s="25">
        <f>-TRUNC(K$3*J$3*(G$3-H$3*SIN((H156+M$9)*PI()/180)-SQRT(I$3^2-(E$3-F$3-H$3*COS((H156+M$9)*PI()/180))^2))/5)</f>
        <v>-24615</v>
      </c>
      <c r="N156" s="59">
        <f t="shared" si="40"/>
        <v>3.92999999999999</v>
      </c>
      <c r="O156" s="60">
        <f t="shared" si="43"/>
        <v>11833.3333333334</v>
      </c>
      <c r="P156" s="60">
        <f t="shared" si="44"/>
        <v>12466.6666666667</v>
      </c>
      <c r="Q156" s="60">
        <f t="shared" si="45"/>
        <v>-1500.00000000001</v>
      </c>
      <c r="R156" s="60">
        <f t="shared" si="46"/>
        <v>10066.6666666667</v>
      </c>
      <c r="T156" s="1">
        <f>[1]右脚开始走!$T$25</f>
        <v>0.03</v>
      </c>
      <c r="U156" s="28"/>
      <c r="V156">
        <v>82.7009426055773</v>
      </c>
      <c r="X156">
        <f t="shared" si="39"/>
        <v>-18</v>
      </c>
    </row>
    <row r="157" spans="4:24">
      <c r="D157" s="28">
        <f t="shared" si="42"/>
        <v>3.95999999999999</v>
      </c>
      <c r="E157" s="1">
        <f>'LW40'!H157</f>
        <v>32.90221881</v>
      </c>
      <c r="F157" s="70">
        <f>'LW40'!G157</f>
        <v>6.846406434</v>
      </c>
      <c r="G157" s="1">
        <f>'LW40'!F157</f>
        <v>26.00614399</v>
      </c>
      <c r="H157" s="1">
        <f>'LW40'!E157</f>
        <v>19.55341162</v>
      </c>
      <c r="I157" s="58">
        <f t="shared" si="41"/>
        <v>3.95999999999999</v>
      </c>
      <c r="J157" s="24">
        <f>-TRUNC(K$3*J$3*(G$3-H$3*SIN((E157+J$9)*PI()/180)-SQRT(I$3^2-(E$3-F$3-H$3*COS((E157+J$9)*PI()/180))^2))/5)</f>
        <v>-50618</v>
      </c>
      <c r="K157" s="24">
        <f>-TRUNC(U$3*T$3*(Q$3-R$3*SIN((F157+K$9)*PI()/180)-SQRT(S$3^2-(O$3-P$3-R$3*COS((F157+K$9)*PI()/180))^2))/5)</f>
        <v>-11614</v>
      </c>
      <c r="L157" s="24">
        <f>-TRUNC(U$3*T$3*(Q$3-R$3*SIN((G157+L$9)*PI()/180)-SQRT(S$3^2-(O$3-P$3-R$3*COS((G157+L$9)*PI()/180))^2))/5)</f>
        <v>-47424</v>
      </c>
      <c r="M157" s="25">
        <f>-TRUNC(K$3*J$3*(G$3-H$3*SIN((H157+M$9)*PI()/180)-SQRT(I$3^2-(E$3-F$3-H$3*COS((H157+M$9)*PI()/180))^2))/5)</f>
        <v>-24472</v>
      </c>
      <c r="N157" s="59">
        <f t="shared" si="40"/>
        <v>3.95999999999999</v>
      </c>
      <c r="O157" s="60">
        <f t="shared" si="43"/>
        <v>11900.0000000001</v>
      </c>
      <c r="P157" s="60">
        <f t="shared" si="44"/>
        <v>12500.0000000001</v>
      </c>
      <c r="Q157" s="60">
        <f t="shared" si="45"/>
        <v>-1933.33333333335</v>
      </c>
      <c r="R157" s="60">
        <f t="shared" si="46"/>
        <v>4766.6666666667</v>
      </c>
      <c r="T157" s="1">
        <f>[1]右脚开始走!$T$25</f>
        <v>0.03</v>
      </c>
      <c r="U157" s="28"/>
      <c r="V157">
        <v>82.9051668351477</v>
      </c>
      <c r="X157">
        <f t="shared" si="39"/>
        <v>-18</v>
      </c>
    </row>
    <row r="158" spans="4:24">
      <c r="D158" s="28">
        <f t="shared" si="42"/>
        <v>3.98999999999999</v>
      </c>
      <c r="E158" s="1">
        <f>'LW40'!H158</f>
        <v>32.73520488</v>
      </c>
      <c r="F158" s="70">
        <f>'LW40'!G158</f>
        <v>6.632755319</v>
      </c>
      <c r="G158" s="1">
        <f>'LW40'!F158</f>
        <v>26.04320408</v>
      </c>
      <c r="H158" s="1">
        <f>'LW40'!E158</f>
        <v>19.55835478</v>
      </c>
      <c r="I158" s="58">
        <f t="shared" si="41"/>
        <v>3.98999999999999</v>
      </c>
      <c r="J158" s="24">
        <f>-TRUNC(K$3*J$3*(G$3-H$3*SIN((E158+J$9)*PI()/180)-SQRT(I$3^2-(E$3-F$3-H$3*COS((E158+J$9)*PI()/180))^2))/5)</f>
        <v>-50258</v>
      </c>
      <c r="K158" s="24">
        <f>-TRUNC(U$3*T$3*(Q$3-R$3*SIN((F158+K$9)*PI()/180)-SQRT(S$3^2-(O$3-P$3-R$3*COS((F158+K$9)*PI()/180))^2))/5)</f>
        <v>-11239</v>
      </c>
      <c r="L158" s="24">
        <f>-TRUNC(U$3*T$3*(Q$3-R$3*SIN((G158+L$9)*PI()/180)-SQRT(S$3^2-(O$3-P$3-R$3*COS((G158+L$9)*PI()/180))^2))/5)</f>
        <v>-47496</v>
      </c>
      <c r="M158" s="25">
        <f>-TRUNC(K$3*J$3*(G$3-H$3*SIN((H158+M$9)*PI()/180)-SQRT(I$3^2-(E$3-F$3-H$3*COS((H158+M$9)*PI()/180))^2))/5)</f>
        <v>-24481</v>
      </c>
      <c r="N158" s="59">
        <f t="shared" si="40"/>
        <v>3.98999999999999</v>
      </c>
      <c r="O158" s="60">
        <f t="shared" si="43"/>
        <v>12000.0000000001</v>
      </c>
      <c r="P158" s="60">
        <f t="shared" si="44"/>
        <v>12500.0000000001</v>
      </c>
      <c r="Q158" s="60">
        <f t="shared" si="45"/>
        <v>-2400.00000000002</v>
      </c>
      <c r="R158" s="60">
        <f t="shared" si="46"/>
        <v>-300.000000000002</v>
      </c>
      <c r="T158" s="1">
        <f>[1]右脚开始走!$T$25</f>
        <v>0.03</v>
      </c>
      <c r="U158" s="28"/>
      <c r="V158">
        <v>83.1093910647181</v>
      </c>
      <c r="X158">
        <f t="shared" si="39"/>
        <v>-18</v>
      </c>
    </row>
    <row r="159" spans="4:24">
      <c r="D159" s="28">
        <f t="shared" si="42"/>
        <v>4.01999999999999</v>
      </c>
      <c r="E159" s="1">
        <f>'LW40'!H159</f>
        <v>32.56674528</v>
      </c>
      <c r="F159" s="70">
        <f>'LW40'!G159</f>
        <v>6.418397805</v>
      </c>
      <c r="G159" s="1">
        <f>'LW40'!F159</f>
        <v>26.08627558</v>
      </c>
      <c r="H159" s="1">
        <f>'LW40'!E159</f>
        <v>19.64457896</v>
      </c>
      <c r="I159" s="58">
        <f t="shared" si="41"/>
        <v>4.01999999999999</v>
      </c>
      <c r="J159" s="24">
        <f>-TRUNC(K$3*J$3*(G$3-H$3*SIN((E159+J$9)*PI()/180)-SQRT(I$3^2-(E$3-F$3-H$3*COS((E159+J$9)*PI()/180))^2))/5)</f>
        <v>-49895</v>
      </c>
      <c r="K159" s="24">
        <f>-TRUNC(U$3*T$3*(Q$3-R$3*SIN((F159+K$9)*PI()/180)-SQRT(S$3^2-(O$3-P$3-R$3*COS((F159+K$9)*PI()/180))^2))/5)</f>
        <v>-10864</v>
      </c>
      <c r="L159" s="24">
        <f>-TRUNC(U$3*T$3*(Q$3-R$3*SIN((G159+L$9)*PI()/180)-SQRT(S$3^2-(O$3-P$3-R$3*COS((G159+L$9)*PI()/180))^2))/5)</f>
        <v>-47580</v>
      </c>
      <c r="M159" s="25">
        <f>-TRUNC(K$3*J$3*(G$3-H$3*SIN((H159+M$9)*PI()/180)-SQRT(I$3^2-(E$3-F$3-H$3*COS((H159+M$9)*PI()/180))^2))/5)</f>
        <v>-24630</v>
      </c>
      <c r="N159" s="59">
        <f t="shared" si="40"/>
        <v>4.01999999999999</v>
      </c>
      <c r="O159" s="60">
        <f t="shared" si="43"/>
        <v>12099.9999999999</v>
      </c>
      <c r="P159" s="60">
        <f t="shared" si="44"/>
        <v>12499.9999999999</v>
      </c>
      <c r="Q159" s="60">
        <f t="shared" si="45"/>
        <v>-2799.99999999998</v>
      </c>
      <c r="R159" s="60">
        <f t="shared" si="46"/>
        <v>-4966.66666666663</v>
      </c>
      <c r="T159" s="1">
        <f>[1]右脚开始走!$T$25</f>
        <v>0.03</v>
      </c>
      <c r="U159" s="28"/>
      <c r="V159">
        <v>83.3136152942885</v>
      </c>
      <c r="X159">
        <f t="shared" si="39"/>
        <v>-18</v>
      </c>
    </row>
    <row r="160" spans="4:24">
      <c r="D160" s="28">
        <f t="shared" si="42"/>
        <v>4.04999999999999</v>
      </c>
      <c r="E160" s="1">
        <f>'LW40'!H160</f>
        <v>32.39701783</v>
      </c>
      <c r="F160" s="70">
        <f>'LW40'!G160</f>
        <v>6.203425845</v>
      </c>
      <c r="G160" s="1">
        <f>'LW40'!F160</f>
        <v>26.1345675</v>
      </c>
      <c r="H160" s="1">
        <f>'LW40'!E160</f>
        <v>19.80466833</v>
      </c>
      <c r="I160" s="58">
        <f t="shared" si="41"/>
        <v>4.04999999999999</v>
      </c>
      <c r="J160" s="24">
        <f>-TRUNC(K$3*J$3*(G$3-H$3*SIN((E160+J$9)*PI()/180)-SQRT(I$3^2-(E$3-F$3-H$3*COS((E160+J$9)*PI()/180))^2))/5)</f>
        <v>-49531</v>
      </c>
      <c r="K160" s="24">
        <f>-TRUNC(U$3*T$3*(Q$3-R$3*SIN((F160+K$9)*PI()/180)-SQRT(S$3^2-(O$3-P$3-R$3*COS((F160+K$9)*PI()/180))^2))/5)</f>
        <v>-10488</v>
      </c>
      <c r="L160" s="24">
        <f>-TRUNC(U$3*T$3*(Q$3-R$3*SIN((G160+L$9)*PI()/180)-SQRT(S$3^2-(O$3-P$3-R$3*COS((G160+L$9)*PI()/180))^2))/5)</f>
        <v>-47674</v>
      </c>
      <c r="M160" s="25">
        <f>-TRUNC(K$3*J$3*(G$3-H$3*SIN((H160+M$9)*PI()/180)-SQRT(I$3^2-(E$3-F$3-H$3*COS((H160+M$9)*PI()/180))^2))/5)</f>
        <v>-24907</v>
      </c>
      <c r="N160" s="59">
        <f t="shared" si="40"/>
        <v>4.04999999999999</v>
      </c>
      <c r="O160" s="60">
        <f t="shared" si="43"/>
        <v>12133.3333333332</v>
      </c>
      <c r="P160" s="60">
        <f t="shared" si="44"/>
        <v>12533.3333333332</v>
      </c>
      <c r="Q160" s="60">
        <f t="shared" si="45"/>
        <v>-3133.33333333331</v>
      </c>
      <c r="R160" s="60">
        <f t="shared" si="46"/>
        <v>-9233.33333333326</v>
      </c>
      <c r="T160" s="1">
        <f>[1]右脚开始走!$T$25</f>
        <v>0.03</v>
      </c>
      <c r="U160" s="28"/>
      <c r="V160">
        <v>83.5178395238589</v>
      </c>
      <c r="X160">
        <f t="shared" si="39"/>
        <v>-18</v>
      </c>
    </row>
    <row r="161" spans="4:24">
      <c r="D161" s="28">
        <f t="shared" si="42"/>
        <v>4.07999999999999</v>
      </c>
      <c r="E161" s="1">
        <f>'LW40'!H161</f>
        <v>32.22620964</v>
      </c>
      <c r="F161" s="70">
        <f>'LW40'!G161</f>
        <v>5.987934333</v>
      </c>
      <c r="G161" s="1">
        <f>'LW40'!F161</f>
        <v>26.18725623</v>
      </c>
      <c r="H161" s="1">
        <f>'LW40'!E161</f>
        <v>20.0298847</v>
      </c>
      <c r="I161" s="58">
        <f t="shared" si="41"/>
        <v>4.07999999999999</v>
      </c>
      <c r="J161" s="24">
        <f>-TRUNC(K$3*J$3*(G$3-H$3*SIN((E161+J$9)*PI()/180)-SQRT(I$3^2-(E$3-F$3-H$3*COS((E161+J$9)*PI()/180))^2))/5)</f>
        <v>-49164</v>
      </c>
      <c r="K161" s="24">
        <f>-TRUNC(U$3*T$3*(Q$3-R$3*SIN((F161+K$9)*PI()/180)-SQRT(S$3^2-(O$3-P$3-R$3*COS((F161+K$9)*PI()/180))^2))/5)</f>
        <v>-10112</v>
      </c>
      <c r="L161" s="24">
        <f>-TRUNC(U$3*T$3*(Q$3-R$3*SIN((G161+L$9)*PI()/180)-SQRT(S$3^2-(O$3-P$3-R$3*COS((G161+L$9)*PI()/180))^2))/5)</f>
        <v>-47776</v>
      </c>
      <c r="M161" s="25">
        <f>-TRUNC(K$3*J$3*(G$3-H$3*SIN((H161+M$9)*PI()/180)-SQRT(I$3^2-(E$3-F$3-H$3*COS((H161+M$9)*PI()/180))^2))/5)</f>
        <v>-25298</v>
      </c>
      <c r="N161" s="59">
        <f t="shared" si="40"/>
        <v>4.07999999999999</v>
      </c>
      <c r="O161" s="60">
        <f t="shared" si="43"/>
        <v>12233.3333333332</v>
      </c>
      <c r="P161" s="60">
        <f t="shared" si="44"/>
        <v>12533.3333333332</v>
      </c>
      <c r="Q161" s="60">
        <f t="shared" si="45"/>
        <v>-3399.99999999997</v>
      </c>
      <c r="R161" s="60">
        <f t="shared" si="46"/>
        <v>-13033.3333333332</v>
      </c>
      <c r="T161" s="1">
        <f>[1]右脚开始走!$T$25</f>
        <v>0.03</v>
      </c>
      <c r="U161" s="28"/>
      <c r="V161">
        <v>83.7220637534293</v>
      </c>
      <c r="X161">
        <f t="shared" si="39"/>
        <v>-18</v>
      </c>
    </row>
    <row r="162" spans="4:24">
      <c r="D162" s="28">
        <f t="shared" si="42"/>
        <v>4.10999999999999</v>
      </c>
      <c r="E162" s="1">
        <f>'LW40'!H162</f>
        <v>32.05451737</v>
      </c>
      <c r="F162" s="70">
        <f>'LW40'!G162</f>
        <v>5.772021169</v>
      </c>
      <c r="G162" s="1">
        <f>'LW40'!F162</f>
        <v>26.2434916</v>
      </c>
      <c r="H162" s="1">
        <f>'LW40'!E162</f>
        <v>20.310118</v>
      </c>
      <c r="I162" s="58">
        <f t="shared" si="41"/>
        <v>4.10999999999999</v>
      </c>
      <c r="J162" s="24">
        <f>-TRUNC(K$3*J$3*(G$3-H$3*SIN((E162+J$9)*PI()/180)-SQRT(I$3^2-(E$3-F$3-H$3*COS((E162+J$9)*PI()/180))^2))/5)</f>
        <v>-48797</v>
      </c>
      <c r="K162" s="24">
        <f>-TRUNC(U$3*T$3*(Q$3-R$3*SIN((F162+K$9)*PI()/180)-SQRT(S$3^2-(O$3-P$3-R$3*COS((F162+K$9)*PI()/180))^2))/5)</f>
        <v>-9736</v>
      </c>
      <c r="L162" s="24">
        <f>-TRUNC(U$3*T$3*(Q$3-R$3*SIN((G162+L$9)*PI()/180)-SQRT(S$3^2-(O$3-P$3-R$3*COS((G162+L$9)*PI()/180))^2))/5)</f>
        <v>-47885</v>
      </c>
      <c r="M162" s="25">
        <f>-TRUNC(K$3*J$3*(G$3-H$3*SIN((H162+M$9)*PI()/180)-SQRT(I$3^2-(E$3-F$3-H$3*COS((H162+M$9)*PI()/180))^2))/5)</f>
        <v>-25788</v>
      </c>
      <c r="N162" s="59">
        <f t="shared" si="40"/>
        <v>4.10999999999999</v>
      </c>
      <c r="O162" s="60">
        <f t="shared" si="43"/>
        <v>12233.3333333332</v>
      </c>
      <c r="P162" s="60">
        <f t="shared" si="44"/>
        <v>12533.3333333332</v>
      </c>
      <c r="Q162" s="60">
        <f t="shared" si="45"/>
        <v>-3633.3333333333</v>
      </c>
      <c r="R162" s="60">
        <f t="shared" si="46"/>
        <v>-16333.3333333332</v>
      </c>
      <c r="T162" s="1">
        <f>[1]右脚开始走!$T$25</f>
        <v>0.03</v>
      </c>
      <c r="U162" s="28"/>
      <c r="V162">
        <v>83.9262879829997</v>
      </c>
      <c r="X162">
        <f t="shared" si="39"/>
        <v>-18</v>
      </c>
    </row>
    <row r="163" spans="4:24">
      <c r="D163" s="28">
        <f t="shared" si="42"/>
        <v>4.13999999999999</v>
      </c>
      <c r="E163" s="1">
        <f>'LW40'!H163</f>
        <v>31.88214734</v>
      </c>
      <c r="F163" s="70">
        <f>'LW40'!G163</f>
        <v>5.555787247</v>
      </c>
      <c r="G163" s="1">
        <f>'LW40'!F163</f>
        <v>26.30240287</v>
      </c>
      <c r="H163" s="1">
        <f>'LW40'!E163</f>
        <v>20.63383659</v>
      </c>
      <c r="I163" s="58">
        <f t="shared" si="41"/>
        <v>4.13999999999999</v>
      </c>
      <c r="J163" s="24">
        <f>-TRUNC(K$3*J$3*(G$3-H$3*SIN((E163+J$9)*PI()/180)-SQRT(I$3^2-(E$3-F$3-H$3*COS((E163+J$9)*PI()/180))^2))/5)</f>
        <v>-48429</v>
      </c>
      <c r="K163" s="24">
        <f>-TRUNC(U$3*T$3*(Q$3-R$3*SIN((F163+K$9)*PI()/180)-SQRT(S$3^2-(O$3-P$3-R$3*COS((F163+K$9)*PI()/180))^2))/5)</f>
        <v>-9360</v>
      </c>
      <c r="L163" s="24">
        <f>-TRUNC(U$3*T$3*(Q$3-R$3*SIN((G163+L$9)*PI()/180)-SQRT(S$3^2-(O$3-P$3-R$3*COS((G163+L$9)*PI()/180))^2))/5)</f>
        <v>-47999</v>
      </c>
      <c r="M163" s="25">
        <f>-TRUNC(K$3*J$3*(G$3-H$3*SIN((H163+M$9)*PI()/180)-SQRT(I$3^2-(E$3-F$3-H$3*COS((H163+M$9)*PI()/180))^2))/5)</f>
        <v>-26357</v>
      </c>
      <c r="N163" s="59">
        <f t="shared" si="40"/>
        <v>4.13999999999999</v>
      </c>
      <c r="O163" s="60">
        <f t="shared" si="43"/>
        <v>12266.6666666666</v>
      </c>
      <c r="P163" s="60">
        <f t="shared" si="44"/>
        <v>12533.3333333332</v>
      </c>
      <c r="Q163" s="60">
        <f t="shared" si="45"/>
        <v>-3799.99999999997</v>
      </c>
      <c r="R163" s="60">
        <f t="shared" si="46"/>
        <v>-18966.6666666665</v>
      </c>
      <c r="T163" s="1">
        <f>[1]右脚开始走!$T$25</f>
        <v>0.03</v>
      </c>
      <c r="U163" s="28"/>
      <c r="V163">
        <v>84.1305122125701</v>
      </c>
      <c r="X163">
        <f t="shared" si="39"/>
        <v>-18</v>
      </c>
    </row>
    <row r="164" spans="4:24">
      <c r="D164" s="28">
        <f t="shared" si="42"/>
        <v>4.16999999999999</v>
      </c>
      <c r="E164" s="1">
        <f>'LW40'!H164</f>
        <v>31.70931569</v>
      </c>
      <c r="F164" s="70">
        <f>'LW40'!G164</f>
        <v>5.3393365</v>
      </c>
      <c r="G164" s="1">
        <f>'LW40'!F164</f>
        <v>26.36310471</v>
      </c>
      <c r="H164" s="1">
        <f>'LW40'!E164</f>
        <v>20.98803771</v>
      </c>
      <c r="I164" s="58">
        <f t="shared" si="41"/>
        <v>4.16999999999999</v>
      </c>
      <c r="J164" s="24">
        <f>-TRUNC(K$3*J$3*(G$3-H$3*SIN((E164+J$9)*PI()/180)-SQRT(I$3^2-(E$3-F$3-H$3*COS((E164+J$9)*PI()/180))^2))/5)</f>
        <v>-48061</v>
      </c>
      <c r="K164" s="24">
        <f>-TRUNC(U$3*T$3*(Q$3-R$3*SIN((F164+K$9)*PI()/180)-SQRT(S$3^2-(O$3-P$3-R$3*COS((F164+K$9)*PI()/180))^2))/5)</f>
        <v>-8985</v>
      </c>
      <c r="L164" s="24">
        <f>-TRUNC(U$3*T$3*(Q$3-R$3*SIN((G164+L$9)*PI()/180)-SQRT(S$3^2-(O$3-P$3-R$3*COS((G164+L$9)*PI()/180))^2))/5)</f>
        <v>-48117</v>
      </c>
      <c r="M164" s="25">
        <f>-TRUNC(K$3*J$3*(G$3-H$3*SIN((H164+M$9)*PI()/180)-SQRT(I$3^2-(E$3-F$3-H$3*COS((H164+M$9)*PI()/180))^2))/5)</f>
        <v>-26985</v>
      </c>
      <c r="N164" s="59">
        <f t="shared" si="40"/>
        <v>4.16999999999999</v>
      </c>
      <c r="O164" s="60">
        <f t="shared" si="43"/>
        <v>12266.6666666666</v>
      </c>
      <c r="P164" s="60">
        <f t="shared" si="44"/>
        <v>12499.9999999999</v>
      </c>
      <c r="Q164" s="60">
        <f t="shared" si="45"/>
        <v>-3933.3333333333</v>
      </c>
      <c r="R164" s="60">
        <f t="shared" si="46"/>
        <v>-20933.3333333332</v>
      </c>
      <c r="T164" s="1">
        <f>[1]右脚开始走!$T$25</f>
        <v>0.03</v>
      </c>
      <c r="U164" s="28"/>
      <c r="V164">
        <v>84.3347364421405</v>
      </c>
      <c r="X164">
        <f t="shared" si="39"/>
        <v>-18</v>
      </c>
    </row>
    <row r="165" spans="4:24">
      <c r="D165" s="28">
        <f t="shared" si="42"/>
        <v>4.19999999999999</v>
      </c>
      <c r="E165" s="1">
        <f>'LW40'!H165</f>
        <v>31.53624858</v>
      </c>
      <c r="F165" s="70">
        <f>'LW40'!G165</f>
        <v>5.122775929</v>
      </c>
      <c r="G165" s="1">
        <f>'LW40'!F165</f>
        <v>26.42470327</v>
      </c>
      <c r="H165" s="1">
        <f>'LW40'!E165</f>
        <v>21.35819779</v>
      </c>
      <c r="I165" s="58">
        <f t="shared" si="41"/>
        <v>4.19999999999999</v>
      </c>
      <c r="J165" s="24">
        <f>-TRUNC(K$3*J$3*(G$3-H$3*SIN((E165+J$9)*PI()/180)-SQRT(I$3^2-(E$3-F$3-H$3*COS((E165+J$9)*PI()/180))^2))/5)</f>
        <v>-47693</v>
      </c>
      <c r="K165" s="24">
        <f>-TRUNC(U$3*T$3*(Q$3-R$3*SIN((F165+K$9)*PI()/180)-SQRT(S$3^2-(O$3-P$3-R$3*COS((F165+K$9)*PI()/180))^2))/5)</f>
        <v>-8610</v>
      </c>
      <c r="L165" s="24">
        <f>-TRUNC(U$3*T$3*(Q$3-R$3*SIN((G165+L$9)*PI()/180)-SQRT(S$3^2-(O$3-P$3-R$3*COS((G165+L$9)*PI()/180))^2))/5)</f>
        <v>-48237</v>
      </c>
      <c r="M165" s="25">
        <f>-TRUNC(K$3*J$3*(G$3-H$3*SIN((H165+M$9)*PI()/180)-SQRT(I$3^2-(E$3-F$3-H$3*COS((H165+M$9)*PI()/180))^2))/5)</f>
        <v>-27647</v>
      </c>
      <c r="N165" s="59">
        <f t="shared" si="40"/>
        <v>4.19999999999999</v>
      </c>
      <c r="O165" s="60">
        <f t="shared" si="43"/>
        <v>12266.6666666666</v>
      </c>
      <c r="P165" s="60">
        <f t="shared" si="44"/>
        <v>12499.9999999999</v>
      </c>
      <c r="Q165" s="60">
        <f t="shared" si="45"/>
        <v>-3999.99999999997</v>
      </c>
      <c r="R165" s="60">
        <f t="shared" si="46"/>
        <v>-22066.6666666665</v>
      </c>
      <c r="T165" s="1">
        <f>[1]右脚开始走!$T$25</f>
        <v>0.03</v>
      </c>
      <c r="U165" s="28"/>
      <c r="V165">
        <v>84.5389606717108</v>
      </c>
      <c r="X165">
        <f>-18</f>
        <v>-18</v>
      </c>
    </row>
    <row r="166" spans="4:24">
      <c r="D166" s="28"/>
      <c r="E166" s="1"/>
      <c r="F166" s="32"/>
      <c r="G166" s="32"/>
      <c r="H166" s="32"/>
      <c r="I166" s="58"/>
      <c r="J166" s="24"/>
      <c r="K166" s="24"/>
      <c r="L166" s="24"/>
      <c r="M166" s="25"/>
      <c r="N166" s="59"/>
      <c r="O166" s="60"/>
      <c r="P166" s="60"/>
      <c r="Q166" s="60"/>
      <c r="R166" s="60"/>
      <c r="U166" s="28"/>
      <c r="X166">
        <f>-18</f>
        <v>-18</v>
      </c>
    </row>
    <row r="167" spans="4:21">
      <c r="D167" s="28"/>
      <c r="E167" s="1"/>
      <c r="F167" s="32"/>
      <c r="G167" s="32"/>
      <c r="H167" s="32"/>
      <c r="I167" s="58"/>
      <c r="J167" s="24"/>
      <c r="K167" s="24"/>
      <c r="L167" s="24"/>
      <c r="M167" s="24"/>
      <c r="N167" s="59"/>
      <c r="O167" s="60"/>
      <c r="P167" s="60"/>
      <c r="Q167" s="60"/>
      <c r="R167" s="60"/>
      <c r="U167" s="28"/>
    </row>
    <row r="168" spans="4:21">
      <c r="D168" s="28"/>
      <c r="E168" s="1"/>
      <c r="F168" s="70"/>
      <c r="G168" s="1"/>
      <c r="H168" s="1"/>
      <c r="I168" s="58"/>
      <c r="J168" s="24"/>
      <c r="K168" s="24"/>
      <c r="L168" s="24"/>
      <c r="M168" s="24"/>
      <c r="N168" s="59"/>
      <c r="O168" s="60"/>
      <c r="P168" s="60"/>
      <c r="Q168" s="60"/>
      <c r="R168" s="60"/>
      <c r="U168" s="28"/>
    </row>
    <row r="169" spans="4:21">
      <c r="D169" s="28"/>
      <c r="E169" s="1"/>
      <c r="F169" s="70"/>
      <c r="G169" s="1"/>
      <c r="H169" s="1"/>
      <c r="I169" s="58"/>
      <c r="J169" s="24"/>
      <c r="K169" s="24"/>
      <c r="L169" s="24"/>
      <c r="M169" s="24"/>
      <c r="N169" s="59"/>
      <c r="O169" s="60"/>
      <c r="P169" s="60"/>
      <c r="Q169" s="60"/>
      <c r="R169" s="60"/>
      <c r="U169" s="28"/>
    </row>
    <row r="170" spans="4:21">
      <c r="D170" s="28"/>
      <c r="E170" s="1"/>
      <c r="F170" s="70"/>
      <c r="G170" s="1"/>
      <c r="H170" s="1"/>
      <c r="I170" s="58"/>
      <c r="J170" s="24"/>
      <c r="K170" s="24"/>
      <c r="L170" s="24"/>
      <c r="M170" s="24"/>
      <c r="N170" s="59"/>
      <c r="O170" s="60"/>
      <c r="P170" s="60"/>
      <c r="Q170" s="60"/>
      <c r="R170" s="60"/>
      <c r="U170" s="28"/>
    </row>
    <row r="171" spans="4:21">
      <c r="D171" s="28"/>
      <c r="E171" s="1"/>
      <c r="F171" s="70"/>
      <c r="G171" s="1"/>
      <c r="H171" s="1"/>
      <c r="I171" s="58"/>
      <c r="J171" s="24"/>
      <c r="K171" s="24"/>
      <c r="L171" s="24"/>
      <c r="M171" s="24"/>
      <c r="N171" s="59"/>
      <c r="O171" s="60"/>
      <c r="P171" s="60"/>
      <c r="Q171" s="60"/>
      <c r="R171" s="60"/>
      <c r="U171" s="28"/>
    </row>
    <row r="172" spans="4:21">
      <c r="D172" s="28"/>
      <c r="E172" s="1"/>
      <c r="F172" s="70"/>
      <c r="G172" s="1"/>
      <c r="H172" s="1"/>
      <c r="I172" s="58"/>
      <c r="J172" s="24"/>
      <c r="K172" s="24"/>
      <c r="L172" s="24"/>
      <c r="M172" s="24"/>
      <c r="N172" s="59"/>
      <c r="O172" s="60"/>
      <c r="P172" s="60"/>
      <c r="Q172" s="60"/>
      <c r="R172" s="60"/>
      <c r="U172" s="28"/>
    </row>
    <row r="173" spans="4:21">
      <c r="D173" s="28"/>
      <c r="E173" s="1"/>
      <c r="F173" s="70"/>
      <c r="G173" s="1"/>
      <c r="H173" s="1"/>
      <c r="I173" s="58"/>
      <c r="J173" s="24"/>
      <c r="K173" s="24"/>
      <c r="L173" s="24"/>
      <c r="M173" s="24"/>
      <c r="N173" s="59"/>
      <c r="O173" s="60"/>
      <c r="P173" s="60"/>
      <c r="Q173" s="60"/>
      <c r="R173" s="60"/>
      <c r="U173" s="28"/>
    </row>
    <row r="174" spans="4:21">
      <c r="D174" s="28"/>
      <c r="E174" s="1"/>
      <c r="F174" s="70"/>
      <c r="G174" s="1"/>
      <c r="H174" s="1"/>
      <c r="I174" s="58"/>
      <c r="J174" s="24"/>
      <c r="K174" s="24"/>
      <c r="L174" s="24"/>
      <c r="M174" s="24"/>
      <c r="N174" s="59"/>
      <c r="O174" s="60"/>
      <c r="P174" s="60"/>
      <c r="Q174" s="60"/>
      <c r="R174" s="60"/>
      <c r="U174" s="28"/>
    </row>
    <row r="175" spans="4:21">
      <c r="D175" s="28"/>
      <c r="E175" s="1"/>
      <c r="F175" s="70"/>
      <c r="G175" s="1"/>
      <c r="H175" s="1"/>
      <c r="I175" s="58"/>
      <c r="J175" s="24"/>
      <c r="K175" s="24"/>
      <c r="L175" s="24"/>
      <c r="M175" s="24"/>
      <c r="N175" s="59"/>
      <c r="O175" s="60"/>
      <c r="P175" s="60"/>
      <c r="Q175" s="60"/>
      <c r="R175" s="60"/>
      <c r="U175" s="28"/>
    </row>
    <row r="176" spans="4:21">
      <c r="D176" s="28"/>
      <c r="E176" s="1"/>
      <c r="F176" s="70"/>
      <c r="G176" s="1"/>
      <c r="H176" s="1"/>
      <c r="I176" s="58"/>
      <c r="J176" s="24"/>
      <c r="K176" s="24"/>
      <c r="L176" s="24"/>
      <c r="M176" s="24"/>
      <c r="N176" s="59"/>
      <c r="O176" s="60"/>
      <c r="P176" s="60"/>
      <c r="Q176" s="60"/>
      <c r="R176" s="60"/>
      <c r="U176" s="28"/>
    </row>
    <row r="177" spans="4:21">
      <c r="D177" s="28"/>
      <c r="E177" s="1"/>
      <c r="F177" s="70"/>
      <c r="G177" s="1"/>
      <c r="H177" s="1"/>
      <c r="I177" s="58"/>
      <c r="J177" s="24"/>
      <c r="K177" s="24"/>
      <c r="L177" s="24"/>
      <c r="M177" s="24"/>
      <c r="N177" s="59"/>
      <c r="O177" s="60"/>
      <c r="P177" s="60"/>
      <c r="Q177" s="60"/>
      <c r="R177" s="60"/>
      <c r="U177" s="28"/>
    </row>
    <row r="178" spans="4:21">
      <c r="D178" s="28"/>
      <c r="E178" s="1"/>
      <c r="F178" s="70"/>
      <c r="G178" s="1"/>
      <c r="H178" s="1"/>
      <c r="I178" s="58"/>
      <c r="J178" s="24"/>
      <c r="K178" s="24"/>
      <c r="L178" s="24"/>
      <c r="M178" s="24"/>
      <c r="N178" s="59"/>
      <c r="O178" s="60"/>
      <c r="P178" s="60"/>
      <c r="Q178" s="60"/>
      <c r="R178" s="60"/>
      <c r="U178" s="28"/>
    </row>
    <row r="179" spans="4:21">
      <c r="D179" s="28"/>
      <c r="E179" s="1"/>
      <c r="F179" s="70"/>
      <c r="G179" s="1"/>
      <c r="H179" s="1"/>
      <c r="I179" s="58"/>
      <c r="J179" s="24"/>
      <c r="K179" s="24"/>
      <c r="L179" s="24"/>
      <c r="M179" s="24"/>
      <c r="N179" s="59"/>
      <c r="O179" s="60"/>
      <c r="P179" s="60"/>
      <c r="Q179" s="60"/>
      <c r="R179" s="60"/>
      <c r="U179" s="28"/>
    </row>
    <row r="180" spans="4:21">
      <c r="D180" s="28"/>
      <c r="E180" s="1"/>
      <c r="F180" s="70"/>
      <c r="G180" s="1"/>
      <c r="H180" s="1"/>
      <c r="I180" s="58"/>
      <c r="J180" s="24"/>
      <c r="K180" s="24"/>
      <c r="L180" s="24"/>
      <c r="M180" s="24"/>
      <c r="N180" s="59"/>
      <c r="O180" s="60"/>
      <c r="P180" s="60"/>
      <c r="Q180" s="60"/>
      <c r="R180" s="60"/>
      <c r="U180" s="28"/>
    </row>
    <row r="181" spans="4:18">
      <c r="D181" s="28"/>
      <c r="E181" s="1"/>
      <c r="F181" s="70"/>
      <c r="G181" s="1"/>
      <c r="H181" s="1"/>
      <c r="I181" s="58"/>
      <c r="J181" s="24"/>
      <c r="K181" s="24"/>
      <c r="L181" s="24"/>
      <c r="M181" s="24"/>
      <c r="N181" s="59"/>
      <c r="O181" s="60"/>
      <c r="P181" s="60"/>
      <c r="Q181" s="60"/>
      <c r="R181" s="60"/>
    </row>
    <row r="182" spans="4:18">
      <c r="D182" s="28"/>
      <c r="E182" s="1"/>
      <c r="F182" s="70"/>
      <c r="G182" s="1"/>
      <c r="H182" s="1"/>
      <c r="I182" s="58"/>
      <c r="J182" s="24"/>
      <c r="K182" s="24"/>
      <c r="L182" s="24"/>
      <c r="M182" s="24"/>
      <c r="N182" s="59"/>
      <c r="O182" s="60"/>
      <c r="P182" s="60"/>
      <c r="Q182" s="60"/>
      <c r="R182" s="60"/>
    </row>
    <row r="183" spans="4:18">
      <c r="D183" s="28"/>
      <c r="E183" s="1"/>
      <c r="F183" s="70"/>
      <c r="G183" s="1"/>
      <c r="H183" s="1"/>
      <c r="I183" s="58"/>
      <c r="J183" s="24"/>
      <c r="K183" s="24"/>
      <c r="L183" s="24"/>
      <c r="M183" s="24"/>
      <c r="N183" s="59"/>
      <c r="O183" s="60"/>
      <c r="P183" s="60"/>
      <c r="Q183" s="60"/>
      <c r="R183" s="60"/>
    </row>
    <row r="184" spans="4:18">
      <c r="D184" s="28"/>
      <c r="E184" s="1"/>
      <c r="F184" s="70"/>
      <c r="G184" s="1"/>
      <c r="H184" s="1"/>
      <c r="I184" s="58"/>
      <c r="J184" s="24"/>
      <c r="K184" s="24"/>
      <c r="L184" s="24"/>
      <c r="M184" s="24"/>
      <c r="N184" s="59"/>
      <c r="O184" s="60"/>
      <c r="P184" s="60"/>
      <c r="Q184" s="60"/>
      <c r="R184" s="60"/>
    </row>
    <row r="185" spans="4:18">
      <c r="D185" s="28"/>
      <c r="E185" s="1"/>
      <c r="F185" s="70"/>
      <c r="G185" s="1"/>
      <c r="H185" s="1"/>
      <c r="I185" s="58"/>
      <c r="J185" s="24"/>
      <c r="K185" s="24"/>
      <c r="L185" s="24"/>
      <c r="M185" s="24"/>
      <c r="N185" s="59"/>
      <c r="O185" s="60"/>
      <c r="P185" s="60"/>
      <c r="Q185" s="60"/>
      <c r="R185" s="60"/>
    </row>
    <row r="186" spans="4:18">
      <c r="D186" s="28"/>
      <c r="E186" s="1"/>
      <c r="F186" s="70"/>
      <c r="G186" s="1"/>
      <c r="H186" s="1"/>
      <c r="I186" s="58"/>
      <c r="J186" s="24"/>
      <c r="K186" s="24"/>
      <c r="L186" s="24"/>
      <c r="M186" s="24"/>
      <c r="N186" s="59"/>
      <c r="O186" s="60"/>
      <c r="P186" s="60"/>
      <c r="Q186" s="60"/>
      <c r="R186" s="60"/>
    </row>
    <row r="187" spans="4:18">
      <c r="D187" s="28"/>
      <c r="E187" s="1"/>
      <c r="F187" s="70"/>
      <c r="G187" s="1"/>
      <c r="H187" s="1"/>
      <c r="I187" s="58"/>
      <c r="J187" s="24"/>
      <c r="K187" s="24"/>
      <c r="L187" s="24"/>
      <c r="M187" s="24"/>
      <c r="N187" s="59"/>
      <c r="O187" s="60"/>
      <c r="P187" s="60"/>
      <c r="Q187" s="60"/>
      <c r="R187" s="60"/>
    </row>
    <row r="188" spans="4:18">
      <c r="D188" s="28"/>
      <c r="E188" s="1"/>
      <c r="F188" s="70"/>
      <c r="G188" s="1"/>
      <c r="H188" s="1"/>
      <c r="I188" s="58"/>
      <c r="J188" s="24"/>
      <c r="K188" s="24"/>
      <c r="L188" s="24"/>
      <c r="M188" s="24"/>
      <c r="N188" s="59"/>
      <c r="O188" s="60"/>
      <c r="P188" s="60"/>
      <c r="Q188" s="60"/>
      <c r="R188" s="60"/>
    </row>
    <row r="189" spans="4:18">
      <c r="D189" s="28"/>
      <c r="E189" s="1"/>
      <c r="F189" s="70"/>
      <c r="G189" s="1"/>
      <c r="H189" s="1"/>
      <c r="I189" s="58"/>
      <c r="J189" s="24"/>
      <c r="K189" s="24"/>
      <c r="L189" s="24"/>
      <c r="M189" s="24"/>
      <c r="N189" s="59"/>
      <c r="O189" s="60"/>
      <c r="P189" s="60"/>
      <c r="Q189" s="60"/>
      <c r="R189" s="60"/>
    </row>
    <row r="190" spans="4:18">
      <c r="D190" s="28"/>
      <c r="E190" s="1"/>
      <c r="F190" s="70"/>
      <c r="G190" s="1"/>
      <c r="H190" s="1"/>
      <c r="I190" s="58"/>
      <c r="J190" s="24"/>
      <c r="K190" s="24"/>
      <c r="L190" s="24"/>
      <c r="M190" s="24"/>
      <c r="N190" s="59"/>
      <c r="O190" s="60"/>
      <c r="P190" s="60"/>
      <c r="Q190" s="60"/>
      <c r="R190" s="60"/>
    </row>
    <row r="191" spans="4:18">
      <c r="D191" s="28"/>
      <c r="E191" s="1"/>
      <c r="F191" s="70"/>
      <c r="G191" s="1"/>
      <c r="H191" s="1"/>
      <c r="I191" s="58"/>
      <c r="J191" s="24"/>
      <c r="K191" s="24"/>
      <c r="L191" s="24"/>
      <c r="M191" s="24"/>
      <c r="N191" s="59"/>
      <c r="O191" s="60"/>
      <c r="P191" s="60"/>
      <c r="Q191" s="60"/>
      <c r="R191" s="60"/>
    </row>
    <row r="192" spans="4:18">
      <c r="D192" s="28"/>
      <c r="E192" s="1"/>
      <c r="F192" s="70"/>
      <c r="G192" s="1"/>
      <c r="H192" s="1"/>
      <c r="I192" s="58"/>
      <c r="J192" s="24"/>
      <c r="K192" s="24"/>
      <c r="L192" s="24"/>
      <c r="M192" s="24"/>
      <c r="N192" s="59"/>
      <c r="O192" s="60"/>
      <c r="P192" s="60"/>
      <c r="Q192" s="60"/>
      <c r="R192" s="60"/>
    </row>
    <row r="193" spans="4:18">
      <c r="D193" s="28"/>
      <c r="E193" s="1"/>
      <c r="F193" s="70"/>
      <c r="G193" s="1"/>
      <c r="H193" s="1"/>
      <c r="I193" s="58"/>
      <c r="J193" s="24"/>
      <c r="K193" s="24"/>
      <c r="L193" s="24"/>
      <c r="M193" s="24"/>
      <c r="N193" s="59"/>
      <c r="O193" s="60"/>
      <c r="P193" s="60"/>
      <c r="Q193" s="60"/>
      <c r="R193" s="60"/>
    </row>
    <row r="194" spans="4:18">
      <c r="D194" s="28"/>
      <c r="E194" s="1"/>
      <c r="F194" s="70"/>
      <c r="G194" s="1"/>
      <c r="H194" s="1"/>
      <c r="I194" s="58"/>
      <c r="J194" s="24"/>
      <c r="K194" s="24"/>
      <c r="L194" s="24"/>
      <c r="M194" s="24"/>
      <c r="N194" s="59"/>
      <c r="O194" s="60"/>
      <c r="P194" s="60"/>
      <c r="Q194" s="60"/>
      <c r="R194" s="60"/>
    </row>
    <row r="195" spans="4:18">
      <c r="D195" s="28"/>
      <c r="E195" s="1"/>
      <c r="F195" s="70"/>
      <c r="G195" s="1"/>
      <c r="H195" s="1"/>
      <c r="I195" s="58"/>
      <c r="J195" s="24"/>
      <c r="K195" s="24"/>
      <c r="L195" s="24"/>
      <c r="M195" s="24"/>
      <c r="N195" s="59"/>
      <c r="O195" s="60"/>
      <c r="P195" s="60"/>
      <c r="Q195" s="60"/>
      <c r="R195" s="60"/>
    </row>
    <row r="196" spans="4:18">
      <c r="D196" s="28"/>
      <c r="E196" s="1"/>
      <c r="F196" s="70"/>
      <c r="G196" s="1"/>
      <c r="H196" s="1"/>
      <c r="I196" s="58"/>
      <c r="J196" s="24"/>
      <c r="K196" s="24"/>
      <c r="L196" s="24"/>
      <c r="M196" s="24"/>
      <c r="N196" s="59"/>
      <c r="O196" s="60"/>
      <c r="P196" s="60"/>
      <c r="Q196" s="60"/>
      <c r="R196" s="60"/>
    </row>
    <row r="197" spans="4:18">
      <c r="D197" s="28"/>
      <c r="E197" s="1"/>
      <c r="F197" s="70"/>
      <c r="G197" s="1"/>
      <c r="H197" s="1"/>
      <c r="I197" s="58"/>
      <c r="J197" s="24"/>
      <c r="K197" s="24"/>
      <c r="L197" s="24"/>
      <c r="M197" s="24"/>
      <c r="N197" s="59"/>
      <c r="O197" s="60"/>
      <c r="P197" s="60"/>
      <c r="Q197" s="60"/>
      <c r="R197" s="60"/>
    </row>
    <row r="198" spans="4:18">
      <c r="D198" s="28"/>
      <c r="E198" s="1"/>
      <c r="F198" s="70"/>
      <c r="G198" s="1"/>
      <c r="H198" s="1"/>
      <c r="I198" s="58"/>
      <c r="J198" s="24"/>
      <c r="K198" s="24"/>
      <c r="L198" s="24"/>
      <c r="M198" s="24"/>
      <c r="N198" s="59"/>
      <c r="O198" s="60"/>
      <c r="P198" s="60"/>
      <c r="Q198" s="60"/>
      <c r="R198" s="60"/>
    </row>
    <row r="199" spans="4:18">
      <c r="D199" s="28"/>
      <c r="E199" s="1"/>
      <c r="F199" s="70"/>
      <c r="G199" s="1"/>
      <c r="H199" s="1"/>
      <c r="I199" s="58"/>
      <c r="J199" s="24"/>
      <c r="K199" s="24"/>
      <c r="L199" s="24"/>
      <c r="M199" s="24"/>
      <c r="N199" s="59"/>
      <c r="O199" s="60"/>
      <c r="P199" s="60"/>
      <c r="Q199" s="60"/>
      <c r="R199" s="60"/>
    </row>
    <row r="200" spans="4:5">
      <c r="D200" s="28"/>
      <c r="E200" s="1"/>
    </row>
    <row r="201" spans="4:5">
      <c r="D201" s="28"/>
      <c r="E201" s="1"/>
    </row>
    <row r="202" spans="4:5">
      <c r="D202" s="28"/>
      <c r="E202" s="1"/>
    </row>
    <row r="203" spans="4:5">
      <c r="D203" s="28"/>
      <c r="E203" s="1"/>
    </row>
    <row r="204" spans="4:5">
      <c r="D204" s="28"/>
      <c r="E204" s="1"/>
    </row>
    <row r="205" spans="4:5">
      <c r="D205" s="28"/>
      <c r="E205" s="1"/>
    </row>
    <row r="206" spans="4:5">
      <c r="D206" s="28"/>
      <c r="E206" s="1"/>
    </row>
    <row r="207" spans="4:5">
      <c r="D207" s="28"/>
      <c r="E207" s="1"/>
    </row>
    <row r="208" spans="4:5">
      <c r="D208" s="28"/>
      <c r="E208" s="1"/>
    </row>
    <row r="209" spans="4:5">
      <c r="D209" s="28"/>
      <c r="E209" s="1"/>
    </row>
    <row r="210" spans="4:5">
      <c r="D210" s="28"/>
      <c r="E210" s="1"/>
    </row>
    <row r="211" spans="4:5">
      <c r="D211" s="28"/>
      <c r="E211" s="1"/>
    </row>
    <row r="212" spans="4:5">
      <c r="D212" s="28"/>
      <c r="E212" s="1"/>
    </row>
    <row r="213" spans="4:5">
      <c r="D213" s="28"/>
      <c r="E213" s="1"/>
    </row>
    <row r="214" spans="4:5">
      <c r="D214" s="28"/>
      <c r="E214" s="1"/>
    </row>
    <row r="215" spans="4:5">
      <c r="D215" s="28"/>
      <c r="E215" s="1"/>
    </row>
    <row r="216" spans="4:5">
      <c r="D216" s="28"/>
      <c r="E216" s="1"/>
    </row>
    <row r="217" spans="4:5">
      <c r="D217" s="28"/>
      <c r="E217" s="1"/>
    </row>
    <row r="218" spans="4:5">
      <c r="D218" s="28"/>
      <c r="E218" s="1"/>
    </row>
    <row r="219" spans="4:5">
      <c r="D219" s="28"/>
      <c r="E219" s="1"/>
    </row>
    <row r="220" spans="4:5">
      <c r="D220" s="28"/>
      <c r="E220" s="1"/>
    </row>
    <row r="221" spans="4:5">
      <c r="D221" s="28"/>
      <c r="E221" s="1"/>
    </row>
    <row r="222" spans="4:5">
      <c r="D222" s="28"/>
      <c r="E222" s="1"/>
    </row>
    <row r="223" spans="4:5">
      <c r="D223" s="28"/>
      <c r="E223" s="1"/>
    </row>
    <row r="224" spans="4:5">
      <c r="D224" s="28"/>
      <c r="E224" s="1"/>
    </row>
    <row r="225" spans="4:5">
      <c r="D225" s="28"/>
      <c r="E225" s="1"/>
    </row>
    <row r="226" spans="4:5">
      <c r="D226" s="28"/>
      <c r="E226" s="1"/>
    </row>
    <row r="227" spans="4:5">
      <c r="D227" s="28"/>
      <c r="E227" s="1"/>
    </row>
    <row r="228" spans="4:5">
      <c r="D228" s="28"/>
      <c r="E228" s="1"/>
    </row>
    <row r="229" spans="4:5">
      <c r="D229" s="28"/>
      <c r="E229" s="1"/>
    </row>
    <row r="230" spans="4:5">
      <c r="D230" s="28"/>
      <c r="E230" s="1"/>
    </row>
    <row r="231" spans="4:5">
      <c r="D231" s="28"/>
      <c r="E231" s="1"/>
    </row>
    <row r="232" spans="4:5">
      <c r="D232" s="28"/>
      <c r="E232" s="1"/>
    </row>
    <row r="233" spans="4:5">
      <c r="D233" s="28"/>
      <c r="E233" s="1"/>
    </row>
    <row r="234" spans="4:5">
      <c r="D234" s="28"/>
      <c r="E234" s="1"/>
    </row>
    <row r="235" spans="4:5">
      <c r="D235" s="28"/>
      <c r="E235" s="1"/>
    </row>
    <row r="236" spans="4:5">
      <c r="D236" s="28"/>
      <c r="E236" s="1"/>
    </row>
    <row r="237" spans="4:5">
      <c r="D237" s="28"/>
      <c r="E237" s="1"/>
    </row>
    <row r="238" spans="4:5">
      <c r="D238" s="28"/>
      <c r="E238" s="1"/>
    </row>
    <row r="239" spans="4:5">
      <c r="D239" s="28"/>
      <c r="E239" s="1"/>
    </row>
    <row r="240" spans="4:5">
      <c r="D240" s="28"/>
      <c r="E240" s="1"/>
    </row>
    <row r="241" spans="4:5">
      <c r="D241" s="28"/>
      <c r="E241" s="1"/>
    </row>
    <row r="242" spans="4:5">
      <c r="D242" s="28"/>
      <c r="E242" s="1"/>
    </row>
    <row r="243" spans="4:5">
      <c r="D243" s="28"/>
      <c r="E243" s="1"/>
    </row>
    <row r="244" spans="4:5">
      <c r="D244" s="28"/>
      <c r="E244" s="1"/>
    </row>
    <row r="245" spans="4:5">
      <c r="D245" s="28"/>
      <c r="E245" s="1"/>
    </row>
    <row r="246" spans="4:5">
      <c r="D246" s="28"/>
      <c r="E246" s="1"/>
    </row>
    <row r="247" spans="4:5">
      <c r="D247" s="28"/>
      <c r="E247" s="1"/>
    </row>
    <row r="248" spans="4:5">
      <c r="D248" s="28"/>
      <c r="E248" s="1"/>
    </row>
    <row r="249" spans="4:5">
      <c r="D249" s="28"/>
      <c r="E249" s="1"/>
    </row>
    <row r="250" spans="4:5">
      <c r="D250" s="28"/>
      <c r="E250" s="1"/>
    </row>
    <row r="251" spans="4:5">
      <c r="D251" s="28"/>
      <c r="E251" s="1"/>
    </row>
    <row r="252" spans="4:5">
      <c r="D252" s="28"/>
      <c r="E252" s="1"/>
    </row>
    <row r="253" spans="4:5">
      <c r="D253" s="28"/>
      <c r="E253" s="1"/>
    </row>
    <row r="254" spans="4:5">
      <c r="D254" s="28"/>
      <c r="E254" s="1"/>
    </row>
    <row r="255" spans="4:5">
      <c r="D255" s="28"/>
      <c r="E255" s="1"/>
    </row>
    <row r="256" spans="4:5">
      <c r="D256" s="28"/>
      <c r="E256" s="1"/>
    </row>
    <row r="257" spans="4:5">
      <c r="D257" s="28"/>
      <c r="E257" s="1"/>
    </row>
    <row r="258" spans="4:5">
      <c r="D258" s="28"/>
      <c r="E258" s="1"/>
    </row>
    <row r="259" spans="4:5">
      <c r="D259" s="28"/>
      <c r="E259" s="1"/>
    </row>
    <row r="260" spans="4:5">
      <c r="D260" s="28"/>
      <c r="E260" s="1"/>
    </row>
    <row r="261" spans="4:5">
      <c r="D261" s="28"/>
      <c r="E261" s="1"/>
    </row>
    <row r="262" spans="4:5">
      <c r="D262" s="28"/>
      <c r="E262" s="1"/>
    </row>
    <row r="263" spans="4:5">
      <c r="D263" s="28"/>
      <c r="E263" s="1"/>
    </row>
    <row r="264" spans="4:5">
      <c r="D264" s="28"/>
      <c r="E264" s="1"/>
    </row>
  </sheetData>
  <mergeCells count="5">
    <mergeCell ref="D1:L1"/>
    <mergeCell ref="N1:V1"/>
    <mergeCell ref="D6:H7"/>
    <mergeCell ref="N6:R7"/>
    <mergeCell ref="N8:R9"/>
  </mergeCells>
  <dataValidations count="4">
    <dataValidation type="textLength" operator="lessThanOrEqual" allowBlank="1" showInputMessage="1" showErrorMessage="1" sqref="I9">
      <formula1>30</formula1>
    </dataValidation>
    <dataValidation type="whole" operator="equal" allowBlank="1" showInputMessage="1" showErrorMessage="1" promptTitle="谨慎修改" prompt="第三代外骨骼膝关节120°" sqref="J9 M9">
      <formula1>120</formula1>
    </dataValidation>
    <dataValidation type="whole" operator="equal" allowBlank="1" showInputMessage="1" showErrorMessage="1" promptTitle="谨慎修改" prompt="第三代外骨骼髋关节157°" sqref="K9:L9">
      <formula1>157</formula1>
    </dataValidation>
    <dataValidation type="decimal" operator="between" allowBlank="1" showInputMessage="1" showErrorMessage="1" errorTitle="时间不合理" error="有效范围：0~60" promptTitle="有效范围：0~60" sqref="D11:D22">
      <formula1>0</formula1>
      <formula2>60</formula2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3"/>
  <sheetViews>
    <sheetView zoomScale="115" zoomScaleNormal="115" topLeftCell="A109" workbookViewId="0">
      <selection activeCell="F136" sqref="F136"/>
    </sheetView>
  </sheetViews>
  <sheetFormatPr defaultColWidth="9" defaultRowHeight="13.5"/>
  <cols>
    <col min="5" max="5" width="12.625"/>
    <col min="6" max="7" width="13.75"/>
    <col min="8" max="8" width="12.625"/>
    <col min="15" max="18" width="13.75"/>
  </cols>
  <sheetData>
    <row r="1" spans="1:22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7"/>
      <c r="N1" s="33" t="s">
        <v>1</v>
      </c>
      <c r="O1" s="34"/>
      <c r="P1" s="34"/>
      <c r="Q1" s="34"/>
      <c r="R1" s="34"/>
      <c r="S1" s="34"/>
      <c r="T1" s="34"/>
      <c r="U1" s="34"/>
      <c r="V1" s="34"/>
    </row>
    <row r="2" spans="1:22">
      <c r="A2" s="1"/>
      <c r="B2" s="1"/>
      <c r="C2" s="1"/>
      <c r="D2" s="3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35" t="s">
        <v>9</v>
      </c>
      <c r="L2" s="36" t="s">
        <v>10</v>
      </c>
      <c r="M2" s="7"/>
      <c r="N2" s="37" t="s">
        <v>2</v>
      </c>
      <c r="O2" s="35" t="s">
        <v>3</v>
      </c>
      <c r="P2" s="35" t="s">
        <v>4</v>
      </c>
      <c r="Q2" s="35" t="s">
        <v>5</v>
      </c>
      <c r="R2" s="35" t="s">
        <v>6</v>
      </c>
      <c r="S2" s="35" t="s">
        <v>7</v>
      </c>
      <c r="T2" s="35" t="s">
        <v>8</v>
      </c>
      <c r="U2" s="61" t="s">
        <v>9</v>
      </c>
      <c r="V2" s="36" t="s">
        <v>10</v>
      </c>
    </row>
    <row r="3" ht="14.25" spans="1:22">
      <c r="A3" s="1"/>
      <c r="B3" s="1"/>
      <c r="C3" s="1"/>
      <c r="D3" s="5" t="s">
        <v>11</v>
      </c>
      <c r="E3" s="6">
        <v>24</v>
      </c>
      <c r="F3" s="6">
        <v>50</v>
      </c>
      <c r="G3" s="6">
        <v>73.055</v>
      </c>
      <c r="H3" s="6">
        <v>29</v>
      </c>
      <c r="I3" s="6">
        <v>49.3</v>
      </c>
      <c r="J3" s="6">
        <v>12</v>
      </c>
      <c r="K3" s="35">
        <v>2000</v>
      </c>
      <c r="L3" s="35">
        <v>5</v>
      </c>
      <c r="M3" s="7"/>
      <c r="N3" s="5" t="s">
        <v>11</v>
      </c>
      <c r="O3" s="6">
        <v>24</v>
      </c>
      <c r="P3" s="6">
        <v>55</v>
      </c>
      <c r="Q3" s="6">
        <v>60.05</v>
      </c>
      <c r="R3" s="6">
        <v>23</v>
      </c>
      <c r="S3" s="6">
        <v>52</v>
      </c>
      <c r="T3" s="6">
        <v>12</v>
      </c>
      <c r="U3" s="62">
        <v>2000</v>
      </c>
      <c r="V3" s="36">
        <v>5</v>
      </c>
    </row>
    <row r="4" spans="1:22">
      <c r="A4" s="1"/>
      <c r="B4" s="1"/>
      <c r="C4" s="1"/>
      <c r="D4" s="7" t="s">
        <v>12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14.2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4.25" spans="1:22">
      <c r="A6" s="1"/>
      <c r="B6" s="1"/>
      <c r="C6" s="1"/>
      <c r="D6" s="8" t="s">
        <v>13</v>
      </c>
      <c r="E6" s="9"/>
      <c r="F6" s="9"/>
      <c r="G6" s="9"/>
      <c r="H6" s="10"/>
      <c r="I6" s="7"/>
      <c r="J6" s="7"/>
      <c r="K6" s="7"/>
      <c r="L6" s="7"/>
      <c r="M6" s="7"/>
      <c r="N6" s="38" t="s">
        <v>14</v>
      </c>
      <c r="O6" s="39"/>
      <c r="P6" s="39"/>
      <c r="Q6" s="39"/>
      <c r="R6" s="63"/>
      <c r="S6" s="1"/>
      <c r="T6" s="1"/>
      <c r="U6" s="1"/>
      <c r="V6" s="1"/>
    </row>
    <row r="7" spans="1:22">
      <c r="A7" s="1"/>
      <c r="B7" s="1"/>
      <c r="C7" s="1"/>
      <c r="D7" s="11"/>
      <c r="E7" s="12"/>
      <c r="F7" s="12"/>
      <c r="G7" s="12"/>
      <c r="H7" s="13"/>
      <c r="I7" s="7"/>
      <c r="J7" s="7"/>
      <c r="K7" s="7"/>
      <c r="L7" s="7"/>
      <c r="M7" s="7"/>
      <c r="N7" s="40"/>
      <c r="O7" s="41"/>
      <c r="P7" s="41"/>
      <c r="Q7" s="41"/>
      <c r="R7" s="64"/>
      <c r="S7" s="1"/>
      <c r="T7" s="1"/>
      <c r="U7" s="1"/>
      <c r="V7" s="1"/>
    </row>
    <row r="8" ht="14.25" spans="1:22">
      <c r="A8" s="1"/>
      <c r="B8" s="1"/>
      <c r="C8" s="1"/>
      <c r="D8" s="14" t="s">
        <v>15</v>
      </c>
      <c r="E8" s="15">
        <v>130</v>
      </c>
      <c r="F8" s="15">
        <v>150</v>
      </c>
      <c r="G8" s="15">
        <v>150</v>
      </c>
      <c r="H8" s="16">
        <v>130</v>
      </c>
      <c r="I8" s="42" t="s">
        <v>16</v>
      </c>
      <c r="J8" s="43">
        <v>0.9</v>
      </c>
      <c r="K8" s="7"/>
      <c r="L8" s="42" t="s">
        <v>17</v>
      </c>
      <c r="M8" s="44">
        <v>0.95</v>
      </c>
      <c r="N8" s="45" t="s">
        <v>18</v>
      </c>
      <c r="O8" s="46"/>
      <c r="P8" s="46"/>
      <c r="Q8" s="46"/>
      <c r="R8" s="65"/>
      <c r="S8" s="1"/>
      <c r="T8" s="1"/>
      <c r="U8" s="1"/>
      <c r="V8" s="1"/>
    </row>
    <row r="9" ht="14.25" spans="1:22">
      <c r="A9" s="1"/>
      <c r="B9" s="1"/>
      <c r="C9" s="1"/>
      <c r="D9" s="14" t="s">
        <v>19</v>
      </c>
      <c r="E9" s="15">
        <v>-30</v>
      </c>
      <c r="F9" s="15">
        <v>-20</v>
      </c>
      <c r="G9" s="15">
        <v>-20</v>
      </c>
      <c r="H9" s="16">
        <v>-10</v>
      </c>
      <c r="I9" s="47" t="s">
        <v>20</v>
      </c>
      <c r="J9" s="47">
        <v>120</v>
      </c>
      <c r="K9" s="47">
        <v>157</v>
      </c>
      <c r="L9" s="47">
        <v>157</v>
      </c>
      <c r="M9" s="47">
        <v>120</v>
      </c>
      <c r="N9" s="45"/>
      <c r="O9" s="46"/>
      <c r="P9" s="46"/>
      <c r="Q9" s="46"/>
      <c r="R9" s="65"/>
      <c r="S9" s="1"/>
      <c r="T9" s="1"/>
      <c r="U9" s="1"/>
      <c r="V9" s="1"/>
    </row>
    <row r="10" ht="14.25" spans="1:22">
      <c r="A10" s="1"/>
      <c r="B10" s="1"/>
      <c r="C10" s="1" t="s">
        <v>21</v>
      </c>
      <c r="D10" s="17" t="s">
        <v>22</v>
      </c>
      <c r="E10" s="18" t="s">
        <v>23</v>
      </c>
      <c r="F10" s="18" t="s">
        <v>24</v>
      </c>
      <c r="G10" s="18" t="s">
        <v>25</v>
      </c>
      <c r="H10" s="19" t="s">
        <v>26</v>
      </c>
      <c r="I10" s="7"/>
      <c r="J10" s="7" t="s">
        <v>27</v>
      </c>
      <c r="K10" s="7" t="s">
        <v>28</v>
      </c>
      <c r="L10" s="7" t="s">
        <v>29</v>
      </c>
      <c r="M10" s="7" t="s">
        <v>30</v>
      </c>
      <c r="N10" s="48"/>
      <c r="O10" s="49"/>
      <c r="P10" s="49"/>
      <c r="Q10" s="49"/>
      <c r="R10" s="66"/>
      <c r="S10" s="1"/>
      <c r="T10" s="1"/>
      <c r="U10" s="1"/>
      <c r="V10" s="1"/>
    </row>
    <row r="11" spans="1:22">
      <c r="A11" s="1"/>
      <c r="B11" s="1"/>
      <c r="C11" s="1"/>
      <c r="D11" s="20">
        <v>1.1</v>
      </c>
      <c r="E11" s="21">
        <f t="shared" ref="E11:H11" si="0">E15</f>
        <v>75</v>
      </c>
      <c r="F11" s="21">
        <f t="shared" si="0"/>
        <v>58</v>
      </c>
      <c r="G11" s="21">
        <f t="shared" si="0"/>
        <v>-4</v>
      </c>
      <c r="H11" s="22">
        <f t="shared" si="0"/>
        <v>0</v>
      </c>
      <c r="I11" s="50">
        <f t="shared" ref="I11:I24" si="1">D11*$J$8</f>
        <v>0.99</v>
      </c>
      <c r="J11" s="21">
        <f>-TRUNC(K$3*J$3*(G$3-H$3*SIN((E11+J$9)*PI()/180)-SQRT(I$3^2-(E$3-F$3-H$3*COS((E11+J$9)*PI()/180))^2))/5)</f>
        <v>-150248</v>
      </c>
      <c r="K11" s="21">
        <f>-TRUNC(U$3*T$3*(Q$3-R$3*SIN((F11+K$9)*PI()/180)-SQRT(S$3^2-(O$3-P$3-R$3*COS((F11+K$9)*PI()/180))^2))/5)</f>
        <v>-108882</v>
      </c>
      <c r="L11" s="21">
        <f>-TRUNC(U$3*T$3*(Q$3-R$3*SIN((G11+L$9)*PI()/180)-SQRT(S$3^2-(O$3-P$3-R$3*COS((G11+L$9)*PI()/180))^2))/5)</f>
        <v>6332</v>
      </c>
      <c r="M11" s="22">
        <f>-TRUNC(K$3*J$3*(G$3-H$3*SIN((H11+M$9)*PI()/180)-SQRT(I$3^2-(E$3-F$3-H$3*COS((H11+M$9)*PI()/180))^2))/5)</f>
        <v>-1</v>
      </c>
      <c r="N11" s="51">
        <f t="shared" ref="N11:N74" si="2">I11</f>
        <v>0.99</v>
      </c>
      <c r="O11" s="52">
        <f t="shared" ref="O11:R11" si="3">TRUNC(J11*$M$8)</f>
        <v>-142735</v>
      </c>
      <c r="P11" s="52">
        <f t="shared" si="3"/>
        <v>-103437</v>
      </c>
      <c r="Q11" s="52">
        <f t="shared" si="3"/>
        <v>6015</v>
      </c>
      <c r="R11" s="67">
        <f t="shared" si="3"/>
        <v>0</v>
      </c>
      <c r="S11" s="1"/>
      <c r="T11" s="1"/>
      <c r="U11" s="1"/>
      <c r="V11" s="1"/>
    </row>
    <row r="12" spans="1:22">
      <c r="A12" s="1"/>
      <c r="B12" s="1"/>
      <c r="C12" s="1">
        <v>0.9</v>
      </c>
      <c r="D12" s="23">
        <f t="shared" ref="D12:D24" si="4">C12+D11</f>
        <v>2</v>
      </c>
      <c r="E12" s="24">
        <f>E16</f>
        <v>34</v>
      </c>
      <c r="F12" s="24">
        <f>F16</f>
        <v>28</v>
      </c>
      <c r="G12" s="24">
        <v>-18</v>
      </c>
      <c r="H12" s="25">
        <v>16</v>
      </c>
      <c r="I12" s="53">
        <f t="shared" si="1"/>
        <v>1.8</v>
      </c>
      <c r="J12" s="24">
        <f>-TRUNC(K$3*J$3*(G$3-H$3*SIN((E12+J$9)*PI()/180)-SQRT(I$3^2-(E$3-F$3-H$3*COS((E12+J$9)*PI()/180))^2))/5)</f>
        <v>-53002</v>
      </c>
      <c r="K12" s="24">
        <f>-TRUNC(U$3*T$3*(Q$3-R$3*SIN((F12+K$9)*PI()/180)-SQRT(S$3^2-(O$3-P$3-R$3*COS((F12+K$9)*PI()/180))^2))/5)</f>
        <v>-51299</v>
      </c>
      <c r="L12" s="24">
        <f>-TRUNC(U$3*T$3*(Q$3-R$3*SIN((G12+L$9)*PI()/180)-SQRT(S$3^2-(O$3-P$3-R$3*COS((G12+L$9)*PI()/180))^2))/5)</f>
        <v>25046</v>
      </c>
      <c r="M12" s="25">
        <f>-TRUNC(K$3*J$3*(G$3-H$3*SIN((H12+M$9)*PI()/180)-SQRT(I$3^2-(E$3-F$3-H$3*COS((H12+M$9)*PI()/180))^2))/5)</f>
        <v>-18616</v>
      </c>
      <c r="N12" s="54">
        <f t="shared" si="2"/>
        <v>1.8</v>
      </c>
      <c r="O12" s="55">
        <f t="shared" ref="O12:R12" si="5">TRUNC(J12*$M$8)</f>
        <v>-50351</v>
      </c>
      <c r="P12" s="55">
        <f t="shared" si="5"/>
        <v>-48734</v>
      </c>
      <c r="Q12" s="55">
        <f t="shared" si="5"/>
        <v>23793</v>
      </c>
      <c r="R12" s="68">
        <f t="shared" si="5"/>
        <v>-17685</v>
      </c>
      <c r="S12" s="1"/>
      <c r="T12" s="1"/>
      <c r="U12" s="1"/>
      <c r="V12" s="1"/>
    </row>
    <row r="13" spans="1:22">
      <c r="A13" s="1"/>
      <c r="B13" s="1"/>
      <c r="C13" s="1">
        <v>1.05</v>
      </c>
      <c r="D13" s="23">
        <f t="shared" si="4"/>
        <v>3.05</v>
      </c>
      <c r="E13" s="24">
        <f t="shared" ref="E13:H13" si="6">E17</f>
        <v>0</v>
      </c>
      <c r="F13" s="24">
        <f t="shared" si="6"/>
        <v>-4</v>
      </c>
      <c r="G13" s="24">
        <f t="shared" si="6"/>
        <v>58</v>
      </c>
      <c r="H13" s="25">
        <f t="shared" si="6"/>
        <v>75</v>
      </c>
      <c r="I13" s="53">
        <f t="shared" si="1"/>
        <v>2.745</v>
      </c>
      <c r="J13" s="24">
        <f>-TRUNC(K$3*J$3*(G$3-H$3*SIN((E13+J$9)*PI()/180)-SQRT(I$3^2-(E$3-F$3-H$3*COS((E13+J$9)*PI()/180))^2))/5)</f>
        <v>-1</v>
      </c>
      <c r="K13" s="24">
        <f>-TRUNC(U$3*T$3*(Q$3-R$3*SIN((F13+K$9)*PI()/180)-SQRT(S$3^2-(O$3-P$3-R$3*COS((F13+K$9)*PI()/180))^2))/5)</f>
        <v>6332</v>
      </c>
      <c r="L13" s="24">
        <f>-TRUNC(U$3*T$3*(Q$3-R$3*SIN((G13+L$9)*PI()/180)-SQRT(S$3^2-(O$3-P$3-R$3*COS((G13+L$9)*PI()/180))^2))/5)</f>
        <v>-108882</v>
      </c>
      <c r="M13" s="25">
        <f>-TRUNC(K$3*J$3*(G$3-H$3*SIN((H13+M$9)*PI()/180)-SQRT(I$3^2-(E$3-F$3-H$3*COS((H13+M$9)*PI()/180))^2))/5)</f>
        <v>-150248</v>
      </c>
      <c r="N13" s="54">
        <f t="shared" si="2"/>
        <v>2.745</v>
      </c>
      <c r="O13" s="55">
        <f t="shared" ref="O13:R13" si="7">TRUNC(J13*$M$8)</f>
        <v>0</v>
      </c>
      <c r="P13" s="55">
        <f t="shared" si="7"/>
        <v>6015</v>
      </c>
      <c r="Q13" s="55">
        <f t="shared" si="7"/>
        <v>-103437</v>
      </c>
      <c r="R13" s="68">
        <f t="shared" si="7"/>
        <v>-142735</v>
      </c>
      <c r="S13" s="1"/>
      <c r="T13" s="1"/>
      <c r="U13" s="1"/>
      <c r="V13" s="1"/>
    </row>
    <row r="14" spans="1:22">
      <c r="A14" s="1"/>
      <c r="B14" s="1"/>
      <c r="C14" s="1">
        <v>0.9</v>
      </c>
      <c r="D14" s="23">
        <f t="shared" si="4"/>
        <v>3.95</v>
      </c>
      <c r="E14" s="24">
        <f t="shared" ref="E14:H14" si="8">E18</f>
        <v>16</v>
      </c>
      <c r="F14" s="24">
        <f t="shared" si="8"/>
        <v>-18</v>
      </c>
      <c r="G14" s="24">
        <f t="shared" si="8"/>
        <v>28</v>
      </c>
      <c r="H14" s="25">
        <f t="shared" si="8"/>
        <v>34</v>
      </c>
      <c r="I14" s="53">
        <f t="shared" si="1"/>
        <v>3.555</v>
      </c>
      <c r="J14" s="24">
        <f>-TRUNC(K$3*J$3*(G$3-H$3*SIN((E14+J$9)*PI()/180)-SQRT(I$3^2-(E$3-F$3-H$3*COS((E14+J$9)*PI()/180))^2))/5)</f>
        <v>-18616</v>
      </c>
      <c r="K14" s="24">
        <f>-TRUNC(U$3*T$3*(Q$3-R$3*SIN((F14+K$9)*PI()/180)-SQRT(S$3^2-(O$3-P$3-R$3*COS((F14+K$9)*PI()/180))^2))/5)</f>
        <v>25046</v>
      </c>
      <c r="L14" s="24">
        <f>-TRUNC(U$3*T$3*(Q$3-R$3*SIN((G14+L$9)*PI()/180)-SQRT(S$3^2-(O$3-P$3-R$3*COS((G14+L$9)*PI()/180))^2))/5)</f>
        <v>-51299</v>
      </c>
      <c r="M14" s="25">
        <f>-TRUNC(K$3*J$3*(G$3-H$3*SIN((H14+M$9)*PI()/180)-SQRT(I$3^2-(E$3-F$3-H$3*COS((H14+M$9)*PI()/180))^2))/5)</f>
        <v>-53002</v>
      </c>
      <c r="N14" s="54">
        <f t="shared" si="2"/>
        <v>3.555</v>
      </c>
      <c r="O14" s="55">
        <f t="shared" ref="O14:R14" si="9">TRUNC(J14*$M$8)</f>
        <v>-17685</v>
      </c>
      <c r="P14" s="55">
        <f t="shared" si="9"/>
        <v>23793</v>
      </c>
      <c r="Q14" s="55">
        <f t="shared" si="9"/>
        <v>-48734</v>
      </c>
      <c r="R14" s="68">
        <f t="shared" si="9"/>
        <v>-50351</v>
      </c>
      <c r="S14" s="1"/>
      <c r="T14" s="1"/>
      <c r="U14" s="1"/>
      <c r="V14" s="1"/>
    </row>
    <row r="15" spans="1:22">
      <c r="A15" s="1"/>
      <c r="B15" s="1"/>
      <c r="C15" s="1">
        <v>1.05</v>
      </c>
      <c r="D15" s="23">
        <f t="shared" si="4"/>
        <v>5</v>
      </c>
      <c r="E15" s="26">
        <v>75</v>
      </c>
      <c r="F15" s="26">
        <v>58</v>
      </c>
      <c r="G15" s="24">
        <f>F17</f>
        <v>-4</v>
      </c>
      <c r="H15" s="25">
        <f>E17</f>
        <v>0</v>
      </c>
      <c r="I15" s="53">
        <f t="shared" si="1"/>
        <v>4.5</v>
      </c>
      <c r="J15" s="24">
        <f>-TRUNC(K$3*J$3*(G$3-H$3*SIN((E15+J$9)*PI()/180)-SQRT(I$3^2-(E$3-F$3-H$3*COS((E15+J$9)*PI()/180))^2))/5)</f>
        <v>-150248</v>
      </c>
      <c r="K15" s="24">
        <f>-TRUNC(U$3*T$3*(Q$3-R$3*SIN((F15+K$9)*PI()/180)-SQRT(S$3^2-(O$3-P$3-R$3*COS((F15+K$9)*PI()/180))^2))/5)</f>
        <v>-108882</v>
      </c>
      <c r="L15" s="24">
        <f>-TRUNC(U$3*T$3*(Q$3-R$3*SIN((G15+L$9)*PI()/180)-SQRT(S$3^2-(O$3-P$3-R$3*COS((G15+L$9)*PI()/180))^2))/5)</f>
        <v>6332</v>
      </c>
      <c r="M15" s="25">
        <f>-TRUNC(K$3*J$3*(G$3-H$3*SIN((H15+M$9)*PI()/180)-SQRT(I$3^2-(E$3-F$3-H$3*COS((H15+M$9)*PI()/180))^2))/5)</f>
        <v>-1</v>
      </c>
      <c r="N15" s="54">
        <f t="shared" si="2"/>
        <v>4.5</v>
      </c>
      <c r="O15" s="55">
        <f t="shared" ref="O15:R15" si="10">TRUNC(J15*$M$8)</f>
        <v>-142735</v>
      </c>
      <c r="P15" s="55">
        <f t="shared" si="10"/>
        <v>-103437</v>
      </c>
      <c r="Q15" s="55">
        <f t="shared" si="10"/>
        <v>6015</v>
      </c>
      <c r="R15" s="68">
        <f t="shared" si="10"/>
        <v>0</v>
      </c>
      <c r="S15" s="1"/>
      <c r="T15" s="1"/>
      <c r="U15" s="1"/>
      <c r="V15" s="1"/>
    </row>
    <row r="16" spans="1:22">
      <c r="A16" s="1"/>
      <c r="B16" s="1"/>
      <c r="C16" s="1">
        <v>0.9</v>
      </c>
      <c r="D16" s="23">
        <f t="shared" si="4"/>
        <v>5.9</v>
      </c>
      <c r="E16" s="26">
        <v>34</v>
      </c>
      <c r="F16" s="26">
        <v>28</v>
      </c>
      <c r="G16" s="24">
        <f>F18</f>
        <v>-18</v>
      </c>
      <c r="H16" s="25">
        <f>E18</f>
        <v>16</v>
      </c>
      <c r="I16" s="53">
        <f t="shared" si="1"/>
        <v>5.31</v>
      </c>
      <c r="J16" s="24">
        <f>-TRUNC(K$3*J$3*(G$3-H$3*SIN((E16+J$9)*PI()/180)-SQRT(I$3^2-(E$3-F$3-H$3*COS((E16+J$9)*PI()/180))^2))/5)</f>
        <v>-53002</v>
      </c>
      <c r="K16" s="24">
        <f>-TRUNC(U$3*T$3*(Q$3-R$3*SIN((F16+K$9)*PI()/180)-SQRT(S$3^2-(O$3-P$3-R$3*COS((F16+K$9)*PI()/180))^2))/5)</f>
        <v>-51299</v>
      </c>
      <c r="L16" s="24">
        <f>-TRUNC(U$3*T$3*(Q$3-R$3*SIN((G16+L$9)*PI()/180)-SQRT(S$3^2-(O$3-P$3-R$3*COS((G16+L$9)*PI()/180))^2))/5)</f>
        <v>25046</v>
      </c>
      <c r="M16" s="25">
        <f>-TRUNC(K$3*J$3*(G$3-H$3*SIN((H16+M$9)*PI()/180)-SQRT(I$3^2-(E$3-F$3-H$3*COS((H16+M$9)*PI()/180))^2))/5)</f>
        <v>-18616</v>
      </c>
      <c r="N16" s="54">
        <f t="shared" si="2"/>
        <v>5.31</v>
      </c>
      <c r="O16" s="55">
        <f t="shared" ref="O16:R16" si="11">TRUNC(J16*$M$8)</f>
        <v>-50351</v>
      </c>
      <c r="P16" s="55">
        <f t="shared" si="11"/>
        <v>-48734</v>
      </c>
      <c r="Q16" s="55">
        <f t="shared" si="11"/>
        <v>23793</v>
      </c>
      <c r="R16" s="68">
        <f t="shared" si="11"/>
        <v>-17685</v>
      </c>
      <c r="S16" s="1"/>
      <c r="T16" s="1"/>
      <c r="U16" s="1"/>
      <c r="V16" s="1"/>
    </row>
    <row r="17" spans="1:22">
      <c r="A17" s="1"/>
      <c r="B17" s="1"/>
      <c r="C17" s="1">
        <v>1.05</v>
      </c>
      <c r="D17" s="23">
        <f t="shared" si="4"/>
        <v>6.95</v>
      </c>
      <c r="E17" s="26">
        <v>0</v>
      </c>
      <c r="F17" s="26">
        <v>-4</v>
      </c>
      <c r="G17" s="24">
        <f>F15</f>
        <v>58</v>
      </c>
      <c r="H17" s="25">
        <f>E15</f>
        <v>75</v>
      </c>
      <c r="I17" s="53">
        <f t="shared" si="1"/>
        <v>6.255</v>
      </c>
      <c r="J17" s="24">
        <f>-TRUNC(K$3*J$3*(G$3-H$3*SIN((E17+J$9)*PI()/180)-SQRT(I$3^2-(E$3-F$3-H$3*COS((E17+J$9)*PI()/180))^2))/5)</f>
        <v>-1</v>
      </c>
      <c r="K17" s="24">
        <f>-TRUNC(U$3*T$3*(Q$3-R$3*SIN((F17+K$9)*PI()/180)-SQRT(S$3^2-(O$3-P$3-R$3*COS((F17+K$9)*PI()/180))^2))/5)</f>
        <v>6332</v>
      </c>
      <c r="L17" s="24">
        <f>-TRUNC(U$3*T$3*(Q$3-R$3*SIN((G17+L$9)*PI()/180)-SQRT(S$3^2-(O$3-P$3-R$3*COS((G17+L$9)*PI()/180))^2))/5)</f>
        <v>-108882</v>
      </c>
      <c r="M17" s="25">
        <f>-TRUNC(K$3*J$3*(G$3-H$3*SIN((H17+M$9)*PI()/180)-SQRT(I$3^2-(E$3-F$3-H$3*COS((H17+M$9)*PI()/180))^2))/5)</f>
        <v>-150248</v>
      </c>
      <c r="N17" s="54">
        <f t="shared" si="2"/>
        <v>6.255</v>
      </c>
      <c r="O17" s="55">
        <f t="shared" ref="O17:R17" si="12">TRUNC(J17*$M$8)</f>
        <v>0</v>
      </c>
      <c r="P17" s="55">
        <f t="shared" si="12"/>
        <v>6015</v>
      </c>
      <c r="Q17" s="55">
        <f t="shared" si="12"/>
        <v>-103437</v>
      </c>
      <c r="R17" s="68">
        <f t="shared" si="12"/>
        <v>-142735</v>
      </c>
      <c r="S17" s="1"/>
      <c r="T17" s="1"/>
      <c r="U17" s="1"/>
      <c r="V17" s="1"/>
    </row>
    <row r="18" spans="1:22">
      <c r="A18" s="1"/>
      <c r="B18" s="1"/>
      <c r="C18" s="1">
        <v>0.9</v>
      </c>
      <c r="D18" s="23">
        <f t="shared" si="4"/>
        <v>7.85</v>
      </c>
      <c r="E18" s="26">
        <v>16</v>
      </c>
      <c r="F18" s="26">
        <v>-18</v>
      </c>
      <c r="G18" s="24">
        <f>F16</f>
        <v>28</v>
      </c>
      <c r="H18" s="25">
        <f>E16</f>
        <v>34</v>
      </c>
      <c r="I18" s="53">
        <f t="shared" si="1"/>
        <v>7.065</v>
      </c>
      <c r="J18" s="24">
        <f>-TRUNC(K$3*J$3*(G$3-H$3*SIN((E18+J$9)*PI()/180)-SQRT(I$3^2-(E$3-F$3-H$3*COS((E18+J$9)*PI()/180))^2))/5)</f>
        <v>-18616</v>
      </c>
      <c r="K18" s="24">
        <f>-TRUNC(U$3*T$3*(Q$3-R$3*SIN((F18+K$9)*PI()/180)-SQRT(S$3^2-(O$3-P$3-R$3*COS((F18+K$9)*PI()/180))^2))/5)</f>
        <v>25046</v>
      </c>
      <c r="L18" s="24">
        <f>-TRUNC(U$3*T$3*(Q$3-R$3*SIN((G18+L$9)*PI()/180)-SQRT(S$3^2-(O$3-P$3-R$3*COS((G18+L$9)*PI()/180))^2))/5)</f>
        <v>-51299</v>
      </c>
      <c r="M18" s="25">
        <f>-TRUNC(K$3*J$3*(G$3-H$3*SIN((H18+M$9)*PI()/180)-SQRT(I$3^2-(E$3-F$3-H$3*COS((H18+M$9)*PI()/180))^2))/5)</f>
        <v>-53002</v>
      </c>
      <c r="N18" s="54">
        <f t="shared" si="2"/>
        <v>7.065</v>
      </c>
      <c r="O18" s="55">
        <f t="shared" ref="O18:R18" si="13">TRUNC(J18*$M$8)</f>
        <v>-17685</v>
      </c>
      <c r="P18" s="55">
        <f t="shared" si="13"/>
        <v>23793</v>
      </c>
      <c r="Q18" s="55">
        <f t="shared" si="13"/>
        <v>-48734</v>
      </c>
      <c r="R18" s="68">
        <f t="shared" si="13"/>
        <v>-50351</v>
      </c>
      <c r="S18" s="1"/>
      <c r="T18" s="1"/>
      <c r="U18" s="1"/>
      <c r="V18" s="1"/>
    </row>
    <row r="19" spans="1:22">
      <c r="A19" s="1"/>
      <c r="B19" s="1"/>
      <c r="C19" s="1">
        <v>1.05</v>
      </c>
      <c r="D19" s="23">
        <f t="shared" si="4"/>
        <v>8.9</v>
      </c>
      <c r="E19" s="24">
        <f t="shared" ref="E19:H19" si="14">E15</f>
        <v>75</v>
      </c>
      <c r="F19" s="24">
        <f t="shared" si="14"/>
        <v>58</v>
      </c>
      <c r="G19" s="24">
        <f t="shared" si="14"/>
        <v>-4</v>
      </c>
      <c r="H19" s="25">
        <f t="shared" si="14"/>
        <v>0</v>
      </c>
      <c r="I19" s="53">
        <f t="shared" si="1"/>
        <v>8.01</v>
      </c>
      <c r="J19" s="24">
        <f>-TRUNC(K$3*J$3*(G$3-H$3*SIN((E19+J$9)*PI()/180)-SQRT(I$3^2-(E$3-F$3-H$3*COS((E19+J$9)*PI()/180))^2))/5)</f>
        <v>-150248</v>
      </c>
      <c r="K19" s="24">
        <f>-TRUNC(U$3*T$3*(Q$3-R$3*SIN((F19+K$9)*PI()/180)-SQRT(S$3^2-(O$3-P$3-R$3*COS((F19+K$9)*PI()/180))^2))/5)</f>
        <v>-108882</v>
      </c>
      <c r="L19" s="24">
        <f>-TRUNC(U$3*T$3*(Q$3-R$3*SIN((G19+L$9)*PI()/180)-SQRT(S$3^2-(O$3-P$3-R$3*COS((G19+L$9)*PI()/180))^2))/5)</f>
        <v>6332</v>
      </c>
      <c r="M19" s="25">
        <f>-TRUNC(K$3*J$3*(G$3-H$3*SIN((H19+M$9)*PI()/180)-SQRT(I$3^2-(E$3-F$3-H$3*COS((H19+M$9)*PI()/180))^2))/5)</f>
        <v>-1</v>
      </c>
      <c r="N19" s="54">
        <f t="shared" si="2"/>
        <v>8.01</v>
      </c>
      <c r="O19" s="55">
        <f t="shared" ref="O19:R19" si="15">TRUNC(J19*$M$8)</f>
        <v>-142735</v>
      </c>
      <c r="P19" s="55">
        <f t="shared" si="15"/>
        <v>-103437</v>
      </c>
      <c r="Q19" s="55">
        <f t="shared" si="15"/>
        <v>6015</v>
      </c>
      <c r="R19" s="68">
        <f t="shared" si="15"/>
        <v>0</v>
      </c>
      <c r="S19" s="1"/>
      <c r="T19" s="1"/>
      <c r="U19" s="1"/>
      <c r="V19" s="1"/>
    </row>
    <row r="20" spans="1:22">
      <c r="A20" s="1"/>
      <c r="B20" s="1"/>
      <c r="C20" s="1">
        <v>0.9</v>
      </c>
      <c r="D20" s="23">
        <f t="shared" si="4"/>
        <v>9.8</v>
      </c>
      <c r="E20" s="24">
        <f t="shared" ref="E20:H20" si="16">E16</f>
        <v>34</v>
      </c>
      <c r="F20" s="24">
        <f t="shared" si="16"/>
        <v>28</v>
      </c>
      <c r="G20" s="24">
        <f t="shared" si="16"/>
        <v>-18</v>
      </c>
      <c r="H20" s="25">
        <f t="shared" si="16"/>
        <v>16</v>
      </c>
      <c r="I20" s="53">
        <f t="shared" si="1"/>
        <v>8.82</v>
      </c>
      <c r="J20" s="24">
        <f>-TRUNC(K$3*J$3*(G$3-H$3*SIN((E20+J$9)*PI()/180)-SQRT(I$3^2-(E$3-F$3-H$3*COS((E20+J$9)*PI()/180))^2))/5)</f>
        <v>-53002</v>
      </c>
      <c r="K20" s="24">
        <f>-TRUNC(U$3*T$3*(Q$3-R$3*SIN((F20+K$9)*PI()/180)-SQRT(S$3^2-(O$3-P$3-R$3*COS((F20+K$9)*PI()/180))^2))/5)</f>
        <v>-51299</v>
      </c>
      <c r="L20" s="24">
        <f>-TRUNC(U$3*T$3*(Q$3-R$3*SIN((G20+L$9)*PI()/180)-SQRT(S$3^2-(O$3-P$3-R$3*COS((G20+L$9)*PI()/180))^2))/5)</f>
        <v>25046</v>
      </c>
      <c r="M20" s="25">
        <f>-TRUNC(K$3*J$3*(G$3-H$3*SIN((H20+M$9)*PI()/180)-SQRT(I$3^2-(E$3-F$3-H$3*COS((H20+M$9)*PI()/180))^2))/5)</f>
        <v>-18616</v>
      </c>
      <c r="N20" s="54">
        <f t="shared" si="2"/>
        <v>8.82</v>
      </c>
      <c r="O20" s="55">
        <f t="shared" ref="O20:R20" si="17">TRUNC(J20*$M$8)</f>
        <v>-50351</v>
      </c>
      <c r="P20" s="55">
        <f t="shared" si="17"/>
        <v>-48734</v>
      </c>
      <c r="Q20" s="55">
        <f t="shared" si="17"/>
        <v>23793</v>
      </c>
      <c r="R20" s="68">
        <f t="shared" si="17"/>
        <v>-17685</v>
      </c>
      <c r="S20" s="1"/>
      <c r="T20" s="1"/>
      <c r="U20" s="1"/>
      <c r="V20" s="1"/>
    </row>
    <row r="21" spans="1:22">
      <c r="A21" s="1"/>
      <c r="B21" s="1"/>
      <c r="C21" s="1">
        <v>1.05</v>
      </c>
      <c r="D21" s="23">
        <f t="shared" si="4"/>
        <v>10.85</v>
      </c>
      <c r="E21" s="24">
        <f t="shared" ref="E21:H21" si="18">E17</f>
        <v>0</v>
      </c>
      <c r="F21" s="24">
        <f t="shared" si="18"/>
        <v>-4</v>
      </c>
      <c r="G21" s="24">
        <f t="shared" si="18"/>
        <v>58</v>
      </c>
      <c r="H21" s="25">
        <f t="shared" si="18"/>
        <v>75</v>
      </c>
      <c r="I21" s="53">
        <f t="shared" si="1"/>
        <v>9.765</v>
      </c>
      <c r="J21" s="24">
        <f>-TRUNC(K$3*J$3*(G$3-H$3*SIN((E21+J$9)*PI()/180)-SQRT(I$3^2-(E$3-F$3-H$3*COS((E21+J$9)*PI()/180))^2))/5)</f>
        <v>-1</v>
      </c>
      <c r="K21" s="24">
        <f>-TRUNC(U$3*T$3*(Q$3-R$3*SIN((F21+K$9)*PI()/180)-SQRT(S$3^2-(O$3-P$3-R$3*COS((F21+K$9)*PI()/180))^2))/5)</f>
        <v>6332</v>
      </c>
      <c r="L21" s="24">
        <f>-TRUNC(U$3*T$3*(Q$3-R$3*SIN((G21+L$9)*PI()/180)-SQRT(S$3^2-(O$3-P$3-R$3*COS((G21+L$9)*PI()/180))^2))/5)</f>
        <v>-108882</v>
      </c>
      <c r="M21" s="25">
        <f>-TRUNC(K$3*J$3*(G$3-H$3*SIN((H21+M$9)*PI()/180)-SQRT(I$3^2-(E$3-F$3-H$3*COS((H21+M$9)*PI()/180))^2))/5)</f>
        <v>-150248</v>
      </c>
      <c r="N21" s="54">
        <f t="shared" si="2"/>
        <v>9.765</v>
      </c>
      <c r="O21" s="55">
        <f t="shared" ref="O21:R21" si="19">TRUNC(J21*$M$8)</f>
        <v>0</v>
      </c>
      <c r="P21" s="55">
        <f t="shared" si="19"/>
        <v>6015</v>
      </c>
      <c r="Q21" s="55">
        <f t="shared" si="19"/>
        <v>-103437</v>
      </c>
      <c r="R21" s="68">
        <f t="shared" si="19"/>
        <v>-142735</v>
      </c>
      <c r="S21" s="1"/>
      <c r="T21" s="1"/>
      <c r="U21" s="1"/>
      <c r="V21" s="1"/>
    </row>
    <row r="22" spans="1:22">
      <c r="A22" s="1"/>
      <c r="B22" s="1"/>
      <c r="C22" s="1">
        <v>0.9</v>
      </c>
      <c r="D22" s="23">
        <f t="shared" si="4"/>
        <v>11.75</v>
      </c>
      <c r="E22" s="24">
        <f t="shared" ref="E22:H22" si="20">E18</f>
        <v>16</v>
      </c>
      <c r="F22" s="24">
        <f t="shared" si="20"/>
        <v>-18</v>
      </c>
      <c r="G22" s="24">
        <f t="shared" si="20"/>
        <v>28</v>
      </c>
      <c r="H22" s="25">
        <f t="shared" si="20"/>
        <v>34</v>
      </c>
      <c r="I22" s="53">
        <f t="shared" si="1"/>
        <v>10.575</v>
      </c>
      <c r="J22" s="24">
        <f>-TRUNC(K$3*J$3*(G$3-H$3*SIN((E22+J$9)*PI()/180)-SQRT(I$3^2-(E$3-F$3-H$3*COS((E22+J$9)*PI()/180))^2))/5)</f>
        <v>-18616</v>
      </c>
      <c r="K22" s="24">
        <f>-TRUNC(U$3*T$3*(Q$3-R$3*SIN((F22+K$9)*PI()/180)-SQRT(S$3^2-(O$3-P$3-R$3*COS((F22+K$9)*PI()/180))^2))/5)</f>
        <v>25046</v>
      </c>
      <c r="L22" s="24">
        <f>-TRUNC(U$3*T$3*(Q$3-R$3*SIN((G22+L$9)*PI()/180)-SQRT(S$3^2-(O$3-P$3-R$3*COS((G22+L$9)*PI()/180))^2))/5)</f>
        <v>-51299</v>
      </c>
      <c r="M22" s="25">
        <f>-TRUNC(K$3*J$3*(G$3-H$3*SIN((H22+M$9)*PI()/180)-SQRT(I$3^2-(E$3-F$3-H$3*COS((H22+M$9)*PI()/180))^2))/5)</f>
        <v>-53002</v>
      </c>
      <c r="N22" s="54">
        <f t="shared" si="2"/>
        <v>10.575</v>
      </c>
      <c r="O22" s="55">
        <f t="shared" ref="O22:R22" si="21">TRUNC(J22*$M$8)</f>
        <v>-17685</v>
      </c>
      <c r="P22" s="55">
        <f t="shared" si="21"/>
        <v>23793</v>
      </c>
      <c r="Q22" s="55">
        <f t="shared" si="21"/>
        <v>-48734</v>
      </c>
      <c r="R22" s="68">
        <f t="shared" si="21"/>
        <v>-50351</v>
      </c>
      <c r="S22" s="1"/>
      <c r="T22" s="1"/>
      <c r="U22" s="1"/>
      <c r="V22" s="1"/>
    </row>
    <row r="23" spans="1:22">
      <c r="A23" s="1"/>
      <c r="B23" s="1"/>
      <c r="C23" s="27">
        <v>0.8</v>
      </c>
      <c r="D23" s="28">
        <f t="shared" si="4"/>
        <v>12.55</v>
      </c>
      <c r="E23" s="26">
        <v>55</v>
      </c>
      <c r="F23" s="26">
        <v>36</v>
      </c>
      <c r="G23" s="24">
        <f>F17</f>
        <v>-4</v>
      </c>
      <c r="H23" s="25">
        <f>E17</f>
        <v>0</v>
      </c>
      <c r="I23" s="53">
        <f t="shared" si="1"/>
        <v>11.295</v>
      </c>
      <c r="J23" s="24">
        <f>-TRUNC(K$3*J$3*(G$3-H$3*SIN((E23+J$9)*PI()/180)-SQRT(I$3^2-(E$3-F$3-H$3*COS((E23+J$9)*PI()/180))^2))/5)</f>
        <v>-102298</v>
      </c>
      <c r="K23" s="24">
        <f>-TRUNC(U$3*T$3*(Q$3-R$3*SIN((F23+K$9)*PI()/180)-SQRT(S$3^2-(O$3-P$3-R$3*COS((F23+K$9)*PI()/180))^2))/5)</f>
        <v>-66903</v>
      </c>
      <c r="L23" s="24">
        <f>-TRUNC(U$3*T$3*(Q$3-R$3*SIN((G23+L$9)*PI()/180)-SQRT(S$3^2-(O$3-P$3-R$3*COS((G23+L$9)*PI()/180))^2))/5)</f>
        <v>6332</v>
      </c>
      <c r="M23" s="25">
        <f>-TRUNC(K$3*J$3*(G$3-H$3*SIN((H23+M$9)*PI()/180)-SQRT(I$3^2-(E$3-F$3-H$3*COS((H23+M$9)*PI()/180))^2))/5)</f>
        <v>-1</v>
      </c>
      <c r="N23" s="54">
        <f t="shared" si="2"/>
        <v>11.295</v>
      </c>
      <c r="O23" s="55">
        <f t="shared" ref="O23:R23" si="22">TRUNC(J23*$M$8)</f>
        <v>-97183</v>
      </c>
      <c r="P23" s="55">
        <f t="shared" si="22"/>
        <v>-63557</v>
      </c>
      <c r="Q23" s="55">
        <f t="shared" si="22"/>
        <v>6015</v>
      </c>
      <c r="R23" s="68">
        <f t="shared" si="22"/>
        <v>0</v>
      </c>
      <c r="S23" s="1"/>
      <c r="T23" s="1"/>
      <c r="U23" s="1"/>
      <c r="V23" s="1"/>
    </row>
    <row r="24" ht="14.25" spans="1:22">
      <c r="A24" s="1"/>
      <c r="B24" s="1"/>
      <c r="C24" s="27">
        <v>1</v>
      </c>
      <c r="D24" s="29">
        <f t="shared" si="4"/>
        <v>13.55</v>
      </c>
      <c r="E24" s="30">
        <v>0</v>
      </c>
      <c r="F24" s="30">
        <v>0</v>
      </c>
      <c r="G24" s="30">
        <v>0</v>
      </c>
      <c r="H24" s="31">
        <v>0</v>
      </c>
      <c r="I24" s="53">
        <f t="shared" si="1"/>
        <v>12.195</v>
      </c>
      <c r="J24" s="24">
        <f>-TRUNC(K$3*J$3*(G$3-H$3*SIN((E24+J$9)*PI()/180)-SQRT(I$3^2-(E$3-F$3-H$3*COS((E24+J$9)*PI()/180))^2))/5)</f>
        <v>-1</v>
      </c>
      <c r="K24" s="24">
        <f>-TRUNC(U$3*T$3*(Q$3-R$3*SIN((F24+K$9)*PI()/180)-SQRT(S$3^2-(O$3-P$3-R$3*COS((F24+K$9)*PI()/180))^2))/5)</f>
        <v>-2</v>
      </c>
      <c r="L24" s="24">
        <f>-TRUNC(U$3*T$3*(Q$3-R$3*SIN((G24+L$9)*PI()/180)-SQRT(S$3^2-(O$3-P$3-R$3*COS((G24+L$9)*PI()/180))^2))/5)</f>
        <v>-2</v>
      </c>
      <c r="M24" s="25">
        <f>-TRUNC(K$3*J$3*(G$3-H$3*SIN((H24+M$9)*PI()/180)-SQRT(I$3^2-(E$3-F$3-H$3*COS((H24+M$9)*PI()/180))^2))/5)</f>
        <v>-1</v>
      </c>
      <c r="N24" s="56">
        <f t="shared" si="2"/>
        <v>12.195</v>
      </c>
      <c r="O24" s="57">
        <f t="shared" ref="O24:R24" si="23">TRUNC(J24*$M$8)</f>
        <v>0</v>
      </c>
      <c r="P24" s="57">
        <f t="shared" si="23"/>
        <v>-1</v>
      </c>
      <c r="Q24" s="57">
        <f t="shared" si="23"/>
        <v>-1</v>
      </c>
      <c r="R24" s="69">
        <f t="shared" si="23"/>
        <v>0</v>
      </c>
      <c r="S24" s="1"/>
      <c r="T24" s="1"/>
      <c r="U24" s="1"/>
      <c r="V24" s="1"/>
    </row>
    <row r="25" spans="1:22">
      <c r="A25">
        <v>2.955</v>
      </c>
      <c r="B25">
        <v>-1.26996951219512</v>
      </c>
      <c r="C25">
        <v>-2.88841463414634</v>
      </c>
      <c r="D25" s="28">
        <v>0</v>
      </c>
      <c r="E25" s="1">
        <f>RStop40!H25</f>
        <v>31.53624858</v>
      </c>
      <c r="F25" s="1">
        <f>RStop40!G25</f>
        <v>5.122775929</v>
      </c>
      <c r="G25" s="1">
        <f>RStop40!F25</f>
        <v>26.42470327</v>
      </c>
      <c r="H25" s="1">
        <f>RStop40!E25</f>
        <v>21.35819779</v>
      </c>
      <c r="I25" s="58">
        <f t="shared" ref="I25:I88" si="24">D25</f>
        <v>0</v>
      </c>
      <c r="J25" s="24">
        <f>-TRUNC(K$3*J$3*(G$3-H$3*SIN((E25+J$9)*PI()/180)-SQRT(I$3^2-(E$3-F$3-H$3*COS((E25+J$9)*PI()/180))^2))/5)</f>
        <v>-47693</v>
      </c>
      <c r="K25" s="24">
        <f>-TRUNC(U$3*T$3*(Q$3-R$3*SIN((F25+K$9)*PI()/180)-SQRT(S$3^2-(O$3-P$3-R$3*COS((F25+K$9)*PI()/180))^2))/5)</f>
        <v>-8610</v>
      </c>
      <c r="L25" s="24">
        <f>-TRUNC(U$3*T$3*(Q$3-R$3*SIN((G25+L$9)*PI()/180)-SQRT(S$3^2-(O$3-P$3-R$3*COS((G25+L$9)*PI()/180))^2))/5)</f>
        <v>-48237</v>
      </c>
      <c r="M25" s="25">
        <f>-TRUNC(K$3*J$3*(G$3-H$3*SIN((H25+M$9)*PI()/180)-SQRT(I$3^2-(E$3-F$3-H$3*COS((H25+M$9)*PI()/180))^2))/5)</f>
        <v>-27647</v>
      </c>
      <c r="N25" s="73">
        <f t="shared" si="2"/>
        <v>0</v>
      </c>
      <c r="O25" s="74">
        <v>0</v>
      </c>
      <c r="P25" s="74">
        <v>0</v>
      </c>
      <c r="Q25" s="1">
        <f>V25</f>
        <v>0</v>
      </c>
      <c r="R25" s="74">
        <v>0</v>
      </c>
      <c r="S25" s="1"/>
      <c r="T25" s="1">
        <f>RStop40!T25</f>
        <v>0.04</v>
      </c>
      <c r="U25" s="70"/>
      <c r="V25" s="1"/>
    </row>
    <row r="26" spans="1:22">
      <c r="A26">
        <v>2.97</v>
      </c>
      <c r="B26">
        <v>-1.27088414634146</v>
      </c>
      <c r="C26">
        <v>-2.90945121951219</v>
      </c>
      <c r="D26" s="28">
        <f t="shared" ref="D26:D89" si="25">D25+T26</f>
        <v>0.04</v>
      </c>
      <c r="E26" s="1">
        <f>RStop40!H26</f>
        <v>31.3621105</v>
      </c>
      <c r="F26" s="1">
        <f>RStop40!G26</f>
        <v>4.903899875</v>
      </c>
      <c r="G26" s="1">
        <f>RStop40!F26</f>
        <v>26.4852637</v>
      </c>
      <c r="H26" s="1">
        <f>RStop40!E26</f>
        <v>21.73224231</v>
      </c>
      <c r="I26" s="58">
        <f t="shared" si="24"/>
        <v>0.04</v>
      </c>
      <c r="J26" s="24">
        <f>-TRUNC(K$3*J$3*(G$3-H$3*SIN((E26+J$9)*PI()/180)-SQRT(I$3^2-(E$3-F$3-H$3*COS((E26+J$9)*PI()/180))^2))/5)</f>
        <v>-47323</v>
      </c>
      <c r="K26" s="24">
        <f>-TRUNC(U$3*T$3*(Q$3-R$3*SIN((F26+K$9)*PI()/180)-SQRT(S$3^2-(O$3-P$3-R$3*COS((F26+K$9)*PI()/180))^2))/5)</f>
        <v>-8232</v>
      </c>
      <c r="L26" s="24">
        <f>-TRUNC(U$3*T$3*(Q$3-R$3*SIN((G26+L$9)*PI()/180)-SQRT(S$3^2-(O$3-P$3-R$3*COS((G26+L$9)*PI()/180))^2))/5)</f>
        <v>-48354</v>
      </c>
      <c r="M26" s="25">
        <f>-TRUNC(K$3*J$3*(G$3-H$3*SIN((H26+M$9)*PI()/180)-SQRT(I$3^2-(E$3-F$3-H$3*COS((H26+M$9)*PI()/180))^2))/5)</f>
        <v>-28321</v>
      </c>
      <c r="N26" s="59">
        <f t="shared" si="2"/>
        <v>0.04</v>
      </c>
      <c r="O26" s="60">
        <f t="shared" ref="O26:O89" si="26">(J26-J25)/(D26-D25)</f>
        <v>9250</v>
      </c>
      <c r="P26" s="60">
        <f t="shared" ref="P26:P89" si="27">(K26-K25)/(D26-D25)</f>
        <v>9450</v>
      </c>
      <c r="Q26" s="1">
        <f t="shared" ref="Q26:Q89" si="28">(L26-L25)/(I26-I25)</f>
        <v>-2925</v>
      </c>
      <c r="R26" s="60">
        <f t="shared" ref="R26:R89" si="29">(M26-M25)/(I26-I25)</f>
        <v>-16850</v>
      </c>
      <c r="S26" s="1"/>
      <c r="T26" s="1">
        <f t="shared" ref="T26:T89" si="30">$T$25</f>
        <v>0.04</v>
      </c>
      <c r="U26" s="70"/>
      <c r="V26" s="1"/>
    </row>
    <row r="27" spans="1:22">
      <c r="A27">
        <v>2.985</v>
      </c>
      <c r="B27">
        <v>-1.27957317073171</v>
      </c>
      <c r="C27">
        <v>-2.92682926829268</v>
      </c>
      <c r="D27" s="28">
        <f t="shared" si="25"/>
        <v>0.08</v>
      </c>
      <c r="E27" s="1">
        <f>RStop40!H27</f>
        <v>31.18204775</v>
      </c>
      <c r="F27" s="1">
        <f>RStop40!G27</f>
        <v>4.671920373</v>
      </c>
      <c r="G27" s="1">
        <f>RStop40!F27</f>
        <v>26.53904149</v>
      </c>
      <c r="H27" s="1">
        <f>RStop40!E27</f>
        <v>22.1127147</v>
      </c>
      <c r="I27" s="58">
        <f t="shared" si="24"/>
        <v>0.08</v>
      </c>
      <c r="J27" s="24">
        <f>-TRUNC(K$3*J$3*(G$3-H$3*SIN((E27+J$9)*PI()/180)-SQRT(I$3^2-(E$3-F$3-H$3*COS((E27+J$9)*PI()/180))^2))/5)</f>
        <v>-46942</v>
      </c>
      <c r="K27" s="24">
        <f>-TRUNC(U$3*T$3*(Q$3-R$3*SIN((F27+K$9)*PI()/180)-SQRT(S$3^2-(O$3-P$3-R$3*COS((F27+K$9)*PI()/180))^2))/5)</f>
        <v>-7832</v>
      </c>
      <c r="L27" s="24">
        <f>-TRUNC(U$3*T$3*(Q$3-R$3*SIN((G27+L$9)*PI()/180)-SQRT(S$3^2-(O$3-P$3-R$3*COS((G27+L$9)*PI()/180))^2))/5)</f>
        <v>-48459</v>
      </c>
      <c r="M27" s="25">
        <f>-TRUNC(K$3*J$3*(G$3-H$3*SIN((H27+M$9)*PI()/180)-SQRT(I$3^2-(E$3-F$3-H$3*COS((H27+M$9)*PI()/180))^2))/5)</f>
        <v>-29011</v>
      </c>
      <c r="N27" s="59">
        <f t="shared" si="2"/>
        <v>0.08</v>
      </c>
      <c r="O27" s="60">
        <f t="shared" si="26"/>
        <v>9525</v>
      </c>
      <c r="P27" s="60">
        <f t="shared" si="27"/>
        <v>10000</v>
      </c>
      <c r="Q27" s="1">
        <f t="shared" si="28"/>
        <v>-2625</v>
      </c>
      <c r="R27" s="60">
        <f t="shared" si="29"/>
        <v>-17250</v>
      </c>
      <c r="S27" s="1"/>
      <c r="T27" s="1">
        <f t="shared" si="30"/>
        <v>0.04</v>
      </c>
      <c r="U27" s="70"/>
      <c r="V27" s="1"/>
    </row>
    <row r="28" spans="1:22">
      <c r="A28">
        <v>3</v>
      </c>
      <c r="B28">
        <v>-1.29512195121951</v>
      </c>
      <c r="C28">
        <v>-2.94009146341463</v>
      </c>
      <c r="D28" s="28">
        <f t="shared" si="25"/>
        <v>0.12</v>
      </c>
      <c r="E28" s="1">
        <f>RStop40!H28</f>
        <v>30.99084047</v>
      </c>
      <c r="F28" s="1">
        <f>RStop40!G28</f>
        <v>4.41555333</v>
      </c>
      <c r="G28" s="1">
        <f>RStop40!F28</f>
        <v>26.58017373</v>
      </c>
      <c r="H28" s="1">
        <f>RStop40!E28</f>
        <v>22.50500005</v>
      </c>
      <c r="I28" s="58">
        <f t="shared" si="24"/>
        <v>0.12</v>
      </c>
      <c r="J28" s="24">
        <f>-TRUNC(K$3*J$3*(G$3-H$3*SIN((E28+J$9)*PI()/180)-SQRT(I$3^2-(E$3-F$3-H$3*COS((E28+J$9)*PI()/180))^2))/5)</f>
        <v>-46538</v>
      </c>
      <c r="K28" s="24">
        <f>-TRUNC(U$3*T$3*(Q$3-R$3*SIN((F28+K$9)*PI()/180)-SQRT(S$3^2-(O$3-P$3-R$3*COS((F28+K$9)*PI()/180))^2))/5)</f>
        <v>-7392</v>
      </c>
      <c r="L28" s="24">
        <f>-TRUNC(U$3*T$3*(Q$3-R$3*SIN((G28+L$9)*PI()/180)-SQRT(S$3^2-(O$3-P$3-R$3*COS((G28+L$9)*PI()/180))^2))/5)</f>
        <v>-48539</v>
      </c>
      <c r="M28" s="25">
        <f>-TRUNC(K$3*J$3*(G$3-H$3*SIN((H28+M$9)*PI()/180)-SQRT(I$3^2-(E$3-F$3-H$3*COS((H28+M$9)*PI()/180))^2))/5)</f>
        <v>-29730</v>
      </c>
      <c r="N28" s="59">
        <f t="shared" si="2"/>
        <v>0.12</v>
      </c>
      <c r="O28" s="60">
        <f t="shared" si="26"/>
        <v>10100</v>
      </c>
      <c r="P28" s="60">
        <f t="shared" si="27"/>
        <v>11000</v>
      </c>
      <c r="Q28" s="1">
        <f t="shared" si="28"/>
        <v>-2000</v>
      </c>
      <c r="R28" s="60">
        <f t="shared" si="29"/>
        <v>-17975</v>
      </c>
      <c r="S28" s="1"/>
      <c r="T28" s="1">
        <f t="shared" si="30"/>
        <v>0.04</v>
      </c>
      <c r="U28" s="70"/>
      <c r="V28" s="1"/>
    </row>
    <row r="29" spans="1:22">
      <c r="A29">
        <v>3.015</v>
      </c>
      <c r="B29">
        <v>-1.31432926829268</v>
      </c>
      <c r="C29">
        <v>-2.95015243902439</v>
      </c>
      <c r="D29" s="28">
        <f t="shared" si="25"/>
        <v>0.16</v>
      </c>
      <c r="E29" s="1">
        <f>RStop40!H29</f>
        <v>30.78400428</v>
      </c>
      <c r="F29" s="1">
        <f>RStop40!G29</f>
        <v>4.125405119</v>
      </c>
      <c r="G29" s="1">
        <f>RStop40!F29</f>
        <v>26.60375368</v>
      </c>
      <c r="H29" s="1">
        <f>RStop40!E29</f>
        <v>22.91340389</v>
      </c>
      <c r="I29" s="58">
        <f t="shared" si="24"/>
        <v>0.16</v>
      </c>
      <c r="J29" s="24">
        <f>-TRUNC(K$3*J$3*(G$3-H$3*SIN((E29+J$9)*PI()/180)-SQRT(I$3^2-(E$3-F$3-H$3*COS((E29+J$9)*PI()/180))^2))/5)</f>
        <v>-46103</v>
      </c>
      <c r="K29" s="24">
        <f>-TRUNC(U$3*T$3*(Q$3-R$3*SIN((F29+K$9)*PI()/180)-SQRT(S$3^2-(O$3-P$3-R$3*COS((F29+K$9)*PI()/180))^2))/5)</f>
        <v>-6895</v>
      </c>
      <c r="L29" s="24">
        <f>-TRUNC(U$3*T$3*(Q$3-R$3*SIN((G29+L$9)*PI()/180)-SQRT(S$3^2-(O$3-P$3-R$3*COS((G29+L$9)*PI()/180))^2))/5)</f>
        <v>-48584</v>
      </c>
      <c r="M29" s="25">
        <f>-TRUNC(K$3*J$3*(G$3-H$3*SIN((H29+M$9)*PI()/180)-SQRT(I$3^2-(E$3-F$3-H$3*COS((H29+M$9)*PI()/180))^2))/5)</f>
        <v>-30483</v>
      </c>
      <c r="N29" s="59">
        <f t="shared" si="2"/>
        <v>0.16</v>
      </c>
      <c r="O29" s="60">
        <f t="shared" si="26"/>
        <v>10875</v>
      </c>
      <c r="P29" s="60">
        <f t="shared" si="27"/>
        <v>12425</v>
      </c>
      <c r="Q29" s="1">
        <f t="shared" si="28"/>
        <v>-1125</v>
      </c>
      <c r="R29" s="60">
        <f t="shared" si="29"/>
        <v>-18825</v>
      </c>
      <c r="S29" s="1"/>
      <c r="T29" s="1">
        <f t="shared" si="30"/>
        <v>0.04</v>
      </c>
      <c r="U29" s="70"/>
      <c r="V29" s="1"/>
    </row>
    <row r="30" spans="1:22">
      <c r="A30">
        <v>3.03</v>
      </c>
      <c r="B30">
        <v>-1.33170731707317</v>
      </c>
      <c r="C30">
        <v>-2.95792682926829</v>
      </c>
      <c r="D30" s="28">
        <f t="shared" si="25"/>
        <v>0.2</v>
      </c>
      <c r="E30" s="1">
        <f>RStop40!H30</f>
        <v>30.55775355</v>
      </c>
      <c r="F30" s="1">
        <f>RStop40!G30</f>
        <v>3.793868889</v>
      </c>
      <c r="G30" s="1">
        <f>RStop40!F30</f>
        <v>26.60577909</v>
      </c>
      <c r="H30" s="1">
        <f>RStop40!E30</f>
        <v>23.34121608</v>
      </c>
      <c r="I30" s="58">
        <f t="shared" si="24"/>
        <v>0.2</v>
      </c>
      <c r="J30" s="24">
        <f>-TRUNC(K$3*J$3*(G$3-H$3*SIN((E30+J$9)*PI()/180)-SQRT(I$3^2-(E$3-F$3-H$3*COS((E30+J$9)*PI()/180))^2))/5)</f>
        <v>-45627</v>
      </c>
      <c r="K30" s="24">
        <f>-TRUNC(U$3*T$3*(Q$3-R$3*SIN((F30+K$9)*PI()/180)-SQRT(S$3^2-(O$3-P$3-R$3*COS((F30+K$9)*PI()/180))^2))/5)</f>
        <v>-6328</v>
      </c>
      <c r="L30" s="24">
        <f>-TRUNC(U$3*T$3*(Q$3-R$3*SIN((G30+L$9)*PI()/180)-SQRT(S$3^2-(O$3-P$3-R$3*COS((G30+L$9)*PI()/180))^2))/5)</f>
        <v>-48588</v>
      </c>
      <c r="M30" s="25">
        <f>-TRUNC(K$3*J$3*(G$3-H$3*SIN((H30+M$9)*PI()/180)-SQRT(I$3^2-(E$3-F$3-H$3*COS((H30+M$9)*PI()/180))^2))/5)</f>
        <v>-31279</v>
      </c>
      <c r="N30" s="59">
        <f t="shared" si="2"/>
        <v>0.2</v>
      </c>
      <c r="O30" s="60">
        <f t="shared" si="26"/>
        <v>11900</v>
      </c>
      <c r="P30" s="60">
        <f t="shared" si="27"/>
        <v>14175</v>
      </c>
      <c r="Q30" s="1">
        <f t="shared" si="28"/>
        <v>-100</v>
      </c>
      <c r="R30" s="60">
        <f t="shared" si="29"/>
        <v>-19900</v>
      </c>
      <c r="S30" s="1"/>
      <c r="T30" s="1">
        <f t="shared" si="30"/>
        <v>0.04</v>
      </c>
      <c r="U30" s="70"/>
      <c r="V30" s="1"/>
    </row>
    <row r="31" spans="1:22">
      <c r="A31">
        <v>3.045</v>
      </c>
      <c r="B31">
        <v>-1.34588414634146</v>
      </c>
      <c r="C31">
        <v>-2.96341463414634</v>
      </c>
      <c r="D31" s="28">
        <f t="shared" si="25"/>
        <v>0.24</v>
      </c>
      <c r="E31" s="1">
        <f>RStop40!H31</f>
        <v>30.30896473</v>
      </c>
      <c r="F31" s="1">
        <f>RStop40!G31</f>
        <v>3.415020818</v>
      </c>
      <c r="G31" s="1">
        <f>RStop40!F31</f>
        <v>26.58310038</v>
      </c>
      <c r="H31" s="1">
        <f>RStop40!E31</f>
        <v>23.79077463</v>
      </c>
      <c r="I31" s="58">
        <f t="shared" si="24"/>
        <v>0.24</v>
      </c>
      <c r="J31" s="24">
        <f>-TRUNC(K$3*J$3*(G$3-H$3*SIN((E31+J$9)*PI()/180)-SQRT(I$3^2-(E$3-F$3-H$3*COS((E31+J$9)*PI()/180))^2))/5)</f>
        <v>-45106</v>
      </c>
      <c r="K31" s="24">
        <f>-TRUNC(U$3*T$3*(Q$3-R$3*SIN((F31+K$9)*PI()/180)-SQRT(S$3^2-(O$3-P$3-R$3*COS((F31+K$9)*PI()/180))^2))/5)</f>
        <v>-5684</v>
      </c>
      <c r="L31" s="24">
        <f>-TRUNC(U$3*T$3*(Q$3-R$3*SIN((G31+L$9)*PI()/180)-SQRT(S$3^2-(O$3-P$3-R$3*COS((G31+L$9)*PI()/180))^2))/5)</f>
        <v>-48544</v>
      </c>
      <c r="M31" s="25">
        <f>-TRUNC(K$3*J$3*(G$3-H$3*SIN((H31+M$9)*PI()/180)-SQRT(I$3^2-(E$3-F$3-H$3*COS((H31+M$9)*PI()/180))^2))/5)</f>
        <v>-32123</v>
      </c>
      <c r="N31" s="59">
        <f t="shared" si="2"/>
        <v>0.24</v>
      </c>
      <c r="O31" s="60">
        <f t="shared" si="26"/>
        <v>13025</v>
      </c>
      <c r="P31" s="60">
        <f t="shared" si="27"/>
        <v>16100</v>
      </c>
      <c r="Q31" s="1">
        <f t="shared" si="28"/>
        <v>1100</v>
      </c>
      <c r="R31" s="60">
        <f t="shared" si="29"/>
        <v>-21100</v>
      </c>
      <c r="S31" s="1"/>
      <c r="T31" s="1">
        <f t="shared" si="30"/>
        <v>0.04</v>
      </c>
      <c r="U31" s="70"/>
      <c r="V31" s="1"/>
    </row>
    <row r="32" spans="1:22">
      <c r="A32">
        <v>3.06</v>
      </c>
      <c r="B32">
        <v>-1.35731707317073</v>
      </c>
      <c r="C32">
        <v>-2.96570121951219</v>
      </c>
      <c r="D32" s="28">
        <f t="shared" si="25"/>
        <v>0.28</v>
      </c>
      <c r="E32" s="1">
        <f>RStop40!H32</f>
        <v>30.0351396</v>
      </c>
      <c r="F32" s="1">
        <f>RStop40!G32</f>
        <v>2.984516431</v>
      </c>
      <c r="G32" s="1">
        <f>RStop40!F32</f>
        <v>26.53336883</v>
      </c>
      <c r="H32" s="1">
        <f>RStop40!E32</f>
        <v>24.26352961</v>
      </c>
      <c r="I32" s="58">
        <f t="shared" si="24"/>
        <v>0.28</v>
      </c>
      <c r="J32" s="24">
        <f>-TRUNC(K$3*J$3*(G$3-H$3*SIN((E32+J$9)*PI()/180)-SQRT(I$3^2-(E$3-F$3-H$3*COS((E32+J$9)*PI()/180))^2))/5)</f>
        <v>-44535</v>
      </c>
      <c r="K32" s="24">
        <f>-TRUNC(U$3*T$3*(Q$3-R$3*SIN((F32+K$9)*PI()/180)-SQRT(S$3^2-(O$3-P$3-R$3*COS((F32+K$9)*PI()/180))^2))/5)</f>
        <v>-4955</v>
      </c>
      <c r="L32" s="24">
        <f>-TRUNC(U$3*T$3*(Q$3-R$3*SIN((G32+L$9)*PI()/180)-SQRT(S$3^2-(O$3-P$3-R$3*COS((G32+L$9)*PI()/180))^2))/5)</f>
        <v>-48448</v>
      </c>
      <c r="M32" s="25">
        <f>-TRUNC(K$3*J$3*(G$3-H$3*SIN((H32+M$9)*PI()/180)-SQRT(I$3^2-(E$3-F$3-H$3*COS((H32+M$9)*PI()/180))^2))/5)</f>
        <v>-33017</v>
      </c>
      <c r="N32" s="59">
        <f t="shared" si="2"/>
        <v>0.28</v>
      </c>
      <c r="O32" s="60">
        <f t="shared" si="26"/>
        <v>14275</v>
      </c>
      <c r="P32" s="60">
        <f t="shared" si="27"/>
        <v>18225</v>
      </c>
      <c r="Q32" s="1">
        <f t="shared" si="28"/>
        <v>2400</v>
      </c>
      <c r="R32" s="60">
        <f t="shared" si="29"/>
        <v>-22350</v>
      </c>
      <c r="S32" s="1"/>
      <c r="T32" s="1">
        <f t="shared" si="30"/>
        <v>0.04</v>
      </c>
      <c r="U32" s="70"/>
      <c r="V32" s="1"/>
    </row>
    <row r="33" spans="1:22">
      <c r="A33">
        <v>3.075</v>
      </c>
      <c r="B33">
        <v>-1.36280487804878</v>
      </c>
      <c r="C33">
        <v>-2.96432926829268</v>
      </c>
      <c r="D33" s="28">
        <f t="shared" si="25"/>
        <v>0.32</v>
      </c>
      <c r="E33" s="1">
        <f>RStop40!H33</f>
        <v>29.73436858</v>
      </c>
      <c r="F33" s="1">
        <f>RStop40!G33</f>
        <v>2.49948687</v>
      </c>
      <c r="G33" s="1">
        <f>RStop40!F33</f>
        <v>26.45498487</v>
      </c>
      <c r="H33" s="1">
        <f>RStop40!E33</f>
        <v>24.76010695</v>
      </c>
      <c r="I33" s="58">
        <f t="shared" si="24"/>
        <v>0.32</v>
      </c>
      <c r="J33" s="24">
        <f>-TRUNC(K$3*J$3*(G$3-H$3*SIN((E33+J$9)*PI()/180)-SQRT(I$3^2-(E$3-F$3-H$3*COS((E33+J$9)*PI()/180))^2))/5)</f>
        <v>-43910</v>
      </c>
      <c r="K33" s="24">
        <f>-TRUNC(U$3*T$3*(Q$3-R$3*SIN((F33+K$9)*PI()/180)-SQRT(S$3^2-(O$3-P$3-R$3*COS((F33+K$9)*PI()/180))^2))/5)</f>
        <v>-4138</v>
      </c>
      <c r="L33" s="24">
        <f>-TRUNC(U$3*T$3*(Q$3-R$3*SIN((G33+L$9)*PI()/180)-SQRT(S$3^2-(O$3-P$3-R$3*COS((G33+L$9)*PI()/180))^2))/5)</f>
        <v>-48296</v>
      </c>
      <c r="M33" s="25">
        <f>-TRUNC(K$3*J$3*(G$3-H$3*SIN((H33+M$9)*PI()/180)-SQRT(I$3^2-(E$3-F$3-H$3*COS((H33+M$9)*PI()/180))^2))/5)</f>
        <v>-33966</v>
      </c>
      <c r="N33" s="59">
        <f t="shared" si="2"/>
        <v>0.32</v>
      </c>
      <c r="O33" s="60">
        <f t="shared" si="26"/>
        <v>15625</v>
      </c>
      <c r="P33" s="60">
        <f t="shared" si="27"/>
        <v>20425</v>
      </c>
      <c r="Q33" s="1">
        <f t="shared" si="28"/>
        <v>3800</v>
      </c>
      <c r="R33" s="60">
        <f t="shared" si="29"/>
        <v>-23725</v>
      </c>
      <c r="S33" s="1"/>
      <c r="T33" s="1">
        <f t="shared" si="30"/>
        <v>0.04</v>
      </c>
      <c r="U33" s="70"/>
      <c r="V33" s="1"/>
    </row>
    <row r="34" spans="1:22">
      <c r="A34">
        <v>3.09</v>
      </c>
      <c r="B34">
        <v>-1.35137195121951</v>
      </c>
      <c r="C34">
        <v>-2.96021341463415</v>
      </c>
      <c r="D34" s="28">
        <f t="shared" si="25"/>
        <v>0.36</v>
      </c>
      <c r="E34" s="1">
        <f>RStop40!H34</f>
        <v>29.40529395</v>
      </c>
      <c r="F34" s="1">
        <f>RStop40!G34</f>
        <v>1.958435187</v>
      </c>
      <c r="G34" s="1">
        <f>RStop40!F34</f>
        <v>26.34704624</v>
      </c>
      <c r="H34" s="1">
        <f>RStop40!E34</f>
        <v>25.28037237</v>
      </c>
      <c r="I34" s="58">
        <f t="shared" si="24"/>
        <v>0.36</v>
      </c>
      <c r="J34" s="24">
        <f>-TRUNC(K$3*J$3*(G$3-H$3*SIN((E34+J$9)*PI()/180)-SQRT(I$3^2-(E$3-F$3-H$3*COS((E34+J$9)*PI()/180))^2))/5)</f>
        <v>-43228</v>
      </c>
      <c r="K34" s="24">
        <f>-TRUNC(U$3*T$3*(Q$3-R$3*SIN((F34+K$9)*PI()/180)-SQRT(S$3^2-(O$3-P$3-R$3*COS((F34+K$9)*PI()/180))^2))/5)</f>
        <v>-3232</v>
      </c>
      <c r="L34" s="24">
        <f>-TRUNC(U$3*T$3*(Q$3-R$3*SIN((G34+L$9)*PI()/180)-SQRT(S$3^2-(O$3-P$3-R$3*COS((G34+L$9)*PI()/180))^2))/5)</f>
        <v>-48086</v>
      </c>
      <c r="M34" s="25">
        <f>-TRUNC(K$3*J$3*(G$3-H$3*SIN((H34+M$9)*PI()/180)-SQRT(I$3^2-(E$3-F$3-H$3*COS((H34+M$9)*PI()/180))^2))/5)</f>
        <v>-34969</v>
      </c>
      <c r="N34" s="59">
        <f t="shared" si="2"/>
        <v>0.36</v>
      </c>
      <c r="O34" s="60">
        <f t="shared" si="26"/>
        <v>17050</v>
      </c>
      <c r="P34" s="60">
        <f t="shared" si="27"/>
        <v>22650</v>
      </c>
      <c r="Q34" s="1">
        <f t="shared" si="28"/>
        <v>5250</v>
      </c>
      <c r="R34" s="60">
        <f t="shared" si="29"/>
        <v>-25075</v>
      </c>
      <c r="S34" s="1"/>
      <c r="T34" s="1">
        <f t="shared" si="30"/>
        <v>0.04</v>
      </c>
      <c r="U34" s="70"/>
      <c r="V34" s="1"/>
    </row>
    <row r="35" spans="1:22">
      <c r="A35">
        <v>3.105</v>
      </c>
      <c r="B35">
        <v>-1.32484756097561</v>
      </c>
      <c r="C35">
        <v>-2.95609756097561</v>
      </c>
      <c r="D35" s="28">
        <f t="shared" si="25"/>
        <v>0.4</v>
      </c>
      <c r="E35" s="1">
        <f>RStop40!H35</f>
        <v>29.04707322</v>
      </c>
      <c r="F35" s="1">
        <f>RStop40!G35</f>
        <v>1.361132627</v>
      </c>
      <c r="G35" s="1">
        <f>RStop40!F35</f>
        <v>26.20929622</v>
      </c>
      <c r="H35" s="1">
        <f>RStop40!E35</f>
        <v>25.82349516</v>
      </c>
      <c r="I35" s="58">
        <f t="shared" si="24"/>
        <v>0.4</v>
      </c>
      <c r="J35" s="24">
        <f>-TRUNC(K$3*J$3*(G$3-H$3*SIN((E35+J$9)*PI()/180)-SQRT(I$3^2-(E$3-F$3-H$3*COS((E35+J$9)*PI()/180))^2))/5)</f>
        <v>-42490</v>
      </c>
      <c r="K35" s="24">
        <f>-TRUNC(U$3*T$3*(Q$3-R$3*SIN((F35+K$9)*PI()/180)-SQRT(S$3^2-(O$3-P$3-R$3*COS((F35+K$9)*PI()/180))^2))/5)</f>
        <v>-2238</v>
      </c>
      <c r="L35" s="24">
        <f>-TRUNC(U$3*T$3*(Q$3-R$3*SIN((G35+L$9)*PI()/180)-SQRT(S$3^2-(O$3-P$3-R$3*COS((G35+L$9)*PI()/180))^2))/5)</f>
        <v>-47819</v>
      </c>
      <c r="M35" s="25">
        <f>-TRUNC(K$3*J$3*(G$3-H$3*SIN((H35+M$9)*PI()/180)-SQRT(I$3^2-(E$3-F$3-H$3*COS((H35+M$9)*PI()/180))^2))/5)</f>
        <v>-36025</v>
      </c>
      <c r="N35" s="59">
        <f t="shared" si="2"/>
        <v>0.4</v>
      </c>
      <c r="O35" s="60">
        <f t="shared" si="26"/>
        <v>18450</v>
      </c>
      <c r="P35" s="60">
        <f t="shared" si="27"/>
        <v>24850</v>
      </c>
      <c r="Q35" s="1">
        <f t="shared" si="28"/>
        <v>6675</v>
      </c>
      <c r="R35" s="60">
        <f t="shared" si="29"/>
        <v>-26400</v>
      </c>
      <c r="S35" s="1"/>
      <c r="T35" s="1">
        <f t="shared" si="30"/>
        <v>0.04</v>
      </c>
      <c r="U35" s="70"/>
      <c r="V35" s="1"/>
    </row>
    <row r="36" spans="1:22">
      <c r="A36">
        <v>3.12</v>
      </c>
      <c r="B36">
        <v>-1.29192073170732</v>
      </c>
      <c r="C36">
        <v>-2.95060975609756</v>
      </c>
      <c r="D36" s="28">
        <f t="shared" si="25"/>
        <v>0.44</v>
      </c>
      <c r="E36" s="1">
        <f>RStop40!H36</f>
        <v>28.65934236</v>
      </c>
      <c r="F36" s="1">
        <f>RStop40!G36</f>
        <v>0.708514928</v>
      </c>
      <c r="G36" s="1">
        <f>RStop40!F36</f>
        <v>26.04207188</v>
      </c>
      <c r="H36" s="1">
        <f>RStop40!E36</f>
        <v>26.38801211</v>
      </c>
      <c r="I36" s="58">
        <f t="shared" si="24"/>
        <v>0.44</v>
      </c>
      <c r="J36" s="24">
        <f>-TRUNC(K$3*J$3*(G$3-H$3*SIN((E36+J$9)*PI()/180)-SQRT(I$3^2-(E$3-F$3-H$3*COS((E36+J$9)*PI()/180))^2))/5)</f>
        <v>-41696</v>
      </c>
      <c r="K36" s="24">
        <f>-TRUNC(U$3*T$3*(Q$3-R$3*SIN((F36+K$9)*PI()/180)-SQRT(S$3^2-(O$3-P$3-R$3*COS((F36+K$9)*PI()/180))^2))/5)</f>
        <v>-1161</v>
      </c>
      <c r="L36" s="24">
        <f>-TRUNC(U$3*T$3*(Q$3-R$3*SIN((G36+L$9)*PI()/180)-SQRT(S$3^2-(O$3-P$3-R$3*COS((G36+L$9)*PI()/180))^2))/5)</f>
        <v>-47494</v>
      </c>
      <c r="M36" s="25">
        <f>-TRUNC(K$3*J$3*(G$3-H$3*SIN((H36+M$9)*PI()/180)-SQRT(I$3^2-(E$3-F$3-H$3*COS((H36+M$9)*PI()/180))^2))/5)</f>
        <v>-37134</v>
      </c>
      <c r="N36" s="59">
        <f t="shared" si="2"/>
        <v>0.44</v>
      </c>
      <c r="O36" s="60">
        <f t="shared" si="26"/>
        <v>19850</v>
      </c>
      <c r="P36" s="60">
        <f t="shared" si="27"/>
        <v>26925</v>
      </c>
      <c r="Q36" s="1">
        <f t="shared" si="28"/>
        <v>8125</v>
      </c>
      <c r="R36" s="60">
        <f t="shared" si="29"/>
        <v>-27725</v>
      </c>
      <c r="S36" s="1"/>
      <c r="T36" s="1">
        <f t="shared" si="30"/>
        <v>0.04</v>
      </c>
      <c r="U36" s="70"/>
      <c r="V36" s="1"/>
    </row>
    <row r="37" spans="1:22">
      <c r="A37">
        <v>3.135</v>
      </c>
      <c r="B37">
        <v>-1.25807926829268</v>
      </c>
      <c r="C37">
        <v>-2.94192073170732</v>
      </c>
      <c r="D37" s="28">
        <f t="shared" si="25"/>
        <v>0.48</v>
      </c>
      <c r="E37" s="1">
        <f>RStop40!H37</f>
        <v>28.24217909</v>
      </c>
      <c r="F37" s="1">
        <f>RStop40!G37</f>
        <v>0.002578602</v>
      </c>
      <c r="G37" s="1">
        <f>RStop40!F37</f>
        <v>25.84625229</v>
      </c>
      <c r="H37" s="1">
        <f>RStop40!E37</f>
        <v>26.97189131</v>
      </c>
      <c r="I37" s="58">
        <f t="shared" si="24"/>
        <v>0.48</v>
      </c>
      <c r="J37" s="24">
        <f>-TRUNC(K$3*J$3*(G$3-H$3*SIN((E37+J$9)*PI()/180)-SQRT(I$3^2-(E$3-F$3-H$3*COS((E37+J$9)*PI()/180))^2))/5)</f>
        <v>-40846</v>
      </c>
      <c r="K37" s="24">
        <f>-TRUNC(U$3*T$3*(Q$3-R$3*SIN((F37+K$9)*PI()/180)-SQRT(S$3^2-(O$3-P$3-R$3*COS((F37+K$9)*PI()/180))^2))/5)</f>
        <v>-6</v>
      </c>
      <c r="L37" s="24">
        <f>-TRUNC(U$3*T$3*(Q$3-R$3*SIN((G37+L$9)*PI()/180)-SQRT(S$3^2-(O$3-P$3-R$3*COS((G37+L$9)*PI()/180))^2))/5)</f>
        <v>-47114</v>
      </c>
      <c r="M37" s="25">
        <f>-TRUNC(K$3*J$3*(G$3-H$3*SIN((H37+M$9)*PI()/180)-SQRT(I$3^2-(E$3-F$3-H$3*COS((H37+M$9)*PI()/180))^2))/5)</f>
        <v>-38291</v>
      </c>
      <c r="N37" s="59">
        <f t="shared" si="2"/>
        <v>0.48</v>
      </c>
      <c r="O37" s="60">
        <f t="shared" si="26"/>
        <v>21250</v>
      </c>
      <c r="P37" s="60">
        <f t="shared" si="27"/>
        <v>28875</v>
      </c>
      <c r="Q37" s="1">
        <f t="shared" si="28"/>
        <v>9500.00000000001</v>
      </c>
      <c r="R37" s="60">
        <f t="shared" si="29"/>
        <v>-28925</v>
      </c>
      <c r="S37" s="1"/>
      <c r="T37" s="1">
        <f t="shared" si="30"/>
        <v>0.04</v>
      </c>
      <c r="U37" s="70"/>
      <c r="V37" s="1"/>
    </row>
    <row r="38" spans="1:22">
      <c r="A38">
        <v>3.15</v>
      </c>
      <c r="B38">
        <v>-1.22378048780488</v>
      </c>
      <c r="C38">
        <v>-2.93231707317073</v>
      </c>
      <c r="D38" s="28">
        <f t="shared" si="25"/>
        <v>0.52</v>
      </c>
      <c r="E38" s="1">
        <f>RStop40!H38</f>
        <v>27.79606618</v>
      </c>
      <c r="F38" s="1">
        <f>RStop40!G38</f>
        <v>-0.753722794</v>
      </c>
      <c r="G38" s="1">
        <f>RStop40!F38</f>
        <v>25.62320672</v>
      </c>
      <c r="H38" s="1">
        <f>RStop40!E38</f>
        <v>27.57259607</v>
      </c>
      <c r="I38" s="58">
        <f t="shared" si="24"/>
        <v>0.52</v>
      </c>
      <c r="J38" s="24">
        <f>-TRUNC(K$3*J$3*(G$3-H$3*SIN((E38+J$9)*PI()/180)-SQRT(I$3^2-(E$3-F$3-H$3*COS((E38+J$9)*PI()/180))^2))/5)</f>
        <v>-39943</v>
      </c>
      <c r="K38" s="24">
        <f>-TRUNC(U$3*T$3*(Q$3-R$3*SIN((F38+K$9)*PI()/180)-SQRT(S$3^2-(O$3-P$3-R$3*COS((F38+K$9)*PI()/180))^2))/5)</f>
        <v>1219</v>
      </c>
      <c r="L38" s="24">
        <f>-TRUNC(U$3*T$3*(Q$3-R$3*SIN((G38+L$9)*PI()/180)-SQRT(S$3^2-(O$3-P$3-R$3*COS((G38+L$9)*PI()/180))^2))/5)</f>
        <v>-46682</v>
      </c>
      <c r="M38" s="25">
        <f>-TRUNC(K$3*J$3*(G$3-H$3*SIN((H38+M$9)*PI()/180)-SQRT(I$3^2-(E$3-F$3-H$3*COS((H38+M$9)*PI()/180))^2))/5)</f>
        <v>-39493</v>
      </c>
      <c r="N38" s="59">
        <f t="shared" si="2"/>
        <v>0.52</v>
      </c>
      <c r="O38" s="60">
        <f t="shared" si="26"/>
        <v>22575</v>
      </c>
      <c r="P38" s="60">
        <f t="shared" si="27"/>
        <v>30625</v>
      </c>
      <c r="Q38" s="1">
        <f t="shared" si="28"/>
        <v>10800</v>
      </c>
      <c r="R38" s="60">
        <f t="shared" si="29"/>
        <v>-30050</v>
      </c>
      <c r="S38" s="1"/>
      <c r="T38" s="1">
        <f t="shared" si="30"/>
        <v>0.04</v>
      </c>
      <c r="U38" s="70"/>
      <c r="V38" s="1"/>
    </row>
    <row r="39" spans="1:22">
      <c r="A39">
        <v>3.165</v>
      </c>
      <c r="B39">
        <v>-1.16981707317073</v>
      </c>
      <c r="C39">
        <v>-2.92865853658537</v>
      </c>
      <c r="D39" s="28">
        <f t="shared" si="25"/>
        <v>0.56</v>
      </c>
      <c r="E39" s="1">
        <f>RStop40!H39</f>
        <v>27.32185471</v>
      </c>
      <c r="F39" s="1">
        <f>RStop40!G39</f>
        <v>-1.556582334</v>
      </c>
      <c r="G39" s="1">
        <f>RStop40!F39</f>
        <v>25.37474287</v>
      </c>
      <c r="H39" s="1">
        <f>RStop40!E39</f>
        <v>28.18714873</v>
      </c>
      <c r="I39" s="58">
        <f t="shared" si="24"/>
        <v>0.56</v>
      </c>
      <c r="J39" s="24">
        <f>-TRUNC(K$3*J$3*(G$3-H$3*SIN((E39+J$9)*PI()/180)-SQRT(I$3^2-(E$3-F$3-H$3*COS((E39+J$9)*PI()/180))^2))/5)</f>
        <v>-38990</v>
      </c>
      <c r="K39" s="24">
        <f>-TRUNC(U$3*T$3*(Q$3-R$3*SIN((F39+K$9)*PI()/180)-SQRT(S$3^2-(O$3-P$3-R$3*COS((F39+K$9)*PI()/180))^2))/5)</f>
        <v>2506</v>
      </c>
      <c r="L39" s="24">
        <f>-TRUNC(U$3*T$3*(Q$3-R$3*SIN((G39+L$9)*PI()/180)-SQRT(S$3^2-(O$3-P$3-R$3*COS((G39+L$9)*PI()/180))^2))/5)</f>
        <v>-46200</v>
      </c>
      <c r="M39" s="25">
        <f>-TRUNC(K$3*J$3*(G$3-H$3*SIN((H39+M$9)*PI()/180)-SQRT(I$3^2-(E$3-F$3-H$3*COS((H39+M$9)*PI()/180))^2))/5)</f>
        <v>-40734</v>
      </c>
      <c r="N39" s="59">
        <f t="shared" si="2"/>
        <v>0.56</v>
      </c>
      <c r="O39" s="60">
        <f t="shared" si="26"/>
        <v>23825</v>
      </c>
      <c r="P39" s="60">
        <f t="shared" si="27"/>
        <v>32175</v>
      </c>
      <c r="Q39" s="1">
        <f t="shared" si="28"/>
        <v>12050</v>
      </c>
      <c r="R39" s="60">
        <f t="shared" si="29"/>
        <v>-31025</v>
      </c>
      <c r="S39" s="1"/>
      <c r="T39" s="1">
        <f t="shared" si="30"/>
        <v>0.04</v>
      </c>
      <c r="U39" s="70"/>
      <c r="V39" s="1"/>
    </row>
    <row r="40" spans="1:22">
      <c r="A40">
        <v>3.18</v>
      </c>
      <c r="B40">
        <v>-1.10487804878049</v>
      </c>
      <c r="C40">
        <v>-2.93094512195122</v>
      </c>
      <c r="D40" s="28">
        <f t="shared" si="25"/>
        <v>0.6</v>
      </c>
      <c r="E40" s="1">
        <f>RStop40!H40</f>
        <v>26.82072737</v>
      </c>
      <c r="F40" s="1">
        <f>RStop40!G40</f>
        <v>-2.401443478</v>
      </c>
      <c r="G40" s="1">
        <f>RStop40!F40</f>
        <v>25.10305511</v>
      </c>
      <c r="H40" s="1">
        <f>RStop40!E40</f>
        <v>28.81219453</v>
      </c>
      <c r="I40" s="58">
        <f t="shared" si="24"/>
        <v>0.6</v>
      </c>
      <c r="J40" s="24">
        <f>-TRUNC(K$3*J$3*(G$3-H$3*SIN((E40+J$9)*PI()/180)-SQRT(I$3^2-(E$3-F$3-H$3*COS((E40+J$9)*PI()/180))^2))/5)</f>
        <v>-37990</v>
      </c>
      <c r="K40" s="24">
        <f>-TRUNC(U$3*T$3*(Q$3-R$3*SIN((F40+K$9)*PI()/180)-SQRT(S$3^2-(O$3-P$3-R$3*COS((F40+K$9)*PI()/180))^2))/5)</f>
        <v>3845</v>
      </c>
      <c r="L40" s="24">
        <f>-TRUNC(U$3*T$3*(Q$3-R$3*SIN((G40+L$9)*PI()/180)-SQRT(S$3^2-(O$3-P$3-R$3*COS((G40+L$9)*PI()/180))^2))/5)</f>
        <v>-45674</v>
      </c>
      <c r="M40" s="25">
        <f>-TRUNC(K$3*J$3*(G$3-H$3*SIN((H40+M$9)*PI()/180)-SQRT(I$3^2-(E$3-F$3-H$3*COS((H40+M$9)*PI()/180))^2))/5)</f>
        <v>-42009</v>
      </c>
      <c r="N40" s="59">
        <f t="shared" si="2"/>
        <v>0.6</v>
      </c>
      <c r="O40" s="60">
        <f t="shared" si="26"/>
        <v>25000</v>
      </c>
      <c r="P40" s="60">
        <f t="shared" si="27"/>
        <v>33475</v>
      </c>
      <c r="Q40" s="1">
        <f t="shared" si="28"/>
        <v>13150</v>
      </c>
      <c r="R40" s="60">
        <f t="shared" si="29"/>
        <v>-31875</v>
      </c>
      <c r="S40" s="1"/>
      <c r="T40" s="1">
        <f t="shared" si="30"/>
        <v>0.04</v>
      </c>
      <c r="U40" s="70"/>
      <c r="V40" s="1"/>
    </row>
    <row r="41" spans="1:22">
      <c r="A41">
        <v>3.195</v>
      </c>
      <c r="B41">
        <v>-1.02576219512195</v>
      </c>
      <c r="C41">
        <v>-2.94146341463415</v>
      </c>
      <c r="D41" s="28">
        <f t="shared" si="25"/>
        <v>0.64</v>
      </c>
      <c r="E41" s="1">
        <f>RStop40!H41</f>
        <v>26.29416175</v>
      </c>
      <c r="F41" s="1">
        <f>RStop40!G41</f>
        <v>-3.283103743</v>
      </c>
      <c r="G41" s="1">
        <f>RStop40!F41</f>
        <v>24.81067267</v>
      </c>
      <c r="H41" s="1">
        <f>RStop40!E41</f>
        <v>29.44406549</v>
      </c>
      <c r="I41" s="58">
        <f t="shared" si="24"/>
        <v>0.64</v>
      </c>
      <c r="J41" s="24">
        <f>-TRUNC(K$3*J$3*(G$3-H$3*SIN((E41+J$9)*PI()/180)-SQRT(I$3^2-(E$3-F$3-H$3*COS((E41+J$9)*PI()/180))^2))/5)</f>
        <v>-36949</v>
      </c>
      <c r="K41" s="24">
        <f>-TRUNC(U$3*T$3*(Q$3-R$3*SIN((F41+K$9)*PI()/180)-SQRT(S$3^2-(O$3-P$3-R$3*COS((F41+K$9)*PI()/180))^2))/5)</f>
        <v>5224</v>
      </c>
      <c r="L41" s="24">
        <f>-TRUNC(U$3*T$3*(Q$3-R$3*SIN((G41+L$9)*PI()/180)-SQRT(S$3^2-(O$3-P$3-R$3*COS((G41+L$9)*PI()/180))^2))/5)</f>
        <v>-45108</v>
      </c>
      <c r="M41" s="25">
        <f>-TRUNC(K$3*J$3*(G$3-H$3*SIN((H41+M$9)*PI()/180)-SQRT(I$3^2-(E$3-F$3-H$3*COS((H41+M$9)*PI()/180))^2))/5)</f>
        <v>-43308</v>
      </c>
      <c r="N41" s="59">
        <f t="shared" si="2"/>
        <v>0.64</v>
      </c>
      <c r="O41" s="60">
        <f t="shared" si="26"/>
        <v>26025</v>
      </c>
      <c r="P41" s="60">
        <f t="shared" si="27"/>
        <v>34475</v>
      </c>
      <c r="Q41" s="1">
        <f t="shared" si="28"/>
        <v>14150</v>
      </c>
      <c r="R41" s="60">
        <f t="shared" si="29"/>
        <v>-32475</v>
      </c>
      <c r="S41" s="1"/>
      <c r="T41" s="1">
        <f t="shared" si="30"/>
        <v>0.04</v>
      </c>
      <c r="U41" s="70"/>
      <c r="V41" s="1"/>
    </row>
    <row r="42" spans="1:22">
      <c r="A42">
        <v>3.21</v>
      </c>
      <c r="B42">
        <v>-0.92469512195122</v>
      </c>
      <c r="C42">
        <v>-2.96524390243902</v>
      </c>
      <c r="D42" s="28">
        <f t="shared" si="25"/>
        <v>0.68</v>
      </c>
      <c r="E42" s="1">
        <f>RStop40!H42</f>
        <v>25.74389361</v>
      </c>
      <c r="F42" s="1">
        <f>RStop40!G42</f>
        <v>-4.195818446</v>
      </c>
      <c r="G42" s="1">
        <f>RStop40!F42</f>
        <v>24.50040788</v>
      </c>
      <c r="H42" s="1">
        <f>RStop40!E42</f>
        <v>30.07884424</v>
      </c>
      <c r="I42" s="58">
        <f t="shared" si="24"/>
        <v>0.68</v>
      </c>
      <c r="J42" s="24">
        <f>-TRUNC(K$3*J$3*(G$3-H$3*SIN((E42+J$9)*PI()/180)-SQRT(I$3^2-(E$3-F$3-H$3*COS((E42+J$9)*PI()/180))^2))/5)</f>
        <v>-35870</v>
      </c>
      <c r="K42" s="24">
        <f>-TRUNC(U$3*T$3*(Q$3-R$3*SIN((F42+K$9)*PI()/180)-SQRT(S$3^2-(O$3-P$3-R$3*COS((F42+K$9)*PI()/180))^2))/5)</f>
        <v>6632</v>
      </c>
      <c r="L42" s="24">
        <f>-TRUNC(U$3*T$3*(Q$3-R$3*SIN((G42+L$9)*PI()/180)-SQRT(S$3^2-(O$3-P$3-R$3*COS((G42+L$9)*PI()/180))^2))/5)</f>
        <v>-44508</v>
      </c>
      <c r="M42" s="25">
        <f>-TRUNC(K$3*J$3*(G$3-H$3*SIN((H42+M$9)*PI()/180)-SQRT(I$3^2-(E$3-F$3-H$3*COS((H42+M$9)*PI()/180))^2))/5)</f>
        <v>-44626</v>
      </c>
      <c r="N42" s="59">
        <f t="shared" si="2"/>
        <v>0.68</v>
      </c>
      <c r="O42" s="60">
        <f t="shared" si="26"/>
        <v>26975</v>
      </c>
      <c r="P42" s="60">
        <f t="shared" si="27"/>
        <v>35200</v>
      </c>
      <c r="Q42" s="1">
        <f t="shared" si="28"/>
        <v>15000</v>
      </c>
      <c r="R42" s="60">
        <f t="shared" si="29"/>
        <v>-32950</v>
      </c>
      <c r="S42" s="1"/>
      <c r="T42" s="1">
        <f t="shared" si="30"/>
        <v>0.04</v>
      </c>
      <c r="U42" s="70"/>
      <c r="V42" s="1"/>
    </row>
    <row r="43" spans="1:22">
      <c r="A43">
        <v>3.225</v>
      </c>
      <c r="B43">
        <v>-0.79344512195122</v>
      </c>
      <c r="C43">
        <v>-3.00594512195122</v>
      </c>
      <c r="D43" s="28">
        <f t="shared" si="25"/>
        <v>0.72</v>
      </c>
      <c r="E43" s="1">
        <f>RStop40!H43</f>
        <v>25.17188016</v>
      </c>
      <c r="F43" s="1">
        <f>RStop40!G43</f>
        <v>-5.133404405</v>
      </c>
      <c r="G43" s="1">
        <f>RStop40!F43</f>
        <v>24.1753044</v>
      </c>
      <c r="H43" s="1">
        <f>RStop40!E43</f>
        <v>30.7124279</v>
      </c>
      <c r="I43" s="58">
        <f t="shared" si="24"/>
        <v>0.72</v>
      </c>
      <c r="J43" s="24">
        <f>-TRUNC(K$3*J$3*(G$3-H$3*SIN((E43+J$9)*PI()/180)-SQRT(I$3^2-(E$3-F$3-H$3*COS((E43+J$9)*PI()/180))^2))/5)</f>
        <v>-34759</v>
      </c>
      <c r="K43" s="24">
        <f>-TRUNC(U$3*T$3*(Q$3-R$3*SIN((F43+K$9)*PI()/180)-SQRT(S$3^2-(O$3-P$3-R$3*COS((F43+K$9)*PI()/180))^2))/5)</f>
        <v>8057</v>
      </c>
      <c r="L43" s="24">
        <f>-TRUNC(U$3*T$3*(Q$3-R$3*SIN((G43+L$9)*PI()/180)-SQRT(S$3^2-(O$3-P$3-R$3*COS((G43+L$9)*PI()/180))^2))/5)</f>
        <v>-43879</v>
      </c>
      <c r="M43" s="25">
        <f>-TRUNC(K$3*J$3*(G$3-H$3*SIN((H43+M$9)*PI()/180)-SQRT(I$3^2-(E$3-F$3-H$3*COS((H43+M$9)*PI()/180))^2))/5)</f>
        <v>-45952</v>
      </c>
      <c r="N43" s="59">
        <f t="shared" si="2"/>
        <v>0.72</v>
      </c>
      <c r="O43" s="60">
        <f t="shared" si="26"/>
        <v>27775</v>
      </c>
      <c r="P43" s="60">
        <f t="shared" si="27"/>
        <v>35625</v>
      </c>
      <c r="Q43" s="1">
        <f t="shared" si="28"/>
        <v>15725</v>
      </c>
      <c r="R43" s="60">
        <f t="shared" si="29"/>
        <v>-33150</v>
      </c>
      <c r="S43" s="1"/>
      <c r="T43" s="1">
        <f t="shared" si="30"/>
        <v>0.04</v>
      </c>
      <c r="U43" s="70"/>
      <c r="V43" s="1"/>
    </row>
    <row r="44" spans="1:22">
      <c r="A44">
        <v>3.24</v>
      </c>
      <c r="B44">
        <v>-0.629725609756098</v>
      </c>
      <c r="C44">
        <v>-3.06585365853659</v>
      </c>
      <c r="D44" s="28">
        <f t="shared" si="25"/>
        <v>0.76</v>
      </c>
      <c r="E44" s="1">
        <f>RStop40!H44</f>
        <v>24.58026336</v>
      </c>
      <c r="F44" s="1">
        <f>RStop40!G44</f>
        <v>-6.089343651</v>
      </c>
      <c r="G44" s="1">
        <f>RStop40!F44</f>
        <v>23.8385854</v>
      </c>
      <c r="H44" s="1">
        <f>RStop40!E44</f>
        <v>31.34059195</v>
      </c>
      <c r="I44" s="58">
        <f t="shared" si="24"/>
        <v>0.76</v>
      </c>
      <c r="J44" s="24">
        <f>-TRUNC(K$3*J$3*(G$3-H$3*SIN((E44+J$9)*PI()/180)-SQRT(I$3^2-(E$3-F$3-H$3*COS((E44+J$9)*PI()/180))^2))/5)</f>
        <v>-33621</v>
      </c>
      <c r="K44" s="24">
        <f>-TRUNC(U$3*T$3*(Q$3-R$3*SIN((F44+K$9)*PI()/180)-SQRT(S$3^2-(O$3-P$3-R$3*COS((F44+K$9)*PI()/180))^2))/5)</f>
        <v>9487</v>
      </c>
      <c r="L44" s="24">
        <f>-TRUNC(U$3*T$3*(Q$3-R$3*SIN((G44+L$9)*PI()/180)-SQRT(S$3^2-(O$3-P$3-R$3*COS((G44+L$9)*PI()/180))^2))/5)</f>
        <v>-43229</v>
      </c>
      <c r="M44" s="25">
        <f>-TRUNC(K$3*J$3*(G$3-H$3*SIN((H44+M$9)*PI()/180)-SQRT(I$3^2-(E$3-F$3-H$3*COS((H44+M$9)*PI()/180))^2))/5)</f>
        <v>-47278</v>
      </c>
      <c r="N44" s="59">
        <f t="shared" si="2"/>
        <v>0.76</v>
      </c>
      <c r="O44" s="60">
        <f t="shared" si="26"/>
        <v>28450</v>
      </c>
      <c r="P44" s="60">
        <f t="shared" si="27"/>
        <v>35750</v>
      </c>
      <c r="Q44" s="1">
        <f t="shared" si="28"/>
        <v>16250</v>
      </c>
      <c r="R44" s="60">
        <f t="shared" si="29"/>
        <v>-33150</v>
      </c>
      <c r="S44" s="1"/>
      <c r="T44" s="1">
        <f t="shared" si="30"/>
        <v>0.04</v>
      </c>
      <c r="U44" s="70"/>
      <c r="V44" s="1"/>
    </row>
    <row r="45" spans="1:22">
      <c r="A45">
        <v>3.255</v>
      </c>
      <c r="B45">
        <v>-0.423475609756098</v>
      </c>
      <c r="C45">
        <v>-3.15045731707317</v>
      </c>
      <c r="D45" s="28">
        <f t="shared" si="25"/>
        <v>0.8</v>
      </c>
      <c r="E45" s="1">
        <f>RStop40!H45</f>
        <v>23.97133318</v>
      </c>
      <c r="F45" s="1">
        <f>RStop40!G45</f>
        <v>-7.056887138</v>
      </c>
      <c r="G45" s="1">
        <f>RStop40!F45</f>
        <v>23.49360184</v>
      </c>
      <c r="H45" s="1">
        <f>RStop40!E45</f>
        <v>31.95905403</v>
      </c>
      <c r="I45" s="58">
        <f t="shared" si="24"/>
        <v>0.8</v>
      </c>
      <c r="J45" s="24">
        <f>-TRUNC(K$3*J$3*(G$3-H$3*SIN((E45+J$9)*PI()/180)-SQRT(I$3^2-(E$3-F$3-H$3*COS((E45+J$9)*PI()/180))^2))/5)</f>
        <v>-32463</v>
      </c>
      <c r="K45" s="24">
        <f>-TRUNC(U$3*T$3*(Q$3-R$3*SIN((F45+K$9)*PI()/180)-SQRT(S$3^2-(O$3-P$3-R$3*COS((F45+K$9)*PI()/180))^2))/5)</f>
        <v>10909</v>
      </c>
      <c r="L45" s="24">
        <f>-TRUNC(U$3*T$3*(Q$3-R$3*SIN((G45+L$9)*PI()/180)-SQRT(S$3^2-(O$3-P$3-R$3*COS((G45+L$9)*PI()/180))^2))/5)</f>
        <v>-42563</v>
      </c>
      <c r="M45" s="25">
        <f>-TRUNC(K$3*J$3*(G$3-H$3*SIN((H45+M$9)*PI()/180)-SQRT(I$3^2-(E$3-F$3-H$3*COS((H45+M$9)*PI()/180))^2))/5)</f>
        <v>-48593</v>
      </c>
      <c r="N45" s="59">
        <f t="shared" si="2"/>
        <v>0.8</v>
      </c>
      <c r="O45" s="60">
        <f t="shared" si="26"/>
        <v>28950</v>
      </c>
      <c r="P45" s="60">
        <f t="shared" si="27"/>
        <v>35550</v>
      </c>
      <c r="Q45" s="1">
        <f t="shared" si="28"/>
        <v>16650</v>
      </c>
      <c r="R45" s="60">
        <f t="shared" si="29"/>
        <v>-32875</v>
      </c>
      <c r="S45" s="1"/>
      <c r="T45" s="1">
        <f t="shared" si="30"/>
        <v>0.04</v>
      </c>
      <c r="U45" s="70"/>
      <c r="V45" s="1"/>
    </row>
    <row r="46" spans="1:22">
      <c r="A46">
        <v>3.27</v>
      </c>
      <c r="B46">
        <v>-0.165091463414635</v>
      </c>
      <c r="C46">
        <v>-3.26432926829268</v>
      </c>
      <c r="D46" s="28">
        <f t="shared" si="25"/>
        <v>0.84</v>
      </c>
      <c r="E46" s="1">
        <f>RStop40!H46</f>
        <v>23.34749092</v>
      </c>
      <c r="F46" s="1">
        <f>RStop40!G46</f>
        <v>-8.029158466</v>
      </c>
      <c r="G46" s="1">
        <f>RStop40!F46</f>
        <v>23.14378063</v>
      </c>
      <c r="H46" s="1">
        <f>RStop40!E46</f>
        <v>32.56353787</v>
      </c>
      <c r="I46" s="58">
        <f t="shared" si="24"/>
        <v>0.84</v>
      </c>
      <c r="J46" s="24">
        <f>-TRUNC(K$3*J$3*(G$3-H$3*SIN((E46+J$9)*PI()/180)-SQRT(I$3^2-(E$3-F$3-H$3*COS((E46+J$9)*PI()/180))^2))/5)</f>
        <v>-31291</v>
      </c>
      <c r="K46" s="24">
        <f>-TRUNC(U$3*T$3*(Q$3-R$3*SIN((F46+K$9)*PI()/180)-SQRT(S$3^2-(O$3-P$3-R$3*COS((F46+K$9)*PI()/180))^2))/5)</f>
        <v>12313</v>
      </c>
      <c r="L46" s="24">
        <f>-TRUNC(U$3*T$3*(Q$3-R$3*SIN((G46+L$9)*PI()/180)-SQRT(S$3^2-(O$3-P$3-R$3*COS((G46+L$9)*PI()/180))^2))/5)</f>
        <v>-41888</v>
      </c>
      <c r="M46" s="25">
        <f>-TRUNC(K$3*J$3*(G$3-H$3*SIN((H46+M$9)*PI()/180)-SQRT(I$3^2-(E$3-F$3-H$3*COS((H46+M$9)*PI()/180))^2))/5)</f>
        <v>-49888</v>
      </c>
      <c r="N46" s="59">
        <f t="shared" si="2"/>
        <v>0.84</v>
      </c>
      <c r="O46" s="60">
        <f t="shared" si="26"/>
        <v>29300</v>
      </c>
      <c r="P46" s="60">
        <f t="shared" si="27"/>
        <v>35100</v>
      </c>
      <c r="Q46" s="1">
        <f t="shared" si="28"/>
        <v>16875</v>
      </c>
      <c r="R46" s="60">
        <f t="shared" si="29"/>
        <v>-32375</v>
      </c>
      <c r="S46" s="1"/>
      <c r="T46" s="1">
        <f t="shared" si="30"/>
        <v>0.04</v>
      </c>
      <c r="U46" s="70"/>
      <c r="V46" s="1"/>
    </row>
    <row r="47" spans="1:22">
      <c r="A47">
        <v>3.285</v>
      </c>
      <c r="B47">
        <v>0.14405487804878</v>
      </c>
      <c r="C47">
        <v>-3.40975609756098</v>
      </c>
      <c r="D47" s="28">
        <f t="shared" si="25"/>
        <v>0.88</v>
      </c>
      <c r="E47" s="1">
        <f>RStop40!H47</f>
        <v>22.71121245</v>
      </c>
      <c r="F47" s="1">
        <f>RStop40!G47</f>
        <v>-8.999257574</v>
      </c>
      <c r="G47" s="1">
        <f>RStop40!F47</f>
        <v>22.79257288</v>
      </c>
      <c r="H47" s="1">
        <f>RStop40!E47</f>
        <v>33.14983713</v>
      </c>
      <c r="I47" s="58">
        <f t="shared" si="24"/>
        <v>0.88</v>
      </c>
      <c r="J47" s="24">
        <f>-TRUNC(K$3*J$3*(G$3-H$3*SIN((E47+J$9)*PI()/180)-SQRT(I$3^2-(E$3-F$3-H$3*COS((E47+J$9)*PI()/180))^2))/5)</f>
        <v>-30109</v>
      </c>
      <c r="K47" s="24">
        <f>-TRUNC(U$3*T$3*(Q$3-R$3*SIN((F47+K$9)*PI()/180)-SQRT(S$3^2-(O$3-P$3-R$3*COS((F47+K$9)*PI()/180))^2))/5)</f>
        <v>13687</v>
      </c>
      <c r="L47" s="24">
        <f>-TRUNC(U$3*T$3*(Q$3-R$3*SIN((G47+L$9)*PI()/180)-SQRT(S$3^2-(O$3-P$3-R$3*COS((G47+L$9)*PI()/180))^2))/5)</f>
        <v>-41211</v>
      </c>
      <c r="M47" s="25">
        <f>-TRUNC(K$3*J$3*(G$3-H$3*SIN((H47+M$9)*PI()/180)-SQRT(I$3^2-(E$3-F$3-H$3*COS((H47+M$9)*PI()/180))^2))/5)</f>
        <v>-51153</v>
      </c>
      <c r="N47" s="59">
        <f t="shared" si="2"/>
        <v>0.88</v>
      </c>
      <c r="O47" s="60">
        <f t="shared" si="26"/>
        <v>29550</v>
      </c>
      <c r="P47" s="60">
        <f t="shared" si="27"/>
        <v>34350</v>
      </c>
      <c r="Q47" s="1">
        <f t="shared" si="28"/>
        <v>16925</v>
      </c>
      <c r="R47" s="60">
        <f t="shared" si="29"/>
        <v>-31625</v>
      </c>
      <c r="S47" s="1"/>
      <c r="T47" s="1">
        <f t="shared" si="30"/>
        <v>0.04</v>
      </c>
      <c r="U47" s="70"/>
      <c r="V47" s="1"/>
    </row>
    <row r="48" spans="1:22">
      <c r="A48">
        <v>3.3</v>
      </c>
      <c r="B48">
        <v>0.519969512195121</v>
      </c>
      <c r="C48">
        <v>-3.59542682926829</v>
      </c>
      <c r="D48" s="28">
        <f t="shared" si="25"/>
        <v>0.92</v>
      </c>
      <c r="E48" s="1">
        <f>RStop40!H48</f>
        <v>22.06501152</v>
      </c>
      <c r="F48" s="1">
        <f>RStop40!G48</f>
        <v>-9.960364476</v>
      </c>
      <c r="G48" s="1">
        <f>RStop40!F48</f>
        <v>22.44340215</v>
      </c>
      <c r="H48" s="1">
        <f>RStop40!E48</f>
        <v>33.71387923</v>
      </c>
      <c r="I48" s="58">
        <f t="shared" si="24"/>
        <v>0.92</v>
      </c>
      <c r="J48" s="24">
        <f>-TRUNC(K$3*J$3*(G$3-H$3*SIN((E48+J$9)*PI()/180)-SQRT(I$3^2-(E$3-F$3-H$3*COS((E48+J$9)*PI()/180))^2))/5)</f>
        <v>-28925</v>
      </c>
      <c r="K48" s="24">
        <f>-TRUNC(U$3*T$3*(Q$3-R$3*SIN((F48+K$9)*PI()/180)-SQRT(S$3^2-(O$3-P$3-R$3*COS((F48+K$9)*PI()/180))^2))/5)</f>
        <v>15021</v>
      </c>
      <c r="L48" s="24">
        <f>-TRUNC(U$3*T$3*(Q$3-R$3*SIN((G48+L$9)*PI()/180)-SQRT(S$3^2-(O$3-P$3-R$3*COS((G48+L$9)*PI()/180))^2))/5)</f>
        <v>-40539</v>
      </c>
      <c r="M48" s="25">
        <f>-TRUNC(K$3*J$3*(G$3-H$3*SIN((H48+M$9)*PI()/180)-SQRT(I$3^2-(E$3-F$3-H$3*COS((H48+M$9)*PI()/180))^2))/5)</f>
        <v>-52378</v>
      </c>
      <c r="N48" s="59">
        <f t="shared" si="2"/>
        <v>0.92</v>
      </c>
      <c r="O48" s="60">
        <f t="shared" si="26"/>
        <v>29600</v>
      </c>
      <c r="P48" s="60">
        <f t="shared" si="27"/>
        <v>33350</v>
      </c>
      <c r="Q48" s="1">
        <f t="shared" si="28"/>
        <v>16800</v>
      </c>
      <c r="R48" s="60">
        <f t="shared" si="29"/>
        <v>-30625</v>
      </c>
      <c r="S48" s="1"/>
      <c r="T48" s="1">
        <f t="shared" si="30"/>
        <v>0.04</v>
      </c>
      <c r="U48" s="70"/>
      <c r="V48" s="1"/>
    </row>
    <row r="49" spans="1:22">
      <c r="A49">
        <v>3.31500000000001</v>
      </c>
      <c r="B49">
        <v>0.974085365853658</v>
      </c>
      <c r="C49">
        <v>-3.82362804878049</v>
      </c>
      <c r="D49" s="28">
        <f t="shared" si="25"/>
        <v>0.96</v>
      </c>
      <c r="E49" s="1">
        <f>RStop40!H49</f>
        <v>21.41140306</v>
      </c>
      <c r="F49" s="1">
        <f>RStop40!G49</f>
        <v>-10.90584296</v>
      </c>
      <c r="G49" s="1">
        <f>RStop40!F49</f>
        <v>22.0996126</v>
      </c>
      <c r="H49" s="1">
        <f>RStop40!E49</f>
        <v>34.25178924</v>
      </c>
      <c r="I49" s="58">
        <f t="shared" si="24"/>
        <v>0.96</v>
      </c>
      <c r="J49" s="24">
        <f>-TRUNC(K$3*J$3*(G$3-H$3*SIN((E49+J$9)*PI()/180)-SQRT(I$3^2-(E$3-F$3-H$3*COS((E49+J$9)*PI()/180))^2))/5)</f>
        <v>-27742</v>
      </c>
      <c r="K49" s="24">
        <f>-TRUNC(U$3*T$3*(Q$3-R$3*SIN((F49+K$9)*PI()/180)-SQRT(S$3^2-(O$3-P$3-R$3*COS((F49+K$9)*PI()/180))^2))/5)</f>
        <v>16308</v>
      </c>
      <c r="L49" s="24">
        <f>-TRUNC(U$3*T$3*(Q$3-R$3*SIN((G49+L$9)*PI()/180)-SQRT(S$3^2-(O$3-P$3-R$3*COS((G49+L$9)*PI()/180))^2))/5)</f>
        <v>-39878</v>
      </c>
      <c r="M49" s="25">
        <f>-TRUNC(K$3*J$3*(G$3-H$3*SIN((H49+M$9)*PI()/180)-SQRT(I$3^2-(E$3-F$3-H$3*COS((H49+M$9)*PI()/180))^2))/5)</f>
        <v>-53553</v>
      </c>
      <c r="N49" s="59">
        <f t="shared" si="2"/>
        <v>0.96</v>
      </c>
      <c r="O49" s="60">
        <f t="shared" si="26"/>
        <v>29575</v>
      </c>
      <c r="P49" s="60">
        <f t="shared" si="27"/>
        <v>32175</v>
      </c>
      <c r="Q49" s="1">
        <f t="shared" si="28"/>
        <v>16525</v>
      </c>
      <c r="R49" s="60">
        <f t="shared" si="29"/>
        <v>-29375</v>
      </c>
      <c r="S49" s="1"/>
      <c r="T49" s="1">
        <f t="shared" si="30"/>
        <v>0.04</v>
      </c>
      <c r="U49" s="70"/>
      <c r="V49" s="1"/>
    </row>
    <row r="50" spans="1:22">
      <c r="A50">
        <v>3.33000000000001</v>
      </c>
      <c r="B50">
        <v>1.51189024390244</v>
      </c>
      <c r="C50">
        <v>-4.10076219512195</v>
      </c>
      <c r="D50" s="28">
        <f t="shared" si="25"/>
        <v>1</v>
      </c>
      <c r="E50" s="1">
        <f>RStop40!H50</f>
        <v>20.75286642</v>
      </c>
      <c r="F50" s="1">
        <f>RStop40!G50</f>
        <v>-11.8293443</v>
      </c>
      <c r="G50" s="1">
        <f>RStop40!F50</f>
        <v>21.76441726</v>
      </c>
      <c r="H50" s="1">
        <f>RStop40!E50</f>
        <v>34.75995371</v>
      </c>
      <c r="I50" s="58">
        <f t="shared" si="24"/>
        <v>1</v>
      </c>
      <c r="J50" s="24">
        <f>-TRUNC(K$3*J$3*(G$3-H$3*SIN((E50+J$9)*PI()/180)-SQRT(I$3^2-(E$3-F$3-H$3*COS((E50+J$9)*PI()/180))^2))/5)</f>
        <v>-26568</v>
      </c>
      <c r="K50" s="24">
        <f>-TRUNC(U$3*T$3*(Q$3-R$3*SIN((F50+K$9)*PI()/180)-SQRT(S$3^2-(O$3-P$3-R$3*COS((F50+K$9)*PI()/180))^2))/5)</f>
        <v>17538</v>
      </c>
      <c r="L50" s="24">
        <f>-TRUNC(U$3*T$3*(Q$3-R$3*SIN((G50+L$9)*PI()/180)-SQRT(S$3^2-(O$3-P$3-R$3*COS((G50+L$9)*PI()/180))^2))/5)</f>
        <v>-39234</v>
      </c>
      <c r="M50" s="25">
        <f>-TRUNC(K$3*J$3*(G$3-H$3*SIN((H50+M$9)*PI()/180)-SQRT(I$3^2-(E$3-F$3-H$3*COS((H50+M$9)*PI()/180))^2))/5)</f>
        <v>-54670</v>
      </c>
      <c r="N50" s="59">
        <f t="shared" si="2"/>
        <v>1</v>
      </c>
      <c r="O50" s="60">
        <f t="shared" si="26"/>
        <v>29350.0000000001</v>
      </c>
      <c r="P50" s="60">
        <f t="shared" si="27"/>
        <v>30750.0000000001</v>
      </c>
      <c r="Q50" s="1">
        <f t="shared" si="28"/>
        <v>16100</v>
      </c>
      <c r="R50" s="60">
        <f t="shared" si="29"/>
        <v>-27925.0000000001</v>
      </c>
      <c r="S50" s="1"/>
      <c r="T50" s="1">
        <f t="shared" si="30"/>
        <v>0.04</v>
      </c>
      <c r="U50" s="70"/>
      <c r="V50" s="1"/>
    </row>
    <row r="51" spans="1:22">
      <c r="A51">
        <v>3.34500000000001</v>
      </c>
      <c r="B51">
        <v>2.15716463414634</v>
      </c>
      <c r="C51">
        <v>-4.44100609756098</v>
      </c>
      <c r="D51" s="28">
        <f t="shared" si="25"/>
        <v>1.04</v>
      </c>
      <c r="E51" s="1">
        <f>RStop40!H51</f>
        <v>20.09180867</v>
      </c>
      <c r="F51" s="1">
        <f>RStop40!G51</f>
        <v>-12.72491096</v>
      </c>
      <c r="G51" s="1">
        <f>RStop40!F51</f>
        <v>21.44084626</v>
      </c>
      <c r="H51" s="1">
        <f>RStop40!E51</f>
        <v>35.23508457</v>
      </c>
      <c r="I51" s="58">
        <f t="shared" si="24"/>
        <v>1.04</v>
      </c>
      <c r="J51" s="24">
        <f>-TRUNC(K$3*J$3*(G$3-H$3*SIN((E51+J$9)*PI()/180)-SQRT(I$3^2-(E$3-F$3-H$3*COS((E51+J$9)*PI()/180))^2))/5)</f>
        <v>-25406</v>
      </c>
      <c r="K51" s="24">
        <f>-TRUNC(U$3*T$3*(Q$3-R$3*SIN((F51+K$9)*PI()/180)-SQRT(S$3^2-(O$3-P$3-R$3*COS((F51+K$9)*PI()/180))^2))/5)</f>
        <v>18706</v>
      </c>
      <c r="L51" s="24">
        <f>-TRUNC(U$3*T$3*(Q$3-R$3*SIN((G51+L$9)*PI()/180)-SQRT(S$3^2-(O$3-P$3-R$3*COS((G51+L$9)*PI()/180))^2))/5)</f>
        <v>-38614</v>
      </c>
      <c r="M51" s="25">
        <f>-TRUNC(K$3*J$3*(G$3-H$3*SIN((H51+M$9)*PI()/180)-SQRT(I$3^2-(E$3-F$3-H$3*COS((H51+M$9)*PI()/180))^2))/5)</f>
        <v>-55719</v>
      </c>
      <c r="N51" s="59">
        <f t="shared" si="2"/>
        <v>1.04</v>
      </c>
      <c r="O51" s="60">
        <f t="shared" si="26"/>
        <v>29050</v>
      </c>
      <c r="P51" s="60">
        <f t="shared" si="27"/>
        <v>29200</v>
      </c>
      <c r="Q51" s="1">
        <f t="shared" si="28"/>
        <v>15500</v>
      </c>
      <c r="R51" s="60">
        <f t="shared" si="29"/>
        <v>-26225</v>
      </c>
      <c r="S51" s="1"/>
      <c r="T51" s="1">
        <f t="shared" si="30"/>
        <v>0.04</v>
      </c>
      <c r="U51" s="70"/>
      <c r="V51" s="1"/>
    </row>
    <row r="52" spans="1:22">
      <c r="A52">
        <v>3.36000000000001</v>
      </c>
      <c r="B52">
        <v>2.91905487804878</v>
      </c>
      <c r="C52">
        <v>-4.85579268292683</v>
      </c>
      <c r="D52" s="28">
        <f t="shared" si="25"/>
        <v>1.08</v>
      </c>
      <c r="E52" s="1">
        <f>RStop40!H52</f>
        <v>19.4305279</v>
      </c>
      <c r="F52" s="1">
        <f>RStop40!G52</f>
        <v>-13.58708032</v>
      </c>
      <c r="G52" s="1">
        <f>RStop40!F52</f>
        <v>21.13169502</v>
      </c>
      <c r="H52" s="1">
        <f>RStop40!E52</f>
        <v>35.67428294</v>
      </c>
      <c r="I52" s="58">
        <f t="shared" si="24"/>
        <v>1.08</v>
      </c>
      <c r="J52" s="24">
        <f>-TRUNC(K$3*J$3*(G$3-H$3*SIN((E52+J$9)*PI()/180)-SQRT(I$3^2-(E$3-F$3-H$3*COS((E52+J$9)*PI()/180))^2))/5)</f>
        <v>-24261</v>
      </c>
      <c r="K52" s="24">
        <f>-TRUNC(U$3*T$3*(Q$3-R$3*SIN((F52+K$9)*PI()/180)-SQRT(S$3^2-(O$3-P$3-R$3*COS((F52+K$9)*PI()/180))^2))/5)</f>
        <v>19806</v>
      </c>
      <c r="L52" s="24">
        <f>-TRUNC(U$3*T$3*(Q$3-R$3*SIN((G52+L$9)*PI()/180)-SQRT(S$3^2-(O$3-P$3-R$3*COS((G52+L$9)*PI()/180))^2))/5)</f>
        <v>-38021</v>
      </c>
      <c r="M52" s="25">
        <f>-TRUNC(K$3*J$3*(G$3-H$3*SIN((H52+M$9)*PI()/180)-SQRT(I$3^2-(E$3-F$3-H$3*COS((H52+M$9)*PI()/180))^2))/5)</f>
        <v>-56693</v>
      </c>
      <c r="N52" s="59">
        <f t="shared" si="2"/>
        <v>1.08</v>
      </c>
      <c r="O52" s="60">
        <f t="shared" si="26"/>
        <v>28625</v>
      </c>
      <c r="P52" s="60">
        <f t="shared" si="27"/>
        <v>27500</v>
      </c>
      <c r="Q52" s="1">
        <f t="shared" si="28"/>
        <v>14825</v>
      </c>
      <c r="R52" s="60">
        <f t="shared" si="29"/>
        <v>-24350</v>
      </c>
      <c r="S52" s="1"/>
      <c r="T52" s="1">
        <f t="shared" si="30"/>
        <v>0.04</v>
      </c>
      <c r="U52" s="70"/>
      <c r="V52" s="1"/>
    </row>
    <row r="53" spans="1:22">
      <c r="A53">
        <v>3.37500000000001</v>
      </c>
      <c r="B53">
        <v>3.80579268292683</v>
      </c>
      <c r="C53">
        <v>-5.35289634146341</v>
      </c>
      <c r="D53" s="28">
        <f t="shared" si="25"/>
        <v>1.12</v>
      </c>
      <c r="E53" s="1">
        <f>RStop40!H53</f>
        <v>18.77117651</v>
      </c>
      <c r="F53" s="1">
        <f>RStop40!G53</f>
        <v>-14.41098842</v>
      </c>
      <c r="G53" s="1">
        <f>RStop40!F53</f>
        <v>20.83947248</v>
      </c>
      <c r="H53" s="1">
        <f>RStop40!E53</f>
        <v>36.07510305</v>
      </c>
      <c r="I53" s="58">
        <f t="shared" si="24"/>
        <v>1.12</v>
      </c>
      <c r="J53" s="24">
        <f>-TRUNC(K$3*J$3*(G$3-H$3*SIN((E53+J$9)*PI()/180)-SQRT(I$3^2-(E$3-F$3-H$3*COS((E53+J$9)*PI()/180))^2))/5)</f>
        <v>-23137</v>
      </c>
      <c r="K53" s="24">
        <f>-TRUNC(U$3*T$3*(Q$3-R$3*SIN((F53+K$9)*PI()/180)-SQRT(S$3^2-(O$3-P$3-R$3*COS((F53+K$9)*PI()/180))^2))/5)</f>
        <v>20834</v>
      </c>
      <c r="L53" s="24">
        <f>-TRUNC(U$3*T$3*(Q$3-R$3*SIN((G53+L$9)*PI()/180)-SQRT(S$3^2-(O$3-P$3-R$3*COS((G53+L$9)*PI()/180))^2))/5)</f>
        <v>-37461</v>
      </c>
      <c r="M53" s="25">
        <f>-TRUNC(K$3*J$3*(G$3-H$3*SIN((H53+M$9)*PI()/180)-SQRT(I$3^2-(E$3-F$3-H$3*COS((H53+M$9)*PI()/180))^2))/5)</f>
        <v>-57585</v>
      </c>
      <c r="N53" s="59">
        <f t="shared" si="2"/>
        <v>1.12</v>
      </c>
      <c r="O53" s="60">
        <f t="shared" si="26"/>
        <v>28100</v>
      </c>
      <c r="P53" s="60">
        <f t="shared" si="27"/>
        <v>25700</v>
      </c>
      <c r="Q53" s="1">
        <f t="shared" si="28"/>
        <v>14000</v>
      </c>
      <c r="R53" s="60">
        <f t="shared" si="29"/>
        <v>-22300</v>
      </c>
      <c r="S53" s="1"/>
      <c r="T53" s="1">
        <f t="shared" si="30"/>
        <v>0.04</v>
      </c>
      <c r="U53" s="70"/>
      <c r="V53" s="1"/>
    </row>
    <row r="54" spans="1:22">
      <c r="A54">
        <v>3.39000000000001</v>
      </c>
      <c r="B54">
        <v>4.83795731707317</v>
      </c>
      <c r="C54">
        <v>-5.95564024390244</v>
      </c>
      <c r="D54" s="28">
        <f t="shared" si="25"/>
        <v>1.16</v>
      </c>
      <c r="E54" s="1">
        <f>RStop40!H54</f>
        <v>18.11572445</v>
      </c>
      <c r="F54" s="1">
        <f>RStop40!G54</f>
        <v>-15.19247359</v>
      </c>
      <c r="G54" s="1">
        <f>RStop40!F54</f>
        <v>20.56634932</v>
      </c>
      <c r="H54" s="1">
        <f>RStop40!E54</f>
        <v>36.43561604</v>
      </c>
      <c r="I54" s="58">
        <f t="shared" si="24"/>
        <v>1.16</v>
      </c>
      <c r="J54" s="24">
        <f>-TRUNC(K$3*J$3*(G$3-H$3*SIN((E54+J$9)*PI()/180)-SQRT(I$3^2-(E$3-F$3-H$3*COS((E54+J$9)*PI()/180))^2))/5)</f>
        <v>-22038</v>
      </c>
      <c r="K54" s="24">
        <f>-TRUNC(U$3*T$3*(Q$3-R$3*SIN((F54+K$9)*PI()/180)-SQRT(S$3^2-(O$3-P$3-R$3*COS((F54+K$9)*PI()/180))^2))/5)</f>
        <v>21789</v>
      </c>
      <c r="L54" s="24">
        <f>-TRUNC(U$3*T$3*(Q$3-R$3*SIN((G54+L$9)*PI()/180)-SQRT(S$3^2-(O$3-P$3-R$3*COS((G54+L$9)*PI()/180))^2))/5)</f>
        <v>-36939</v>
      </c>
      <c r="M54" s="25">
        <f>-TRUNC(K$3*J$3*(G$3-H$3*SIN((H54+M$9)*PI()/180)-SQRT(I$3^2-(E$3-F$3-H$3*COS((H54+M$9)*PI()/180))^2))/5)</f>
        <v>-58391</v>
      </c>
      <c r="N54" s="59">
        <f t="shared" si="2"/>
        <v>1.16</v>
      </c>
      <c r="O54" s="60">
        <f t="shared" si="26"/>
        <v>27475</v>
      </c>
      <c r="P54" s="60">
        <f t="shared" si="27"/>
        <v>23875</v>
      </c>
      <c r="Q54" s="1">
        <f t="shared" si="28"/>
        <v>13050</v>
      </c>
      <c r="R54" s="60">
        <f t="shared" si="29"/>
        <v>-20150</v>
      </c>
      <c r="S54" s="1"/>
      <c r="T54" s="1">
        <f t="shared" si="30"/>
        <v>0.04</v>
      </c>
      <c r="U54" s="70"/>
      <c r="V54" s="1"/>
    </row>
    <row r="55" spans="1:22">
      <c r="A55">
        <v>3.40500000000001</v>
      </c>
      <c r="B55">
        <v>6.00685975609756</v>
      </c>
      <c r="C55">
        <v>-6.67682926829268</v>
      </c>
      <c r="D55" s="28">
        <f t="shared" si="25"/>
        <v>1.2</v>
      </c>
      <c r="E55" s="1">
        <f>RStop40!H55</f>
        <v>17.46592254</v>
      </c>
      <c r="F55" s="1">
        <f>RStop40!G55</f>
        <v>-15.92818023</v>
      </c>
      <c r="G55" s="1">
        <f>RStop40!F55</f>
        <v>20.31410617</v>
      </c>
      <c r="H55" s="1">
        <f>RStop40!E55</f>
        <v>36.75447384</v>
      </c>
      <c r="I55" s="58">
        <f t="shared" si="24"/>
        <v>1.2</v>
      </c>
      <c r="J55" s="24">
        <f>-TRUNC(K$3*J$3*(G$3-H$3*SIN((E55+J$9)*PI()/180)-SQRT(I$3^2-(E$3-F$3-H$3*COS((E55+J$9)*PI()/180))^2))/5)</f>
        <v>-20966</v>
      </c>
      <c r="K55" s="24">
        <f>-TRUNC(U$3*T$3*(Q$3-R$3*SIN((F55+K$9)*PI()/180)-SQRT(S$3^2-(O$3-P$3-R$3*COS((F55+K$9)*PI()/180))^2))/5)</f>
        <v>22669</v>
      </c>
      <c r="L55" s="24">
        <f>-TRUNC(U$3*T$3*(Q$3-R$3*SIN((G55+L$9)*PI()/180)-SQRT(S$3^2-(O$3-P$3-R$3*COS((G55+L$9)*PI()/180))^2))/5)</f>
        <v>-36457</v>
      </c>
      <c r="M55" s="25">
        <f>-TRUNC(K$3*J$3*(G$3-H$3*SIN((H55+M$9)*PI()/180)-SQRT(I$3^2-(E$3-F$3-H$3*COS((H55+M$9)*PI()/180))^2))/5)</f>
        <v>-59105</v>
      </c>
      <c r="N55" s="59">
        <f t="shared" si="2"/>
        <v>1.2</v>
      </c>
      <c r="O55" s="60">
        <f t="shared" si="26"/>
        <v>26800</v>
      </c>
      <c r="P55" s="60">
        <f t="shared" si="27"/>
        <v>22000</v>
      </c>
      <c r="Q55" s="1">
        <f t="shared" si="28"/>
        <v>12050</v>
      </c>
      <c r="R55" s="60">
        <f t="shared" si="29"/>
        <v>-17850</v>
      </c>
      <c r="S55" s="1"/>
      <c r="T55" s="1">
        <f t="shared" si="30"/>
        <v>0.04</v>
      </c>
      <c r="U55" s="70"/>
      <c r="V55" s="75"/>
    </row>
    <row r="56" spans="1:22">
      <c r="A56">
        <v>3.42000000000001</v>
      </c>
      <c r="B56">
        <v>7.28003048780488</v>
      </c>
      <c r="C56">
        <v>-7.50960365853659</v>
      </c>
      <c r="D56" s="28">
        <f t="shared" si="25"/>
        <v>1.24</v>
      </c>
      <c r="E56" s="1">
        <f>RStop40!H56</f>
        <v>16.82326573</v>
      </c>
      <c r="F56" s="1">
        <f>RStop40!G56</f>
        <v>-16.6156625</v>
      </c>
      <c r="G56" s="1">
        <f>RStop40!F56</f>
        <v>20.08408188</v>
      </c>
      <c r="H56" s="1">
        <f>RStop40!E56</f>
        <v>37.03097306</v>
      </c>
      <c r="I56" s="58">
        <f t="shared" si="24"/>
        <v>1.24</v>
      </c>
      <c r="J56" s="24">
        <f>-TRUNC(K$3*J$3*(G$3-H$3*SIN((E56+J$9)*PI()/180)-SQRT(I$3^2-(E$3-F$3-H$3*COS((E56+J$9)*PI()/180))^2))/5)</f>
        <v>-19925</v>
      </c>
      <c r="K56" s="24">
        <f>-TRUNC(U$3*T$3*(Q$3-R$3*SIN((F56+K$9)*PI()/180)-SQRT(S$3^2-(O$3-P$3-R$3*COS((F56+K$9)*PI()/180))^2))/5)</f>
        <v>23475</v>
      </c>
      <c r="L56" s="24">
        <f>-TRUNC(U$3*T$3*(Q$3-R$3*SIN((G56+L$9)*PI()/180)-SQRT(S$3^2-(O$3-P$3-R$3*COS((G56+L$9)*PI()/180))^2))/5)</f>
        <v>-36017</v>
      </c>
      <c r="M56" s="25">
        <f>-TRUNC(K$3*J$3*(G$3-H$3*SIN((H56+M$9)*PI()/180)-SQRT(I$3^2-(E$3-F$3-H$3*COS((H56+M$9)*PI()/180))^2))/5)</f>
        <v>-59727</v>
      </c>
      <c r="N56" s="59">
        <f t="shared" si="2"/>
        <v>1.24</v>
      </c>
      <c r="O56" s="60">
        <f t="shared" si="26"/>
        <v>26025</v>
      </c>
      <c r="P56" s="60">
        <f t="shared" si="27"/>
        <v>20150</v>
      </c>
      <c r="Q56" s="1">
        <f t="shared" si="28"/>
        <v>11000</v>
      </c>
      <c r="R56" s="60">
        <f t="shared" si="29"/>
        <v>-15550</v>
      </c>
      <c r="S56" s="1"/>
      <c r="T56" s="1">
        <f t="shared" si="30"/>
        <v>0.04</v>
      </c>
      <c r="U56" s="1"/>
      <c r="V56" s="1"/>
    </row>
    <row r="57" spans="1:22">
      <c r="A57">
        <v>3.43500000000001</v>
      </c>
      <c r="B57">
        <v>8.60579268292683</v>
      </c>
      <c r="C57">
        <v>-8.45670731707317</v>
      </c>
      <c r="D57" s="28">
        <f t="shared" si="25"/>
        <v>1.28</v>
      </c>
      <c r="E57" s="1">
        <f>RStop40!H57</f>
        <v>16.18895643</v>
      </c>
      <c r="F57" s="1">
        <f>RStop40!G57</f>
        <v>-17.25348804</v>
      </c>
      <c r="G57" s="1">
        <f>RStop40!F57</f>
        <v>19.87712167</v>
      </c>
      <c r="H57" s="1">
        <f>RStop40!E57</f>
        <v>37.26511879</v>
      </c>
      <c r="I57" s="58">
        <f t="shared" si="24"/>
        <v>1.28</v>
      </c>
      <c r="J57" s="24">
        <f>-TRUNC(K$3*J$3*(G$3-H$3*SIN((E57+J$9)*PI()/180)-SQRT(I$3^2-(E$3-F$3-H$3*COS((E57+J$9)*PI()/180))^2))/5)</f>
        <v>-18914</v>
      </c>
      <c r="K57" s="24">
        <f>-TRUNC(U$3*T$3*(Q$3-R$3*SIN((F57+K$9)*PI()/180)-SQRT(S$3^2-(O$3-P$3-R$3*COS((F57+K$9)*PI()/180))^2))/5)</f>
        <v>24207</v>
      </c>
      <c r="L57" s="24">
        <f>-TRUNC(U$3*T$3*(Q$3-R$3*SIN((G57+L$9)*PI()/180)-SQRT(S$3^2-(O$3-P$3-R$3*COS((G57+L$9)*PI()/180))^2))/5)</f>
        <v>-35622</v>
      </c>
      <c r="M57" s="25">
        <f>-TRUNC(K$3*J$3*(G$3-H$3*SIN((H57+M$9)*PI()/180)-SQRT(I$3^2-(E$3-F$3-H$3*COS((H57+M$9)*PI()/180))^2))/5)</f>
        <v>-60254</v>
      </c>
      <c r="N57" s="59">
        <f t="shared" si="2"/>
        <v>1.28</v>
      </c>
      <c r="O57" s="60">
        <f t="shared" si="26"/>
        <v>25275</v>
      </c>
      <c r="P57" s="60">
        <f t="shared" si="27"/>
        <v>18300</v>
      </c>
      <c r="Q57" s="1">
        <f t="shared" si="28"/>
        <v>9874.99999999999</v>
      </c>
      <c r="R57" s="60">
        <f t="shared" si="29"/>
        <v>-13175</v>
      </c>
      <c r="S57" s="1"/>
      <c r="T57" s="1">
        <f t="shared" si="30"/>
        <v>0.04</v>
      </c>
      <c r="U57" s="1"/>
      <c r="V57" s="1"/>
    </row>
    <row r="58" spans="1:22">
      <c r="A58">
        <v>3.45000000000001</v>
      </c>
      <c r="B58">
        <v>9.96768292682927</v>
      </c>
      <c r="C58">
        <v>-9.48567073170732</v>
      </c>
      <c r="D58" s="28">
        <f t="shared" si="25"/>
        <v>1.32</v>
      </c>
      <c r="E58" s="1">
        <f>RStop40!H58</f>
        <v>15.56386774</v>
      </c>
      <c r="F58" s="1">
        <f>RStop40!G58</f>
        <v>-17.84134167</v>
      </c>
      <c r="G58" s="1">
        <f>RStop40!F58</f>
        <v>19.69352539</v>
      </c>
      <c r="H58" s="1">
        <f>RStop40!E58</f>
        <v>37.45768851</v>
      </c>
      <c r="I58" s="58">
        <f t="shared" si="24"/>
        <v>1.32</v>
      </c>
      <c r="J58" s="24">
        <f>-TRUNC(K$3*J$3*(G$3-H$3*SIN((E58+J$9)*PI()/180)-SQRT(I$3^2-(E$3-F$3-H$3*COS((E58+J$9)*PI()/180))^2))/5)</f>
        <v>-17936</v>
      </c>
      <c r="K58" s="24">
        <f>-TRUNC(U$3*T$3*(Q$3-R$3*SIN((F58+K$9)*PI()/180)-SQRT(S$3^2-(O$3-P$3-R$3*COS((F58+K$9)*PI()/180))^2))/5)</f>
        <v>24870</v>
      </c>
      <c r="L58" s="24">
        <f>-TRUNC(U$3*T$3*(Q$3-R$3*SIN((G58+L$9)*PI()/180)-SQRT(S$3^2-(O$3-P$3-R$3*COS((G58+L$9)*PI()/180))^2))/5)</f>
        <v>-35272</v>
      </c>
      <c r="M58" s="25">
        <f>-TRUNC(K$3*J$3*(G$3-H$3*SIN((H58+M$9)*PI()/180)-SQRT(I$3^2-(E$3-F$3-H$3*COS((H58+M$9)*PI()/180))^2))/5)</f>
        <v>-60689</v>
      </c>
      <c r="N58" s="59">
        <f t="shared" si="2"/>
        <v>1.32</v>
      </c>
      <c r="O58" s="60">
        <f t="shared" si="26"/>
        <v>24450</v>
      </c>
      <c r="P58" s="60">
        <f t="shared" si="27"/>
        <v>16575</v>
      </c>
      <c r="Q58" s="1">
        <f t="shared" si="28"/>
        <v>8749.99999999999</v>
      </c>
      <c r="R58" s="60">
        <f t="shared" si="29"/>
        <v>-10875</v>
      </c>
      <c r="S58" s="1"/>
      <c r="T58" s="1">
        <f t="shared" si="30"/>
        <v>0.04</v>
      </c>
      <c r="U58" s="1"/>
      <c r="V58" s="1"/>
    </row>
    <row r="59" spans="1:22">
      <c r="A59">
        <v>3.46500000000001</v>
      </c>
      <c r="B59">
        <v>11.3638719512195</v>
      </c>
      <c r="C59">
        <v>-10.5653963414634</v>
      </c>
      <c r="D59" s="28">
        <f t="shared" si="25"/>
        <v>1.36</v>
      </c>
      <c r="E59" s="1">
        <f>RStop40!H59</f>
        <v>14.94850674</v>
      </c>
      <c r="F59" s="1">
        <f>RStop40!G59</f>
        <v>-18.38012912</v>
      </c>
      <c r="G59" s="1">
        <f>RStop40!F59</f>
        <v>19.53299575</v>
      </c>
      <c r="H59" s="1">
        <f>RStop40!E59</f>
        <v>37.61029592</v>
      </c>
      <c r="I59" s="58">
        <f t="shared" si="24"/>
        <v>1.36</v>
      </c>
      <c r="J59" s="24">
        <f>-TRUNC(K$3*J$3*(G$3-H$3*SIN((E59+J$9)*PI()/180)-SQRT(I$3^2-(E$3-F$3-H$3*COS((E59+J$9)*PI()/180))^2))/5)</f>
        <v>-16990</v>
      </c>
      <c r="K59" s="24">
        <f>-TRUNC(U$3*T$3*(Q$3-R$3*SIN((F59+K$9)*PI()/180)-SQRT(S$3^2-(O$3-P$3-R$3*COS((F59+K$9)*PI()/180))^2))/5)</f>
        <v>25466</v>
      </c>
      <c r="L59" s="24">
        <f>-TRUNC(U$3*T$3*(Q$3-R$3*SIN((G59+L$9)*PI()/180)-SQRT(S$3^2-(O$3-P$3-R$3*COS((G59+L$9)*PI()/180))^2))/5)</f>
        <v>-34966</v>
      </c>
      <c r="M59" s="25">
        <f>-TRUNC(K$3*J$3*(G$3-H$3*SIN((H59+M$9)*PI()/180)-SQRT(I$3^2-(E$3-F$3-H$3*COS((H59+M$9)*PI()/180))^2))/5)</f>
        <v>-61034</v>
      </c>
      <c r="N59" s="59">
        <f t="shared" si="2"/>
        <v>1.36</v>
      </c>
      <c r="O59" s="60">
        <f t="shared" si="26"/>
        <v>23650</v>
      </c>
      <c r="P59" s="60">
        <f t="shared" si="27"/>
        <v>14900</v>
      </c>
      <c r="Q59" s="1">
        <f t="shared" si="28"/>
        <v>7649.99999999999</v>
      </c>
      <c r="R59" s="60">
        <f t="shared" si="29"/>
        <v>-8624.99999999999</v>
      </c>
      <c r="S59" s="1"/>
      <c r="T59" s="1">
        <f t="shared" si="30"/>
        <v>0.04</v>
      </c>
      <c r="U59" s="1"/>
      <c r="V59" s="1"/>
    </row>
    <row r="60" spans="1:22">
      <c r="A60">
        <v>3.48000000000001</v>
      </c>
      <c r="B60">
        <v>12.7746951219512</v>
      </c>
      <c r="C60">
        <v>-11.6524390243902</v>
      </c>
      <c r="D60" s="28">
        <f t="shared" si="25"/>
        <v>1.4</v>
      </c>
      <c r="E60" s="1">
        <f>RStop40!H60</f>
        <v>14.34297781</v>
      </c>
      <c r="F60" s="1">
        <f>RStop40!G60</f>
        <v>-18.8720807</v>
      </c>
      <c r="G60" s="1">
        <f>RStop40!F60</f>
        <v>19.39458651</v>
      </c>
      <c r="H60" s="1">
        <f>RStop40!E60</f>
        <v>37.72545482</v>
      </c>
      <c r="I60" s="58">
        <f t="shared" si="24"/>
        <v>1.4</v>
      </c>
      <c r="J60" s="24">
        <f>-TRUNC(K$3*J$3*(G$3-H$3*SIN((E60+J$9)*PI()/180)-SQRT(I$3^2-(E$3-F$3-H$3*COS((E60+J$9)*PI()/180))^2))/5)</f>
        <v>-16076</v>
      </c>
      <c r="K60" s="24">
        <f>-TRUNC(U$3*T$3*(Q$3-R$3*SIN((F60+K$9)*PI()/180)-SQRT(S$3^2-(O$3-P$3-R$3*COS((F60+K$9)*PI()/180))^2))/5)</f>
        <v>26001</v>
      </c>
      <c r="L60" s="24">
        <f>-TRUNC(U$3*T$3*(Q$3-R$3*SIN((G60+L$9)*PI()/180)-SQRT(S$3^2-(O$3-P$3-R$3*COS((G60+L$9)*PI()/180))^2))/5)</f>
        <v>-34703</v>
      </c>
      <c r="M60" s="25">
        <f>-TRUNC(K$3*J$3*(G$3-H$3*SIN((H60+M$9)*PI()/180)-SQRT(I$3^2-(E$3-F$3-H$3*COS((H60+M$9)*PI()/180))^2))/5)</f>
        <v>-61294</v>
      </c>
      <c r="N60" s="59">
        <f t="shared" si="2"/>
        <v>1.4</v>
      </c>
      <c r="O60" s="60">
        <f t="shared" si="26"/>
        <v>22850</v>
      </c>
      <c r="P60" s="60">
        <f t="shared" si="27"/>
        <v>13375</v>
      </c>
      <c r="Q60" s="1">
        <f t="shared" si="28"/>
        <v>6574.99999999999</v>
      </c>
      <c r="R60" s="60">
        <f t="shared" si="29"/>
        <v>-6499.99999999999</v>
      </c>
      <c r="S60" s="1"/>
      <c r="T60" s="1">
        <f t="shared" si="30"/>
        <v>0.04</v>
      </c>
      <c r="U60" s="1"/>
      <c r="V60" s="1"/>
    </row>
    <row r="61" spans="1:22">
      <c r="A61">
        <v>3.49500000000001</v>
      </c>
      <c r="B61">
        <v>14.2019817073171</v>
      </c>
      <c r="C61">
        <v>-12.7724085365854</v>
      </c>
      <c r="D61" s="28">
        <f t="shared" si="25"/>
        <v>1.44</v>
      </c>
      <c r="E61" s="1">
        <f>RStop40!H61</f>
        <v>13.74694589</v>
      </c>
      <c r="F61" s="1">
        <f>RStop40!G61</f>
        <v>-19.32085509</v>
      </c>
      <c r="G61" s="1">
        <f>RStop40!F61</f>
        <v>19.27665073</v>
      </c>
      <c r="H61" s="1">
        <f>RStop40!E61</f>
        <v>37.80664296</v>
      </c>
      <c r="I61" s="58">
        <f t="shared" si="24"/>
        <v>1.44</v>
      </c>
      <c r="J61" s="24">
        <f>-TRUNC(K$3*J$3*(G$3-H$3*SIN((E61+J$9)*PI()/180)-SQRT(I$3^2-(E$3-F$3-H$3*COS((E61+J$9)*PI()/180))^2))/5)</f>
        <v>-15193</v>
      </c>
      <c r="K61" s="24">
        <f>-TRUNC(U$3*T$3*(Q$3-R$3*SIN((F61+K$9)*PI()/180)-SQRT(S$3^2-(O$3-P$3-R$3*COS((F61+K$9)*PI()/180))^2))/5)</f>
        <v>26481</v>
      </c>
      <c r="L61" s="24">
        <f>-TRUNC(U$3*T$3*(Q$3-R$3*SIN((G61+L$9)*PI()/180)-SQRT(S$3^2-(O$3-P$3-R$3*COS((G61+L$9)*PI()/180))^2))/5)</f>
        <v>-34478</v>
      </c>
      <c r="M61" s="25">
        <f>-TRUNC(K$3*J$3*(G$3-H$3*SIN((H61+M$9)*PI()/180)-SQRT(I$3^2-(E$3-F$3-H$3*COS((H61+M$9)*PI()/180))^2))/5)</f>
        <v>-61478</v>
      </c>
      <c r="N61" s="59">
        <f t="shared" si="2"/>
        <v>1.44</v>
      </c>
      <c r="O61" s="60">
        <f t="shared" si="26"/>
        <v>22075</v>
      </c>
      <c r="P61" s="60">
        <f t="shared" si="27"/>
        <v>12000</v>
      </c>
      <c r="Q61" s="1">
        <f t="shared" si="28"/>
        <v>5625</v>
      </c>
      <c r="R61" s="60">
        <f t="shared" si="29"/>
        <v>-4600</v>
      </c>
      <c r="S61" s="1"/>
      <c r="T61" s="1">
        <f t="shared" si="30"/>
        <v>0.04</v>
      </c>
      <c r="U61" s="1"/>
      <c r="V61" s="1"/>
    </row>
    <row r="62" spans="1:22">
      <c r="A62">
        <v>3.51000000000001</v>
      </c>
      <c r="B62">
        <v>15.6420731707317</v>
      </c>
      <c r="C62">
        <v>-13.9184451219512</v>
      </c>
      <c r="D62" s="28">
        <f t="shared" si="25"/>
        <v>1.48</v>
      </c>
      <c r="E62" s="1">
        <f>RStop40!H62</f>
        <v>13.15959976</v>
      </c>
      <c r="F62" s="1">
        <f>RStop40!G62</f>
        <v>-19.73164298</v>
      </c>
      <c r="G62" s="1">
        <f>RStop40!F62</f>
        <v>19.17678896</v>
      </c>
      <c r="H62" s="1">
        <f>RStop40!E62</f>
        <v>37.85836588</v>
      </c>
      <c r="I62" s="58">
        <f t="shared" si="24"/>
        <v>1.48</v>
      </c>
      <c r="J62" s="24">
        <f>-TRUNC(K$3*J$3*(G$3-H$3*SIN((E62+J$9)*PI()/180)-SQRT(I$3^2-(E$3-F$3-H$3*COS((E62+J$9)*PI()/180))^2))/5)</f>
        <v>-14340</v>
      </c>
      <c r="K62" s="24">
        <f>-TRUNC(U$3*T$3*(Q$3-R$3*SIN((F62+K$9)*PI()/180)-SQRT(S$3^2-(O$3-P$3-R$3*COS((F62+K$9)*PI()/180))^2))/5)</f>
        <v>26915</v>
      </c>
      <c r="L62" s="24">
        <f>-TRUNC(U$3*T$3*(Q$3-R$3*SIN((G62+L$9)*PI()/180)-SQRT(S$3^2-(O$3-P$3-R$3*COS((G62+L$9)*PI()/180))^2))/5)</f>
        <v>-34288</v>
      </c>
      <c r="M62" s="25">
        <f>-TRUNC(K$3*J$3*(G$3-H$3*SIN((H62+M$9)*PI()/180)-SQRT(I$3^2-(E$3-F$3-H$3*COS((H62+M$9)*PI()/180))^2))/5)</f>
        <v>-61596</v>
      </c>
      <c r="N62" s="59">
        <f t="shared" si="2"/>
        <v>1.48</v>
      </c>
      <c r="O62" s="60">
        <f t="shared" si="26"/>
        <v>21325</v>
      </c>
      <c r="P62" s="60">
        <f t="shared" si="27"/>
        <v>10850</v>
      </c>
      <c r="Q62" s="1">
        <f t="shared" si="28"/>
        <v>4750</v>
      </c>
      <c r="R62" s="60">
        <f t="shared" si="29"/>
        <v>-2950</v>
      </c>
      <c r="S62" s="1"/>
      <c r="T62" s="1">
        <f t="shared" si="30"/>
        <v>0.04</v>
      </c>
      <c r="U62" s="1"/>
      <c r="V62" s="1"/>
    </row>
    <row r="63" spans="1:22">
      <c r="A63">
        <v>3.52500000000001</v>
      </c>
      <c r="B63">
        <v>17.0615853658537</v>
      </c>
      <c r="C63">
        <v>-15.1010670731707</v>
      </c>
      <c r="D63" s="28">
        <f t="shared" si="25"/>
        <v>1.52</v>
      </c>
      <c r="E63" s="1">
        <f>RStop40!H63</f>
        <v>12.57961531</v>
      </c>
      <c r="F63" s="1">
        <f>RStop40!G63</f>
        <v>-20.11127081</v>
      </c>
      <c r="G63" s="1">
        <f>RStop40!F63</f>
        <v>19.09179749</v>
      </c>
      <c r="H63" s="1">
        <f>RStop40!E63</f>
        <v>37.88622081</v>
      </c>
      <c r="I63" s="58">
        <f t="shared" si="24"/>
        <v>1.52</v>
      </c>
      <c r="J63" s="24">
        <f>-TRUNC(K$3*J$3*(G$3-H$3*SIN((E63+J$9)*PI()/180)-SQRT(I$3^2-(E$3-F$3-H$3*COS((E63+J$9)*PI()/180))^2))/5)</f>
        <v>-13514</v>
      </c>
      <c r="K63" s="24">
        <f>-TRUNC(U$3*T$3*(Q$3-R$3*SIN((F63+K$9)*PI()/180)-SQRT(S$3^2-(O$3-P$3-R$3*COS((F63+K$9)*PI()/180))^2))/5)</f>
        <v>27309</v>
      </c>
      <c r="L63" s="24">
        <f>-TRUNC(U$3*T$3*(Q$3-R$3*SIN((G63+L$9)*PI()/180)-SQRT(S$3^2-(O$3-P$3-R$3*COS((G63+L$9)*PI()/180))^2))/5)</f>
        <v>-34126</v>
      </c>
      <c r="M63" s="25">
        <f>-TRUNC(K$3*J$3*(G$3-H$3*SIN((H63+M$9)*PI()/180)-SQRT(I$3^2-(E$3-F$3-H$3*COS((H63+M$9)*PI()/180))^2))/5)</f>
        <v>-61659</v>
      </c>
      <c r="N63" s="59">
        <f t="shared" si="2"/>
        <v>1.52</v>
      </c>
      <c r="O63" s="60">
        <f t="shared" si="26"/>
        <v>20650</v>
      </c>
      <c r="P63" s="60">
        <f t="shared" si="27"/>
        <v>9849.99999999999</v>
      </c>
      <c r="Q63" s="1">
        <f t="shared" si="28"/>
        <v>4050</v>
      </c>
      <c r="R63" s="60">
        <f t="shared" si="29"/>
        <v>-1575</v>
      </c>
      <c r="S63" s="1"/>
      <c r="T63" s="1">
        <f t="shared" si="30"/>
        <v>0.04</v>
      </c>
      <c r="U63" s="1"/>
      <c r="V63" s="1"/>
    </row>
    <row r="64" spans="1:22">
      <c r="A64">
        <v>3.54000000000001</v>
      </c>
      <c r="B64">
        <v>18.4394817073171</v>
      </c>
      <c r="C64">
        <v>-16.3262195121951</v>
      </c>
      <c r="D64" s="28">
        <f t="shared" si="25"/>
        <v>1.56</v>
      </c>
      <c r="E64" s="1">
        <f>RStop40!H64</f>
        <v>12.00511888</v>
      </c>
      <c r="F64" s="1">
        <f>RStop40!G64</f>
        <v>-20.46830448</v>
      </c>
      <c r="G64" s="1">
        <f>RStop40!F64</f>
        <v>19.01761654</v>
      </c>
      <c r="H64" s="1">
        <f>RStop40!E64</f>
        <v>37.89696049</v>
      </c>
      <c r="I64" s="58">
        <f t="shared" si="24"/>
        <v>1.56</v>
      </c>
      <c r="J64" s="24">
        <f>-TRUNC(K$3*J$3*(G$3-H$3*SIN((E64+J$9)*PI()/180)-SQRT(I$3^2-(E$3-F$3-H$3*COS((E64+J$9)*PI()/180))^2))/5)</f>
        <v>-12712</v>
      </c>
      <c r="K64" s="24">
        <f>-TRUNC(U$3*T$3*(Q$3-R$3*SIN((F64+K$9)*PI()/180)-SQRT(S$3^2-(O$3-P$3-R$3*COS((F64+K$9)*PI()/180))^2))/5)</f>
        <v>27676</v>
      </c>
      <c r="L64" s="24">
        <f>-TRUNC(U$3*T$3*(Q$3-R$3*SIN((G64+L$9)*PI()/180)-SQRT(S$3^2-(O$3-P$3-R$3*COS((G64+L$9)*PI()/180))^2))/5)</f>
        <v>-33985</v>
      </c>
      <c r="M64" s="25">
        <f>-TRUNC(K$3*J$3*(G$3-H$3*SIN((H64+M$9)*PI()/180)-SQRT(I$3^2-(E$3-F$3-H$3*COS((H64+M$9)*PI()/180))^2))/5)</f>
        <v>-61683</v>
      </c>
      <c r="N64" s="59">
        <f t="shared" si="2"/>
        <v>1.56</v>
      </c>
      <c r="O64" s="60">
        <f t="shared" si="26"/>
        <v>20050</v>
      </c>
      <c r="P64" s="60">
        <f t="shared" si="27"/>
        <v>9174.99999999999</v>
      </c>
      <c r="Q64" s="1">
        <f t="shared" si="28"/>
        <v>3525</v>
      </c>
      <c r="R64" s="60">
        <f t="shared" si="29"/>
        <v>-599.999999999999</v>
      </c>
      <c r="S64" s="1"/>
      <c r="T64" s="1">
        <f t="shared" si="30"/>
        <v>0.04</v>
      </c>
      <c r="U64" s="1"/>
      <c r="V64" s="1"/>
    </row>
    <row r="65" spans="1:22">
      <c r="A65">
        <v>3.55500000000001</v>
      </c>
      <c r="B65">
        <v>19.7606707317073</v>
      </c>
      <c r="C65">
        <v>-17.5765243902439</v>
      </c>
      <c r="D65" s="28">
        <f t="shared" si="25"/>
        <v>1.6</v>
      </c>
      <c r="E65" s="1">
        <f>RStop40!H65</f>
        <v>11.43365047</v>
      </c>
      <c r="F65" s="1">
        <f>RStop40!G65</f>
        <v>-20.81315308</v>
      </c>
      <c r="G65" s="1">
        <f>RStop40!F65</f>
        <v>18.94927852</v>
      </c>
      <c r="H65" s="1">
        <f>RStop40!E65</f>
        <v>37.89855705</v>
      </c>
      <c r="I65" s="58">
        <f t="shared" si="24"/>
        <v>1.6</v>
      </c>
      <c r="J65" s="24">
        <f>-TRUNC(K$3*J$3*(G$3-H$3*SIN((E65+J$9)*PI()/180)-SQRT(I$3^2-(E$3-F$3-H$3*COS((E65+J$9)*PI()/180))^2))/5)</f>
        <v>-11930</v>
      </c>
      <c r="K65" s="24">
        <f>-TRUNC(U$3*T$3*(Q$3-R$3*SIN((F65+K$9)*PI()/180)-SQRT(S$3^2-(O$3-P$3-R$3*COS((F65+K$9)*PI()/180))^2))/5)</f>
        <v>28025</v>
      </c>
      <c r="L65" s="24">
        <f>-TRUNC(U$3*T$3*(Q$3-R$3*SIN((G65+L$9)*PI()/180)-SQRT(S$3^2-(O$3-P$3-R$3*COS((G65+L$9)*PI()/180))^2))/5)</f>
        <v>-33856</v>
      </c>
      <c r="M65" s="25">
        <f>-TRUNC(K$3*J$3*(G$3-H$3*SIN((H65+M$9)*PI()/180)-SQRT(I$3^2-(E$3-F$3-H$3*COS((H65+M$9)*PI()/180))^2))/5)</f>
        <v>-61687</v>
      </c>
      <c r="N65" s="59">
        <f t="shared" si="2"/>
        <v>1.6</v>
      </c>
      <c r="O65" s="60">
        <f t="shared" si="26"/>
        <v>19550</v>
      </c>
      <c r="P65" s="60">
        <f t="shared" si="27"/>
        <v>8724.99999999999</v>
      </c>
      <c r="Q65" s="1">
        <f t="shared" si="28"/>
        <v>3225</v>
      </c>
      <c r="R65" s="60">
        <f t="shared" si="29"/>
        <v>-99.9999999999999</v>
      </c>
      <c r="S65" s="1"/>
      <c r="T65" s="1">
        <f t="shared" si="30"/>
        <v>0.04</v>
      </c>
      <c r="U65" s="1"/>
      <c r="V65" s="1"/>
    </row>
    <row r="66" spans="1:22">
      <c r="A66">
        <v>3.57000000000001</v>
      </c>
      <c r="B66">
        <v>20.9926829268293</v>
      </c>
      <c r="C66">
        <v>-18.8190548780488</v>
      </c>
      <c r="D66" s="28">
        <f t="shared" si="25"/>
        <v>1.64</v>
      </c>
      <c r="E66" s="1">
        <f>RStop40!H66</f>
        <v>10.87274654</v>
      </c>
      <c r="F66" s="1">
        <f>RStop40!G66</f>
        <v>-21.14867289</v>
      </c>
      <c r="G66" s="1">
        <f>RStop40!F66</f>
        <v>18.88166198</v>
      </c>
      <c r="H66" s="1">
        <f>RStop40!E66</f>
        <v>37.89754622</v>
      </c>
      <c r="I66" s="58">
        <f t="shared" si="24"/>
        <v>1.64</v>
      </c>
      <c r="J66" s="24">
        <f>-TRUNC(K$3*J$3*(G$3-H$3*SIN((E66+J$9)*PI()/180)-SQRT(I$3^2-(E$3-F$3-H$3*COS((E66+J$9)*PI()/180))^2))/5)</f>
        <v>-11179</v>
      </c>
      <c r="K66" s="24">
        <f>-TRUNC(U$3*T$3*(Q$3-R$3*SIN((F66+K$9)*PI()/180)-SQRT(S$3^2-(O$3-P$3-R$3*COS((F66+K$9)*PI()/180))^2))/5)</f>
        <v>28360</v>
      </c>
      <c r="L66" s="24">
        <f>-TRUNC(U$3*T$3*(Q$3-R$3*SIN((G66+L$9)*PI()/180)-SQRT(S$3^2-(O$3-P$3-R$3*COS((G66+L$9)*PI()/180))^2))/5)</f>
        <v>-33727</v>
      </c>
      <c r="M66" s="25">
        <f>-TRUNC(K$3*J$3*(G$3-H$3*SIN((H66+M$9)*PI()/180)-SQRT(I$3^2-(E$3-F$3-H$3*COS((H66+M$9)*PI()/180))^2))/5)</f>
        <v>-61684</v>
      </c>
      <c r="N66" s="59">
        <f t="shared" si="2"/>
        <v>1.64</v>
      </c>
      <c r="O66" s="60">
        <f t="shared" si="26"/>
        <v>18775</v>
      </c>
      <c r="P66" s="60">
        <f t="shared" si="27"/>
        <v>8374.99999999999</v>
      </c>
      <c r="Q66" s="1">
        <f t="shared" si="28"/>
        <v>3225</v>
      </c>
      <c r="R66" s="60">
        <f t="shared" si="29"/>
        <v>74.9999999999999</v>
      </c>
      <c r="S66" s="1"/>
      <c r="T66" s="1">
        <f t="shared" si="30"/>
        <v>0.04</v>
      </c>
      <c r="U66" s="1"/>
      <c r="V66" s="1"/>
    </row>
    <row r="67" spans="1:22">
      <c r="A67">
        <v>3.58500000000001</v>
      </c>
      <c r="B67">
        <v>22.103506097561</v>
      </c>
      <c r="C67">
        <v>-20.0199695121951</v>
      </c>
      <c r="D67" s="28">
        <f t="shared" si="25"/>
        <v>1.68</v>
      </c>
      <c r="E67" s="1">
        <f>RStop40!H67</f>
        <v>10.36901494</v>
      </c>
      <c r="F67" s="1">
        <f>RStop40!G67</f>
        <v>-21.44326565</v>
      </c>
      <c r="G67" s="1">
        <f>RStop40!F67</f>
        <v>18.81225478</v>
      </c>
      <c r="H67" s="1">
        <f>RStop40!E67</f>
        <v>37.8906455</v>
      </c>
      <c r="I67" s="58">
        <f t="shared" si="24"/>
        <v>1.68</v>
      </c>
      <c r="J67" s="24">
        <f>-TRUNC(K$3*J$3*(G$3-H$3*SIN((E67+J$9)*PI()/180)-SQRT(I$3^2-(E$3-F$3-H$3*COS((E67+J$9)*PI()/180))^2))/5)</f>
        <v>-10518</v>
      </c>
      <c r="K67" s="24">
        <f>-TRUNC(U$3*T$3*(Q$3-R$3*SIN((F67+K$9)*PI()/180)-SQRT(S$3^2-(O$3-P$3-R$3*COS((F67+K$9)*PI()/180))^2))/5)</f>
        <v>28651</v>
      </c>
      <c r="L67" s="24">
        <f>-TRUNC(U$3*T$3*(Q$3-R$3*SIN((G67+L$9)*PI()/180)-SQRT(S$3^2-(O$3-P$3-R$3*COS((G67+L$9)*PI()/180))^2))/5)</f>
        <v>-33595</v>
      </c>
      <c r="M67" s="25">
        <f>-TRUNC(K$3*J$3*(G$3-H$3*SIN((H67+M$9)*PI()/180)-SQRT(I$3^2-(E$3-F$3-H$3*COS((H67+M$9)*PI()/180))^2))/5)</f>
        <v>-61669</v>
      </c>
      <c r="N67" s="59">
        <f t="shared" si="2"/>
        <v>1.68</v>
      </c>
      <c r="O67" s="60">
        <f t="shared" si="26"/>
        <v>16525</v>
      </c>
      <c r="P67" s="60">
        <f t="shared" si="27"/>
        <v>7274.99999999999</v>
      </c>
      <c r="Q67" s="1">
        <f t="shared" si="28"/>
        <v>3300</v>
      </c>
      <c r="R67" s="60">
        <f t="shared" si="29"/>
        <v>375</v>
      </c>
      <c r="S67" s="1"/>
      <c r="T67" s="1">
        <f t="shared" si="30"/>
        <v>0.04</v>
      </c>
      <c r="U67" s="1"/>
      <c r="V67" s="1"/>
    </row>
    <row r="68" spans="1:22">
      <c r="A68">
        <v>3.60000000000001</v>
      </c>
      <c r="B68">
        <v>22.9975609756098</v>
      </c>
      <c r="C68">
        <v>-21.1577743902439</v>
      </c>
      <c r="D68" s="28">
        <f t="shared" si="25"/>
        <v>1.72</v>
      </c>
      <c r="E68" s="1">
        <f>RStop40!H68</f>
        <v>9.971647539</v>
      </c>
      <c r="F68" s="1">
        <f>RStop40!G68</f>
        <v>-21.66189254</v>
      </c>
      <c r="G68" s="1">
        <f>RStop40!F68</f>
        <v>18.73940249</v>
      </c>
      <c r="H68" s="1">
        <f>RStop40!E68</f>
        <v>37.8724395</v>
      </c>
      <c r="I68" s="58">
        <f t="shared" si="24"/>
        <v>1.72</v>
      </c>
      <c r="J68" s="24">
        <f>-TRUNC(K$3*J$3*(G$3-H$3*SIN((E68+J$9)*PI()/180)-SQRT(I$3^2-(E$3-F$3-H$3*COS((E68+J$9)*PI()/180))^2))/5)</f>
        <v>-10005</v>
      </c>
      <c r="K68" s="24">
        <f>-TRUNC(U$3*T$3*(Q$3-R$3*SIN((F68+K$9)*PI()/180)-SQRT(S$3^2-(O$3-P$3-R$3*COS((F68+K$9)*PI()/180))^2))/5)</f>
        <v>28865</v>
      </c>
      <c r="L68" s="24">
        <f>-TRUNC(U$3*T$3*(Q$3-R$3*SIN((G68+L$9)*PI()/180)-SQRT(S$3^2-(O$3-P$3-R$3*COS((G68+L$9)*PI()/180))^2))/5)</f>
        <v>-33457</v>
      </c>
      <c r="M68" s="25">
        <f>-TRUNC(K$3*J$3*(G$3-H$3*SIN((H68+M$9)*PI()/180)-SQRT(I$3^2-(E$3-F$3-H$3*COS((H68+M$9)*PI()/180))^2))/5)</f>
        <v>-61627</v>
      </c>
      <c r="N68" s="59">
        <f t="shared" si="2"/>
        <v>1.72</v>
      </c>
      <c r="O68" s="60">
        <f t="shared" si="26"/>
        <v>12825</v>
      </c>
      <c r="P68" s="60">
        <f t="shared" si="27"/>
        <v>5350</v>
      </c>
      <c r="Q68" s="1">
        <f t="shared" si="28"/>
        <v>3450</v>
      </c>
      <c r="R68" s="60">
        <f t="shared" si="29"/>
        <v>1050</v>
      </c>
      <c r="S68" s="1"/>
      <c r="T68" s="1">
        <f t="shared" si="30"/>
        <v>0.04</v>
      </c>
      <c r="U68" s="1"/>
      <c r="V68" s="1"/>
    </row>
    <row r="69" spans="1:22">
      <c r="A69">
        <v>3.61500000000001</v>
      </c>
      <c r="B69">
        <v>23.6185975609756</v>
      </c>
      <c r="C69">
        <v>-22.2361280487805</v>
      </c>
      <c r="D69" s="28">
        <f t="shared" si="25"/>
        <v>1.76</v>
      </c>
      <c r="E69" s="1">
        <f>RStop40!H69</f>
        <v>9.721529374</v>
      </c>
      <c r="F69" s="1">
        <f>RStop40!G69</f>
        <v>-21.77562386</v>
      </c>
      <c r="G69" s="1">
        <f>RStop40!F69</f>
        <v>18.66159525</v>
      </c>
      <c r="H69" s="1">
        <f>RStop40!E69</f>
        <v>37.83801623</v>
      </c>
      <c r="I69" s="58">
        <f t="shared" si="24"/>
        <v>1.76</v>
      </c>
      <c r="J69" s="24">
        <f>-TRUNC(K$3*J$3*(G$3-H$3*SIN((E69+J$9)*PI()/180)-SQRT(I$3^2-(E$3-F$3-H$3*COS((E69+J$9)*PI()/180))^2))/5)</f>
        <v>-9687</v>
      </c>
      <c r="K69" s="24">
        <f>-TRUNC(U$3*T$3*(Q$3-R$3*SIN((F69+K$9)*PI()/180)-SQRT(S$3^2-(O$3-P$3-R$3*COS((F69+K$9)*PI()/180))^2))/5)</f>
        <v>28975</v>
      </c>
      <c r="L69" s="24">
        <f>-TRUNC(U$3*T$3*(Q$3-R$3*SIN((G69+L$9)*PI()/180)-SQRT(S$3^2-(O$3-P$3-R$3*COS((G69+L$9)*PI()/180))^2))/5)</f>
        <v>-33309</v>
      </c>
      <c r="M69" s="25">
        <f>-TRUNC(K$3*J$3*(G$3-H$3*SIN((H69+M$9)*PI()/180)-SQRT(I$3^2-(E$3-F$3-H$3*COS((H69+M$9)*PI()/180))^2))/5)</f>
        <v>-61549</v>
      </c>
      <c r="N69" s="59">
        <f t="shared" si="2"/>
        <v>1.76</v>
      </c>
      <c r="O69" s="60">
        <f t="shared" si="26"/>
        <v>7949.99999999999</v>
      </c>
      <c r="P69" s="60">
        <f t="shared" si="27"/>
        <v>2750</v>
      </c>
      <c r="Q69" s="1">
        <f t="shared" si="28"/>
        <v>3700</v>
      </c>
      <c r="R69" s="60">
        <f t="shared" si="29"/>
        <v>1950</v>
      </c>
      <c r="S69" s="1"/>
      <c r="T69" s="1">
        <f t="shared" si="30"/>
        <v>0.04</v>
      </c>
      <c r="U69" s="1"/>
      <c r="V69" s="1"/>
    </row>
    <row r="70" spans="1:22">
      <c r="A70">
        <v>3.63000000000001</v>
      </c>
      <c r="B70">
        <v>23.9858231707317</v>
      </c>
      <c r="C70">
        <v>-23.2632621951219</v>
      </c>
      <c r="D70" s="28">
        <f t="shared" si="25"/>
        <v>1.8</v>
      </c>
      <c r="E70" s="1">
        <f>RStop40!H70</f>
        <v>9.651677872</v>
      </c>
      <c r="F70" s="1">
        <f>RStop40!G70</f>
        <v>-21.76129327</v>
      </c>
      <c r="G70" s="1">
        <f>RStop40!F70</f>
        <v>18.57746347</v>
      </c>
      <c r="H70" s="1">
        <f>RStop40!E70</f>
        <v>37.78295145</v>
      </c>
      <c r="I70" s="58">
        <f t="shared" si="24"/>
        <v>1.8</v>
      </c>
      <c r="J70" s="24">
        <f>-TRUNC(K$3*J$3*(G$3-H$3*SIN((E70+J$9)*PI()/180)-SQRT(I$3^2-(E$3-F$3-H$3*COS((E70+J$9)*PI()/180))^2))/5)</f>
        <v>-9598</v>
      </c>
      <c r="K70" s="24">
        <f>-TRUNC(U$3*T$3*(Q$3-R$3*SIN((F70+K$9)*PI()/180)-SQRT(S$3^2-(O$3-P$3-R$3*COS((F70+K$9)*PI()/180))^2))/5)</f>
        <v>28961</v>
      </c>
      <c r="L70" s="24">
        <f>-TRUNC(U$3*T$3*(Q$3-R$3*SIN((G70+L$9)*PI()/180)-SQRT(S$3^2-(O$3-P$3-R$3*COS((G70+L$9)*PI()/180))^2))/5)</f>
        <v>-33149</v>
      </c>
      <c r="M70" s="25">
        <f>-TRUNC(K$3*J$3*(G$3-H$3*SIN((H70+M$9)*PI()/180)-SQRT(I$3^2-(E$3-F$3-H$3*COS((H70+M$9)*PI()/180))^2))/5)</f>
        <v>-61425</v>
      </c>
      <c r="N70" s="59">
        <f t="shared" si="2"/>
        <v>1.8</v>
      </c>
      <c r="O70" s="60">
        <f t="shared" si="26"/>
        <v>2225</v>
      </c>
      <c r="P70" s="60">
        <f t="shared" si="27"/>
        <v>-350</v>
      </c>
      <c r="Q70" s="1">
        <f t="shared" si="28"/>
        <v>4000</v>
      </c>
      <c r="R70" s="60">
        <f t="shared" si="29"/>
        <v>3100</v>
      </c>
      <c r="S70" s="1"/>
      <c r="T70" s="1">
        <f t="shared" si="30"/>
        <v>0.04</v>
      </c>
      <c r="U70" s="1"/>
      <c r="V70" s="1"/>
    </row>
    <row r="71" spans="1:22">
      <c r="A71">
        <v>3.64500000000001</v>
      </c>
      <c r="B71">
        <v>24.0704268292683</v>
      </c>
      <c r="C71">
        <v>-24.2391768292683</v>
      </c>
      <c r="D71" s="28">
        <f t="shared" si="25"/>
        <v>1.84</v>
      </c>
      <c r="E71" s="1">
        <f>RStop40!H71</f>
        <v>9.787681952</v>
      </c>
      <c r="F71" s="1">
        <f>RStop40!G71</f>
        <v>-21.60115189</v>
      </c>
      <c r="G71" s="1">
        <f>RStop40!F71</f>
        <v>18.48577347</v>
      </c>
      <c r="H71" s="1">
        <f>RStop40!E71</f>
        <v>37.70329297</v>
      </c>
      <c r="I71" s="58">
        <f t="shared" si="24"/>
        <v>1.84</v>
      </c>
      <c r="J71" s="24">
        <f>-TRUNC(K$3*J$3*(G$3-H$3*SIN((E71+J$9)*PI()/180)-SQRT(I$3^2-(E$3-F$3-H$3*COS((E71+J$9)*PI()/180))^2))/5)</f>
        <v>-9771</v>
      </c>
      <c r="K71" s="24">
        <f>-TRUNC(U$3*T$3*(Q$3-R$3*SIN((F71+K$9)*PI()/180)-SQRT(S$3^2-(O$3-P$3-R$3*COS((F71+K$9)*PI()/180))^2))/5)</f>
        <v>28805</v>
      </c>
      <c r="L71" s="24">
        <f>-TRUNC(U$3*T$3*(Q$3-R$3*SIN((G71+L$9)*PI()/180)-SQRT(S$3^2-(O$3-P$3-R$3*COS((G71+L$9)*PI()/180))^2))/5)</f>
        <v>-32975</v>
      </c>
      <c r="M71" s="25">
        <f>-TRUNC(K$3*J$3*(G$3-H$3*SIN((H71+M$9)*PI()/180)-SQRT(I$3^2-(E$3-F$3-H$3*COS((H71+M$9)*PI()/180))^2))/5)</f>
        <v>-61244</v>
      </c>
      <c r="N71" s="59">
        <f t="shared" si="2"/>
        <v>1.84</v>
      </c>
      <c r="O71" s="60">
        <f t="shared" si="26"/>
        <v>-4325</v>
      </c>
      <c r="P71" s="60">
        <f t="shared" si="27"/>
        <v>-3900</v>
      </c>
      <c r="Q71" s="1">
        <f t="shared" si="28"/>
        <v>4350</v>
      </c>
      <c r="R71" s="60">
        <f t="shared" si="29"/>
        <v>4525</v>
      </c>
      <c r="S71" s="1"/>
      <c r="T71" s="1">
        <f t="shared" si="30"/>
        <v>0.04</v>
      </c>
      <c r="U71" s="1"/>
      <c r="V71" s="1"/>
    </row>
    <row r="72" spans="1:22">
      <c r="A72">
        <v>3.66000000000001</v>
      </c>
      <c r="B72">
        <v>23.8440548780488</v>
      </c>
      <c r="C72">
        <v>-25.1620426829268</v>
      </c>
      <c r="D72" s="28">
        <f t="shared" si="25"/>
        <v>1.88</v>
      </c>
      <c r="E72" s="1">
        <f>RStop40!H72</f>
        <v>10.14814119</v>
      </c>
      <c r="F72" s="1">
        <f>RStop40!G72</f>
        <v>-21.28252257</v>
      </c>
      <c r="G72" s="1">
        <f>RStop40!F72</f>
        <v>18.38542312</v>
      </c>
      <c r="H72" s="1">
        <f>RStop40!E72</f>
        <v>37.59554504</v>
      </c>
      <c r="I72" s="58">
        <f t="shared" si="24"/>
        <v>1.88</v>
      </c>
      <c r="J72" s="24">
        <f>-TRUNC(K$3*J$3*(G$3-H$3*SIN((E72+J$9)*PI()/180)-SQRT(I$3^2-(E$3-F$3-H$3*COS((E72+J$9)*PI()/180))^2))/5)</f>
        <v>-10232</v>
      </c>
      <c r="K72" s="24">
        <f>-TRUNC(U$3*T$3*(Q$3-R$3*SIN((F72+K$9)*PI()/180)-SQRT(S$3^2-(O$3-P$3-R$3*COS((F72+K$9)*PI()/180))^2))/5)</f>
        <v>28493</v>
      </c>
      <c r="L72" s="24">
        <f>-TRUNC(U$3*T$3*(Q$3-R$3*SIN((G72+L$9)*PI()/180)-SQRT(S$3^2-(O$3-P$3-R$3*COS((G72+L$9)*PI()/180))^2))/5)</f>
        <v>-32785</v>
      </c>
      <c r="M72" s="25">
        <f>-TRUNC(K$3*J$3*(G$3-H$3*SIN((H72+M$9)*PI()/180)-SQRT(I$3^2-(E$3-F$3-H$3*COS((H72+M$9)*PI()/180))^2))/5)</f>
        <v>-61001</v>
      </c>
      <c r="N72" s="59">
        <f t="shared" si="2"/>
        <v>1.88</v>
      </c>
      <c r="O72" s="60">
        <f t="shared" si="26"/>
        <v>-11525</v>
      </c>
      <c r="P72" s="60">
        <f t="shared" si="27"/>
        <v>-7799.99999999999</v>
      </c>
      <c r="Q72" s="1">
        <f t="shared" si="28"/>
        <v>4750</v>
      </c>
      <c r="R72" s="60">
        <f t="shared" si="29"/>
        <v>6074.99999999999</v>
      </c>
      <c r="S72" s="1"/>
      <c r="T72" s="1">
        <f t="shared" si="30"/>
        <v>0.04</v>
      </c>
      <c r="U72" s="1"/>
      <c r="V72" s="1"/>
    </row>
    <row r="73" spans="1:22">
      <c r="A73">
        <v>3.67500000000001</v>
      </c>
      <c r="B73">
        <v>23.3272865853659</v>
      </c>
      <c r="C73">
        <v>-26.0496951219512</v>
      </c>
      <c r="D73" s="28">
        <f t="shared" si="25"/>
        <v>1.92</v>
      </c>
      <c r="E73" s="1">
        <f>RStop40!H73</f>
        <v>10.74510496</v>
      </c>
      <c r="F73" s="1">
        <f>RStop40!G73</f>
        <v>-20.79745401</v>
      </c>
      <c r="G73" s="1">
        <f>RStop40!F73</f>
        <v>18.2754375</v>
      </c>
      <c r="H73" s="1">
        <f>RStop40!E73</f>
        <v>37.45665269</v>
      </c>
      <c r="I73" s="58">
        <f t="shared" si="24"/>
        <v>1.92</v>
      </c>
      <c r="J73" s="24">
        <f>-TRUNC(K$3*J$3*(G$3-H$3*SIN((E73+J$9)*PI()/180)-SQRT(I$3^2-(E$3-F$3-H$3*COS((E73+J$9)*PI()/180))^2))/5)</f>
        <v>-11010</v>
      </c>
      <c r="K73" s="24">
        <f>-TRUNC(U$3*T$3*(Q$3-R$3*SIN((F73+K$9)*PI()/180)-SQRT(S$3^2-(O$3-P$3-R$3*COS((F73+K$9)*PI()/180))^2))/5)</f>
        <v>28009</v>
      </c>
      <c r="L73" s="24">
        <f>-TRUNC(U$3*T$3*(Q$3-R$3*SIN((G73+L$9)*PI()/180)-SQRT(S$3^2-(O$3-P$3-R$3*COS((G73+L$9)*PI()/180))^2))/5)</f>
        <v>-32577</v>
      </c>
      <c r="M73" s="25">
        <f>-TRUNC(K$3*J$3*(G$3-H$3*SIN((H73+M$9)*PI()/180)-SQRT(I$3^2-(E$3-F$3-H$3*COS((H73+M$9)*PI()/180))^2))/5)</f>
        <v>-60687</v>
      </c>
      <c r="N73" s="59">
        <f t="shared" si="2"/>
        <v>1.92</v>
      </c>
      <c r="O73" s="60">
        <f t="shared" si="26"/>
        <v>-19450</v>
      </c>
      <c r="P73" s="60">
        <f t="shared" si="27"/>
        <v>-12100</v>
      </c>
      <c r="Q73" s="1">
        <f t="shared" si="28"/>
        <v>5200</v>
      </c>
      <c r="R73" s="60">
        <f t="shared" si="29"/>
        <v>7849.99999999999</v>
      </c>
      <c r="S73" s="1"/>
      <c r="T73" s="1">
        <f t="shared" si="30"/>
        <v>0.04</v>
      </c>
      <c r="U73" s="1"/>
      <c r="V73" s="1"/>
    </row>
    <row r="74" spans="1:22">
      <c r="A74">
        <v>3.69000000000001</v>
      </c>
      <c r="B74">
        <v>22.5077743902439</v>
      </c>
      <c r="C74">
        <v>-26.8916158536585</v>
      </c>
      <c r="D74" s="28">
        <f t="shared" si="25"/>
        <v>1.96</v>
      </c>
      <c r="E74" s="1">
        <f>RStop40!H74</f>
        <v>11.58451157</v>
      </c>
      <c r="F74" s="1">
        <f>RStop40!G74</f>
        <v>-20.14237499</v>
      </c>
      <c r="G74" s="1">
        <f>RStop40!F74</f>
        <v>18.15496451</v>
      </c>
      <c r="H74" s="1">
        <f>RStop40!E74</f>
        <v>37.28398604</v>
      </c>
      <c r="I74" s="58">
        <f t="shared" si="24"/>
        <v>1.96</v>
      </c>
      <c r="J74" s="24">
        <f>-TRUNC(K$3*J$3*(G$3-H$3*SIN((E74+J$9)*PI()/180)-SQRT(I$3^2-(E$3-F$3-H$3*COS((E74+J$9)*PI()/180))^2))/5)</f>
        <v>-12135</v>
      </c>
      <c r="K74" s="24">
        <f>-TRUNC(U$3*T$3*(Q$3-R$3*SIN((F74+K$9)*PI()/180)-SQRT(S$3^2-(O$3-P$3-R$3*COS((F74+K$9)*PI()/180))^2))/5)</f>
        <v>27341</v>
      </c>
      <c r="L74" s="24">
        <f>-TRUNC(U$3*T$3*(Q$3-R$3*SIN((G74+L$9)*PI()/180)-SQRT(S$3^2-(O$3-P$3-R$3*COS((G74+L$9)*PI()/180))^2))/5)</f>
        <v>-32348</v>
      </c>
      <c r="M74" s="25">
        <f>-TRUNC(K$3*J$3*(G$3-H$3*SIN((H74+M$9)*PI()/180)-SQRT(I$3^2-(E$3-F$3-H$3*COS((H74+M$9)*PI()/180))^2))/5)</f>
        <v>-60297</v>
      </c>
      <c r="N74" s="59">
        <f t="shared" si="2"/>
        <v>1.96</v>
      </c>
      <c r="O74" s="60">
        <f t="shared" si="26"/>
        <v>-28125</v>
      </c>
      <c r="P74" s="60">
        <f t="shared" si="27"/>
        <v>-16700</v>
      </c>
      <c r="Q74" s="1">
        <f t="shared" si="28"/>
        <v>5724.99999999999</v>
      </c>
      <c r="R74" s="60">
        <f t="shared" si="29"/>
        <v>9749.99999999999</v>
      </c>
      <c r="S74" s="1"/>
      <c r="T74" s="1">
        <f t="shared" si="30"/>
        <v>0.04</v>
      </c>
      <c r="U74" s="1"/>
      <c r="V74" s="1"/>
    </row>
    <row r="75" spans="1:22">
      <c r="A75">
        <v>3.70500000000001</v>
      </c>
      <c r="B75">
        <v>21.4175304878049</v>
      </c>
      <c r="C75">
        <v>-27.6873475609756</v>
      </c>
      <c r="D75" s="28">
        <f t="shared" si="25"/>
        <v>2</v>
      </c>
      <c r="E75" s="1">
        <f>RStop40!H75</f>
        <v>12.66662742</v>
      </c>
      <c r="F75" s="1">
        <f>RStop40!G75</f>
        <v>-19.31774854</v>
      </c>
      <c r="G75" s="1">
        <f>RStop40!F75</f>
        <v>18.02327054</v>
      </c>
      <c r="H75" s="1">
        <f>RStop40!E75</f>
        <v>37.07532466</v>
      </c>
      <c r="I75" s="58">
        <f t="shared" si="24"/>
        <v>2</v>
      </c>
      <c r="J75" s="24">
        <f>-TRUNC(K$3*J$3*(G$3-H$3*SIN((E75+J$9)*PI()/180)-SQRT(I$3^2-(E$3-F$3-H$3*COS((E75+J$9)*PI()/180))^2))/5)</f>
        <v>-13637</v>
      </c>
      <c r="K75" s="24">
        <f>-TRUNC(U$3*T$3*(Q$3-R$3*SIN((F75+K$9)*PI()/180)-SQRT(S$3^2-(O$3-P$3-R$3*COS((F75+K$9)*PI()/180))^2))/5)</f>
        <v>26478</v>
      </c>
      <c r="L75" s="24">
        <f>-TRUNC(U$3*T$3*(Q$3-R$3*SIN((G75+L$9)*PI()/180)-SQRT(S$3^2-(O$3-P$3-R$3*COS((G75+L$9)*PI()/180))^2))/5)</f>
        <v>-32099</v>
      </c>
      <c r="M75" s="25">
        <f>-TRUNC(K$3*J$3*(G$3-H$3*SIN((H75+M$9)*PI()/180)-SQRT(I$3^2-(E$3-F$3-H$3*COS((H75+M$9)*PI()/180))^2))/5)</f>
        <v>-59827</v>
      </c>
      <c r="N75" s="59">
        <f t="shared" ref="N75:N133" si="31">I75</f>
        <v>2</v>
      </c>
      <c r="O75" s="60">
        <f t="shared" si="26"/>
        <v>-37550.0000000002</v>
      </c>
      <c r="P75" s="60">
        <f t="shared" si="27"/>
        <v>-21575.0000000001</v>
      </c>
      <c r="Q75" s="1">
        <f t="shared" si="28"/>
        <v>6225.00000000003</v>
      </c>
      <c r="R75" s="60">
        <f t="shared" si="29"/>
        <v>11750.0000000001</v>
      </c>
      <c r="S75" s="1"/>
      <c r="T75" s="1">
        <f t="shared" si="30"/>
        <v>0.04</v>
      </c>
      <c r="U75" s="1"/>
      <c r="V75" s="1"/>
    </row>
    <row r="76" spans="1:22">
      <c r="A76">
        <v>3.72000000000001</v>
      </c>
      <c r="B76">
        <v>20.0675304878049</v>
      </c>
      <c r="C76">
        <v>-28.4483231707317</v>
      </c>
      <c r="D76" s="28">
        <f t="shared" si="25"/>
        <v>2.04</v>
      </c>
      <c r="E76" s="1">
        <f>RStop40!H76</f>
        <v>13.98648613</v>
      </c>
      <c r="F76" s="1">
        <f>RStop40!G76</f>
        <v>-18.3277261</v>
      </c>
      <c r="G76" s="1">
        <f>RStop40!F76</f>
        <v>17.87973614</v>
      </c>
      <c r="H76" s="1">
        <f>RStop40!E76</f>
        <v>36.8288419</v>
      </c>
      <c r="I76" s="58">
        <f t="shared" si="24"/>
        <v>2.04</v>
      </c>
      <c r="J76" s="24">
        <f>-TRUNC(K$3*J$3*(G$3-H$3*SIN((E76+J$9)*PI()/180)-SQRT(I$3^2-(E$3-F$3-H$3*COS((E76+J$9)*PI()/180))^2))/5)</f>
        <v>-15546</v>
      </c>
      <c r="K76" s="24">
        <f>-TRUNC(U$3*T$3*(Q$3-R$3*SIN((F76+K$9)*PI()/180)-SQRT(S$3^2-(O$3-P$3-R$3*COS((F76+K$9)*PI()/180))^2))/5)</f>
        <v>25408</v>
      </c>
      <c r="L76" s="24">
        <f>-TRUNC(U$3*T$3*(Q$3-R$3*SIN((G76+L$9)*PI()/180)-SQRT(S$3^2-(O$3-P$3-R$3*COS((G76+L$9)*PI()/180))^2))/5)</f>
        <v>-31827</v>
      </c>
      <c r="M76" s="25">
        <f>-TRUNC(K$3*J$3*(G$3-H$3*SIN((H76+M$9)*PI()/180)-SQRT(I$3^2-(E$3-F$3-H$3*COS((H76+M$9)*PI()/180))^2))/5)</f>
        <v>-59272</v>
      </c>
      <c r="N76" s="59">
        <f t="shared" si="31"/>
        <v>2.04</v>
      </c>
      <c r="O76" s="60">
        <f t="shared" si="26"/>
        <v>-47725</v>
      </c>
      <c r="P76" s="60">
        <f t="shared" si="27"/>
        <v>-26750</v>
      </c>
      <c r="Q76" s="1">
        <f t="shared" si="28"/>
        <v>6799.99999999999</v>
      </c>
      <c r="R76" s="60">
        <f t="shared" si="29"/>
        <v>13875</v>
      </c>
      <c r="S76" s="1"/>
      <c r="T76" s="1">
        <f t="shared" si="30"/>
        <v>0.04</v>
      </c>
      <c r="U76" s="1"/>
      <c r="V76" s="1"/>
    </row>
    <row r="77" spans="1:22">
      <c r="A77">
        <v>3.73500000000001</v>
      </c>
      <c r="B77">
        <v>18.4545731707317</v>
      </c>
      <c r="C77">
        <v>-29.1626524390244</v>
      </c>
      <c r="D77" s="28">
        <f t="shared" si="25"/>
        <v>2.08</v>
      </c>
      <c r="E77" s="1">
        <f>RStop40!H77</f>
        <v>15.53432771</v>
      </c>
      <c r="F77" s="1">
        <f>RStop40!G77</f>
        <v>-17.17980172</v>
      </c>
      <c r="G77" s="1">
        <f>RStop40!F77</f>
        <v>17.72385164</v>
      </c>
      <c r="H77" s="1">
        <f>RStop40!E77</f>
        <v>36.54308927</v>
      </c>
      <c r="I77" s="58">
        <f t="shared" si="24"/>
        <v>2.08</v>
      </c>
      <c r="J77" s="24">
        <f>-TRUNC(K$3*J$3*(G$3-H$3*SIN((E77+J$9)*PI()/180)-SQRT(I$3^2-(E$3-F$3-H$3*COS((E77+J$9)*PI()/180))^2))/5)</f>
        <v>-17890</v>
      </c>
      <c r="K77" s="24">
        <f>-TRUNC(U$3*T$3*(Q$3-R$3*SIN((F77+K$9)*PI()/180)-SQRT(S$3^2-(O$3-P$3-R$3*COS((F77+K$9)*PI()/180))^2))/5)</f>
        <v>24123</v>
      </c>
      <c r="L77" s="24">
        <f>-TRUNC(U$3*T$3*(Q$3-R$3*SIN((G77+L$9)*PI()/180)-SQRT(S$3^2-(O$3-P$3-R$3*COS((G77+L$9)*PI()/180))^2))/5)</f>
        <v>-31532</v>
      </c>
      <c r="M77" s="25">
        <f>-TRUNC(K$3*J$3*(G$3-H$3*SIN((H77+M$9)*PI()/180)-SQRT(I$3^2-(E$3-F$3-H$3*COS((H77+M$9)*PI()/180))^2))/5)</f>
        <v>-58631</v>
      </c>
      <c r="N77" s="59">
        <f t="shared" si="31"/>
        <v>2.08</v>
      </c>
      <c r="O77" s="60">
        <f t="shared" si="26"/>
        <v>-58599.9999999999</v>
      </c>
      <c r="P77" s="60">
        <f t="shared" si="27"/>
        <v>-32125</v>
      </c>
      <c r="Q77" s="1">
        <f t="shared" si="28"/>
        <v>7374.99999999999</v>
      </c>
      <c r="R77" s="60">
        <f t="shared" si="29"/>
        <v>16025</v>
      </c>
      <c r="S77" s="1"/>
      <c r="T77" s="1">
        <f t="shared" si="30"/>
        <v>0.04</v>
      </c>
      <c r="U77" s="1"/>
      <c r="V77" s="1"/>
    </row>
    <row r="78" spans="1:22">
      <c r="A78">
        <v>3.75000000000001</v>
      </c>
      <c r="B78">
        <v>16.6074695121951</v>
      </c>
      <c r="C78">
        <v>-29.8198170731707</v>
      </c>
      <c r="D78" s="28">
        <f t="shared" si="25"/>
        <v>2.12</v>
      </c>
      <c r="E78" s="1">
        <f>RStop40!H78</f>
        <v>17.29603769</v>
      </c>
      <c r="F78" s="1">
        <f>RStop40!G78</f>
        <v>-15.88446629</v>
      </c>
      <c r="G78" s="1">
        <f>RStop40!F78</f>
        <v>17.55521278</v>
      </c>
      <c r="H78" s="1">
        <f>RStop40!E78</f>
        <v>36.21698072</v>
      </c>
      <c r="I78" s="58">
        <f t="shared" si="24"/>
        <v>2.12</v>
      </c>
      <c r="J78" s="24">
        <f>-TRUNC(K$3*J$3*(G$3-H$3*SIN((E78+J$9)*PI()/180)-SQRT(I$3^2-(E$3-F$3-H$3*COS((E78+J$9)*PI()/180))^2))/5)</f>
        <v>-20689</v>
      </c>
      <c r="K78" s="24">
        <f>-TRUNC(U$3*T$3*(Q$3-R$3*SIN((F78+K$9)*PI()/180)-SQRT(S$3^2-(O$3-P$3-R$3*COS((F78+K$9)*PI()/180))^2))/5)</f>
        <v>22617</v>
      </c>
      <c r="L78" s="24">
        <f>-TRUNC(U$3*T$3*(Q$3-R$3*SIN((G78+L$9)*PI()/180)-SQRT(S$3^2-(O$3-P$3-R$3*COS((G78+L$9)*PI()/180))^2))/5)</f>
        <v>-31214</v>
      </c>
      <c r="M78" s="25">
        <f>-TRUNC(K$3*J$3*(G$3-H$3*SIN((H78+M$9)*PI()/180)-SQRT(I$3^2-(E$3-F$3-H$3*COS((H78+M$9)*PI()/180))^2))/5)</f>
        <v>-57902</v>
      </c>
      <c r="N78" s="59">
        <f t="shared" si="31"/>
        <v>2.12</v>
      </c>
      <c r="O78" s="60">
        <f t="shared" si="26"/>
        <v>-69974.9999999999</v>
      </c>
      <c r="P78" s="60">
        <f t="shared" si="27"/>
        <v>-37650</v>
      </c>
      <c r="Q78" s="1">
        <f t="shared" si="28"/>
        <v>7949.99999999999</v>
      </c>
      <c r="R78" s="60">
        <f t="shared" si="29"/>
        <v>18225</v>
      </c>
      <c r="S78" s="1"/>
      <c r="T78" s="1">
        <f t="shared" si="30"/>
        <v>0.04</v>
      </c>
      <c r="U78" s="1"/>
      <c r="V78" s="1"/>
    </row>
    <row r="79" spans="1:22">
      <c r="A79">
        <v>3.76500000000001</v>
      </c>
      <c r="B79">
        <v>14.5719512195122</v>
      </c>
      <c r="C79">
        <v>-30.4275914634146</v>
      </c>
      <c r="D79" s="28">
        <f t="shared" si="25"/>
        <v>2.16</v>
      </c>
      <c r="E79" s="1">
        <f>RStop40!H79</f>
        <v>19.25358625</v>
      </c>
      <c r="F79" s="1">
        <f>RStop40!G79</f>
        <v>-14.45486163</v>
      </c>
      <c r="G79" s="1">
        <f>RStop40!F79</f>
        <v>17.37351639</v>
      </c>
      <c r="H79" s="1">
        <f>RStop40!E79</f>
        <v>35.84977703</v>
      </c>
      <c r="I79" s="58">
        <f t="shared" si="24"/>
        <v>2.16</v>
      </c>
      <c r="J79" s="24">
        <f>-TRUNC(K$3*J$3*(G$3-H$3*SIN((E79+J$9)*PI()/180)-SQRT(I$3^2-(E$3-F$3-H$3*COS((E79+J$9)*PI()/180))^2))/5)</f>
        <v>-23958</v>
      </c>
      <c r="K79" s="24">
        <f>-TRUNC(U$3*T$3*(Q$3-R$3*SIN((F79+K$9)*PI()/180)-SQRT(S$3^2-(O$3-P$3-R$3*COS((F79+K$9)*PI()/180))^2))/5)</f>
        <v>20888</v>
      </c>
      <c r="L79" s="24">
        <f>-TRUNC(U$3*T$3*(Q$3-R$3*SIN((G79+L$9)*PI()/180)-SQRT(S$3^2-(O$3-P$3-R$3*COS((G79+L$9)*PI()/180))^2))/5)</f>
        <v>-30870</v>
      </c>
      <c r="M79" s="25">
        <f>-TRUNC(K$3*J$3*(G$3-H$3*SIN((H79+M$9)*PI()/180)-SQRT(I$3^2-(E$3-F$3-H$3*COS((H79+M$9)*PI()/180))^2))/5)</f>
        <v>-57083</v>
      </c>
      <c r="N79" s="59">
        <f t="shared" si="31"/>
        <v>2.16</v>
      </c>
      <c r="O79" s="60">
        <f t="shared" si="26"/>
        <v>-81724.9999999999</v>
      </c>
      <c r="P79" s="60">
        <f t="shared" si="27"/>
        <v>-43225</v>
      </c>
      <c r="Q79" s="1">
        <f t="shared" si="28"/>
        <v>8599.99999999999</v>
      </c>
      <c r="R79" s="60">
        <f t="shared" si="29"/>
        <v>20475</v>
      </c>
      <c r="S79" s="1"/>
      <c r="T79" s="1">
        <f t="shared" si="30"/>
        <v>0.04</v>
      </c>
      <c r="U79" s="1"/>
      <c r="V79" s="1"/>
    </row>
    <row r="80" spans="1:22">
      <c r="A80">
        <v>3.78000000000001</v>
      </c>
      <c r="B80">
        <v>12.3644817073171</v>
      </c>
      <c r="C80">
        <v>-30.9786585365854</v>
      </c>
      <c r="D80" s="28">
        <f t="shared" si="25"/>
        <v>2.2</v>
      </c>
      <c r="E80" s="1">
        <f>RStop40!H80</f>
        <v>21.38546739</v>
      </c>
      <c r="F80" s="1">
        <f>RStop40!G80</f>
        <v>-12.90643477</v>
      </c>
      <c r="G80" s="1">
        <f>RStop40!F80</f>
        <v>17.17855602</v>
      </c>
      <c r="H80" s="1">
        <f>RStop40!E80</f>
        <v>35.44107014</v>
      </c>
      <c r="I80" s="58">
        <f t="shared" si="24"/>
        <v>2.2</v>
      </c>
      <c r="J80" s="24">
        <f>-TRUNC(K$3*J$3*(G$3-H$3*SIN((E80+J$9)*PI()/180)-SQRT(I$3^2-(E$3-F$3-H$3*COS((E80+J$9)*PI()/180))^2))/5)</f>
        <v>-27696</v>
      </c>
      <c r="K80" s="24">
        <f>-TRUNC(U$3*T$3*(Q$3-R$3*SIN((F80+K$9)*PI()/180)-SQRT(S$3^2-(O$3-P$3-R$3*COS((F80+K$9)*PI()/180))^2))/5)</f>
        <v>18939</v>
      </c>
      <c r="L80" s="24">
        <f>-TRUNC(U$3*T$3*(Q$3-R$3*SIN((G80+L$9)*PI()/180)-SQRT(S$3^2-(O$3-P$3-R$3*COS((G80+L$9)*PI()/180))^2))/5)</f>
        <v>-30503</v>
      </c>
      <c r="M80" s="25">
        <f>-TRUNC(K$3*J$3*(G$3-H$3*SIN((H80+M$9)*PI()/180)-SQRT(I$3^2-(E$3-F$3-H$3*COS((H80+M$9)*PI()/180))^2))/5)</f>
        <v>-56175</v>
      </c>
      <c r="N80" s="59">
        <f t="shared" si="31"/>
        <v>2.2</v>
      </c>
      <c r="O80" s="60">
        <f t="shared" si="26"/>
        <v>-93449.9999999999</v>
      </c>
      <c r="P80" s="60">
        <f t="shared" si="27"/>
        <v>-48725</v>
      </c>
      <c r="Q80" s="1">
        <f t="shared" si="28"/>
        <v>9174.99999999999</v>
      </c>
      <c r="R80" s="60">
        <f t="shared" si="29"/>
        <v>22700</v>
      </c>
      <c r="S80" s="1"/>
      <c r="T80" s="1">
        <f t="shared" si="30"/>
        <v>0.04</v>
      </c>
      <c r="U80" s="1"/>
      <c r="V80" s="1"/>
    </row>
    <row r="81" spans="1:22">
      <c r="A81">
        <v>3.79500000000001</v>
      </c>
      <c r="B81">
        <v>10.0157012195122</v>
      </c>
      <c r="C81">
        <v>-31.4611280487805</v>
      </c>
      <c r="D81" s="28">
        <f t="shared" si="25"/>
        <v>2.24</v>
      </c>
      <c r="E81" s="1">
        <f>RStop40!H81</f>
        <v>23.66713807</v>
      </c>
      <c r="F81" s="1">
        <f>RStop40!G81</f>
        <v>-11.25659207</v>
      </c>
      <c r="G81" s="1">
        <f>RStop40!F81</f>
        <v>16.97021759</v>
      </c>
      <c r="H81" s="1">
        <f>RStop40!E81</f>
        <v>34.99076748</v>
      </c>
      <c r="I81" s="58">
        <f t="shared" si="24"/>
        <v>2.24</v>
      </c>
      <c r="J81" s="24">
        <f>-TRUNC(K$3*J$3*(G$3-H$3*SIN((E81+J$9)*PI()/180)-SQRT(I$3^2-(E$3-F$3-H$3*COS((E81+J$9)*PI()/180))^2))/5)</f>
        <v>-31890</v>
      </c>
      <c r="K81" s="24">
        <f>-TRUNC(U$3*T$3*(Q$3-R$3*SIN((F81+K$9)*PI()/180)-SQRT(S$3^2-(O$3-P$3-R$3*COS((F81+K$9)*PI()/180))^2))/5)</f>
        <v>16778</v>
      </c>
      <c r="L81" s="24">
        <f>-TRUNC(U$3*T$3*(Q$3-R$3*SIN((G81+L$9)*PI()/180)-SQRT(S$3^2-(O$3-P$3-R$3*COS((G81+L$9)*PI()/180))^2))/5)</f>
        <v>-30110</v>
      </c>
      <c r="M81" s="25">
        <f>-TRUNC(K$3*J$3*(G$3-H$3*SIN((H81+M$9)*PI()/180)-SQRT(I$3^2-(E$3-F$3-H$3*COS((H81+M$9)*PI()/180))^2))/5)</f>
        <v>-55179</v>
      </c>
      <c r="N81" s="59">
        <f t="shared" si="31"/>
        <v>2.24</v>
      </c>
      <c r="O81" s="60">
        <f t="shared" si="26"/>
        <v>-104850</v>
      </c>
      <c r="P81" s="60">
        <f t="shared" si="27"/>
        <v>-54024.9999999999</v>
      </c>
      <c r="Q81" s="1">
        <f t="shared" si="28"/>
        <v>9824.99999999999</v>
      </c>
      <c r="R81" s="60">
        <f t="shared" si="29"/>
        <v>24900</v>
      </c>
      <c r="S81" s="1"/>
      <c r="T81" s="1">
        <f t="shared" si="30"/>
        <v>0.04</v>
      </c>
      <c r="U81" s="1"/>
      <c r="V81" s="1"/>
    </row>
    <row r="82" spans="1:22">
      <c r="A82">
        <v>3.81000000000001</v>
      </c>
      <c r="B82">
        <v>7.56173780487805</v>
      </c>
      <c r="C82">
        <v>-31.8681402439024</v>
      </c>
      <c r="D82" s="28">
        <f t="shared" si="25"/>
        <v>2.28</v>
      </c>
      <c r="E82" s="1">
        <f>RStop40!H82</f>
        <v>26.07145734</v>
      </c>
      <c r="F82" s="1">
        <f>RStop40!G82</f>
        <v>-9.524353437</v>
      </c>
      <c r="G82" s="1">
        <f>RStop40!F82</f>
        <v>16.74847504</v>
      </c>
      <c r="H82" s="1">
        <f>RStop40!E82</f>
        <v>34.49907633</v>
      </c>
      <c r="I82" s="58">
        <f t="shared" si="24"/>
        <v>2.28</v>
      </c>
      <c r="J82" s="24">
        <f>-TRUNC(K$3*J$3*(G$3-H$3*SIN((E82+J$9)*PI()/180)-SQRT(I$3^2-(E$3-F$3-H$3*COS((E82+J$9)*PI()/180))^2))/5)</f>
        <v>-36511</v>
      </c>
      <c r="K82" s="24">
        <f>-TRUNC(U$3*T$3*(Q$3-R$3*SIN((F82+K$9)*PI()/180)-SQRT(S$3^2-(O$3-P$3-R$3*COS((F82+K$9)*PI()/180))^2))/5)</f>
        <v>14419</v>
      </c>
      <c r="L82" s="24">
        <f>-TRUNC(U$3*T$3*(Q$3-R$3*SIN((G82+L$9)*PI()/180)-SQRT(S$3^2-(O$3-P$3-R$3*COS((G82+L$9)*PI()/180))^2))/5)</f>
        <v>-29692</v>
      </c>
      <c r="M82" s="25">
        <f>-TRUNC(K$3*J$3*(G$3-H$3*SIN((H82+M$9)*PI()/180)-SQRT(I$3^2-(E$3-F$3-H$3*COS((H82+M$9)*PI()/180))^2))/5)</f>
        <v>-54096</v>
      </c>
      <c r="N82" s="59">
        <f t="shared" si="31"/>
        <v>2.28</v>
      </c>
      <c r="O82" s="60">
        <f t="shared" si="26"/>
        <v>-115525</v>
      </c>
      <c r="P82" s="60">
        <f t="shared" si="27"/>
        <v>-58974.9999999999</v>
      </c>
      <c r="Q82" s="1">
        <f t="shared" si="28"/>
        <v>10450</v>
      </c>
      <c r="R82" s="60">
        <f t="shared" si="29"/>
        <v>27075</v>
      </c>
      <c r="S82" s="1"/>
      <c r="T82" s="1">
        <f t="shared" si="30"/>
        <v>0.04</v>
      </c>
      <c r="U82" s="1"/>
      <c r="V82" s="1"/>
    </row>
    <row r="83" spans="1:22">
      <c r="A83">
        <v>3.82500000000001</v>
      </c>
      <c r="B83">
        <v>5.02774390243902</v>
      </c>
      <c r="C83">
        <v>-32.191006097561</v>
      </c>
      <c r="D83" s="28">
        <f t="shared" si="25"/>
        <v>2.32</v>
      </c>
      <c r="E83" s="1">
        <f>RStop40!H83</f>
        <v>28.56912549</v>
      </c>
      <c r="F83" s="1">
        <f>RStop40!G83</f>
        <v>-7.730006487</v>
      </c>
      <c r="G83" s="1">
        <f>RStop40!F83</f>
        <v>16.51338596</v>
      </c>
      <c r="H83" s="1">
        <f>RStop40!E83</f>
        <v>33.96648813</v>
      </c>
      <c r="I83" s="58">
        <f t="shared" si="24"/>
        <v>2.32</v>
      </c>
      <c r="J83" s="24">
        <f>-TRUNC(K$3*J$3*(G$3-H$3*SIN((E83+J$9)*PI()/180)-SQRT(I$3^2-(E$3-F$3-H$3*COS((E83+J$9)*PI()/180))^2))/5)</f>
        <v>-41512</v>
      </c>
      <c r="K83" s="24">
        <f>-TRUNC(U$3*T$3*(Q$3-R$3*SIN((F83+K$9)*PI()/180)-SQRT(S$3^2-(O$3-P$3-R$3*COS((F83+K$9)*PI()/180))^2))/5)</f>
        <v>11884</v>
      </c>
      <c r="L83" s="24">
        <f>-TRUNC(U$3*T$3*(Q$3-R$3*SIN((G83+L$9)*PI()/180)-SQRT(S$3^2-(O$3-P$3-R$3*COS((G83+L$9)*PI()/180))^2))/5)</f>
        <v>-29250</v>
      </c>
      <c r="M83" s="25">
        <f>-TRUNC(K$3*J$3*(G$3-H$3*SIN((H83+M$9)*PI()/180)-SQRT(I$3^2-(E$3-F$3-H$3*COS((H83+M$9)*PI()/180))^2))/5)</f>
        <v>-52929</v>
      </c>
      <c r="N83" s="59">
        <f t="shared" si="31"/>
        <v>2.32</v>
      </c>
      <c r="O83" s="60">
        <f t="shared" si="26"/>
        <v>-125025</v>
      </c>
      <c r="P83" s="60">
        <f t="shared" si="27"/>
        <v>-63374.9999999999</v>
      </c>
      <c r="Q83" s="1">
        <f t="shared" si="28"/>
        <v>11050</v>
      </c>
      <c r="R83" s="60">
        <f t="shared" si="29"/>
        <v>29175</v>
      </c>
      <c r="S83" s="1"/>
      <c r="T83" s="1">
        <f t="shared" si="30"/>
        <v>0.04</v>
      </c>
      <c r="U83" s="1"/>
      <c r="V83" s="1"/>
    </row>
    <row r="84" spans="1:22">
      <c r="A84">
        <v>3.84000000000001</v>
      </c>
      <c r="B84">
        <v>2.45213414634146</v>
      </c>
      <c r="C84">
        <v>-32.4393292682927</v>
      </c>
      <c r="D84" s="28">
        <f t="shared" si="25"/>
        <v>2.36</v>
      </c>
      <c r="E84" s="1">
        <f>RStop40!H84</f>
        <v>31.12912322</v>
      </c>
      <c r="F84" s="1">
        <f>RStop40!G84</f>
        <v>-5.89476075</v>
      </c>
      <c r="G84" s="1">
        <f>RStop40!F84</f>
        <v>16.26508725</v>
      </c>
      <c r="H84" s="1">
        <f>RStop40!E84</f>
        <v>33.39376286</v>
      </c>
      <c r="I84" s="58">
        <f t="shared" si="24"/>
        <v>2.36</v>
      </c>
      <c r="J84" s="24">
        <f>-TRUNC(K$3*J$3*(G$3-H$3*SIN((E84+J$9)*PI()/180)-SQRT(I$3^2-(E$3-F$3-H$3*COS((E84+J$9)*PI()/180))^2))/5)</f>
        <v>-46830</v>
      </c>
      <c r="K84" s="24">
        <f>-TRUNC(U$3*T$3*(Q$3-R$3*SIN((F84+K$9)*PI()/180)-SQRT(S$3^2-(O$3-P$3-R$3*COS((F84+K$9)*PI()/180))^2))/5)</f>
        <v>9198</v>
      </c>
      <c r="L84" s="24">
        <f>-TRUNC(U$3*T$3*(Q$3-R$3*SIN((G84+L$9)*PI()/180)-SQRT(S$3^2-(O$3-P$3-R$3*COS((G84+L$9)*PI()/180))^2))/5)</f>
        <v>-28784</v>
      </c>
      <c r="M84" s="25">
        <f>-TRUNC(K$3*J$3*(G$3-H$3*SIN((H84+M$9)*PI()/180)-SQRT(I$3^2-(E$3-F$3-H$3*COS((H84+M$9)*PI()/180))^2))/5)</f>
        <v>-51682</v>
      </c>
      <c r="N84" s="59">
        <f t="shared" si="31"/>
        <v>2.36</v>
      </c>
      <c r="O84" s="60">
        <f t="shared" si="26"/>
        <v>-132950</v>
      </c>
      <c r="P84" s="60">
        <f t="shared" si="27"/>
        <v>-67149.9999999999</v>
      </c>
      <c r="Q84" s="1">
        <f t="shared" si="28"/>
        <v>11650</v>
      </c>
      <c r="R84" s="60">
        <f t="shared" si="29"/>
        <v>31175</v>
      </c>
      <c r="S84" s="1"/>
      <c r="T84" s="1">
        <f t="shared" si="30"/>
        <v>0.04</v>
      </c>
      <c r="U84" s="1"/>
      <c r="V84" s="1"/>
    </row>
    <row r="85" spans="1:22">
      <c r="A85">
        <v>3.85500000000001</v>
      </c>
      <c r="B85">
        <v>-0.139939024390248</v>
      </c>
      <c r="C85">
        <v>-32.6167682926829</v>
      </c>
      <c r="D85" s="28">
        <f t="shared" si="25"/>
        <v>2.4</v>
      </c>
      <c r="E85" s="1">
        <f>RStop40!H85</f>
        <v>33.71915074</v>
      </c>
      <c r="F85" s="1">
        <f>RStop40!G85</f>
        <v>-4.040401851</v>
      </c>
      <c r="G85" s="1">
        <f>RStop40!F85</f>
        <v>16.00379079</v>
      </c>
      <c r="H85" s="1">
        <f>RStop40!E85</f>
        <v>32.78191338</v>
      </c>
      <c r="I85" s="58">
        <f t="shared" si="24"/>
        <v>2.4</v>
      </c>
      <c r="J85" s="24">
        <f>-TRUNC(K$3*J$3*(G$3-H$3*SIN((E85+J$9)*PI()/180)-SQRT(I$3^2-(E$3-F$3-H$3*COS((E85+J$9)*PI()/180))^2))/5)</f>
        <v>-52390</v>
      </c>
      <c r="K85" s="24">
        <f>-TRUNC(U$3*T$3*(Q$3-R$3*SIN((F85+K$9)*PI()/180)-SQRT(S$3^2-(O$3-P$3-R$3*COS((F85+K$9)*PI()/180))^2))/5)</f>
        <v>6394</v>
      </c>
      <c r="L85" s="24">
        <f>-TRUNC(U$3*T$3*(Q$3-R$3*SIN((G85+L$9)*PI()/180)-SQRT(S$3^2-(O$3-P$3-R$3*COS((G85+L$9)*PI()/180))^2))/5)</f>
        <v>-28293</v>
      </c>
      <c r="M85" s="25">
        <f>-TRUNC(K$3*J$3*(G$3-H$3*SIN((H85+M$9)*PI()/180)-SQRT(I$3^2-(E$3-F$3-H$3*COS((H85+M$9)*PI()/180))^2))/5)</f>
        <v>-50359</v>
      </c>
      <c r="N85" s="59">
        <f t="shared" si="31"/>
        <v>2.4</v>
      </c>
      <c r="O85" s="60">
        <f t="shared" si="26"/>
        <v>-139000</v>
      </c>
      <c r="P85" s="60">
        <f t="shared" si="27"/>
        <v>-70099.9999999999</v>
      </c>
      <c r="Q85" s="1">
        <f t="shared" si="28"/>
        <v>12275</v>
      </c>
      <c r="R85" s="60">
        <f t="shared" si="29"/>
        <v>33075</v>
      </c>
      <c r="S85" s="1"/>
      <c r="T85" s="1">
        <f t="shared" si="30"/>
        <v>0.04</v>
      </c>
      <c r="U85" s="1"/>
      <c r="V85" s="1"/>
    </row>
    <row r="86" spans="4:20">
      <c r="D86" s="28">
        <f t="shared" si="25"/>
        <v>2.44</v>
      </c>
      <c r="E86" s="1">
        <f>RStop40!H86</f>
        <v>36.30606697</v>
      </c>
      <c r="F86" s="1">
        <f>RStop40!G86</f>
        <v>-2.188945682</v>
      </c>
      <c r="G86" s="1">
        <f>RStop40!F86</f>
        <v>15.72977903</v>
      </c>
      <c r="H86" s="1">
        <f>RStop40!E86</f>
        <v>32.13218971</v>
      </c>
      <c r="I86" s="58">
        <f t="shared" si="24"/>
        <v>2.44</v>
      </c>
      <c r="J86" s="24">
        <f>-TRUNC(K$3*J$3*(G$3-H$3*SIN((E86+J$9)*PI()/180)-SQRT(I$3^2-(E$3-F$3-H$3*COS((E86+J$9)*PI()/180))^2))/5)</f>
        <v>-58101</v>
      </c>
      <c r="K86" s="24">
        <f>-TRUNC(U$3*T$3*(Q$3-R$3*SIN((F86+K$9)*PI()/180)-SQRT(S$3^2-(O$3-P$3-R$3*COS((F86+K$9)*PI()/180))^2))/5)</f>
        <v>3510</v>
      </c>
      <c r="L86" s="24">
        <f>-TRUNC(U$3*T$3*(Q$3-R$3*SIN((G86+L$9)*PI()/180)-SQRT(S$3^2-(O$3-P$3-R$3*COS((G86+L$9)*PI()/180))^2))/5)</f>
        <v>-27780</v>
      </c>
      <c r="M86" s="25">
        <f>-TRUNC(K$3*J$3*(G$3-H$3*SIN((H86+M$9)*PI()/180)-SQRT(I$3^2-(E$3-F$3-H$3*COS((H86+M$9)*PI()/180))^2))/5)</f>
        <v>-48963</v>
      </c>
      <c r="N86" s="59">
        <f t="shared" si="31"/>
        <v>2.44</v>
      </c>
      <c r="O86" s="60">
        <f t="shared" si="26"/>
        <v>-142775</v>
      </c>
      <c r="P86" s="60">
        <f t="shared" si="27"/>
        <v>-72099.9999999999</v>
      </c>
      <c r="Q86" s="1">
        <f t="shared" si="28"/>
        <v>12825</v>
      </c>
      <c r="R86" s="60">
        <f t="shared" si="29"/>
        <v>34900</v>
      </c>
      <c r="T86" s="1">
        <f t="shared" si="30"/>
        <v>0.04</v>
      </c>
    </row>
    <row r="87" spans="4:20">
      <c r="D87" s="28">
        <f t="shared" si="25"/>
        <v>2.48</v>
      </c>
      <c r="E87" s="1">
        <f>RStop40!H87</f>
        <v>38.85632863</v>
      </c>
      <c r="F87" s="1">
        <f>RStop40!G87</f>
        <v>-0.362292599</v>
      </c>
      <c r="G87" s="1">
        <f>RStop40!F87</f>
        <v>15.44340068</v>
      </c>
      <c r="H87" s="1">
        <f>RStop40!E87</f>
        <v>31.44606346</v>
      </c>
      <c r="I87" s="58">
        <f t="shared" si="24"/>
        <v>2.48</v>
      </c>
      <c r="J87" s="24">
        <f>-TRUNC(K$3*J$3*(G$3-H$3*SIN((E87+J$9)*PI()/180)-SQRT(I$3^2-(E$3-F$3-H$3*COS((E87+J$9)*PI()/180))^2))/5)</f>
        <v>-63866</v>
      </c>
      <c r="K87" s="24">
        <f>-TRUNC(U$3*T$3*(Q$3-R$3*SIN((F87+K$9)*PI()/180)-SQRT(S$3^2-(O$3-P$3-R$3*COS((F87+K$9)*PI()/180))^2))/5)</f>
        <v>586</v>
      </c>
      <c r="L87" s="24">
        <f>-TRUNC(U$3*T$3*(Q$3-R$3*SIN((G87+L$9)*PI()/180)-SQRT(S$3^2-(O$3-P$3-R$3*COS((G87+L$9)*PI()/180))^2))/5)</f>
        <v>-27244</v>
      </c>
      <c r="M87" s="25">
        <f>-TRUNC(K$3*J$3*(G$3-H$3*SIN((H87+M$9)*PI()/180)-SQRT(I$3^2-(E$3-F$3-H$3*COS((H87+M$9)*PI()/180))^2))/5)</f>
        <v>-47501</v>
      </c>
      <c r="N87" s="59">
        <f t="shared" si="31"/>
        <v>2.48</v>
      </c>
      <c r="O87" s="60">
        <f t="shared" si="26"/>
        <v>-144125</v>
      </c>
      <c r="P87" s="60">
        <f t="shared" si="27"/>
        <v>-73099.9999999999</v>
      </c>
      <c r="Q87" s="1">
        <f t="shared" si="28"/>
        <v>13400</v>
      </c>
      <c r="R87" s="60">
        <f t="shared" si="29"/>
        <v>36550</v>
      </c>
      <c r="T87" s="1">
        <f t="shared" si="30"/>
        <v>0.04</v>
      </c>
    </row>
    <row r="88" spans="4:20">
      <c r="D88" s="28">
        <f t="shared" si="25"/>
        <v>2.52</v>
      </c>
      <c r="E88" s="1">
        <f>RStop40!H88</f>
        <v>41.33642941</v>
      </c>
      <c r="F88" s="1">
        <f>RStop40!G88</f>
        <v>1.418118408</v>
      </c>
      <c r="G88" s="1">
        <f>RStop40!F88</f>
        <v>15.14506634</v>
      </c>
      <c r="H88" s="1">
        <f>RStop40!E88</f>
        <v>30.7252121</v>
      </c>
      <c r="I88" s="58">
        <f t="shared" si="24"/>
        <v>2.52</v>
      </c>
      <c r="J88" s="24">
        <f>-TRUNC(K$3*J$3*(G$3-H$3*SIN((E88+J$9)*PI()/180)-SQRT(I$3^2-(E$3-F$3-H$3*COS((E88+J$9)*PI()/180))^2))/5)</f>
        <v>-69584</v>
      </c>
      <c r="K88" s="24">
        <f>-TRUNC(U$3*T$3*(Q$3-R$3*SIN((F88+K$9)*PI()/180)-SQRT(S$3^2-(O$3-P$3-R$3*COS((F88+K$9)*PI()/180))^2))/5)</f>
        <v>-2333</v>
      </c>
      <c r="L88" s="24">
        <f>-TRUNC(U$3*T$3*(Q$3-R$3*SIN((G88+L$9)*PI()/180)-SQRT(S$3^2-(O$3-P$3-R$3*COS((G88+L$9)*PI()/180))^2))/5)</f>
        <v>-26687</v>
      </c>
      <c r="M88" s="25">
        <f>-TRUNC(K$3*J$3*(G$3-H$3*SIN((H88+M$9)*PI()/180)-SQRT(I$3^2-(E$3-F$3-H$3*COS((H88+M$9)*PI()/180))^2))/5)</f>
        <v>-45979</v>
      </c>
      <c r="N88" s="59">
        <f t="shared" si="31"/>
        <v>2.52</v>
      </c>
      <c r="O88" s="60">
        <f t="shared" si="26"/>
        <v>-142950</v>
      </c>
      <c r="P88" s="60">
        <f t="shared" si="27"/>
        <v>-72974.9999999999</v>
      </c>
      <c r="Q88" s="1">
        <f t="shared" si="28"/>
        <v>13925</v>
      </c>
      <c r="R88" s="60">
        <f t="shared" si="29"/>
        <v>38050</v>
      </c>
      <c r="T88" s="1">
        <f t="shared" si="30"/>
        <v>0.04</v>
      </c>
    </row>
    <row r="89" spans="4:20">
      <c r="D89" s="28">
        <f t="shared" si="25"/>
        <v>2.56</v>
      </c>
      <c r="E89" s="1">
        <f>RStop40!H89</f>
        <v>43.71333913</v>
      </c>
      <c r="F89" s="1">
        <f>RStop40!G89</f>
        <v>3.131655505</v>
      </c>
      <c r="G89" s="1">
        <f>RStop40!F89</f>
        <v>14.83524415</v>
      </c>
      <c r="H89" s="1">
        <f>RStop40!E89</f>
        <v>29.97150337</v>
      </c>
      <c r="I89" s="58">
        <f t="shared" ref="I89:I133" si="32">D89</f>
        <v>2.56</v>
      </c>
      <c r="J89" s="24">
        <f>-TRUNC(K$3*J$3*(G$3-H$3*SIN((E89+J$9)*PI()/180)-SQRT(I$3^2-(E$3-F$3-H$3*COS((E89+J$9)*PI()/180))^2))/5)</f>
        <v>-75150</v>
      </c>
      <c r="K89" s="24">
        <f>-TRUNC(U$3*T$3*(Q$3-R$3*SIN((F89+K$9)*PI()/180)-SQRT(S$3^2-(O$3-P$3-R$3*COS((F89+K$9)*PI()/180))^2))/5)</f>
        <v>-5204</v>
      </c>
      <c r="L89" s="24">
        <f>-TRUNC(U$3*T$3*(Q$3-R$3*SIN((G89+L$9)*PI()/180)-SQRT(S$3^2-(O$3-P$3-R$3*COS((G89+L$9)*PI()/180))^2))/5)</f>
        <v>-26109</v>
      </c>
      <c r="M89" s="25">
        <f>-TRUNC(K$3*J$3*(G$3-H$3*SIN((H89+M$9)*PI()/180)-SQRT(I$3^2-(E$3-F$3-H$3*COS((H89+M$9)*PI()/180))^2))/5)</f>
        <v>-44402</v>
      </c>
      <c r="N89" s="59">
        <f t="shared" si="31"/>
        <v>2.56</v>
      </c>
      <c r="O89" s="60">
        <f t="shared" si="26"/>
        <v>-139150</v>
      </c>
      <c r="P89" s="60">
        <f t="shared" si="27"/>
        <v>-71774.9999999999</v>
      </c>
      <c r="Q89" s="1">
        <f t="shared" si="28"/>
        <v>14450</v>
      </c>
      <c r="R89" s="60">
        <f t="shared" si="29"/>
        <v>39425</v>
      </c>
      <c r="T89" s="1">
        <f t="shared" si="30"/>
        <v>0.04</v>
      </c>
    </row>
    <row r="90" spans="4:20">
      <c r="D90" s="28">
        <f t="shared" ref="D90:D133" si="33">D89+T90</f>
        <v>2.6</v>
      </c>
      <c r="E90" s="1">
        <f>RStop40!H90</f>
        <v>45.95494285</v>
      </c>
      <c r="F90" s="1">
        <f>RStop40!G90</f>
        <v>4.758839864</v>
      </c>
      <c r="G90" s="1">
        <f>RStop40!F90</f>
        <v>14.51445545</v>
      </c>
      <c r="H90" s="1">
        <f>RStop40!E90</f>
        <v>29.18697954</v>
      </c>
      <c r="I90" s="58">
        <f t="shared" si="32"/>
        <v>2.6</v>
      </c>
      <c r="J90" s="24">
        <f>-TRUNC(K$3*J$3*(G$3-H$3*SIN((E90+J$9)*PI()/180)-SQRT(I$3^2-(E$3-F$3-H$3*COS((E90+J$9)*PI()/180))^2))/5)</f>
        <v>-80463</v>
      </c>
      <c r="K90" s="24">
        <f>-TRUNC(U$3*T$3*(Q$3-R$3*SIN((F90+K$9)*PI()/180)-SQRT(S$3^2-(O$3-P$3-R$3*COS((F90+K$9)*PI()/180))^2))/5)</f>
        <v>-7982</v>
      </c>
      <c r="L90" s="24">
        <f>-TRUNC(U$3*T$3*(Q$3-R$3*SIN((G90+L$9)*PI()/180)-SQRT(S$3^2-(O$3-P$3-R$3*COS((G90+L$9)*PI()/180))^2))/5)</f>
        <v>-25512</v>
      </c>
      <c r="M90" s="25">
        <f>-TRUNC(K$3*J$3*(G$3-H$3*SIN((H90+M$9)*PI()/180)-SQRT(I$3^2-(E$3-F$3-H$3*COS((H90+M$9)*PI()/180))^2))/5)</f>
        <v>-42778</v>
      </c>
      <c r="N90" s="59">
        <f t="shared" si="31"/>
        <v>2.6</v>
      </c>
      <c r="O90" s="60">
        <f t="shared" ref="O90:O133" si="34">(J90-J89)/(D90-D89)</f>
        <v>-132825</v>
      </c>
      <c r="P90" s="60">
        <f t="shared" ref="P90:P133" si="35">(K90-K89)/(D90-D89)</f>
        <v>-69449.9999999999</v>
      </c>
      <c r="Q90" s="1">
        <f t="shared" ref="Q90:Q133" si="36">(L90-L89)/(I90-I89)</f>
        <v>14925</v>
      </c>
      <c r="R90" s="60">
        <f t="shared" ref="R90:R133" si="37">(M90-M89)/(I90-I89)</f>
        <v>40600</v>
      </c>
      <c r="T90" s="1">
        <f t="shared" ref="T90:T133" si="38">$T$25</f>
        <v>0.04</v>
      </c>
    </row>
    <row r="91" spans="4:20">
      <c r="D91" s="28">
        <f t="shared" si="33"/>
        <v>2.64</v>
      </c>
      <c r="E91" s="1">
        <f>RStop40!H91</f>
        <v>48.03048005</v>
      </c>
      <c r="F91" s="1">
        <f>RStop40!G91</f>
        <v>6.28169145</v>
      </c>
      <c r="G91" s="1">
        <f>RStop40!F91</f>
        <v>14.18327041</v>
      </c>
      <c r="H91" s="1">
        <f>RStop40!E91</f>
        <v>28.37384181</v>
      </c>
      <c r="I91" s="58">
        <f t="shared" si="32"/>
        <v>2.64</v>
      </c>
      <c r="J91" s="24">
        <f>-TRUNC(K$3*J$3*(G$3-H$3*SIN((E91+J$9)*PI()/180)-SQRT(I$3^2-(E$3-F$3-H$3*COS((E91+J$9)*PI()/180))^2))/5)</f>
        <v>-85428</v>
      </c>
      <c r="K91" s="24">
        <f>-TRUNC(U$3*T$3*(Q$3-R$3*SIN((F91+K$9)*PI()/180)-SQRT(S$3^2-(O$3-P$3-R$3*COS((F91+K$9)*PI()/180))^2))/5)</f>
        <v>-10625</v>
      </c>
      <c r="L91" s="24">
        <f>-TRUNC(U$3*T$3*(Q$3-R$3*SIN((G91+L$9)*PI()/180)-SQRT(S$3^2-(O$3-P$3-R$3*COS((G91+L$9)*PI()/180))^2))/5)</f>
        <v>-24896</v>
      </c>
      <c r="M91" s="25">
        <f>-TRUNC(K$3*J$3*(G$3-H$3*SIN((H91+M$9)*PI()/180)-SQRT(I$3^2-(E$3-F$3-H$3*COS((H91+M$9)*PI()/180))^2))/5)</f>
        <v>-41114</v>
      </c>
      <c r="N91" s="59">
        <f t="shared" si="31"/>
        <v>2.64</v>
      </c>
      <c r="O91" s="60">
        <f t="shared" si="34"/>
        <v>-124125</v>
      </c>
      <c r="P91" s="60">
        <f t="shared" si="35"/>
        <v>-66074.9999999999</v>
      </c>
      <c r="Q91" s="1">
        <f t="shared" si="36"/>
        <v>15400</v>
      </c>
      <c r="R91" s="60">
        <f t="shared" si="37"/>
        <v>41600</v>
      </c>
      <c r="T91" s="1">
        <f t="shared" si="38"/>
        <v>0.04</v>
      </c>
    </row>
    <row r="92" spans="4:20">
      <c r="D92" s="28">
        <f t="shared" si="33"/>
        <v>2.68</v>
      </c>
      <c r="E92" s="1">
        <f>RStop40!H92</f>
        <v>49.91098374</v>
      </c>
      <c r="F92" s="1">
        <f>RStop40!G92</f>
        <v>7.684074844</v>
      </c>
      <c r="G92" s="1">
        <f>RStop40!F92</f>
        <v>13.84230366</v>
      </c>
      <c r="H92" s="1">
        <f>RStop40!E92</f>
        <v>27.53443465</v>
      </c>
      <c r="I92" s="58">
        <f t="shared" si="32"/>
        <v>2.68</v>
      </c>
      <c r="J92" s="24">
        <f>-TRUNC(K$3*J$3*(G$3-H$3*SIN((E92+J$9)*PI()/180)-SQRT(I$3^2-(E$3-F$3-H$3*COS((E92+J$9)*PI()/180))^2))/5)</f>
        <v>-89956</v>
      </c>
      <c r="K92" s="24">
        <f>-TRUNC(U$3*T$3*(Q$3-R$3*SIN((F92+K$9)*PI()/180)-SQRT(S$3^2-(O$3-P$3-R$3*COS((F92+K$9)*PI()/180))^2))/5)</f>
        <v>-13092</v>
      </c>
      <c r="L92" s="24">
        <f>-TRUNC(U$3*T$3*(Q$3-R$3*SIN((G92+L$9)*PI()/180)-SQRT(S$3^2-(O$3-P$3-R$3*COS((G92+L$9)*PI()/180))^2))/5)</f>
        <v>-24264</v>
      </c>
      <c r="M92" s="25">
        <f>-TRUNC(K$3*J$3*(G$3-H$3*SIN((H92+M$9)*PI()/180)-SQRT(I$3^2-(E$3-F$3-H$3*COS((H92+M$9)*PI()/180))^2))/5)</f>
        <v>-39416</v>
      </c>
      <c r="N92" s="59">
        <f t="shared" si="31"/>
        <v>2.68</v>
      </c>
      <c r="O92" s="60">
        <f t="shared" si="34"/>
        <v>-113200</v>
      </c>
      <c r="P92" s="60">
        <f t="shared" si="35"/>
        <v>-61674.9999999999</v>
      </c>
      <c r="Q92" s="1">
        <f t="shared" si="36"/>
        <v>15800</v>
      </c>
      <c r="R92" s="60">
        <f t="shared" si="37"/>
        <v>42450</v>
      </c>
      <c r="T92" s="1">
        <f t="shared" si="38"/>
        <v>0.04</v>
      </c>
    </row>
    <row r="93" spans="4:20">
      <c r="D93" s="28">
        <f t="shared" si="33"/>
        <v>2.72</v>
      </c>
      <c r="E93" s="1">
        <f>RStop40!H93</f>
        <v>51.56971965</v>
      </c>
      <c r="F93" s="1">
        <f>RStop40!G93</f>
        <v>8.952045061</v>
      </c>
      <c r="G93" s="1">
        <f>RStop40!F93</f>
        <v>13.49220998</v>
      </c>
      <c r="H93" s="1">
        <f>RStop40!E93</f>
        <v>26.67123011</v>
      </c>
      <c r="I93" s="58">
        <f t="shared" si="32"/>
        <v>2.72</v>
      </c>
      <c r="J93" s="24">
        <f>-TRUNC(K$3*J$3*(G$3-H$3*SIN((E93+J$9)*PI()/180)-SQRT(I$3^2-(E$3-F$3-H$3*COS((E93+J$9)*PI()/180))^2))/5)</f>
        <v>-93968</v>
      </c>
      <c r="K93" s="24">
        <f>-TRUNC(U$3*T$3*(Q$3-R$3*SIN((F93+K$9)*PI()/180)-SQRT(S$3^2-(O$3-P$3-R$3*COS((F93+K$9)*PI()/180))^2))/5)</f>
        <v>-15350</v>
      </c>
      <c r="L93" s="24">
        <f>-TRUNC(U$3*T$3*(Q$3-R$3*SIN((G93+L$9)*PI()/180)-SQRT(S$3^2-(O$3-P$3-R$3*COS((G93+L$9)*PI()/180))^2))/5)</f>
        <v>-23616</v>
      </c>
      <c r="M93" s="25">
        <f>-TRUNC(K$3*J$3*(G$3-H$3*SIN((H93+M$9)*PI()/180)-SQRT(I$3^2-(E$3-F$3-H$3*COS((H93+M$9)*PI()/180))^2))/5)</f>
        <v>-37694</v>
      </c>
      <c r="N93" s="59">
        <f t="shared" si="31"/>
        <v>2.72</v>
      </c>
      <c r="O93" s="60">
        <f t="shared" si="34"/>
        <v>-100300</v>
      </c>
      <c r="P93" s="60">
        <f t="shared" si="35"/>
        <v>-56449.9999999999</v>
      </c>
      <c r="Q93" s="1">
        <f t="shared" si="36"/>
        <v>16200</v>
      </c>
      <c r="R93" s="60">
        <f t="shared" si="37"/>
        <v>43050</v>
      </c>
      <c r="T93" s="1">
        <f t="shared" si="38"/>
        <v>0.04</v>
      </c>
    </row>
    <row r="94" spans="4:20">
      <c r="D94" s="28">
        <f t="shared" si="33"/>
        <v>2.76</v>
      </c>
      <c r="E94" s="1">
        <f>RStop40!H94</f>
        <v>52.98262533</v>
      </c>
      <c r="F94" s="1">
        <f>RStop40!G94</f>
        <v>10.07419338</v>
      </c>
      <c r="G94" s="1">
        <f>RStop40!F94</f>
        <v>13.13367991</v>
      </c>
      <c r="H94" s="1">
        <f>RStop40!E94</f>
        <v>25.78681218</v>
      </c>
      <c r="I94" s="58">
        <f t="shared" si="32"/>
        <v>2.76</v>
      </c>
      <c r="J94" s="24">
        <f>-TRUNC(K$3*J$3*(G$3-H$3*SIN((E94+J$9)*PI()/180)-SQRT(I$3^2-(E$3-F$3-H$3*COS((E94+J$9)*PI()/180))^2))/5)</f>
        <v>-97395</v>
      </c>
      <c r="K94" s="24">
        <f>-TRUNC(U$3*T$3*(Q$3-R$3*SIN((F94+K$9)*PI()/180)-SQRT(S$3^2-(O$3-P$3-R$3*COS((F94+K$9)*PI()/180))^2))/5)</f>
        <v>-17368</v>
      </c>
      <c r="L94" s="24">
        <f>-TRUNC(U$3*T$3*(Q$3-R$3*SIN((G94+L$9)*PI()/180)-SQRT(S$3^2-(O$3-P$3-R$3*COS((G94+L$9)*PI()/180))^2))/5)</f>
        <v>-22954</v>
      </c>
      <c r="M94" s="25">
        <f>-TRUNC(K$3*J$3*(G$3-H$3*SIN((H94+M$9)*PI()/180)-SQRT(I$3^2-(E$3-F$3-H$3*COS((H94+M$9)*PI()/180))^2))/5)</f>
        <v>-35953</v>
      </c>
      <c r="N94" s="59">
        <f t="shared" si="31"/>
        <v>2.76</v>
      </c>
      <c r="O94" s="60">
        <f t="shared" si="34"/>
        <v>-85674.9999999999</v>
      </c>
      <c r="P94" s="60">
        <f t="shared" si="35"/>
        <v>-50450</v>
      </c>
      <c r="Q94" s="1">
        <f t="shared" si="36"/>
        <v>16550</v>
      </c>
      <c r="R94" s="60">
        <f t="shared" si="37"/>
        <v>43525</v>
      </c>
      <c r="T94" s="1">
        <f t="shared" si="38"/>
        <v>0.04</v>
      </c>
    </row>
    <row r="95" spans="4:20">
      <c r="D95" s="28">
        <f t="shared" si="33"/>
        <v>2.8</v>
      </c>
      <c r="E95" s="1">
        <f>RStop40!H95</f>
        <v>54.12874931</v>
      </c>
      <c r="F95" s="1">
        <f>RStop40!G95</f>
        <v>11.04199312</v>
      </c>
      <c r="G95" s="1">
        <f>RStop40!F95</f>
        <v>12.76743541</v>
      </c>
      <c r="H95" s="1">
        <f>RStop40!E95</f>
        <v>24.88386115</v>
      </c>
      <c r="I95" s="58">
        <f t="shared" si="32"/>
        <v>2.8</v>
      </c>
      <c r="J95" s="24">
        <f>-TRUNC(K$3*J$3*(G$3-H$3*SIN((E95+J$9)*PI()/180)-SQRT(I$3^2-(E$3-F$3-H$3*COS((E95+J$9)*PI()/180))^2))/5)</f>
        <v>-100179</v>
      </c>
      <c r="K95" s="24">
        <f>-TRUNC(U$3*T$3*(Q$3-R$3*SIN((F95+K$9)*PI()/180)-SQRT(S$3^2-(O$3-P$3-R$3*COS((F95+K$9)*PI()/180))^2))/5)</f>
        <v>-19122</v>
      </c>
      <c r="L95" s="24">
        <f>-TRUNC(U$3*T$3*(Q$3-R$3*SIN((G95+L$9)*PI()/180)-SQRT(S$3^2-(O$3-P$3-R$3*COS((G95+L$9)*PI()/180))^2))/5)</f>
        <v>-22279</v>
      </c>
      <c r="M95" s="25">
        <f>-TRUNC(K$3*J$3*(G$3-H$3*SIN((H95+M$9)*PI()/180)-SQRT(I$3^2-(E$3-F$3-H$3*COS((H95+M$9)*PI()/180))^2))/5)</f>
        <v>-34204</v>
      </c>
      <c r="N95" s="59">
        <f t="shared" si="31"/>
        <v>2.8</v>
      </c>
      <c r="O95" s="60">
        <f t="shared" si="34"/>
        <v>-69599.9999999999</v>
      </c>
      <c r="P95" s="60">
        <f t="shared" si="35"/>
        <v>-43850</v>
      </c>
      <c r="Q95" s="1">
        <f t="shared" si="36"/>
        <v>16875</v>
      </c>
      <c r="R95" s="60">
        <f t="shared" si="37"/>
        <v>43725</v>
      </c>
      <c r="T95" s="1">
        <f t="shared" si="38"/>
        <v>0.04</v>
      </c>
    </row>
    <row r="96" spans="4:20">
      <c r="D96" s="28">
        <f t="shared" si="33"/>
        <v>2.84</v>
      </c>
      <c r="E96" s="1">
        <f>RStop40!H96</f>
        <v>54.99069027</v>
      </c>
      <c r="F96" s="1">
        <f>RStop40!G96</f>
        <v>11.85014552</v>
      </c>
      <c r="G96" s="1">
        <f>RStop40!F96</f>
        <v>12.39422551</v>
      </c>
      <c r="H96" s="1">
        <f>RStop40!E96</f>
        <v>23.96513791</v>
      </c>
      <c r="I96" s="58">
        <f t="shared" si="32"/>
        <v>2.84</v>
      </c>
      <c r="J96" s="24">
        <f>-TRUNC(K$3*J$3*(G$3-H$3*SIN((E96+J$9)*PI()/180)-SQRT(I$3^2-(E$3-F$3-H$3*COS((E96+J$9)*PI()/180))^2))/5)</f>
        <v>-102276</v>
      </c>
      <c r="K96" s="24">
        <f>-TRUNC(U$3*T$3*(Q$3-R$3*SIN((F96+K$9)*PI()/180)-SQRT(S$3^2-(O$3-P$3-R$3*COS((F96+K$9)*PI()/180))^2))/5)</f>
        <v>-20596</v>
      </c>
      <c r="L96" s="24">
        <f>-TRUNC(U$3*T$3*(Q$3-R$3*SIN((G96+L$9)*PI()/180)-SQRT(S$3^2-(O$3-P$3-R$3*COS((G96+L$9)*PI()/180))^2))/5)</f>
        <v>-21593</v>
      </c>
      <c r="M96" s="25">
        <f>-TRUNC(K$3*J$3*(G$3-H$3*SIN((H96+M$9)*PI()/180)-SQRT(I$3^2-(E$3-F$3-H$3*COS((H96+M$9)*PI()/180))^2))/5)</f>
        <v>-32452</v>
      </c>
      <c r="N96" s="59">
        <f t="shared" si="31"/>
        <v>2.84</v>
      </c>
      <c r="O96" s="60">
        <f t="shared" si="34"/>
        <v>-52425</v>
      </c>
      <c r="P96" s="60">
        <f t="shared" si="35"/>
        <v>-36850</v>
      </c>
      <c r="Q96" s="1">
        <f t="shared" si="36"/>
        <v>17150</v>
      </c>
      <c r="R96" s="60">
        <f t="shared" si="37"/>
        <v>43800</v>
      </c>
      <c r="T96" s="1">
        <f t="shared" si="38"/>
        <v>0.04</v>
      </c>
    </row>
    <row r="97" spans="4:20">
      <c r="D97" s="28">
        <f t="shared" si="33"/>
        <v>2.88</v>
      </c>
      <c r="E97" s="1">
        <f>RStop40!H97</f>
        <v>55.55503613</v>
      </c>
      <c r="F97" s="1">
        <f>RStop40!G97</f>
        <v>12.49692546</v>
      </c>
      <c r="G97" s="1">
        <f>RStop40!F97</f>
        <v>12.01482196</v>
      </c>
      <c r="H97" s="1">
        <f>RStop40!E97</f>
        <v>23.03346832</v>
      </c>
      <c r="I97" s="58">
        <f t="shared" si="32"/>
        <v>2.88</v>
      </c>
      <c r="J97" s="24">
        <f>-TRUNC(K$3*J$3*(G$3-H$3*SIN((E97+J$9)*PI()/180)-SQRT(I$3^2-(E$3-F$3-H$3*COS((E97+J$9)*PI()/180))^2))/5)</f>
        <v>-103649</v>
      </c>
      <c r="K97" s="24">
        <f>-TRUNC(U$3*T$3*(Q$3-R$3*SIN((F97+K$9)*PI()/180)-SQRT(S$3^2-(O$3-P$3-R$3*COS((F97+K$9)*PI()/180))^2))/5)</f>
        <v>-21782</v>
      </c>
      <c r="L97" s="24">
        <f>-TRUNC(U$3*T$3*(Q$3-R$3*SIN((G97+L$9)*PI()/180)-SQRT(S$3^2-(O$3-P$3-R$3*COS((G97+L$9)*PI()/180))^2))/5)</f>
        <v>-20897</v>
      </c>
      <c r="M97" s="25">
        <f>-TRUNC(K$3*J$3*(G$3-H$3*SIN((H97+M$9)*PI()/180)-SQRT(I$3^2-(E$3-F$3-H$3*COS((H97+M$9)*PI()/180))^2))/5)</f>
        <v>-30706</v>
      </c>
      <c r="N97" s="59">
        <f t="shared" si="31"/>
        <v>2.88</v>
      </c>
      <c r="O97" s="60">
        <f t="shared" si="34"/>
        <v>-34325</v>
      </c>
      <c r="P97" s="60">
        <f t="shared" si="35"/>
        <v>-29650</v>
      </c>
      <c r="Q97" s="1">
        <f t="shared" si="36"/>
        <v>17400</v>
      </c>
      <c r="R97" s="60">
        <f t="shared" si="37"/>
        <v>43650</v>
      </c>
      <c r="T97" s="1">
        <f t="shared" si="38"/>
        <v>0.04</v>
      </c>
    </row>
    <row r="98" spans="4:20">
      <c r="D98" s="28">
        <f t="shared" si="33"/>
        <v>2.92</v>
      </c>
      <c r="E98" s="1">
        <f>RStop40!H98</f>
        <v>55.81280327</v>
      </c>
      <c r="F98" s="1">
        <f>RStop40!G98</f>
        <v>12.98452739</v>
      </c>
      <c r="G98" s="1">
        <f>RStop40!F98</f>
        <v>11.63001483</v>
      </c>
      <c r="H98" s="1">
        <f>RStop40!E98</f>
        <v>22.09172756</v>
      </c>
      <c r="I98" s="58">
        <f t="shared" si="32"/>
        <v>2.92</v>
      </c>
      <c r="J98" s="24">
        <f>-TRUNC(K$3*J$3*(G$3-H$3*SIN((E98+J$9)*PI()/180)-SQRT(I$3^2-(E$3-F$3-H$3*COS((E98+J$9)*PI()/180))^2))/5)</f>
        <v>-104276</v>
      </c>
      <c r="K98" s="24">
        <f>-TRUNC(U$3*T$3*(Q$3-R$3*SIN((F98+K$9)*PI()/180)-SQRT(S$3^2-(O$3-P$3-R$3*COS((F98+K$9)*PI()/180))^2))/5)</f>
        <v>-22679</v>
      </c>
      <c r="L98" s="24">
        <f>-TRUNC(U$3*T$3*(Q$3-R$3*SIN((G98+L$9)*PI()/180)-SQRT(S$3^2-(O$3-P$3-R$3*COS((G98+L$9)*PI()/180))^2))/5)</f>
        <v>-20193</v>
      </c>
      <c r="M98" s="25">
        <f>-TRUNC(K$3*J$3*(G$3-H$3*SIN((H98+M$9)*PI()/180)-SQRT(I$3^2-(E$3-F$3-H$3*COS((H98+M$9)*PI()/180))^2))/5)</f>
        <v>-28973</v>
      </c>
      <c r="N98" s="59">
        <f t="shared" si="31"/>
        <v>2.92</v>
      </c>
      <c r="O98" s="60">
        <f t="shared" si="34"/>
        <v>-15675</v>
      </c>
      <c r="P98" s="60">
        <f t="shared" si="35"/>
        <v>-22425</v>
      </c>
      <c r="Q98" s="1">
        <f t="shared" si="36"/>
        <v>17600</v>
      </c>
      <c r="R98" s="60">
        <f t="shared" si="37"/>
        <v>43325</v>
      </c>
      <c r="T98" s="1">
        <f t="shared" si="38"/>
        <v>0.04</v>
      </c>
    </row>
    <row r="99" spans="4:20">
      <c r="D99" s="28">
        <f t="shared" si="33"/>
        <v>2.96</v>
      </c>
      <c r="E99" s="1">
        <f>RStop40!H99</f>
        <v>55.75987559</v>
      </c>
      <c r="F99" s="1">
        <f>RStop40!G99</f>
        <v>13.31941104</v>
      </c>
      <c r="G99" s="1">
        <f>RStop40!F99</f>
        <v>11.24060826</v>
      </c>
      <c r="H99" s="1">
        <f>RStop40!E99</f>
        <v>21.14282444</v>
      </c>
      <c r="I99" s="58">
        <f t="shared" si="32"/>
        <v>2.96</v>
      </c>
      <c r="J99" s="24">
        <f>-TRUNC(K$3*J$3*(G$3-H$3*SIN((E99+J$9)*PI()/180)-SQRT(I$3^2-(E$3-F$3-H$3*COS((E99+J$9)*PI()/180))^2))/5)</f>
        <v>-104147</v>
      </c>
      <c r="K99" s="24">
        <f>-TRUNC(U$3*T$3*(Q$3-R$3*SIN((F99+K$9)*PI()/180)-SQRT(S$3^2-(O$3-P$3-R$3*COS((F99+K$9)*PI()/180))^2))/5)</f>
        <v>-23297</v>
      </c>
      <c r="L99" s="24">
        <f>-TRUNC(U$3*T$3*(Q$3-R$3*SIN((G99+L$9)*PI()/180)-SQRT(S$3^2-(O$3-P$3-R$3*COS((G99+L$9)*PI()/180))^2))/5)</f>
        <v>-19483</v>
      </c>
      <c r="M99" s="25">
        <f>-TRUNC(K$3*J$3*(G$3-H$3*SIN((H99+M$9)*PI()/180)-SQRT(I$3^2-(E$3-F$3-H$3*COS((H99+M$9)*PI()/180))^2))/5)</f>
        <v>-27261</v>
      </c>
      <c r="N99" s="59">
        <f t="shared" si="31"/>
        <v>2.96</v>
      </c>
      <c r="O99" s="60">
        <f t="shared" si="34"/>
        <v>3225</v>
      </c>
      <c r="P99" s="60">
        <f t="shared" si="35"/>
        <v>-15450</v>
      </c>
      <c r="Q99" s="1">
        <f t="shared" si="36"/>
        <v>17750</v>
      </c>
      <c r="R99" s="60">
        <f t="shared" si="37"/>
        <v>42800</v>
      </c>
      <c r="T99" s="1">
        <f t="shared" si="38"/>
        <v>0.04</v>
      </c>
    </row>
    <row r="100" spans="4:20">
      <c r="D100" s="28">
        <f t="shared" si="33"/>
        <v>3</v>
      </c>
      <c r="E100" s="1">
        <f>RStop40!H100</f>
        <v>55.39737984</v>
      </c>
      <c r="F100" s="1">
        <f>RStop40!G100</f>
        <v>13.51241928</v>
      </c>
      <c r="G100" s="1">
        <f>RStop40!F100</f>
        <v>10.84741598</v>
      </c>
      <c r="H100" s="1">
        <f>RStop40!E100</f>
        <v>20.18968577</v>
      </c>
      <c r="I100" s="58">
        <f t="shared" si="32"/>
        <v>3</v>
      </c>
      <c r="J100" s="24">
        <f>-TRUNC(K$3*J$3*(G$3-H$3*SIN((E100+J$9)*PI()/180)-SQRT(I$3^2-(E$3-F$3-H$3*COS((E100+J$9)*PI()/180))^2))/5)</f>
        <v>-103265</v>
      </c>
      <c r="K100" s="24">
        <f>-TRUNC(U$3*T$3*(Q$3-R$3*SIN((F100+K$9)*PI()/180)-SQRT(S$3^2-(O$3-P$3-R$3*COS((F100+K$9)*PI()/180))^2))/5)</f>
        <v>-23653</v>
      </c>
      <c r="L100" s="24">
        <f>-TRUNC(U$3*T$3*(Q$3-R$3*SIN((G100+L$9)*PI()/180)-SQRT(S$3^2-(O$3-P$3-R$3*COS((G100+L$9)*PI()/180))^2))/5)</f>
        <v>-18768</v>
      </c>
      <c r="M100" s="25">
        <f>-TRUNC(K$3*J$3*(G$3-H$3*SIN((H100+M$9)*PI()/180)-SQRT(I$3^2-(E$3-F$3-H$3*COS((H100+M$9)*PI()/180))^2))/5)</f>
        <v>-25577</v>
      </c>
      <c r="N100" s="59">
        <f t="shared" si="31"/>
        <v>3</v>
      </c>
      <c r="O100" s="60">
        <f t="shared" si="34"/>
        <v>22050</v>
      </c>
      <c r="P100" s="60">
        <f t="shared" si="35"/>
        <v>-8899.99999999999</v>
      </c>
      <c r="Q100" s="1">
        <f t="shared" si="36"/>
        <v>17875</v>
      </c>
      <c r="R100" s="60">
        <f t="shared" si="37"/>
        <v>42100</v>
      </c>
      <c r="T100" s="1">
        <f t="shared" si="38"/>
        <v>0.04</v>
      </c>
    </row>
    <row r="101" spans="4:20">
      <c r="D101" s="28">
        <f t="shared" si="33"/>
        <v>3.04</v>
      </c>
      <c r="E101" s="1">
        <f>RStop40!H101</f>
        <v>54.73131438</v>
      </c>
      <c r="F101" s="1">
        <f>RStop40!G101</f>
        <v>13.57656811</v>
      </c>
      <c r="G101" s="1">
        <f>RStop40!F101</f>
        <v>10.45125704</v>
      </c>
      <c r="H101" s="1">
        <f>RStop40!E101</f>
        <v>19.23524068</v>
      </c>
      <c r="I101" s="58">
        <f t="shared" si="32"/>
        <v>3.04</v>
      </c>
      <c r="J101" s="24">
        <f>-TRUNC(K$3*J$3*(G$3-H$3*SIN((E101+J$9)*PI()/180)-SQRT(I$3^2-(E$3-F$3-H$3*COS((E101+J$9)*PI()/180))^2))/5)</f>
        <v>-101645</v>
      </c>
      <c r="K101" s="24">
        <f>-TRUNC(U$3*T$3*(Q$3-R$3*SIN((F101+K$9)*PI()/180)-SQRT(S$3^2-(O$3-P$3-R$3*COS((F101+K$9)*PI()/180))^2))/5)</f>
        <v>-23772</v>
      </c>
      <c r="L101" s="24">
        <f>-TRUNC(U$3*T$3*(Q$3-R$3*SIN((G101+L$9)*PI()/180)-SQRT(S$3^2-(O$3-P$3-R$3*COS((G101+L$9)*PI()/180))^2))/5)</f>
        <v>-18050</v>
      </c>
      <c r="M101" s="25">
        <f>-TRUNC(K$3*J$3*(G$3-H$3*SIN((H101+M$9)*PI()/180)-SQRT(I$3^2-(E$3-F$3-H$3*COS((H101+M$9)*PI()/180))^2))/5)</f>
        <v>-23926</v>
      </c>
      <c r="N101" s="59">
        <f t="shared" si="31"/>
        <v>3.04</v>
      </c>
      <c r="O101" s="60">
        <f t="shared" si="34"/>
        <v>40500</v>
      </c>
      <c r="P101" s="60">
        <f t="shared" si="35"/>
        <v>-2975</v>
      </c>
      <c r="Q101" s="1">
        <f t="shared" si="36"/>
        <v>17950</v>
      </c>
      <c r="R101" s="60">
        <f t="shared" si="37"/>
        <v>41275</v>
      </c>
      <c r="T101" s="1">
        <f t="shared" si="38"/>
        <v>0.04</v>
      </c>
    </row>
    <row r="102" spans="4:20">
      <c r="D102" s="28">
        <f t="shared" si="33"/>
        <v>3.08</v>
      </c>
      <c r="E102" s="1">
        <f>RStop40!H102</f>
        <v>53.77173424</v>
      </c>
      <c r="F102" s="1">
        <f>RStop40!G102</f>
        <v>13.524641</v>
      </c>
      <c r="G102" s="1">
        <f>RStop40!F102</f>
        <v>10.05295145</v>
      </c>
      <c r="H102" s="1">
        <f>RStop40!E102</f>
        <v>18.28240498</v>
      </c>
      <c r="I102" s="58">
        <f t="shared" si="32"/>
        <v>3.08</v>
      </c>
      <c r="J102" s="24">
        <f>-TRUNC(K$3*J$3*(G$3-H$3*SIN((E102+J$9)*PI()/180)-SQRT(I$3^2-(E$3-F$3-H$3*COS((E102+J$9)*PI()/180))^2))/5)</f>
        <v>-99312</v>
      </c>
      <c r="K102" s="24">
        <f>-TRUNC(U$3*T$3*(Q$3-R$3*SIN((F102+K$9)*PI()/180)-SQRT(S$3^2-(O$3-P$3-R$3*COS((F102+K$9)*PI()/180))^2))/5)</f>
        <v>-23676</v>
      </c>
      <c r="L102" s="24">
        <f>-TRUNC(U$3*T$3*(Q$3-R$3*SIN((G102+L$9)*PI()/180)-SQRT(S$3^2-(O$3-P$3-R$3*COS((G102+L$9)*PI()/180))^2))/5)</f>
        <v>-17329</v>
      </c>
      <c r="M102" s="25">
        <f>-TRUNC(K$3*J$3*(G$3-H$3*SIN((H102+M$9)*PI()/180)-SQRT(I$3^2-(E$3-F$3-H$3*COS((H102+M$9)*PI()/180))^2))/5)</f>
        <v>-22316</v>
      </c>
      <c r="N102" s="59">
        <f t="shared" si="31"/>
        <v>3.08</v>
      </c>
      <c r="O102" s="60">
        <f t="shared" si="34"/>
        <v>58324.9999999999</v>
      </c>
      <c r="P102" s="60">
        <f t="shared" si="35"/>
        <v>2400</v>
      </c>
      <c r="Q102" s="1">
        <f t="shared" si="36"/>
        <v>18025</v>
      </c>
      <c r="R102" s="60">
        <f t="shared" si="37"/>
        <v>40250</v>
      </c>
      <c r="T102" s="1">
        <f t="shared" si="38"/>
        <v>0.04</v>
      </c>
    </row>
    <row r="103" spans="4:20">
      <c r="D103" s="28">
        <f t="shared" si="33"/>
        <v>3.12</v>
      </c>
      <c r="E103" s="1">
        <f>RStop40!H103</f>
        <v>52.53233306</v>
      </c>
      <c r="F103" s="1">
        <f>RStop40!G103</f>
        <v>13.36895672</v>
      </c>
      <c r="G103" s="1">
        <f>RStop40!F103</f>
        <v>9.653315792</v>
      </c>
      <c r="H103" s="1">
        <f>RStop40!E103</f>
        <v>17.3340655</v>
      </c>
      <c r="I103" s="58">
        <f t="shared" si="32"/>
        <v>3.12</v>
      </c>
      <c r="J103" s="24">
        <f>-TRUNC(K$3*J$3*(G$3-H$3*SIN((E103+J$9)*PI()/180)-SQRT(I$3^2-(E$3-F$3-H$3*COS((E103+J$9)*PI()/180))^2))/5)</f>
        <v>-96302</v>
      </c>
      <c r="K103" s="24">
        <f>-TRUNC(U$3*T$3*(Q$3-R$3*SIN((F103+K$9)*PI()/180)-SQRT(S$3^2-(O$3-P$3-R$3*COS((F103+K$9)*PI()/180))^2))/5)</f>
        <v>-23388</v>
      </c>
      <c r="L103" s="24">
        <f>-TRUNC(U$3*T$3*(Q$3-R$3*SIN((G103+L$9)*PI()/180)-SQRT(S$3^2-(O$3-P$3-R$3*COS((G103+L$9)*PI()/180))^2))/5)</f>
        <v>-16609</v>
      </c>
      <c r="M103" s="25">
        <f>-TRUNC(K$3*J$3*(G$3-H$3*SIN((H103+M$9)*PI()/180)-SQRT(I$3^2-(E$3-F$3-H$3*COS((H103+M$9)*PI()/180))^2))/5)</f>
        <v>-20751</v>
      </c>
      <c r="N103" s="59">
        <f t="shared" si="31"/>
        <v>3.12</v>
      </c>
      <c r="O103" s="60">
        <f t="shared" si="34"/>
        <v>75249.9999999999</v>
      </c>
      <c r="P103" s="60">
        <f t="shared" si="35"/>
        <v>7199.99999999999</v>
      </c>
      <c r="Q103" s="1">
        <f t="shared" si="36"/>
        <v>18000</v>
      </c>
      <c r="R103" s="60">
        <f t="shared" si="37"/>
        <v>39125</v>
      </c>
      <c r="T103" s="1">
        <f t="shared" si="38"/>
        <v>0.04</v>
      </c>
    </row>
    <row r="104" spans="4:20">
      <c r="D104" s="28">
        <f t="shared" si="33"/>
        <v>3.16</v>
      </c>
      <c r="E104" s="1">
        <f>RStop40!H104</f>
        <v>51.03007537</v>
      </c>
      <c r="F104" s="1">
        <f>RStop40!G104</f>
        <v>13.12135931</v>
      </c>
      <c r="G104" s="1">
        <f>RStop40!F104</f>
        <v>9.253158893</v>
      </c>
      <c r="H104" s="1">
        <f>RStop40!E104</f>
        <v>16.39306442</v>
      </c>
      <c r="I104" s="58">
        <f t="shared" si="32"/>
        <v>3.16</v>
      </c>
      <c r="J104" s="24">
        <f>-TRUNC(K$3*J$3*(G$3-H$3*SIN((E104+J$9)*PI()/180)-SQRT(I$3^2-(E$3-F$3-H$3*COS((E104+J$9)*PI()/180))^2))/5)</f>
        <v>-92661</v>
      </c>
      <c r="K104" s="24">
        <f>-TRUNC(U$3*T$3*(Q$3-R$3*SIN((F104+K$9)*PI()/180)-SQRT(S$3^2-(O$3-P$3-R$3*COS((F104+K$9)*PI()/180))^2))/5)</f>
        <v>-22931</v>
      </c>
      <c r="L104" s="24">
        <f>-TRUNC(U$3*T$3*(Q$3-R$3*SIN((G104+L$9)*PI()/180)-SQRT(S$3^2-(O$3-P$3-R$3*COS((G104+L$9)*PI()/180))^2))/5)</f>
        <v>-15890</v>
      </c>
      <c r="M104" s="25">
        <f>-TRUNC(K$3*J$3*(G$3-H$3*SIN((H104+M$9)*PI()/180)-SQRT(I$3^2-(E$3-F$3-H$3*COS((H104+M$9)*PI()/180))^2))/5)</f>
        <v>-19237</v>
      </c>
      <c r="N104" s="59">
        <f t="shared" si="31"/>
        <v>3.16</v>
      </c>
      <c r="O104" s="60">
        <f t="shared" si="34"/>
        <v>91024.9999999999</v>
      </c>
      <c r="P104" s="60">
        <f t="shared" si="35"/>
        <v>11425</v>
      </c>
      <c r="Q104" s="1">
        <f t="shared" si="36"/>
        <v>17975</v>
      </c>
      <c r="R104" s="60">
        <f t="shared" si="37"/>
        <v>37850</v>
      </c>
      <c r="T104" s="1">
        <f t="shared" si="38"/>
        <v>0.04</v>
      </c>
    </row>
    <row r="105" spans="4:20">
      <c r="D105" s="28">
        <f t="shared" si="33"/>
        <v>3.2</v>
      </c>
      <c r="E105" s="1">
        <f>RStop40!H105</f>
        <v>49.284829</v>
      </c>
      <c r="F105" s="1">
        <f>RStop40!G105</f>
        <v>12.79320806</v>
      </c>
      <c r="G105" s="1">
        <f>RStop40!F105</f>
        <v>8.853277456</v>
      </c>
      <c r="H105" s="1">
        <f>RStop40!E105</f>
        <v>15.46218362</v>
      </c>
      <c r="I105" s="58">
        <f t="shared" si="32"/>
        <v>3.2</v>
      </c>
      <c r="J105" s="24">
        <f>-TRUNC(K$3*J$3*(G$3-H$3*SIN((E105+J$9)*PI()/180)-SQRT(I$3^2-(E$3-F$3-H$3*COS((E105+J$9)*PI()/180))^2))/5)</f>
        <v>-88446</v>
      </c>
      <c r="K105" s="24">
        <f>-TRUNC(U$3*T$3*(Q$3-R$3*SIN((F105+K$9)*PI()/180)-SQRT(S$3^2-(O$3-P$3-R$3*COS((F105+K$9)*PI()/180))^2))/5)</f>
        <v>-22326</v>
      </c>
      <c r="L105" s="24">
        <f>-TRUNC(U$3*T$3*(Q$3-R$3*SIN((G105+L$9)*PI()/180)-SQRT(S$3^2-(O$3-P$3-R$3*COS((G105+L$9)*PI()/180))^2))/5)</f>
        <v>-15173</v>
      </c>
      <c r="M105" s="25">
        <f>-TRUNC(K$3*J$3*(G$3-H$3*SIN((H105+M$9)*PI()/180)-SQRT(I$3^2-(E$3-F$3-H$3*COS((H105+M$9)*PI()/180))^2))/5)</f>
        <v>-17778</v>
      </c>
      <c r="N105" s="59">
        <f t="shared" si="31"/>
        <v>3.2</v>
      </c>
      <c r="O105" s="60">
        <f t="shared" si="34"/>
        <v>105375</v>
      </c>
      <c r="P105" s="60">
        <f t="shared" si="35"/>
        <v>15125</v>
      </c>
      <c r="Q105" s="1">
        <f t="shared" si="36"/>
        <v>17925</v>
      </c>
      <c r="R105" s="60">
        <f t="shared" si="37"/>
        <v>36475</v>
      </c>
      <c r="T105" s="1">
        <f t="shared" si="38"/>
        <v>0.04</v>
      </c>
    </row>
    <row r="106" spans="4:20">
      <c r="D106" s="28">
        <f t="shared" si="33"/>
        <v>3.24</v>
      </c>
      <c r="E106" s="1">
        <f>RStop40!H106</f>
        <v>47.31899738</v>
      </c>
      <c r="F106" s="1">
        <f>RStop40!G106</f>
        <v>12.39536747</v>
      </c>
      <c r="G106" s="1">
        <f>RStop40!F106</f>
        <v>8.454451716</v>
      </c>
      <c r="H106" s="1">
        <f>RStop40!E106</f>
        <v>14.544129</v>
      </c>
      <c r="I106" s="58">
        <f t="shared" si="32"/>
        <v>3.24</v>
      </c>
      <c r="J106" s="24">
        <f>-TRUNC(K$3*J$3*(G$3-H$3*SIN((E106+J$9)*PI()/180)-SQRT(I$3^2-(E$3-F$3-H$3*COS((E106+J$9)*PI()/180))^2))/5)</f>
        <v>-83722</v>
      </c>
      <c r="K106" s="24">
        <f>-TRUNC(U$3*T$3*(Q$3-R$3*SIN((F106+K$9)*PI()/180)-SQRT(S$3^2-(O$3-P$3-R$3*COS((F106+K$9)*PI()/180))^2))/5)</f>
        <v>-21595</v>
      </c>
      <c r="L106" s="24">
        <f>-TRUNC(U$3*T$3*(Q$3-R$3*SIN((G106+L$9)*PI()/180)-SQRT(S$3^2-(O$3-P$3-R$3*COS((G106+L$9)*PI()/180))^2))/5)</f>
        <v>-14461</v>
      </c>
      <c r="M106" s="25">
        <f>-TRUNC(K$3*J$3*(G$3-H$3*SIN((H106+M$9)*PI()/180)-SQRT(I$3^2-(E$3-F$3-H$3*COS((H106+M$9)*PI()/180))^2))/5)</f>
        <v>-16378</v>
      </c>
      <c r="N106" s="59">
        <f t="shared" si="31"/>
        <v>3.24</v>
      </c>
      <c r="O106" s="60">
        <f t="shared" si="34"/>
        <v>118100</v>
      </c>
      <c r="P106" s="60">
        <f t="shared" si="35"/>
        <v>18275</v>
      </c>
      <c r="Q106" s="1">
        <f t="shared" si="36"/>
        <v>17800</v>
      </c>
      <c r="R106" s="60">
        <f t="shared" si="37"/>
        <v>35000</v>
      </c>
      <c r="T106" s="1">
        <f t="shared" si="38"/>
        <v>0.04</v>
      </c>
    </row>
    <row r="107" spans="4:20">
      <c r="D107" s="28">
        <f t="shared" si="33"/>
        <v>3.28</v>
      </c>
      <c r="E107" s="1">
        <f>RStop40!H107</f>
        <v>45.1571519</v>
      </c>
      <c r="F107" s="1">
        <f>RStop40!G107</f>
        <v>11.93819716</v>
      </c>
      <c r="G107" s="1">
        <f>RStop40!F107</f>
        <v>8.057441095</v>
      </c>
      <c r="H107" s="1">
        <f>RStop40!E107</f>
        <v>13.64151487</v>
      </c>
      <c r="I107" s="58">
        <f t="shared" si="32"/>
        <v>3.28</v>
      </c>
      <c r="J107" s="24">
        <f>-TRUNC(K$3*J$3*(G$3-H$3*SIN((E107+J$9)*PI()/180)-SQRT(I$3^2-(E$3-F$3-H$3*COS((E107+J$9)*PI()/180))^2))/5)</f>
        <v>-78566</v>
      </c>
      <c r="K107" s="24">
        <f>-TRUNC(U$3*T$3*(Q$3-R$3*SIN((F107+K$9)*PI()/180)-SQRT(S$3^2-(O$3-P$3-R$3*COS((F107+K$9)*PI()/180))^2))/5)</f>
        <v>-20757</v>
      </c>
      <c r="L107" s="24">
        <f>-TRUNC(U$3*T$3*(Q$3-R$3*SIN((G107+L$9)*PI()/180)-SQRT(S$3^2-(O$3-P$3-R$3*COS((G107+L$9)*PI()/180))^2))/5)</f>
        <v>-13755</v>
      </c>
      <c r="M107" s="25">
        <f>-TRUNC(K$3*J$3*(G$3-H$3*SIN((H107+M$9)*PI()/180)-SQRT(I$3^2-(E$3-F$3-H$3*COS((H107+M$9)*PI()/180))^2))/5)</f>
        <v>-15039</v>
      </c>
      <c r="N107" s="59">
        <f t="shared" si="31"/>
        <v>3.28</v>
      </c>
      <c r="O107" s="60">
        <f t="shared" si="34"/>
        <v>128900</v>
      </c>
      <c r="P107" s="60">
        <f t="shared" si="35"/>
        <v>20950</v>
      </c>
      <c r="Q107" s="1">
        <f t="shared" si="36"/>
        <v>17650</v>
      </c>
      <c r="R107" s="60">
        <f t="shared" si="37"/>
        <v>33475</v>
      </c>
      <c r="T107" s="1">
        <f t="shared" si="38"/>
        <v>0.04</v>
      </c>
    </row>
    <row r="108" spans="4:20">
      <c r="D108" s="28">
        <f t="shared" si="33"/>
        <v>3.32</v>
      </c>
      <c r="E108" s="1">
        <f>RStop40!H108</f>
        <v>42.82566423</v>
      </c>
      <c r="F108" s="1">
        <f>RStop40!G108</f>
        <v>11.43154192</v>
      </c>
      <c r="G108" s="1">
        <f>RStop40!F108</f>
        <v>7.662979822</v>
      </c>
      <c r="H108" s="1">
        <f>RStop40!E108</f>
        <v>12.75684825</v>
      </c>
      <c r="I108" s="58">
        <f t="shared" si="32"/>
        <v>3.32</v>
      </c>
      <c r="J108" s="24">
        <f>-TRUNC(K$3*J$3*(G$3-H$3*SIN((E108+J$9)*PI()/180)-SQRT(I$3^2-(E$3-F$3-H$3*COS((E108+J$9)*PI()/180))^2))/5)</f>
        <v>-73062</v>
      </c>
      <c r="K108" s="24">
        <f>-TRUNC(U$3*T$3*(Q$3-R$3*SIN((F108+K$9)*PI()/180)-SQRT(S$3^2-(O$3-P$3-R$3*COS((F108+K$9)*PI()/180))^2))/5)</f>
        <v>-19831</v>
      </c>
      <c r="L108" s="24">
        <f>-TRUNC(U$3*T$3*(Q$3-R$3*SIN((G108+L$9)*PI()/180)-SQRT(S$3^2-(O$3-P$3-R$3*COS((G108+L$9)*PI()/180))^2))/5)</f>
        <v>-13055</v>
      </c>
      <c r="M108" s="25">
        <f>-TRUNC(K$3*J$3*(G$3-H$3*SIN((H108+M$9)*PI()/180)-SQRT(I$3^2-(E$3-F$3-H$3*COS((H108+M$9)*PI()/180))^2))/5)</f>
        <v>-13765</v>
      </c>
      <c r="N108" s="59">
        <f t="shared" si="31"/>
        <v>3.32</v>
      </c>
      <c r="O108" s="60">
        <f t="shared" si="34"/>
        <v>137600</v>
      </c>
      <c r="P108" s="60">
        <f t="shared" si="35"/>
        <v>23150</v>
      </c>
      <c r="Q108" s="1">
        <f t="shared" si="36"/>
        <v>17500</v>
      </c>
      <c r="R108" s="60">
        <f t="shared" si="37"/>
        <v>31850</v>
      </c>
      <c r="T108" s="1">
        <f t="shared" si="38"/>
        <v>0.04</v>
      </c>
    </row>
    <row r="109" spans="4:20">
      <c r="D109" s="28">
        <f t="shared" si="33"/>
        <v>3.36</v>
      </c>
      <c r="E109" s="1">
        <f>RStop40!H109</f>
        <v>40.35233873</v>
      </c>
      <c r="F109" s="1">
        <f>RStop40!G109</f>
        <v>10.88472159</v>
      </c>
      <c r="G109" s="1">
        <f>RStop40!F109</f>
        <v>7.27177261</v>
      </c>
      <c r="H109" s="1">
        <f>RStop40!E109</f>
        <v>11.89251322</v>
      </c>
      <c r="I109" s="58">
        <f t="shared" si="32"/>
        <v>3.36</v>
      </c>
      <c r="J109" s="24">
        <f>-TRUNC(K$3*J$3*(G$3-H$3*SIN((E109+J$9)*PI()/180)-SQRT(I$3^2-(E$3-F$3-H$3*COS((E109+J$9)*PI()/180))^2))/5)</f>
        <v>-67303</v>
      </c>
      <c r="K109" s="24">
        <f>-TRUNC(U$3*T$3*(Q$3-R$3*SIN((F109+K$9)*PI()/180)-SQRT(S$3^2-(O$3-P$3-R$3*COS((F109+K$9)*PI()/180))^2))/5)</f>
        <v>-18836</v>
      </c>
      <c r="L109" s="24">
        <f>-TRUNC(U$3*T$3*(Q$3-R$3*SIN((G109+L$9)*PI()/180)-SQRT(S$3^2-(O$3-P$3-R$3*COS((G109+L$9)*PI()/180))^2))/5)</f>
        <v>-12364</v>
      </c>
      <c r="M109" s="25">
        <f>-TRUNC(K$3*J$3*(G$3-H$3*SIN((H109+M$9)*PI()/180)-SQRT(I$3^2-(E$3-F$3-H$3*COS((H109+M$9)*PI()/180))^2))/5)</f>
        <v>-12557</v>
      </c>
      <c r="N109" s="59">
        <f t="shared" si="31"/>
        <v>3.36</v>
      </c>
      <c r="O109" s="60">
        <f t="shared" si="34"/>
        <v>143975</v>
      </c>
      <c r="P109" s="60">
        <f t="shared" si="35"/>
        <v>24875</v>
      </c>
      <c r="Q109" s="1">
        <f t="shared" si="36"/>
        <v>17275</v>
      </c>
      <c r="R109" s="60">
        <f t="shared" si="37"/>
        <v>30200</v>
      </c>
      <c r="T109" s="1">
        <f t="shared" si="38"/>
        <v>0.04</v>
      </c>
    </row>
    <row r="110" spans="4:20">
      <c r="D110" s="28">
        <f t="shared" si="33"/>
        <v>3.4</v>
      </c>
      <c r="E110" s="1">
        <f>RStop40!H110</f>
        <v>37.76604471</v>
      </c>
      <c r="F110" s="1">
        <f>RStop40!G110</f>
        <v>10.30652106</v>
      </c>
      <c r="G110" s="1">
        <f>RStop40!F110</f>
        <v>6.884490274</v>
      </c>
      <c r="H110" s="1">
        <f>RStop40!E110</f>
        <v>11.05075528</v>
      </c>
      <c r="I110" s="58">
        <f t="shared" si="32"/>
        <v>3.4</v>
      </c>
      <c r="J110" s="24">
        <f>-TRUNC(K$3*J$3*(G$3-H$3*SIN((E110+J$9)*PI()/180)-SQRT(I$3^2-(E$3-F$3-H$3*COS((E110+J$9)*PI()/180))^2))/5)</f>
        <v>-61386</v>
      </c>
      <c r="K110" s="24">
        <f>-TRUNC(U$3*T$3*(Q$3-R$3*SIN((F110+K$9)*PI()/180)-SQRT(S$3^2-(O$3-P$3-R$3*COS((F110+K$9)*PI()/180))^2))/5)</f>
        <v>-17788</v>
      </c>
      <c r="L110" s="24">
        <f>-TRUNC(U$3*T$3*(Q$3-R$3*SIN((G110+L$9)*PI()/180)-SQRT(S$3^2-(O$3-P$3-R$3*COS((G110+L$9)*PI()/180))^2))/5)</f>
        <v>-11681</v>
      </c>
      <c r="M110" s="25">
        <f>-TRUNC(K$3*J$3*(G$3-H$3*SIN((H110+M$9)*PI()/180)-SQRT(I$3^2-(E$3-F$3-H$3*COS((H110+M$9)*PI()/180))^2))/5)</f>
        <v>-11415</v>
      </c>
      <c r="N110" s="59">
        <f t="shared" si="31"/>
        <v>3.4</v>
      </c>
      <c r="O110" s="60">
        <f t="shared" si="34"/>
        <v>147925</v>
      </c>
      <c r="P110" s="60">
        <f t="shared" si="35"/>
        <v>26200</v>
      </c>
      <c r="Q110" s="1">
        <f t="shared" si="36"/>
        <v>17075</v>
      </c>
      <c r="R110" s="60">
        <f t="shared" si="37"/>
        <v>28550</v>
      </c>
      <c r="T110" s="1">
        <f t="shared" si="38"/>
        <v>0.04</v>
      </c>
    </row>
    <row r="111" spans="4:20">
      <c r="D111" s="28">
        <f t="shared" si="33"/>
        <v>3.44</v>
      </c>
      <c r="E111" s="1">
        <f>RStop40!H111</f>
        <v>35.09634882</v>
      </c>
      <c r="F111" s="1">
        <f>RStop40!G111</f>
        <v>9.705180246</v>
      </c>
      <c r="G111" s="1">
        <f>RStop40!F111</f>
        <v>6.501765399</v>
      </c>
      <c r="H111" s="1">
        <f>RStop40!E111</f>
        <v>10.23366565</v>
      </c>
      <c r="I111" s="58">
        <f t="shared" si="32"/>
        <v>3.44</v>
      </c>
      <c r="J111" s="24">
        <f>-TRUNC(K$3*J$3*(G$3-H$3*SIN((E111+J$9)*PI()/180)-SQRT(I$3^2-(E$3-F$3-H$3*COS((E111+J$9)*PI()/180))^2))/5)</f>
        <v>-55412</v>
      </c>
      <c r="K111" s="24">
        <f>-TRUNC(U$3*T$3*(Q$3-R$3*SIN((F111+K$9)*PI()/180)-SQRT(S$3^2-(O$3-P$3-R$3*COS((F111+K$9)*PI()/180))^2))/5)</f>
        <v>-16702</v>
      </c>
      <c r="L111" s="24">
        <f>-TRUNC(U$3*T$3*(Q$3-R$3*SIN((G111+L$9)*PI()/180)-SQRT(S$3^2-(O$3-P$3-R$3*COS((G111+L$9)*PI()/180))^2))/5)</f>
        <v>-11010</v>
      </c>
      <c r="M111" s="25">
        <f>-TRUNC(K$3*J$3*(G$3-H$3*SIN((H111+M$9)*PI()/180)-SQRT(I$3^2-(E$3-F$3-H$3*COS((H111+M$9)*PI()/180))^2))/5)</f>
        <v>-10342</v>
      </c>
      <c r="N111" s="59">
        <f t="shared" si="31"/>
        <v>3.44</v>
      </c>
      <c r="O111" s="60">
        <f t="shared" si="34"/>
        <v>149350</v>
      </c>
      <c r="P111" s="60">
        <f t="shared" si="35"/>
        <v>27150</v>
      </c>
      <c r="Q111" s="1">
        <f t="shared" si="36"/>
        <v>16775</v>
      </c>
      <c r="R111" s="60">
        <f t="shared" si="37"/>
        <v>26825</v>
      </c>
      <c r="T111" s="1">
        <f t="shared" si="38"/>
        <v>0.04</v>
      </c>
    </row>
    <row r="112" spans="4:20">
      <c r="D112" s="28">
        <f t="shared" si="33"/>
        <v>3.48</v>
      </c>
      <c r="E112" s="1">
        <f>RStop40!H112</f>
        <v>32.37314741</v>
      </c>
      <c r="F112" s="1">
        <f>RStop40!G112</f>
        <v>9.088383989</v>
      </c>
      <c r="G112" s="1">
        <f>RStop40!F112</f>
        <v>6.124187971</v>
      </c>
      <c r="H112" s="1">
        <f>RStop40!E112</f>
        <v>9.443165661</v>
      </c>
      <c r="I112" s="58">
        <f t="shared" si="32"/>
        <v>3.48</v>
      </c>
      <c r="J112" s="24">
        <f>-TRUNC(K$3*J$3*(G$3-H$3*SIN((E112+J$9)*PI()/180)-SQRT(I$3^2-(E$3-F$3-H$3*COS((E112+J$9)*PI()/180))^2))/5)</f>
        <v>-49479</v>
      </c>
      <c r="K112" s="24">
        <f>-TRUNC(U$3*T$3*(Q$3-R$3*SIN((F112+K$9)*PI()/180)-SQRT(S$3^2-(O$3-P$3-R$3*COS((F112+K$9)*PI()/180))^2))/5)</f>
        <v>-15594</v>
      </c>
      <c r="L112" s="24">
        <f>-TRUNC(U$3*T$3*(Q$3-R$3*SIN((G112+L$9)*PI()/180)-SQRT(S$3^2-(O$3-P$3-R$3*COS((G112+L$9)*PI()/180))^2))/5)</f>
        <v>-10349</v>
      </c>
      <c r="M112" s="25">
        <f>-TRUNC(K$3*J$3*(G$3-H$3*SIN((H112+M$9)*PI()/180)-SQRT(I$3^2-(E$3-F$3-H$3*COS((H112+M$9)*PI()/180))^2))/5)</f>
        <v>-9336</v>
      </c>
      <c r="N112" s="59">
        <f t="shared" si="31"/>
        <v>3.48</v>
      </c>
      <c r="O112" s="60">
        <f t="shared" si="34"/>
        <v>148325</v>
      </c>
      <c r="P112" s="60">
        <f t="shared" si="35"/>
        <v>27700</v>
      </c>
      <c r="Q112" s="1">
        <f t="shared" si="36"/>
        <v>16525</v>
      </c>
      <c r="R112" s="60">
        <f t="shared" si="37"/>
        <v>25150</v>
      </c>
      <c r="T112" s="1">
        <f t="shared" si="38"/>
        <v>0.04</v>
      </c>
    </row>
    <row r="113" spans="4:20">
      <c r="D113" s="28">
        <f t="shared" si="33"/>
        <v>3.52</v>
      </c>
      <c r="E113" s="1">
        <f>RStop40!H113</f>
        <v>29.62629881</v>
      </c>
      <c r="F113" s="1">
        <f>RStop40!G113</f>
        <v>8.463252096</v>
      </c>
      <c r="G113" s="1">
        <f>RStop40!F113</f>
        <v>5.752301051</v>
      </c>
      <c r="H113" s="1">
        <f>RStop40!E113</f>
        <v>8.680991075</v>
      </c>
      <c r="I113" s="58">
        <f t="shared" si="32"/>
        <v>3.52</v>
      </c>
      <c r="J113" s="24">
        <f>-TRUNC(K$3*J$3*(G$3-H$3*SIN((E113+J$9)*PI()/180)-SQRT(I$3^2-(E$3-F$3-H$3*COS((E113+J$9)*PI()/180))^2))/5)</f>
        <v>-43686</v>
      </c>
      <c r="K113" s="24">
        <f>-TRUNC(U$3*T$3*(Q$3-R$3*SIN((F113+K$9)*PI()/180)-SQRT(S$3^2-(O$3-P$3-R$3*COS((F113+K$9)*PI()/180))^2))/5)</f>
        <v>-14477</v>
      </c>
      <c r="L113" s="24">
        <f>-TRUNC(U$3*T$3*(Q$3-R$3*SIN((G113+L$9)*PI()/180)-SQRT(S$3^2-(O$3-P$3-R$3*COS((G113+L$9)*PI()/180))^2))/5)</f>
        <v>-9701</v>
      </c>
      <c r="M113" s="25">
        <f>-TRUNC(K$3*J$3*(G$3-H$3*SIN((H113+M$9)*PI()/180)-SQRT(I$3^2-(E$3-F$3-H$3*COS((H113+M$9)*PI()/180))^2))/5)</f>
        <v>-8398</v>
      </c>
      <c r="N113" s="59">
        <f t="shared" si="31"/>
        <v>3.52</v>
      </c>
      <c r="O113" s="60">
        <f t="shared" si="34"/>
        <v>144825</v>
      </c>
      <c r="P113" s="60">
        <f t="shared" si="35"/>
        <v>27925</v>
      </c>
      <c r="Q113" s="1">
        <f t="shared" si="36"/>
        <v>16200</v>
      </c>
      <c r="R113" s="60">
        <f t="shared" si="37"/>
        <v>23450</v>
      </c>
      <c r="T113" s="1">
        <f t="shared" si="38"/>
        <v>0.04</v>
      </c>
    </row>
    <row r="114" spans="4:20">
      <c r="D114" s="28">
        <f t="shared" si="33"/>
        <v>3.56</v>
      </c>
      <c r="E114" s="1">
        <f>RStop40!H114</f>
        <v>26.88525575</v>
      </c>
      <c r="F114" s="1">
        <f>RStop40!G114</f>
        <v>7.83632924</v>
      </c>
      <c r="G114" s="1">
        <f>RStop40!F114</f>
        <v>5.386596374</v>
      </c>
      <c r="H114" s="1">
        <f>RStop40!E114</f>
        <v>7.94867642</v>
      </c>
      <c r="I114" s="58">
        <f t="shared" si="32"/>
        <v>3.56</v>
      </c>
      <c r="J114" s="24">
        <f>-TRUNC(K$3*J$3*(G$3-H$3*SIN((E114+J$9)*PI()/180)-SQRT(I$3^2-(E$3-F$3-H$3*COS((E114+J$9)*PI()/180))^2))/5)</f>
        <v>-38119</v>
      </c>
      <c r="K114" s="24">
        <f>-TRUNC(U$3*T$3*(Q$3-R$3*SIN((F114+K$9)*PI()/180)-SQRT(S$3^2-(O$3-P$3-R$3*COS((F114+K$9)*PI()/180))^2))/5)</f>
        <v>-13362</v>
      </c>
      <c r="L114" s="24">
        <f>-TRUNC(U$3*T$3*(Q$3-R$3*SIN((G114+L$9)*PI()/180)-SQRT(S$3^2-(O$3-P$3-R$3*COS((G114+L$9)*PI()/180))^2))/5)</f>
        <v>-9066</v>
      </c>
      <c r="M114" s="25">
        <f>-TRUNC(K$3*J$3*(G$3-H$3*SIN((H114+M$9)*PI()/180)-SQRT(I$3^2-(E$3-F$3-H$3*COS((H114+M$9)*PI()/180))^2))/5)</f>
        <v>-7525</v>
      </c>
      <c r="N114" s="59">
        <f t="shared" si="31"/>
        <v>3.56</v>
      </c>
      <c r="O114" s="60">
        <f t="shared" si="34"/>
        <v>139175</v>
      </c>
      <c r="P114" s="60">
        <f t="shared" si="35"/>
        <v>27875</v>
      </c>
      <c r="Q114" s="1">
        <f t="shared" si="36"/>
        <v>15875</v>
      </c>
      <c r="R114" s="60">
        <f t="shared" si="37"/>
        <v>21825</v>
      </c>
      <c r="T114" s="1">
        <f t="shared" si="38"/>
        <v>0.04</v>
      </c>
    </row>
    <row r="115" spans="4:20">
      <c r="D115" s="28">
        <f t="shared" si="33"/>
        <v>3.6</v>
      </c>
      <c r="E115" s="1">
        <f>RStop40!H115</f>
        <v>24.17869765</v>
      </c>
      <c r="F115" s="1">
        <f>RStop40!G115</f>
        <v>7.21357496</v>
      </c>
      <c r="G115" s="1">
        <f>RStop40!F115</f>
        <v>5.027510041</v>
      </c>
      <c r="H115" s="1">
        <f>RStop40!E115</f>
        <v>7.247539337</v>
      </c>
      <c r="I115" s="58">
        <f t="shared" si="32"/>
        <v>3.6</v>
      </c>
      <c r="J115" s="24">
        <f>-TRUNC(K$3*J$3*(G$3-H$3*SIN((E115+J$9)*PI()/180)-SQRT(I$3^2-(E$3-F$3-H$3*COS((E115+J$9)*PI()/180))^2))/5)</f>
        <v>-32856</v>
      </c>
      <c r="K115" s="24">
        <f>-TRUNC(U$3*T$3*(Q$3-R$3*SIN((F115+K$9)*PI()/180)-SQRT(S$3^2-(O$3-P$3-R$3*COS((F115+K$9)*PI()/180))^2))/5)</f>
        <v>-12261</v>
      </c>
      <c r="L115" s="24">
        <f>-TRUNC(U$3*T$3*(Q$3-R$3*SIN((G115+L$9)*PI()/180)-SQRT(S$3^2-(O$3-P$3-R$3*COS((G115+L$9)*PI()/180))^2))/5)</f>
        <v>-8445</v>
      </c>
      <c r="M115" s="25">
        <f>-TRUNC(K$3*J$3*(G$3-H$3*SIN((H115+M$9)*PI()/180)-SQRT(I$3^2-(E$3-F$3-H$3*COS((H115+M$9)*PI()/180))^2))/5)</f>
        <v>-6716</v>
      </c>
      <c r="N115" s="59">
        <f t="shared" si="31"/>
        <v>3.6</v>
      </c>
      <c r="O115" s="60">
        <f t="shared" si="34"/>
        <v>131575</v>
      </c>
      <c r="P115" s="60">
        <f t="shared" si="35"/>
        <v>27525</v>
      </c>
      <c r="Q115" s="1">
        <f t="shared" si="36"/>
        <v>15525</v>
      </c>
      <c r="R115" s="60">
        <f t="shared" si="37"/>
        <v>20225</v>
      </c>
      <c r="T115" s="1">
        <f t="shared" si="38"/>
        <v>0.04</v>
      </c>
    </row>
    <row r="116" spans="4:20">
      <c r="D116" s="28">
        <f t="shared" si="33"/>
        <v>3.64</v>
      </c>
      <c r="E116" s="1">
        <f>RStop40!H116</f>
        <v>21.53416297</v>
      </c>
      <c r="F116" s="1">
        <f>RStop40!G116</f>
        <v>6.600353593</v>
      </c>
      <c r="G116" s="1">
        <f>RStop40!F116</f>
        <v>4.675418143</v>
      </c>
      <c r="H116" s="1">
        <f>RStop40!E116</f>
        <v>6.578664923</v>
      </c>
      <c r="I116" s="58">
        <f t="shared" si="32"/>
        <v>3.64</v>
      </c>
      <c r="J116" s="24">
        <f>-TRUNC(K$3*J$3*(G$3-H$3*SIN((E116+J$9)*PI()/180)-SQRT(I$3^2-(E$3-F$3-H$3*COS((E116+J$9)*PI()/180))^2))/5)</f>
        <v>-27963</v>
      </c>
      <c r="K116" s="24">
        <f>-TRUNC(U$3*T$3*(Q$3-R$3*SIN((F116+K$9)*PI()/180)-SQRT(S$3^2-(O$3-P$3-R$3*COS((F116+K$9)*PI()/180))^2))/5)</f>
        <v>-11183</v>
      </c>
      <c r="L116" s="24">
        <f>-TRUNC(U$3*T$3*(Q$3-R$3*SIN((G116+L$9)*PI()/180)-SQRT(S$3^2-(O$3-P$3-R$3*COS((G116+L$9)*PI()/180))^2))/5)</f>
        <v>-7838</v>
      </c>
      <c r="M116" s="25">
        <f>-TRUNC(K$3*J$3*(G$3-H$3*SIN((H116+M$9)*PI()/180)-SQRT(I$3^2-(E$3-F$3-H$3*COS((H116+M$9)*PI()/180))^2))/5)</f>
        <v>-5970</v>
      </c>
      <c r="N116" s="59">
        <f t="shared" si="31"/>
        <v>3.64</v>
      </c>
      <c r="O116" s="60">
        <f t="shared" si="34"/>
        <v>122325</v>
      </c>
      <c r="P116" s="60">
        <f t="shared" si="35"/>
        <v>26950</v>
      </c>
      <c r="Q116" s="1">
        <f t="shared" si="36"/>
        <v>15175</v>
      </c>
      <c r="R116" s="60">
        <f t="shared" si="37"/>
        <v>18650</v>
      </c>
      <c r="T116" s="1">
        <f t="shared" si="38"/>
        <v>0.04</v>
      </c>
    </row>
    <row r="117" spans="4:20">
      <c r="D117" s="28">
        <f t="shared" si="33"/>
        <v>3.68</v>
      </c>
      <c r="E117" s="1">
        <f>RStop40!H117</f>
        <v>18.9776816</v>
      </c>
      <c r="F117" s="1">
        <f>RStop40!G117</f>
        <v>6.001424257</v>
      </c>
      <c r="G117" s="1">
        <f>RStop40!F117</f>
        <v>4.330632413</v>
      </c>
      <c r="H117" s="1">
        <f>RStop40!E117</f>
        <v>5.942890081</v>
      </c>
      <c r="I117" s="58">
        <f t="shared" si="32"/>
        <v>3.68</v>
      </c>
      <c r="J117" s="24">
        <f>-TRUNC(K$3*J$3*(G$3-H$3*SIN((E117+J$9)*PI()/180)-SQRT(I$3^2-(E$3-F$3-H$3*COS((E117+J$9)*PI()/180))^2))/5)</f>
        <v>-23487</v>
      </c>
      <c r="K117" s="24">
        <f>-TRUNC(U$3*T$3*(Q$3-R$3*SIN((F117+K$9)*PI()/180)-SQRT(S$3^2-(O$3-P$3-R$3*COS((F117+K$9)*PI()/180))^2))/5)</f>
        <v>-10135</v>
      </c>
      <c r="L117" s="24">
        <f>-TRUNC(U$3*T$3*(Q$3-R$3*SIN((G117+L$9)*PI()/180)-SQRT(S$3^2-(O$3-P$3-R$3*COS((G117+L$9)*PI()/180))^2))/5)</f>
        <v>-7246</v>
      </c>
      <c r="M117" s="25">
        <f>-TRUNC(K$3*J$3*(G$3-H$3*SIN((H117+M$9)*PI()/180)-SQRT(I$3^2-(E$3-F$3-H$3*COS((H117+M$9)*PI()/180))^2))/5)</f>
        <v>-5284</v>
      </c>
      <c r="N117" s="59">
        <f t="shared" si="31"/>
        <v>3.68</v>
      </c>
      <c r="O117" s="60">
        <f t="shared" si="34"/>
        <v>111900</v>
      </c>
      <c r="P117" s="60">
        <f t="shared" si="35"/>
        <v>26200</v>
      </c>
      <c r="Q117" s="1">
        <f t="shared" si="36"/>
        <v>14800</v>
      </c>
      <c r="R117" s="60">
        <f t="shared" si="37"/>
        <v>17150</v>
      </c>
      <c r="T117" s="1">
        <f t="shared" si="38"/>
        <v>0.04</v>
      </c>
    </row>
    <row r="118" spans="4:20">
      <c r="D118" s="28">
        <f t="shared" si="33"/>
        <v>3.72</v>
      </c>
      <c r="E118" s="1">
        <f>RStop40!H118</f>
        <v>16.53340713</v>
      </c>
      <c r="F118" s="1">
        <f>RStop40!G118</f>
        <v>5.420930801</v>
      </c>
      <c r="G118" s="1">
        <f>RStop40!F118</f>
        <v>3.99339586</v>
      </c>
      <c r="H118" s="1">
        <f>RStop40!E118</f>
        <v>5.340787837</v>
      </c>
      <c r="I118" s="58">
        <f t="shared" si="32"/>
        <v>3.72</v>
      </c>
      <c r="J118" s="24">
        <f>-TRUNC(K$3*J$3*(G$3-H$3*SIN((E118+J$9)*PI()/180)-SQRT(I$3^2-(E$3-F$3-H$3*COS((E118+J$9)*PI()/180))^2))/5)</f>
        <v>-19460</v>
      </c>
      <c r="K118" s="24">
        <f>-TRUNC(U$3*T$3*(Q$3-R$3*SIN((F118+K$9)*PI()/180)-SQRT(S$3^2-(O$3-P$3-R$3*COS((F118+K$9)*PI()/180))^2))/5)</f>
        <v>-9126</v>
      </c>
      <c r="L118" s="24">
        <f>-TRUNC(U$3*T$3*(Q$3-R$3*SIN((G118+L$9)*PI()/180)-SQRT(S$3^2-(O$3-P$3-R$3*COS((G118+L$9)*PI()/180))^2))/5)</f>
        <v>-6669</v>
      </c>
      <c r="M118" s="25">
        <f>-TRUNC(K$3*J$3*(G$3-H$3*SIN((H118+M$9)*PI()/180)-SQRT(I$3^2-(E$3-F$3-H$3*COS((H118+M$9)*PI()/180))^2))/5)</f>
        <v>-4654</v>
      </c>
      <c r="N118" s="59">
        <f t="shared" si="31"/>
        <v>3.72</v>
      </c>
      <c r="O118" s="60">
        <f t="shared" si="34"/>
        <v>100675</v>
      </c>
      <c r="P118" s="60">
        <f t="shared" si="35"/>
        <v>25225</v>
      </c>
      <c r="Q118" s="1">
        <f t="shared" si="36"/>
        <v>14425</v>
      </c>
      <c r="R118" s="60">
        <f t="shared" si="37"/>
        <v>15750</v>
      </c>
      <c r="T118" s="1">
        <f t="shared" si="38"/>
        <v>0.04</v>
      </c>
    </row>
    <row r="119" spans="4:20">
      <c r="D119" s="28">
        <f t="shared" si="33"/>
        <v>3.76</v>
      </c>
      <c r="E119" s="1">
        <f>RStop40!H119</f>
        <v>14.22324925</v>
      </c>
      <c r="F119" s="1">
        <f>RStop40!G119</f>
        <v>4.862391764</v>
      </c>
      <c r="G119" s="1">
        <f>RStop40!F119</f>
        <v>3.663878442</v>
      </c>
      <c r="H119" s="1">
        <f>RStop40!E119</f>
        <v>4.772651716</v>
      </c>
      <c r="I119" s="58">
        <f t="shared" si="32"/>
        <v>3.76</v>
      </c>
      <c r="J119" s="24">
        <f>-TRUNC(K$3*J$3*(G$3-H$3*SIN((E119+J$9)*PI()/180)-SQRT(I$3^2-(E$3-F$3-H$3*COS((E119+J$9)*PI()/180))^2))/5)</f>
        <v>-15897</v>
      </c>
      <c r="K119" s="24">
        <f>-TRUNC(U$3*T$3*(Q$3-R$3*SIN((F119+K$9)*PI()/180)-SQRT(S$3^2-(O$3-P$3-R$3*COS((F119+K$9)*PI()/180))^2))/5)</f>
        <v>-8160</v>
      </c>
      <c r="L119" s="24">
        <f>-TRUNC(U$3*T$3*(Q$3-R$3*SIN((G119+L$9)*PI()/180)-SQRT(S$3^2-(O$3-P$3-R$3*COS((G119+L$9)*PI()/180))^2))/5)</f>
        <v>-6107</v>
      </c>
      <c r="M119" s="25">
        <f>-TRUNC(K$3*J$3*(G$3-H$3*SIN((H119+M$9)*PI()/180)-SQRT(I$3^2-(E$3-F$3-H$3*COS((H119+M$9)*PI()/180))^2))/5)</f>
        <v>-4080</v>
      </c>
      <c r="N119" s="59">
        <f t="shared" si="31"/>
        <v>3.76</v>
      </c>
      <c r="O119" s="60">
        <f t="shared" si="34"/>
        <v>89074.9999999999</v>
      </c>
      <c r="P119" s="60">
        <f t="shared" si="35"/>
        <v>24150</v>
      </c>
      <c r="Q119" s="1">
        <f t="shared" si="36"/>
        <v>14050</v>
      </c>
      <c r="R119" s="60">
        <f t="shared" si="37"/>
        <v>14350</v>
      </c>
      <c r="T119" s="1">
        <f t="shared" si="38"/>
        <v>0.04</v>
      </c>
    </row>
    <row r="120" spans="4:20">
      <c r="D120" s="28">
        <f t="shared" si="33"/>
        <v>3.8</v>
      </c>
      <c r="E120" s="1">
        <f>RStop40!H120</f>
        <v>12.0665061</v>
      </c>
      <c r="F120" s="1">
        <f>RStop40!G120</f>
        <v>4.328690355</v>
      </c>
      <c r="G120" s="1">
        <f>RStop40!F120</f>
        <v>3.342172684</v>
      </c>
      <c r="H120" s="1">
        <f>RStop40!E120</f>
        <v>4.238480053</v>
      </c>
      <c r="I120" s="58">
        <f t="shared" si="32"/>
        <v>3.8</v>
      </c>
      <c r="J120" s="24">
        <f>-TRUNC(K$3*J$3*(G$3-H$3*SIN((E120+J$9)*PI()/180)-SQRT(I$3^2-(E$3-F$3-H$3*COS((E120+J$9)*PI()/180))^2))/5)</f>
        <v>-12797</v>
      </c>
      <c r="K120" s="24">
        <f>-TRUNC(U$3*T$3*(Q$3-R$3*SIN((F120+K$9)*PI()/180)-SQRT(S$3^2-(O$3-P$3-R$3*COS((F120+K$9)*PI()/180))^2))/5)</f>
        <v>-7243</v>
      </c>
      <c r="L120" s="24">
        <f>-TRUNC(U$3*T$3*(Q$3-R$3*SIN((G120+L$9)*PI()/180)-SQRT(S$3^2-(O$3-P$3-R$3*COS((G120+L$9)*PI()/180))^2))/5)</f>
        <v>-5560</v>
      </c>
      <c r="M120" s="25">
        <f>-TRUNC(K$3*J$3*(G$3-H$3*SIN((H120+M$9)*PI()/180)-SQRT(I$3^2-(E$3-F$3-H$3*COS((H120+M$9)*PI()/180))^2))/5)</f>
        <v>-3556</v>
      </c>
      <c r="N120" s="59">
        <f t="shared" si="31"/>
        <v>3.8</v>
      </c>
      <c r="O120" s="60">
        <f t="shared" si="34"/>
        <v>77499.9999999999</v>
      </c>
      <c r="P120" s="60">
        <f t="shared" si="35"/>
        <v>22925</v>
      </c>
      <c r="Q120" s="1">
        <f t="shared" si="36"/>
        <v>13675</v>
      </c>
      <c r="R120" s="60">
        <f t="shared" si="37"/>
        <v>13100</v>
      </c>
      <c r="T120" s="1">
        <f t="shared" si="38"/>
        <v>0.04</v>
      </c>
    </row>
    <row r="121" spans="4:20">
      <c r="D121" s="28">
        <f t="shared" si="33"/>
        <v>3.84</v>
      </c>
      <c r="E121" s="1">
        <f>RStop40!H121</f>
        <v>10.07949653</v>
      </c>
      <c r="F121" s="1">
        <f>RStop40!G121</f>
        <v>3.822064388</v>
      </c>
      <c r="G121" s="1">
        <f>RStop40!F121</f>
        <v>3.028289352</v>
      </c>
      <c r="H121" s="1">
        <f>RStop40!E121</f>
        <v>3.737960343</v>
      </c>
      <c r="I121" s="58">
        <f t="shared" si="32"/>
        <v>3.84</v>
      </c>
      <c r="J121" s="24">
        <f>-TRUNC(K$3*J$3*(G$3-H$3*SIN((E121+J$9)*PI()/180)-SQRT(I$3^2-(E$3-F$3-H$3*COS((E121+J$9)*PI()/180))^2))/5)</f>
        <v>-10143</v>
      </c>
      <c r="K121" s="24">
        <f>-TRUNC(U$3*T$3*(Q$3-R$3*SIN((F121+K$9)*PI()/180)-SQRT(S$3^2-(O$3-P$3-R$3*COS((F121+K$9)*PI()/180))^2))/5)</f>
        <v>-6377</v>
      </c>
      <c r="L121" s="24">
        <f>-TRUNC(U$3*T$3*(Q$3-R$3*SIN((G121+L$9)*PI()/180)-SQRT(S$3^2-(O$3-P$3-R$3*COS((G121+L$9)*PI()/180))^2))/5)</f>
        <v>-5029</v>
      </c>
      <c r="M121" s="25">
        <f>-TRUNC(K$3*J$3*(G$3-H$3*SIN((H121+M$9)*PI()/180)-SQRT(I$3^2-(E$3-F$3-H$3*COS((H121+M$9)*PI()/180))^2))/5)</f>
        <v>-3081</v>
      </c>
      <c r="N121" s="59">
        <f t="shared" si="31"/>
        <v>3.84</v>
      </c>
      <c r="O121" s="60">
        <f t="shared" si="34"/>
        <v>66349.9999999999</v>
      </c>
      <c r="P121" s="60">
        <f t="shared" si="35"/>
        <v>21650</v>
      </c>
      <c r="Q121" s="1">
        <f t="shared" si="36"/>
        <v>13275</v>
      </c>
      <c r="R121" s="60">
        <f t="shared" si="37"/>
        <v>11875</v>
      </c>
      <c r="T121" s="1">
        <f t="shared" si="38"/>
        <v>0.04</v>
      </c>
    </row>
    <row r="122" spans="4:20">
      <c r="D122" s="28">
        <f t="shared" si="33"/>
        <v>3.88</v>
      </c>
      <c r="E122" s="1">
        <f>RStop40!H122</f>
        <v>8.275192571</v>
      </c>
      <c r="F122" s="1">
        <f>RStop40!G122</f>
        <v>3.344096263</v>
      </c>
      <c r="G122" s="1">
        <f>RStop40!F122</f>
        <v>2.722153069</v>
      </c>
      <c r="H122" s="1">
        <f>RStop40!E122</f>
        <v>3.270453608</v>
      </c>
      <c r="I122" s="58">
        <f t="shared" si="32"/>
        <v>3.88</v>
      </c>
      <c r="J122" s="24">
        <f>-TRUNC(K$3*J$3*(G$3-H$3*SIN((E122+J$9)*PI()/180)-SQRT(I$3^2-(E$3-F$3-H$3*COS((E122+J$9)*PI()/180))^2))/5)</f>
        <v>-7910</v>
      </c>
      <c r="K122" s="24">
        <f>-TRUNC(U$3*T$3*(Q$3-R$3*SIN((F122+K$9)*PI()/180)-SQRT(S$3^2-(O$3-P$3-R$3*COS((F122+K$9)*PI()/180))^2))/5)</f>
        <v>-5564</v>
      </c>
      <c r="L122" s="24">
        <f>-TRUNC(U$3*T$3*(Q$3-R$3*SIN((G122+L$9)*PI()/180)-SQRT(S$3^2-(O$3-P$3-R$3*COS((G122+L$9)*PI()/180))^2))/5)</f>
        <v>-4512</v>
      </c>
      <c r="M122" s="25">
        <f>-TRUNC(K$3*J$3*(G$3-H$3*SIN((H122+M$9)*PI()/180)-SQRT(I$3^2-(E$3-F$3-H$3*COS((H122+M$9)*PI()/180))^2))/5)</f>
        <v>-2650</v>
      </c>
      <c r="N122" s="59">
        <f t="shared" si="31"/>
        <v>3.88</v>
      </c>
      <c r="O122" s="60">
        <f t="shared" si="34"/>
        <v>55824.9999999999</v>
      </c>
      <c r="P122" s="60">
        <f t="shared" si="35"/>
        <v>20325</v>
      </c>
      <c r="Q122" s="1">
        <f t="shared" si="36"/>
        <v>12925</v>
      </c>
      <c r="R122" s="60">
        <f t="shared" si="37"/>
        <v>10775</v>
      </c>
      <c r="T122" s="1">
        <f t="shared" si="38"/>
        <v>0.04</v>
      </c>
    </row>
    <row r="123" spans="4:20">
      <c r="D123" s="28">
        <f t="shared" si="33"/>
        <v>3.92</v>
      </c>
      <c r="E123" s="1">
        <f>RStop40!H123</f>
        <v>6.662851663</v>
      </c>
      <c r="F123" s="1">
        <f>RStop40!G123</f>
        <v>2.895702913</v>
      </c>
      <c r="G123" s="1">
        <f>RStop40!F123</f>
        <v>2.423597992</v>
      </c>
      <c r="H123" s="1">
        <f>RStop40!E123</f>
        <v>2.834978692</v>
      </c>
      <c r="I123" s="58">
        <f t="shared" si="32"/>
        <v>3.92</v>
      </c>
      <c r="J123" s="24">
        <f>-TRUNC(K$3*J$3*(G$3-H$3*SIN((E123+J$9)*PI()/180)-SQRT(I$3^2-(E$3-F$3-H$3*COS((E123+J$9)*PI()/180))^2))/5)</f>
        <v>-6062</v>
      </c>
      <c r="K123" s="24">
        <f>-TRUNC(U$3*T$3*(Q$3-R$3*SIN((F123+K$9)*PI()/180)-SQRT(S$3^2-(O$3-P$3-R$3*COS((F123+K$9)*PI()/180))^2))/5)</f>
        <v>-4805</v>
      </c>
      <c r="L123" s="24">
        <f>-TRUNC(U$3*T$3*(Q$3-R$3*SIN((G123+L$9)*PI()/180)-SQRT(S$3^2-(O$3-P$3-R$3*COS((G123+L$9)*PI()/180))^2))/5)</f>
        <v>-4010</v>
      </c>
      <c r="M123" s="25">
        <f>-TRUNC(K$3*J$3*(G$3-H$3*SIN((H123+M$9)*PI()/180)-SQRT(I$3^2-(E$3-F$3-H$3*COS((H123+M$9)*PI()/180))^2))/5)</f>
        <v>-2260</v>
      </c>
      <c r="N123" s="59">
        <f t="shared" si="31"/>
        <v>3.92</v>
      </c>
      <c r="O123" s="60">
        <f t="shared" si="34"/>
        <v>46200</v>
      </c>
      <c r="P123" s="60">
        <f t="shared" si="35"/>
        <v>18975</v>
      </c>
      <c r="Q123" s="1">
        <f t="shared" si="36"/>
        <v>12550</v>
      </c>
      <c r="R123" s="60">
        <f t="shared" si="37"/>
        <v>9749.99999999999</v>
      </c>
      <c r="T123" s="1">
        <f t="shared" si="38"/>
        <v>0.04</v>
      </c>
    </row>
    <row r="124" spans="4:20">
      <c r="D124" s="28">
        <f t="shared" si="33"/>
        <v>3.96</v>
      </c>
      <c r="E124" s="1">
        <f>RStop40!H124</f>
        <v>5.247649072</v>
      </c>
      <c r="F124" s="1">
        <f>RStop40!G124</f>
        <v>2.477125777</v>
      </c>
      <c r="G124" s="1">
        <f>RStop40!F124</f>
        <v>2.13236343</v>
      </c>
      <c r="H124" s="1">
        <f>RStop40!E124</f>
        <v>2.430196638</v>
      </c>
      <c r="I124" s="58">
        <f t="shared" si="32"/>
        <v>3.96</v>
      </c>
      <c r="J124" s="24">
        <f>-TRUNC(K$3*J$3*(G$3-H$3*SIN((E124+J$9)*PI()/180)-SQRT(I$3^2-(E$3-F$3-H$3*COS((E124+J$9)*PI()/180))^2))/5)</f>
        <v>-4559</v>
      </c>
      <c r="K124" s="24">
        <f>-TRUNC(U$3*T$3*(Q$3-R$3*SIN((F124+K$9)*PI()/180)-SQRT(S$3^2-(O$3-P$3-R$3*COS((F124+K$9)*PI()/180))^2))/5)</f>
        <v>-4100</v>
      </c>
      <c r="L124" s="24">
        <f>-TRUNC(U$3*T$3*(Q$3-R$3*SIN((G124+L$9)*PI()/180)-SQRT(S$3^2-(O$3-P$3-R$3*COS((G124+L$9)*PI()/180))^2))/5)</f>
        <v>-3522</v>
      </c>
      <c r="M124" s="25">
        <f>-TRUNC(K$3*J$3*(G$3-H$3*SIN((H124+M$9)*PI()/180)-SQRT(I$3^2-(E$3-F$3-H$3*COS((H124+M$9)*PI()/180))^2))/5)</f>
        <v>-1908</v>
      </c>
      <c r="N124" s="59">
        <f t="shared" si="31"/>
        <v>3.96</v>
      </c>
      <c r="O124" s="60">
        <f t="shared" si="34"/>
        <v>37575</v>
      </c>
      <c r="P124" s="60">
        <f t="shared" si="35"/>
        <v>17625</v>
      </c>
      <c r="Q124" s="1">
        <f t="shared" si="36"/>
        <v>12200</v>
      </c>
      <c r="R124" s="60">
        <f t="shared" si="37"/>
        <v>8799.99999999999</v>
      </c>
      <c r="T124" s="1">
        <f t="shared" si="38"/>
        <v>0.04</v>
      </c>
    </row>
    <row r="125" spans="4:20">
      <c r="D125" s="28">
        <f t="shared" si="33"/>
        <v>4</v>
      </c>
      <c r="E125" s="1">
        <f>RStop40!H125</f>
        <v>4.030310202</v>
      </c>
      <c r="F125" s="1">
        <f>RStop40!G125</f>
        <v>2.087920761</v>
      </c>
      <c r="G125" s="1">
        <f>RStop40!F125</f>
        <v>1.848089515</v>
      </c>
      <c r="H125" s="1">
        <f>RStop40!E125</f>
        <v>2.054395024</v>
      </c>
      <c r="I125" s="58">
        <f t="shared" si="32"/>
        <v>4</v>
      </c>
      <c r="J125" s="24">
        <f>-TRUNC(K$3*J$3*(G$3-H$3*SIN((E125+J$9)*PI()/180)-SQRT(I$3^2-(E$3-F$3-H$3*COS((E125+J$9)*PI()/180))^2))/5)</f>
        <v>-3357</v>
      </c>
      <c r="K125" s="24">
        <f>-TRUNC(U$3*T$3*(Q$3-R$3*SIN((F125+K$9)*PI()/180)-SQRT(S$3^2-(O$3-P$3-R$3*COS((F125+K$9)*PI()/180))^2))/5)</f>
        <v>-3448</v>
      </c>
      <c r="L125" s="24">
        <f>-TRUNC(U$3*T$3*(Q$3-R$3*SIN((G125+L$9)*PI()/180)-SQRT(S$3^2-(O$3-P$3-R$3*COS((G125+L$9)*PI()/180))^2))/5)</f>
        <v>-3048</v>
      </c>
      <c r="M125" s="25">
        <f>-TRUNC(K$3*J$3*(G$3-H$3*SIN((H125+M$9)*PI()/180)-SQRT(I$3^2-(E$3-F$3-H$3*COS((H125+M$9)*PI()/180))^2))/5)</f>
        <v>-1589</v>
      </c>
      <c r="N125" s="59">
        <f t="shared" si="31"/>
        <v>4</v>
      </c>
      <c r="O125" s="60">
        <f t="shared" si="34"/>
        <v>30050</v>
      </c>
      <c r="P125" s="60">
        <f t="shared" si="35"/>
        <v>16300</v>
      </c>
      <c r="Q125" s="1">
        <f t="shared" si="36"/>
        <v>11850</v>
      </c>
      <c r="R125" s="60">
        <f t="shared" si="37"/>
        <v>7974.99999999999</v>
      </c>
      <c r="T125" s="1">
        <f t="shared" si="38"/>
        <v>0.04</v>
      </c>
    </row>
    <row r="126" spans="4:20">
      <c r="D126" s="28">
        <f t="shared" si="33"/>
        <v>4.04</v>
      </c>
      <c r="E126" s="1">
        <f>RStop40!H126</f>
        <v>3.006742948</v>
      </c>
      <c r="F126" s="1">
        <f>RStop40!G126</f>
        <v>1.726948194</v>
      </c>
      <c r="G126" s="1">
        <f>RStop40!F126</f>
        <v>1.570312826</v>
      </c>
      <c r="H126" s="1">
        <f>RStop40!E126</f>
        <v>1.705472304</v>
      </c>
      <c r="I126" s="58">
        <f t="shared" si="32"/>
        <v>4.04</v>
      </c>
      <c r="J126" s="24">
        <f>-TRUNC(K$3*J$3*(G$3-H$3*SIN((E126+J$9)*PI()/180)-SQRT(I$3^2-(E$3-F$3-H$3*COS((E126+J$9)*PI()/180))^2))/5)</f>
        <v>-2412</v>
      </c>
      <c r="K126" s="24">
        <f>-TRUNC(U$3*T$3*(Q$3-R$3*SIN((F126+K$9)*PI()/180)-SQRT(S$3^2-(O$3-P$3-R$3*COS((F126+K$9)*PI()/180))^2))/5)</f>
        <v>-2846</v>
      </c>
      <c r="L126" s="24">
        <f>-TRUNC(U$3*T$3*(Q$3-R$3*SIN((G126+L$9)*PI()/180)-SQRT(S$3^2-(O$3-P$3-R$3*COS((G126+L$9)*PI()/180))^2))/5)</f>
        <v>-2585</v>
      </c>
      <c r="M126" s="25">
        <f>-TRUNC(K$3*J$3*(G$3-H$3*SIN((H126+M$9)*PI()/180)-SQRT(I$3^2-(E$3-F$3-H$3*COS((H126+M$9)*PI()/180))^2))/5)</f>
        <v>-1301</v>
      </c>
      <c r="N126" s="59">
        <f t="shared" si="31"/>
        <v>4.04</v>
      </c>
      <c r="O126" s="60">
        <f t="shared" si="34"/>
        <v>23625</v>
      </c>
      <c r="P126" s="60">
        <f t="shared" si="35"/>
        <v>15050</v>
      </c>
      <c r="Q126" s="1">
        <f t="shared" si="36"/>
        <v>11575</v>
      </c>
      <c r="R126" s="60">
        <f t="shared" si="37"/>
        <v>7199.99999999999</v>
      </c>
      <c r="T126" s="1">
        <f t="shared" si="38"/>
        <v>0.04</v>
      </c>
    </row>
    <row r="127" spans="4:20">
      <c r="D127" s="28">
        <f t="shared" si="33"/>
        <v>4.08</v>
      </c>
      <c r="E127" s="1">
        <f>RStop40!H127</f>
        <v>2.167670029</v>
      </c>
      <c r="F127" s="1">
        <f>RStop40!G127</f>
        <v>1.392362775</v>
      </c>
      <c r="G127" s="1">
        <f>RStop40!F127</f>
        <v>1.298462057</v>
      </c>
      <c r="H127" s="1">
        <f>RStop40!E127</f>
        <v>1.380922125</v>
      </c>
      <c r="I127" s="58">
        <f t="shared" si="32"/>
        <v>4.08</v>
      </c>
      <c r="J127" s="24">
        <f>-TRUNC(K$3*J$3*(G$3-H$3*SIN((E127+J$9)*PI()/180)-SQRT(I$3^2-(E$3-F$3-H$3*COS((E127+J$9)*PI()/180))^2))/5)</f>
        <v>-1684</v>
      </c>
      <c r="K127" s="24">
        <f>-TRUNC(U$3*T$3*(Q$3-R$3*SIN((F127+K$9)*PI()/180)-SQRT(S$3^2-(O$3-P$3-R$3*COS((F127+K$9)*PI()/180))^2))/5)</f>
        <v>-2290</v>
      </c>
      <c r="L127" s="24">
        <f>-TRUNC(U$3*T$3*(Q$3-R$3*SIN((G127+L$9)*PI()/180)-SQRT(S$3^2-(O$3-P$3-R$3*COS((G127+L$9)*PI()/180))^2))/5)</f>
        <v>-2134</v>
      </c>
      <c r="M127" s="25">
        <f>-TRUNC(K$3*J$3*(G$3-H$3*SIN((H127+M$9)*PI()/180)-SQRT(I$3^2-(E$3-F$3-H$3*COS((H127+M$9)*PI()/180))^2))/5)</f>
        <v>-1040</v>
      </c>
      <c r="N127" s="59">
        <f t="shared" si="31"/>
        <v>4.08</v>
      </c>
      <c r="O127" s="60">
        <f t="shared" si="34"/>
        <v>18200</v>
      </c>
      <c r="P127" s="60">
        <f t="shared" si="35"/>
        <v>13900</v>
      </c>
      <c r="Q127" s="1">
        <f t="shared" si="36"/>
        <v>11275</v>
      </c>
      <c r="R127" s="60">
        <f t="shared" si="37"/>
        <v>6524.99999999999</v>
      </c>
      <c r="T127" s="1">
        <f t="shared" si="38"/>
        <v>0.04</v>
      </c>
    </row>
    <row r="128" spans="4:20">
      <c r="D128" s="28">
        <f t="shared" si="33"/>
        <v>4.12</v>
      </c>
      <c r="E128" s="1">
        <f>RStop40!H128</f>
        <v>1.498261355</v>
      </c>
      <c r="F128" s="1">
        <f>RStop40!G128</f>
        <v>1.081603576</v>
      </c>
      <c r="G128" s="1">
        <f>RStop40!F128</f>
        <v>1.031853651</v>
      </c>
      <c r="H128" s="1">
        <f>RStop40!E128</f>
        <v>1.077817711</v>
      </c>
      <c r="I128" s="58">
        <f t="shared" si="32"/>
        <v>4.12</v>
      </c>
      <c r="J128" s="24">
        <f>-TRUNC(K$3*J$3*(G$3-H$3*SIN((E128+J$9)*PI()/180)-SQRT(I$3^2-(E$3-F$3-H$3*COS((E128+J$9)*PI()/180))^2))/5)</f>
        <v>-1134</v>
      </c>
      <c r="K128" s="24">
        <f>-TRUNC(U$3*T$3*(Q$3-R$3*SIN((F128+K$9)*PI()/180)-SQRT(S$3^2-(O$3-P$3-R$3*COS((F128+K$9)*PI()/180))^2))/5)</f>
        <v>-1776</v>
      </c>
      <c r="L128" s="24">
        <f>-TRUNC(U$3*T$3*(Q$3-R$3*SIN((G128+L$9)*PI()/180)-SQRT(S$3^2-(O$3-P$3-R$3*COS((G128+L$9)*PI()/180))^2))/5)</f>
        <v>-1694</v>
      </c>
      <c r="M128" s="25">
        <f>-TRUNC(K$3*J$3*(G$3-H$3*SIN((H128+M$9)*PI()/180)-SQRT(I$3^2-(E$3-F$3-H$3*COS((H128+M$9)*PI()/180))^2))/5)</f>
        <v>-802</v>
      </c>
      <c r="N128" s="59">
        <f t="shared" si="31"/>
        <v>4.12</v>
      </c>
      <c r="O128" s="60">
        <f t="shared" si="34"/>
        <v>13750</v>
      </c>
      <c r="P128" s="60">
        <f t="shared" si="35"/>
        <v>12850</v>
      </c>
      <c r="Q128" s="1">
        <f t="shared" si="36"/>
        <v>11000</v>
      </c>
      <c r="R128" s="60">
        <f t="shared" si="37"/>
        <v>5949.99999999999</v>
      </c>
      <c r="T128" s="1">
        <f t="shared" si="38"/>
        <v>0.04</v>
      </c>
    </row>
    <row r="129" spans="4:20">
      <c r="D129" s="28">
        <f t="shared" si="33"/>
        <v>4.16</v>
      </c>
      <c r="E129" s="1">
        <f>RStop40!H129</f>
        <v>0.977766349</v>
      </c>
      <c r="F129" s="1">
        <f>RStop40!G129</f>
        <v>0.791383951</v>
      </c>
      <c r="G129" s="1">
        <f>RStop40!F129</f>
        <v>0.769687449</v>
      </c>
      <c r="H129" s="1">
        <f>RStop40!E129</f>
        <v>0.792796172</v>
      </c>
      <c r="I129" s="58">
        <f t="shared" si="32"/>
        <v>4.16</v>
      </c>
      <c r="J129" s="24">
        <f>-TRUNC(K$3*J$3*(G$3-H$3*SIN((E129+J$9)*PI()/180)-SQRT(I$3^2-(E$3-F$3-H$3*COS((E129+J$9)*PI()/180))^2))/5)</f>
        <v>-725</v>
      </c>
      <c r="K129" s="24">
        <f>-TRUNC(U$3*T$3*(Q$3-R$3*SIN((F129+K$9)*PI()/180)-SQRT(S$3^2-(O$3-P$3-R$3*COS((F129+K$9)*PI()/180))^2))/5)</f>
        <v>-1297</v>
      </c>
      <c r="L129" s="24">
        <f>-TRUNC(U$3*T$3*(Q$3-R$3*SIN((G129+L$9)*PI()/180)-SQRT(S$3^2-(O$3-P$3-R$3*COS((G129+L$9)*PI()/180))^2))/5)</f>
        <v>-1262</v>
      </c>
      <c r="M129" s="25">
        <f>-TRUNC(K$3*J$3*(G$3-H$3*SIN((H129+M$9)*PI()/180)-SQRT(I$3^2-(E$3-F$3-H$3*COS((H129+M$9)*PI()/180))^2))/5)</f>
        <v>-583</v>
      </c>
      <c r="N129" s="59">
        <f t="shared" si="31"/>
        <v>4.16</v>
      </c>
      <c r="O129" s="60">
        <f t="shared" si="34"/>
        <v>10225</v>
      </c>
      <c r="P129" s="60">
        <f t="shared" si="35"/>
        <v>11975</v>
      </c>
      <c r="Q129" s="1">
        <f t="shared" si="36"/>
        <v>10800</v>
      </c>
      <c r="R129" s="60">
        <f t="shared" si="37"/>
        <v>5475</v>
      </c>
      <c r="T129" s="1">
        <f t="shared" si="38"/>
        <v>0.04</v>
      </c>
    </row>
    <row r="130" spans="4:20">
      <c r="D130" s="28">
        <f t="shared" si="33"/>
        <v>4.2</v>
      </c>
      <c r="E130" s="1">
        <f>RStop40!H130</f>
        <v>0.579146295</v>
      </c>
      <c r="F130" s="1">
        <f>RStop40!G130</f>
        <v>0.517681537</v>
      </c>
      <c r="G130" s="1">
        <f>RStop40!F130</f>
        <v>0.511042331</v>
      </c>
      <c r="H130" s="1">
        <f>RStop40!E130</f>
        <v>0.522042863</v>
      </c>
      <c r="I130" s="58">
        <f t="shared" si="32"/>
        <v>4.2</v>
      </c>
      <c r="J130" s="24">
        <f>-TRUNC(K$3*J$3*(G$3-H$3*SIN((E130+J$9)*PI()/180)-SQRT(I$3^2-(E$3-F$3-H$3*COS((E130+J$9)*PI()/180))^2))/5)</f>
        <v>-423</v>
      </c>
      <c r="K130" s="24">
        <f>-TRUNC(U$3*T$3*(Q$3-R$3*SIN((F130+K$9)*PI()/180)-SQRT(S$3^2-(O$3-P$3-R$3*COS((F130+K$9)*PI()/180))^2))/5)</f>
        <v>-848</v>
      </c>
      <c r="L130" s="24">
        <f>-TRUNC(U$3*T$3*(Q$3-R$3*SIN((G130+L$9)*PI()/180)-SQRT(S$3^2-(O$3-P$3-R$3*COS((G130+L$9)*PI()/180))^2))/5)</f>
        <v>-837</v>
      </c>
      <c r="M130" s="25">
        <f>-TRUNC(K$3*J$3*(G$3-H$3*SIN((H130+M$9)*PI()/180)-SQRT(I$3^2-(E$3-F$3-H$3*COS((H130+M$9)*PI()/180))^2))/5)</f>
        <v>-380</v>
      </c>
      <c r="N130" s="59">
        <f t="shared" si="31"/>
        <v>4.2</v>
      </c>
      <c r="O130" s="60">
        <f t="shared" si="34"/>
        <v>7549.99999999999</v>
      </c>
      <c r="P130" s="60">
        <f t="shared" si="35"/>
        <v>11225</v>
      </c>
      <c r="Q130" s="1">
        <f t="shared" si="36"/>
        <v>10625</v>
      </c>
      <c r="R130" s="60">
        <f t="shared" si="37"/>
        <v>5075</v>
      </c>
      <c r="T130" s="1">
        <f t="shared" si="38"/>
        <v>0.04</v>
      </c>
    </row>
    <row r="131" spans="4:20">
      <c r="D131" s="28">
        <f t="shared" si="33"/>
        <v>4.24</v>
      </c>
      <c r="E131" s="1">
        <f>RStop40!H131</f>
        <v>0.268706692</v>
      </c>
      <c r="F131" s="1">
        <f>RStop40!G131</f>
        <v>0.255728201</v>
      </c>
      <c r="G131" s="1">
        <f>RStop40!F131</f>
        <v>0.254871881</v>
      </c>
      <c r="H131" s="1">
        <f>RStop40!E131</f>
        <v>0.26127571</v>
      </c>
      <c r="I131" s="58">
        <f t="shared" si="32"/>
        <v>4.24</v>
      </c>
      <c r="J131" s="24">
        <f>-TRUNC(K$3*J$3*(G$3-H$3*SIN((E131+J$9)*PI()/180)-SQRT(I$3^2-(E$3-F$3-H$3*COS((E131+J$9)*PI()/180))^2))/5)</f>
        <v>-194</v>
      </c>
      <c r="K131" s="24">
        <f>-TRUNC(U$3*T$3*(Q$3-R$3*SIN((F131+K$9)*PI()/180)-SQRT(S$3^2-(O$3-P$3-R$3*COS((F131+K$9)*PI()/180))^2))/5)</f>
        <v>-419</v>
      </c>
      <c r="L131" s="24">
        <f>-TRUNC(U$3*T$3*(Q$3-R$3*SIN((G131+L$9)*PI()/180)-SQRT(S$3^2-(O$3-P$3-R$3*COS((G131+L$9)*PI()/180))^2))/5)</f>
        <v>-417</v>
      </c>
      <c r="M131" s="25">
        <f>-TRUNC(K$3*J$3*(G$3-H$3*SIN((H131+M$9)*PI()/180)-SQRT(I$3^2-(E$3-F$3-H$3*COS((H131+M$9)*PI()/180))^2))/5)</f>
        <v>-189</v>
      </c>
      <c r="N131" s="59">
        <f t="shared" si="31"/>
        <v>4.24</v>
      </c>
      <c r="O131" s="60">
        <f t="shared" si="34"/>
        <v>5724.99999999999</v>
      </c>
      <c r="P131" s="60">
        <f t="shared" si="35"/>
        <v>10725</v>
      </c>
      <c r="Q131" s="1">
        <f t="shared" si="36"/>
        <v>10500</v>
      </c>
      <c r="R131" s="60">
        <f t="shared" si="37"/>
        <v>4775</v>
      </c>
      <c r="T131" s="1">
        <f t="shared" si="38"/>
        <v>0.04</v>
      </c>
    </row>
    <row r="132" spans="4:20">
      <c r="D132" s="28">
        <f t="shared" si="33"/>
        <v>4.28</v>
      </c>
      <c r="E132" s="1">
        <f>RStop40!H132</f>
        <v>0.005729578</v>
      </c>
      <c r="F132" s="1">
        <f>RStop40!G132</f>
        <v>0</v>
      </c>
      <c r="G132" s="1">
        <f>RStop40!F132</f>
        <v>0</v>
      </c>
      <c r="H132" s="1">
        <f>RStop40!E132</f>
        <v>0.005729578</v>
      </c>
      <c r="I132" s="58">
        <f t="shared" si="32"/>
        <v>4.28</v>
      </c>
      <c r="J132" s="24">
        <f>-TRUNC(K$3*J$3*(G$3-H$3*SIN((E132+J$9)*PI()/180)-SQRT(I$3^2-(E$3-F$3-H$3*COS((E132+J$9)*PI()/180))^2))/5)</f>
        <v>-5</v>
      </c>
      <c r="K132" s="24">
        <f>-TRUNC(U$3*T$3*(Q$3-R$3*SIN((F132+K$9)*PI()/180)-SQRT(S$3^2-(O$3-P$3-R$3*COS((F132+K$9)*PI()/180))^2))/5)</f>
        <v>-2</v>
      </c>
      <c r="L132" s="24">
        <f>-TRUNC(U$3*T$3*(Q$3-R$3*SIN((G132+L$9)*PI()/180)-SQRT(S$3^2-(O$3-P$3-R$3*COS((G132+L$9)*PI()/180))^2))/5)</f>
        <v>-2</v>
      </c>
      <c r="M132" s="25">
        <f>-TRUNC(K$3*J$3*(G$3-H$3*SIN((H132+M$9)*PI()/180)-SQRT(I$3^2-(E$3-F$3-H$3*COS((H132+M$9)*PI()/180))^2))/5)</f>
        <v>-5</v>
      </c>
      <c r="N132" s="59">
        <f t="shared" si="31"/>
        <v>4.28</v>
      </c>
      <c r="O132" s="60">
        <f t="shared" si="34"/>
        <v>4725</v>
      </c>
      <c r="P132" s="60">
        <f t="shared" si="35"/>
        <v>10425</v>
      </c>
      <c r="Q132" s="1">
        <f t="shared" si="36"/>
        <v>10375</v>
      </c>
      <c r="R132" s="60">
        <f t="shared" si="37"/>
        <v>4600</v>
      </c>
      <c r="T132" s="1">
        <f t="shared" si="38"/>
        <v>0.04</v>
      </c>
    </row>
    <row r="133" spans="4:20">
      <c r="D133" s="28">
        <f t="shared" si="33"/>
        <v>4.32</v>
      </c>
      <c r="E133" s="1">
        <f>RStop40!H133</f>
        <v>0</v>
      </c>
      <c r="F133" s="1">
        <f>RStop40!G133</f>
        <v>0</v>
      </c>
      <c r="G133" s="1">
        <f>RStop40!F133</f>
        <v>0</v>
      </c>
      <c r="H133" s="1">
        <f>RStop40!E133</f>
        <v>0</v>
      </c>
      <c r="I133" s="58">
        <f t="shared" si="32"/>
        <v>4.32</v>
      </c>
      <c r="J133" s="24">
        <f>-TRUNC(K$3*J$3*(G$3-H$3*SIN((E133+J$9)*PI()/180)-SQRT(I$3^2-(E$3-F$3-H$3*COS((E133+J$9)*PI()/180))^2))/5)</f>
        <v>-1</v>
      </c>
      <c r="K133" s="24">
        <f>-TRUNC(U$3*T$3*(Q$3-R$3*SIN((F133+K$9)*PI()/180)-SQRT(S$3^2-(O$3-P$3-R$3*COS((F133+K$9)*PI()/180))^2))/5)</f>
        <v>-2</v>
      </c>
      <c r="L133" s="24">
        <f>-TRUNC(U$3*T$3*(Q$3-R$3*SIN((G133+L$9)*PI()/180)-SQRT(S$3^2-(O$3-P$3-R$3*COS((G133+L$9)*PI()/180))^2))/5)</f>
        <v>-2</v>
      </c>
      <c r="M133" s="25">
        <f>-TRUNC(K$3*J$3*(G$3-H$3*SIN((H133+M$9)*PI()/180)-SQRT(I$3^2-(E$3-F$3-H$3*COS((H133+M$9)*PI()/180))^2))/5)</f>
        <v>-1</v>
      </c>
      <c r="N133" s="59">
        <f t="shared" si="31"/>
        <v>4.32</v>
      </c>
      <c r="O133" s="60">
        <f t="shared" si="34"/>
        <v>99.9999999999999</v>
      </c>
      <c r="P133" s="60">
        <f t="shared" si="35"/>
        <v>0</v>
      </c>
      <c r="Q133" s="1">
        <f t="shared" si="36"/>
        <v>0</v>
      </c>
      <c r="R133" s="60">
        <f t="shared" si="37"/>
        <v>99.9999999999999</v>
      </c>
      <c r="T133" s="1">
        <f t="shared" si="38"/>
        <v>0.04</v>
      </c>
    </row>
  </sheetData>
  <mergeCells count="5">
    <mergeCell ref="D1:L1"/>
    <mergeCell ref="N1:V1"/>
    <mergeCell ref="D6:H7"/>
    <mergeCell ref="N6:R7"/>
    <mergeCell ref="N8:R9"/>
  </mergeCells>
  <dataValidations count="4">
    <dataValidation type="textLength" operator="lessThanOrEqual" allowBlank="1" showInputMessage="1" showErrorMessage="1" sqref="I9">
      <formula1>30</formula1>
    </dataValidation>
    <dataValidation type="whole" operator="equal" allowBlank="1" showInputMessage="1" showErrorMessage="1" promptTitle="谨慎修改" prompt="第三代外骨骼膝关节120°" sqref="J9 M9">
      <formula1>120</formula1>
    </dataValidation>
    <dataValidation type="whole" operator="equal" allowBlank="1" showInputMessage="1" showErrorMessage="1" promptTitle="谨慎修改" prompt="第三代外骨骼髋关节157°" sqref="K9:L9">
      <formula1>157</formula1>
    </dataValidation>
    <dataValidation type="decimal" operator="between" allowBlank="1" showInputMessage="1" showErrorMessage="1" errorTitle="时间不合理" error="有效范围：0~60" promptTitle="有效范围：0~60" sqref="D11:D22">
      <formula1>0</formula1>
      <formula2>60</formula2>
    </dataValidation>
  </dataValidations>
  <pageMargins left="0.699305555555556" right="0.699305555555556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08"/>
  <sheetViews>
    <sheetView workbookViewId="0">
      <selection activeCell="H189" sqref="H189"/>
    </sheetView>
  </sheetViews>
  <sheetFormatPr defaultColWidth="9" defaultRowHeight="13.5"/>
  <cols>
    <col min="2" max="3" width="13.75"/>
    <col min="4" max="4" width="16" customWidth="1"/>
    <col min="5" max="6" width="13.75"/>
    <col min="7" max="7" width="12.625"/>
    <col min="8" max="8" width="13.75"/>
    <col min="15" max="18" width="13.75"/>
    <col min="22" max="22" width="15" customWidth="1"/>
    <col min="23" max="23" width="12.625"/>
    <col min="24" max="25" width="13.75"/>
    <col min="27" max="43" width="13.75"/>
  </cols>
  <sheetData>
    <row r="1" spans="1:23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7"/>
      <c r="N1" s="33" t="s">
        <v>1</v>
      </c>
      <c r="O1" s="34"/>
      <c r="P1" s="34"/>
      <c r="Q1" s="34"/>
      <c r="R1" s="34"/>
      <c r="S1" s="34"/>
      <c r="T1" s="34"/>
      <c r="U1" s="34"/>
      <c r="V1" s="34"/>
      <c r="W1" s="1"/>
    </row>
    <row r="2" spans="1:23">
      <c r="A2" s="1"/>
      <c r="B2" s="1"/>
      <c r="C2" s="1"/>
      <c r="D2" s="3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35" t="s">
        <v>9</v>
      </c>
      <c r="L2" s="36" t="s">
        <v>10</v>
      </c>
      <c r="M2" s="7"/>
      <c r="N2" s="37" t="s">
        <v>2</v>
      </c>
      <c r="O2" s="35" t="s">
        <v>3</v>
      </c>
      <c r="P2" s="35" t="s">
        <v>4</v>
      </c>
      <c r="Q2" s="35" t="s">
        <v>5</v>
      </c>
      <c r="R2" s="35" t="s">
        <v>6</v>
      </c>
      <c r="S2" s="35" t="s">
        <v>7</v>
      </c>
      <c r="T2" s="35" t="s">
        <v>8</v>
      </c>
      <c r="U2" s="61" t="s">
        <v>9</v>
      </c>
      <c r="V2" s="36" t="s">
        <v>10</v>
      </c>
      <c r="W2" s="1"/>
    </row>
    <row r="3" ht="14.25" spans="1:23">
      <c r="A3" s="1"/>
      <c r="B3" s="1"/>
      <c r="C3" s="1"/>
      <c r="D3" s="5" t="s">
        <v>11</v>
      </c>
      <c r="E3" s="6">
        <v>24</v>
      </c>
      <c r="F3" s="6">
        <v>50</v>
      </c>
      <c r="G3" s="6">
        <v>73.055</v>
      </c>
      <c r="H3" s="6">
        <v>29</v>
      </c>
      <c r="I3" s="6">
        <v>49.3</v>
      </c>
      <c r="J3" s="6">
        <v>12</v>
      </c>
      <c r="K3" s="35">
        <v>2000</v>
      </c>
      <c r="L3" s="35">
        <v>5</v>
      </c>
      <c r="M3" s="7"/>
      <c r="N3" s="5" t="s">
        <v>11</v>
      </c>
      <c r="O3" s="6">
        <v>24</v>
      </c>
      <c r="P3" s="6">
        <v>55</v>
      </c>
      <c r="Q3" s="6">
        <v>60.05</v>
      </c>
      <c r="R3" s="6">
        <v>23</v>
      </c>
      <c r="S3" s="6">
        <v>52</v>
      </c>
      <c r="T3" s="6">
        <v>12</v>
      </c>
      <c r="U3" s="62">
        <v>2000</v>
      </c>
      <c r="V3" s="36">
        <v>5</v>
      </c>
      <c r="W3" s="1"/>
    </row>
    <row r="4" spans="1:23">
      <c r="A4" s="1"/>
      <c r="B4" s="1"/>
      <c r="C4" s="1"/>
      <c r="D4" s="7" t="s">
        <v>12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1"/>
    </row>
    <row r="5" ht="14.25" spans="1:2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4.25" spans="1:23">
      <c r="A6" s="1"/>
      <c r="B6" s="1"/>
      <c r="C6" s="1"/>
      <c r="D6" s="8" t="s">
        <v>13</v>
      </c>
      <c r="E6" s="9"/>
      <c r="F6" s="9"/>
      <c r="G6" s="9"/>
      <c r="H6" s="10"/>
      <c r="I6" s="7"/>
      <c r="J6" s="7"/>
      <c r="K6" s="7"/>
      <c r="L6" s="7"/>
      <c r="M6" s="7"/>
      <c r="N6" s="38" t="s">
        <v>14</v>
      </c>
      <c r="O6" s="39"/>
      <c r="P6" s="39"/>
      <c r="Q6" s="39"/>
      <c r="R6" s="63"/>
      <c r="S6" s="1"/>
      <c r="T6" s="1"/>
      <c r="U6" s="1"/>
      <c r="V6" s="1"/>
      <c r="W6" s="1"/>
    </row>
    <row r="7" spans="1:23">
      <c r="A7" s="1"/>
      <c r="B7" s="1"/>
      <c r="C7" s="1"/>
      <c r="D7" s="11"/>
      <c r="E7" s="12"/>
      <c r="F7" s="12"/>
      <c r="G7" s="12"/>
      <c r="H7" s="13"/>
      <c r="I7" s="7"/>
      <c r="J7" s="7"/>
      <c r="K7" s="7"/>
      <c r="L7" s="7"/>
      <c r="M7" s="7"/>
      <c r="N7" s="40"/>
      <c r="O7" s="41"/>
      <c r="P7" s="41"/>
      <c r="Q7" s="41"/>
      <c r="R7" s="64"/>
      <c r="S7" s="1"/>
      <c r="T7" s="1"/>
      <c r="U7" s="1"/>
      <c r="V7" s="1"/>
      <c r="W7" s="1"/>
    </row>
    <row r="8" ht="14.25" spans="1:23">
      <c r="A8" s="1"/>
      <c r="B8" s="1"/>
      <c r="C8" s="1"/>
      <c r="D8" s="14" t="s">
        <v>15</v>
      </c>
      <c r="E8" s="15">
        <v>130</v>
      </c>
      <c r="F8" s="15">
        <v>150</v>
      </c>
      <c r="G8" s="15">
        <v>150</v>
      </c>
      <c r="H8" s="16">
        <v>130</v>
      </c>
      <c r="I8" s="42" t="s">
        <v>16</v>
      </c>
      <c r="J8" s="43">
        <v>0.9</v>
      </c>
      <c r="K8" s="7"/>
      <c r="L8" s="42" t="s">
        <v>17</v>
      </c>
      <c r="M8" s="44">
        <v>0.95</v>
      </c>
      <c r="N8" s="45" t="s">
        <v>18</v>
      </c>
      <c r="O8" s="46"/>
      <c r="P8" s="46"/>
      <c r="Q8" s="46"/>
      <c r="R8" s="65"/>
      <c r="S8" s="1"/>
      <c r="T8" s="1"/>
      <c r="U8" s="1"/>
      <c r="V8" s="1"/>
      <c r="W8" s="1"/>
    </row>
    <row r="9" ht="14.25" spans="1:23">
      <c r="A9" s="1"/>
      <c r="B9" s="1"/>
      <c r="C9" s="1"/>
      <c r="D9" s="14" t="s">
        <v>19</v>
      </c>
      <c r="E9" s="15">
        <v>-30</v>
      </c>
      <c r="F9" s="15">
        <v>-20</v>
      </c>
      <c r="G9" s="15">
        <v>-20</v>
      </c>
      <c r="H9" s="16">
        <v>-10</v>
      </c>
      <c r="I9" s="47" t="s">
        <v>20</v>
      </c>
      <c r="J9" s="47">
        <v>120</v>
      </c>
      <c r="K9" s="47">
        <v>157</v>
      </c>
      <c r="L9" s="47">
        <v>157</v>
      </c>
      <c r="M9" s="47">
        <v>120</v>
      </c>
      <c r="N9" s="45"/>
      <c r="O9" s="46"/>
      <c r="P9" s="46"/>
      <c r="Q9" s="46"/>
      <c r="R9" s="65"/>
      <c r="S9" s="1"/>
      <c r="T9" s="1"/>
      <c r="U9" s="1"/>
      <c r="V9" s="1"/>
      <c r="W9" s="1"/>
    </row>
    <row r="10" ht="14.25" spans="1:23">
      <c r="A10" s="1"/>
      <c r="B10" s="1"/>
      <c r="C10" s="1" t="s">
        <v>21</v>
      </c>
      <c r="D10" s="17" t="s">
        <v>22</v>
      </c>
      <c r="E10" s="18" t="s">
        <v>23</v>
      </c>
      <c r="F10" s="18" t="s">
        <v>24</v>
      </c>
      <c r="G10" s="18" t="s">
        <v>25</v>
      </c>
      <c r="H10" s="19" t="s">
        <v>26</v>
      </c>
      <c r="I10" s="7"/>
      <c r="J10" s="7" t="s">
        <v>27</v>
      </c>
      <c r="K10" s="7" t="s">
        <v>28</v>
      </c>
      <c r="L10" s="7" t="s">
        <v>29</v>
      </c>
      <c r="M10" s="7" t="s">
        <v>30</v>
      </c>
      <c r="N10" s="48"/>
      <c r="O10" s="49"/>
      <c r="P10" s="49"/>
      <c r="Q10" s="49"/>
      <c r="R10" s="66"/>
      <c r="S10" s="1"/>
      <c r="T10" s="1"/>
      <c r="U10" s="1"/>
      <c r="V10" s="1"/>
      <c r="W10" s="1"/>
    </row>
    <row r="11" spans="1:23">
      <c r="A11" s="1"/>
      <c r="B11" s="1"/>
      <c r="C11" s="1"/>
      <c r="D11" s="20">
        <v>1.1</v>
      </c>
      <c r="E11" s="21">
        <f t="shared" ref="E11:H11" si="0">E15</f>
        <v>75</v>
      </c>
      <c r="F11" s="21">
        <f t="shared" si="0"/>
        <v>58</v>
      </c>
      <c r="G11" s="21">
        <f t="shared" si="0"/>
        <v>-4</v>
      </c>
      <c r="H11" s="22">
        <f t="shared" si="0"/>
        <v>0</v>
      </c>
      <c r="I11" s="50">
        <f t="shared" ref="I11:I24" si="1">D11*$J$8</f>
        <v>0.99</v>
      </c>
      <c r="J11" s="21">
        <f>-TRUNC(K$3*J$3*(G$3-H$3*SIN((E11+J$9)*PI()/180)-SQRT(I$3^2-(E$3-F$3-H$3*COS((E11+J$9)*PI()/180))^2))/5)</f>
        <v>-150248</v>
      </c>
      <c r="K11" s="21">
        <f>-TRUNC(U$3*T$3*(Q$3-R$3*SIN((F11+K$9)*PI()/180)-SQRT(S$3^2-(O$3-P$3-R$3*COS((F11+K$9)*PI()/180))^2))/5)</f>
        <v>-108882</v>
      </c>
      <c r="L11" s="21">
        <f>-TRUNC(U$3*T$3*(Q$3-R$3*SIN((G11+L$9)*PI()/180)-SQRT(S$3^2-(O$3-P$3-R$3*COS((G11+L$9)*PI()/180))^2))/5)</f>
        <v>6332</v>
      </c>
      <c r="M11" s="22">
        <f>-TRUNC(K$3*J$3*(G$3-H$3*SIN((H11+M$9)*PI()/180)-SQRT(I$3^2-(E$3-F$3-H$3*COS((H11+M$9)*PI()/180))^2))/5)</f>
        <v>-1</v>
      </c>
      <c r="N11" s="51">
        <f t="shared" ref="N11:N74" si="2">I11</f>
        <v>0.99</v>
      </c>
      <c r="O11" s="52">
        <f t="shared" ref="O11:R11" si="3">TRUNC(J11*$M$8)</f>
        <v>-142735</v>
      </c>
      <c r="P11" s="52">
        <f t="shared" si="3"/>
        <v>-103437</v>
      </c>
      <c r="Q11" s="52">
        <f t="shared" si="3"/>
        <v>6015</v>
      </c>
      <c r="R11" s="67">
        <f t="shared" si="3"/>
        <v>0</v>
      </c>
      <c r="S11" s="1"/>
      <c r="T11" s="1"/>
      <c r="U11" s="1"/>
      <c r="V11" s="1"/>
      <c r="W11" s="1"/>
    </row>
    <row r="12" spans="1:23">
      <c r="A12" s="1"/>
      <c r="B12" s="1"/>
      <c r="C12" s="1">
        <v>0.9</v>
      </c>
      <c r="D12" s="23">
        <f t="shared" ref="D12:D24" si="4">C12+D11</f>
        <v>2</v>
      </c>
      <c r="E12" s="24">
        <f>E16</f>
        <v>34</v>
      </c>
      <c r="F12" s="24">
        <f>F16</f>
        <v>28</v>
      </c>
      <c r="G12" s="24">
        <v>-18</v>
      </c>
      <c r="H12" s="25">
        <v>16</v>
      </c>
      <c r="I12" s="53">
        <f t="shared" si="1"/>
        <v>1.8</v>
      </c>
      <c r="J12" s="24">
        <f>-TRUNC(K$3*J$3*(G$3-H$3*SIN((E12+J$9)*PI()/180)-SQRT(I$3^2-(E$3-F$3-H$3*COS((E12+J$9)*PI()/180))^2))/5)</f>
        <v>-53002</v>
      </c>
      <c r="K12" s="24">
        <f>-TRUNC(U$3*T$3*(Q$3-R$3*SIN((F12+K$9)*PI()/180)-SQRT(S$3^2-(O$3-P$3-R$3*COS((F12+K$9)*PI()/180))^2))/5)</f>
        <v>-51299</v>
      </c>
      <c r="L12" s="24">
        <f>-TRUNC(U$3*T$3*(Q$3-R$3*SIN((G12+L$9)*PI()/180)-SQRT(S$3^2-(O$3-P$3-R$3*COS((G12+L$9)*PI()/180))^2))/5)</f>
        <v>25046</v>
      </c>
      <c r="M12" s="25">
        <f>-TRUNC(K$3*J$3*(G$3-H$3*SIN((H12+M$9)*PI()/180)-SQRT(I$3^2-(E$3-F$3-H$3*COS((H12+M$9)*PI()/180))^2))/5)</f>
        <v>-18616</v>
      </c>
      <c r="N12" s="54">
        <f t="shared" si="2"/>
        <v>1.8</v>
      </c>
      <c r="O12" s="55">
        <f t="shared" ref="O12:R12" si="5">TRUNC(J12*$M$8)</f>
        <v>-50351</v>
      </c>
      <c r="P12" s="55">
        <f t="shared" si="5"/>
        <v>-48734</v>
      </c>
      <c r="Q12" s="55">
        <f t="shared" si="5"/>
        <v>23793</v>
      </c>
      <c r="R12" s="68">
        <f t="shared" si="5"/>
        <v>-17685</v>
      </c>
      <c r="S12" s="1"/>
      <c r="T12" s="1"/>
      <c r="U12" s="1"/>
      <c r="V12" s="1"/>
      <c r="W12" s="1"/>
    </row>
    <row r="13" spans="1:23">
      <c r="A13" s="1"/>
      <c r="B13" s="1"/>
      <c r="C13" s="1">
        <v>1.05</v>
      </c>
      <c r="D13" s="23">
        <f t="shared" si="4"/>
        <v>3.05</v>
      </c>
      <c r="E13" s="24">
        <f t="shared" ref="E13:H13" si="6">E17</f>
        <v>0</v>
      </c>
      <c r="F13" s="24">
        <f t="shared" si="6"/>
        <v>-4</v>
      </c>
      <c r="G13" s="24">
        <f t="shared" si="6"/>
        <v>58</v>
      </c>
      <c r="H13" s="25">
        <f t="shared" si="6"/>
        <v>75</v>
      </c>
      <c r="I13" s="53">
        <f t="shared" si="1"/>
        <v>2.745</v>
      </c>
      <c r="J13" s="24">
        <f>-TRUNC(K$3*J$3*(G$3-H$3*SIN((E13+J$9)*PI()/180)-SQRT(I$3^2-(E$3-F$3-H$3*COS((E13+J$9)*PI()/180))^2))/5)</f>
        <v>-1</v>
      </c>
      <c r="K13" s="24">
        <f>-TRUNC(U$3*T$3*(Q$3-R$3*SIN((F13+K$9)*PI()/180)-SQRT(S$3^2-(O$3-P$3-R$3*COS((F13+K$9)*PI()/180))^2))/5)</f>
        <v>6332</v>
      </c>
      <c r="L13" s="24">
        <f>-TRUNC(U$3*T$3*(Q$3-R$3*SIN((G13+L$9)*PI()/180)-SQRT(S$3^2-(O$3-P$3-R$3*COS((G13+L$9)*PI()/180))^2))/5)</f>
        <v>-108882</v>
      </c>
      <c r="M13" s="25">
        <f>-TRUNC(K$3*J$3*(G$3-H$3*SIN((H13+M$9)*PI()/180)-SQRT(I$3^2-(E$3-F$3-H$3*COS((H13+M$9)*PI()/180))^2))/5)</f>
        <v>-150248</v>
      </c>
      <c r="N13" s="54">
        <f t="shared" si="2"/>
        <v>2.745</v>
      </c>
      <c r="O13" s="55">
        <f t="shared" ref="O13:R13" si="7">TRUNC(J13*$M$8)</f>
        <v>0</v>
      </c>
      <c r="P13" s="55">
        <f t="shared" si="7"/>
        <v>6015</v>
      </c>
      <c r="Q13" s="55">
        <f t="shared" si="7"/>
        <v>-103437</v>
      </c>
      <c r="R13" s="68">
        <f t="shared" si="7"/>
        <v>-142735</v>
      </c>
      <c r="S13" s="1"/>
      <c r="T13" s="1"/>
      <c r="U13" s="1"/>
      <c r="V13" s="1"/>
      <c r="W13" s="1"/>
    </row>
    <row r="14" spans="1:23">
      <c r="A14" s="1"/>
      <c r="B14" s="1"/>
      <c r="C14" s="1">
        <v>0.9</v>
      </c>
      <c r="D14" s="23">
        <f t="shared" si="4"/>
        <v>3.95</v>
      </c>
      <c r="E14" s="24">
        <f t="shared" ref="E14:H14" si="8">E18</f>
        <v>16</v>
      </c>
      <c r="F14" s="24">
        <f t="shared" si="8"/>
        <v>-18</v>
      </c>
      <c r="G14" s="24">
        <f t="shared" si="8"/>
        <v>28</v>
      </c>
      <c r="H14" s="25">
        <f t="shared" si="8"/>
        <v>34</v>
      </c>
      <c r="I14" s="53">
        <f t="shared" si="1"/>
        <v>3.555</v>
      </c>
      <c r="J14" s="24">
        <f>-TRUNC(K$3*J$3*(G$3-H$3*SIN((E14+J$9)*PI()/180)-SQRT(I$3^2-(E$3-F$3-H$3*COS((E14+J$9)*PI()/180))^2))/5)</f>
        <v>-18616</v>
      </c>
      <c r="K14" s="24">
        <f>-TRUNC(U$3*T$3*(Q$3-R$3*SIN((F14+K$9)*PI()/180)-SQRT(S$3^2-(O$3-P$3-R$3*COS((F14+K$9)*PI()/180))^2))/5)</f>
        <v>25046</v>
      </c>
      <c r="L14" s="24">
        <f>-TRUNC(U$3*T$3*(Q$3-R$3*SIN((G14+L$9)*PI()/180)-SQRT(S$3^2-(O$3-P$3-R$3*COS((G14+L$9)*PI()/180))^2))/5)</f>
        <v>-51299</v>
      </c>
      <c r="M14" s="25">
        <f>-TRUNC(K$3*J$3*(G$3-H$3*SIN((H14+M$9)*PI()/180)-SQRT(I$3^2-(E$3-F$3-H$3*COS((H14+M$9)*PI()/180))^2))/5)</f>
        <v>-53002</v>
      </c>
      <c r="N14" s="54">
        <f t="shared" si="2"/>
        <v>3.555</v>
      </c>
      <c r="O14" s="55">
        <f t="shared" ref="O14:R14" si="9">TRUNC(J14*$M$8)</f>
        <v>-17685</v>
      </c>
      <c r="P14" s="55">
        <f t="shared" si="9"/>
        <v>23793</v>
      </c>
      <c r="Q14" s="55">
        <f t="shared" si="9"/>
        <v>-48734</v>
      </c>
      <c r="R14" s="68">
        <f t="shared" si="9"/>
        <v>-50351</v>
      </c>
      <c r="S14" s="1"/>
      <c r="T14" s="1"/>
      <c r="U14" s="1"/>
      <c r="V14" s="1"/>
      <c r="W14" s="1"/>
    </row>
    <row r="15" spans="1:23">
      <c r="A15" s="1"/>
      <c r="B15" s="1"/>
      <c r="C15" s="1">
        <v>1.05</v>
      </c>
      <c r="D15" s="23">
        <f t="shared" si="4"/>
        <v>5</v>
      </c>
      <c r="E15" s="26">
        <v>75</v>
      </c>
      <c r="F15" s="26">
        <v>58</v>
      </c>
      <c r="G15" s="24">
        <f>F17</f>
        <v>-4</v>
      </c>
      <c r="H15" s="25">
        <f>E17</f>
        <v>0</v>
      </c>
      <c r="I15" s="53">
        <f t="shared" si="1"/>
        <v>4.5</v>
      </c>
      <c r="J15" s="24">
        <f>-TRUNC(K$3*J$3*(G$3-H$3*SIN((E15+J$9)*PI()/180)-SQRT(I$3^2-(E$3-F$3-H$3*COS((E15+J$9)*PI()/180))^2))/5)</f>
        <v>-150248</v>
      </c>
      <c r="K15" s="24">
        <f>-TRUNC(U$3*T$3*(Q$3-R$3*SIN((F15+K$9)*PI()/180)-SQRT(S$3^2-(O$3-P$3-R$3*COS((F15+K$9)*PI()/180))^2))/5)</f>
        <v>-108882</v>
      </c>
      <c r="L15" s="24">
        <f>-TRUNC(U$3*T$3*(Q$3-R$3*SIN((G15+L$9)*PI()/180)-SQRT(S$3^2-(O$3-P$3-R$3*COS((G15+L$9)*PI()/180))^2))/5)</f>
        <v>6332</v>
      </c>
      <c r="M15" s="25">
        <f>-TRUNC(K$3*J$3*(G$3-H$3*SIN((H15+M$9)*PI()/180)-SQRT(I$3^2-(E$3-F$3-H$3*COS((H15+M$9)*PI()/180))^2))/5)</f>
        <v>-1</v>
      </c>
      <c r="N15" s="54">
        <f t="shared" si="2"/>
        <v>4.5</v>
      </c>
      <c r="O15" s="55">
        <f t="shared" ref="O15:R15" si="10">TRUNC(J15*$M$8)</f>
        <v>-142735</v>
      </c>
      <c r="P15" s="55">
        <f t="shared" si="10"/>
        <v>-103437</v>
      </c>
      <c r="Q15" s="55">
        <f t="shared" si="10"/>
        <v>6015</v>
      </c>
      <c r="R15" s="68">
        <f t="shared" si="10"/>
        <v>0</v>
      </c>
      <c r="S15" s="1"/>
      <c r="T15" s="1"/>
      <c r="U15" s="1"/>
      <c r="V15" s="1"/>
      <c r="W15" s="1"/>
    </row>
    <row r="16" spans="1:23">
      <c r="A16" s="1"/>
      <c r="B16" s="1"/>
      <c r="C16" s="1">
        <v>0.9</v>
      </c>
      <c r="D16" s="23">
        <f t="shared" si="4"/>
        <v>5.9</v>
      </c>
      <c r="E16" s="26">
        <v>34</v>
      </c>
      <c r="F16" s="26">
        <v>28</v>
      </c>
      <c r="G16" s="24">
        <f>F18</f>
        <v>-18</v>
      </c>
      <c r="H16" s="25">
        <f>E18</f>
        <v>16</v>
      </c>
      <c r="I16" s="53">
        <f t="shared" si="1"/>
        <v>5.31</v>
      </c>
      <c r="J16" s="24">
        <f>-TRUNC(K$3*J$3*(G$3-H$3*SIN((E16+J$9)*PI()/180)-SQRT(I$3^2-(E$3-F$3-H$3*COS((E16+J$9)*PI()/180))^2))/5)</f>
        <v>-53002</v>
      </c>
      <c r="K16" s="24">
        <f>-TRUNC(U$3*T$3*(Q$3-R$3*SIN((F16+K$9)*PI()/180)-SQRT(S$3^2-(O$3-P$3-R$3*COS((F16+K$9)*PI()/180))^2))/5)</f>
        <v>-51299</v>
      </c>
      <c r="L16" s="24">
        <f>-TRUNC(U$3*T$3*(Q$3-R$3*SIN((G16+L$9)*PI()/180)-SQRT(S$3^2-(O$3-P$3-R$3*COS((G16+L$9)*PI()/180))^2))/5)</f>
        <v>25046</v>
      </c>
      <c r="M16" s="25">
        <f>-TRUNC(K$3*J$3*(G$3-H$3*SIN((H16+M$9)*PI()/180)-SQRT(I$3^2-(E$3-F$3-H$3*COS((H16+M$9)*PI()/180))^2))/5)</f>
        <v>-18616</v>
      </c>
      <c r="N16" s="54">
        <f t="shared" si="2"/>
        <v>5.31</v>
      </c>
      <c r="O16" s="55">
        <f t="shared" ref="O16:R16" si="11">TRUNC(J16*$M$8)</f>
        <v>-50351</v>
      </c>
      <c r="P16" s="55">
        <f t="shared" si="11"/>
        <v>-48734</v>
      </c>
      <c r="Q16" s="55">
        <f t="shared" si="11"/>
        <v>23793</v>
      </c>
      <c r="R16" s="68">
        <f t="shared" si="11"/>
        <v>-17685</v>
      </c>
      <c r="S16" s="1"/>
      <c r="T16" s="1"/>
      <c r="U16" s="1"/>
      <c r="V16" s="1"/>
      <c r="W16" s="1"/>
    </row>
    <row r="17" spans="1:23">
      <c r="A17" s="1"/>
      <c r="B17" s="1"/>
      <c r="C17" s="1">
        <v>1.05</v>
      </c>
      <c r="D17" s="23">
        <f t="shared" si="4"/>
        <v>6.95</v>
      </c>
      <c r="E17" s="26">
        <v>0</v>
      </c>
      <c r="F17" s="26">
        <v>-4</v>
      </c>
      <c r="G17" s="24">
        <f>F15</f>
        <v>58</v>
      </c>
      <c r="H17" s="25">
        <f>E15</f>
        <v>75</v>
      </c>
      <c r="I17" s="53">
        <f t="shared" si="1"/>
        <v>6.255</v>
      </c>
      <c r="J17" s="24">
        <f>-TRUNC(K$3*J$3*(G$3-H$3*SIN((E17+J$9)*PI()/180)-SQRT(I$3^2-(E$3-F$3-H$3*COS((E17+J$9)*PI()/180))^2))/5)</f>
        <v>-1</v>
      </c>
      <c r="K17" s="24">
        <f>-TRUNC(U$3*T$3*(Q$3-R$3*SIN((F17+K$9)*PI()/180)-SQRT(S$3^2-(O$3-P$3-R$3*COS((F17+K$9)*PI()/180))^2))/5)</f>
        <v>6332</v>
      </c>
      <c r="L17" s="24">
        <f>-TRUNC(U$3*T$3*(Q$3-R$3*SIN((G17+L$9)*PI()/180)-SQRT(S$3^2-(O$3-P$3-R$3*COS((G17+L$9)*PI()/180))^2))/5)</f>
        <v>-108882</v>
      </c>
      <c r="M17" s="25">
        <f>-TRUNC(K$3*J$3*(G$3-H$3*SIN((H17+M$9)*PI()/180)-SQRT(I$3^2-(E$3-F$3-H$3*COS((H17+M$9)*PI()/180))^2))/5)</f>
        <v>-150248</v>
      </c>
      <c r="N17" s="54">
        <f t="shared" si="2"/>
        <v>6.255</v>
      </c>
      <c r="O17" s="55">
        <f t="shared" ref="O17:R17" si="12">TRUNC(J17*$M$8)</f>
        <v>0</v>
      </c>
      <c r="P17" s="55">
        <f t="shared" si="12"/>
        <v>6015</v>
      </c>
      <c r="Q17" s="55">
        <f t="shared" si="12"/>
        <v>-103437</v>
      </c>
      <c r="R17" s="68">
        <f t="shared" si="12"/>
        <v>-142735</v>
      </c>
      <c r="S17" s="1"/>
      <c r="T17" s="1"/>
      <c r="U17" s="1"/>
      <c r="V17" s="1"/>
      <c r="W17" s="1"/>
    </row>
    <row r="18" spans="1:23">
      <c r="A18" s="1"/>
      <c r="B18" s="1"/>
      <c r="C18" s="1">
        <v>0.9</v>
      </c>
      <c r="D18" s="23">
        <f t="shared" si="4"/>
        <v>7.85</v>
      </c>
      <c r="E18" s="26">
        <v>16</v>
      </c>
      <c r="F18" s="26">
        <v>-18</v>
      </c>
      <c r="G18" s="24">
        <f>F16</f>
        <v>28</v>
      </c>
      <c r="H18" s="25">
        <f>E16</f>
        <v>34</v>
      </c>
      <c r="I18" s="53">
        <f t="shared" si="1"/>
        <v>7.065</v>
      </c>
      <c r="J18" s="24">
        <f>-TRUNC(K$3*J$3*(G$3-H$3*SIN((E18+J$9)*PI()/180)-SQRT(I$3^2-(E$3-F$3-H$3*COS((E18+J$9)*PI()/180))^2))/5)</f>
        <v>-18616</v>
      </c>
      <c r="K18" s="24">
        <f>-TRUNC(U$3*T$3*(Q$3-R$3*SIN((F18+K$9)*PI()/180)-SQRT(S$3^2-(O$3-P$3-R$3*COS((F18+K$9)*PI()/180))^2))/5)</f>
        <v>25046</v>
      </c>
      <c r="L18" s="24">
        <f>-TRUNC(U$3*T$3*(Q$3-R$3*SIN((G18+L$9)*PI()/180)-SQRT(S$3^2-(O$3-P$3-R$3*COS((G18+L$9)*PI()/180))^2))/5)</f>
        <v>-51299</v>
      </c>
      <c r="M18" s="25">
        <f>-TRUNC(K$3*J$3*(G$3-H$3*SIN((H18+M$9)*PI()/180)-SQRT(I$3^2-(E$3-F$3-H$3*COS((H18+M$9)*PI()/180))^2))/5)</f>
        <v>-53002</v>
      </c>
      <c r="N18" s="54">
        <f t="shared" si="2"/>
        <v>7.065</v>
      </c>
      <c r="O18" s="55">
        <f t="shared" ref="O18:R18" si="13">TRUNC(J18*$M$8)</f>
        <v>-17685</v>
      </c>
      <c r="P18" s="55">
        <f t="shared" si="13"/>
        <v>23793</v>
      </c>
      <c r="Q18" s="55">
        <f t="shared" si="13"/>
        <v>-48734</v>
      </c>
      <c r="R18" s="68">
        <f t="shared" si="13"/>
        <v>-50351</v>
      </c>
      <c r="S18" s="1"/>
      <c r="T18" s="1"/>
      <c r="U18" s="1"/>
      <c r="V18" s="1"/>
      <c r="W18" s="1"/>
    </row>
    <row r="19" spans="1:23">
      <c r="A19" s="1"/>
      <c r="B19" s="1"/>
      <c r="C19" s="1">
        <v>1.05</v>
      </c>
      <c r="D19" s="23">
        <f t="shared" si="4"/>
        <v>8.9</v>
      </c>
      <c r="E19" s="24">
        <f t="shared" ref="E19:H19" si="14">E15</f>
        <v>75</v>
      </c>
      <c r="F19" s="24">
        <f t="shared" si="14"/>
        <v>58</v>
      </c>
      <c r="G19" s="24">
        <f t="shared" si="14"/>
        <v>-4</v>
      </c>
      <c r="H19" s="25">
        <f t="shared" si="14"/>
        <v>0</v>
      </c>
      <c r="I19" s="53">
        <f t="shared" si="1"/>
        <v>8.01</v>
      </c>
      <c r="J19" s="24">
        <f>-TRUNC(K$3*J$3*(G$3-H$3*SIN((E19+J$9)*PI()/180)-SQRT(I$3^2-(E$3-F$3-H$3*COS((E19+J$9)*PI()/180))^2))/5)</f>
        <v>-150248</v>
      </c>
      <c r="K19" s="24">
        <f>-TRUNC(U$3*T$3*(Q$3-R$3*SIN((F19+K$9)*PI()/180)-SQRT(S$3^2-(O$3-P$3-R$3*COS((F19+K$9)*PI()/180))^2))/5)</f>
        <v>-108882</v>
      </c>
      <c r="L19" s="24">
        <f>-TRUNC(U$3*T$3*(Q$3-R$3*SIN((G19+L$9)*PI()/180)-SQRT(S$3^2-(O$3-P$3-R$3*COS((G19+L$9)*PI()/180))^2))/5)</f>
        <v>6332</v>
      </c>
      <c r="M19" s="25">
        <f>-TRUNC(K$3*J$3*(G$3-H$3*SIN((H19+M$9)*PI()/180)-SQRT(I$3^2-(E$3-F$3-H$3*COS((H19+M$9)*PI()/180))^2))/5)</f>
        <v>-1</v>
      </c>
      <c r="N19" s="54">
        <f t="shared" si="2"/>
        <v>8.01</v>
      </c>
      <c r="O19" s="55">
        <f t="shared" ref="O19:R19" si="15">TRUNC(J19*$M$8)</f>
        <v>-142735</v>
      </c>
      <c r="P19" s="55">
        <f t="shared" si="15"/>
        <v>-103437</v>
      </c>
      <c r="Q19" s="55">
        <f t="shared" si="15"/>
        <v>6015</v>
      </c>
      <c r="R19" s="68">
        <f t="shared" si="15"/>
        <v>0</v>
      </c>
      <c r="S19" s="1"/>
      <c r="T19" s="1"/>
      <c r="U19" s="1"/>
      <c r="V19" s="1"/>
      <c r="W19" s="1"/>
    </row>
    <row r="20" spans="1:23">
      <c r="A20" s="1"/>
      <c r="B20" s="1"/>
      <c r="C20" s="1">
        <v>0.9</v>
      </c>
      <c r="D20" s="23">
        <f t="shared" si="4"/>
        <v>9.8</v>
      </c>
      <c r="E20" s="24">
        <f t="shared" ref="E20:H20" si="16">E16</f>
        <v>34</v>
      </c>
      <c r="F20" s="24">
        <f t="shared" si="16"/>
        <v>28</v>
      </c>
      <c r="G20" s="24">
        <f t="shared" si="16"/>
        <v>-18</v>
      </c>
      <c r="H20" s="25">
        <f t="shared" si="16"/>
        <v>16</v>
      </c>
      <c r="I20" s="53">
        <f t="shared" si="1"/>
        <v>8.82</v>
      </c>
      <c r="J20" s="24">
        <f>-TRUNC(K$3*J$3*(G$3-H$3*SIN((E20+J$9)*PI()/180)-SQRT(I$3^2-(E$3-F$3-H$3*COS((E20+J$9)*PI()/180))^2))/5)</f>
        <v>-53002</v>
      </c>
      <c r="K20" s="24">
        <f>-TRUNC(U$3*T$3*(Q$3-R$3*SIN((F20+K$9)*PI()/180)-SQRT(S$3^2-(O$3-P$3-R$3*COS((F20+K$9)*PI()/180))^2))/5)</f>
        <v>-51299</v>
      </c>
      <c r="L20" s="24">
        <f>-TRUNC(U$3*T$3*(Q$3-R$3*SIN((G20+L$9)*PI()/180)-SQRT(S$3^2-(O$3-P$3-R$3*COS((G20+L$9)*PI()/180))^2))/5)</f>
        <v>25046</v>
      </c>
      <c r="M20" s="25">
        <f>-TRUNC(K$3*J$3*(G$3-H$3*SIN((H20+M$9)*PI()/180)-SQRT(I$3^2-(E$3-F$3-H$3*COS((H20+M$9)*PI()/180))^2))/5)</f>
        <v>-18616</v>
      </c>
      <c r="N20" s="54">
        <f t="shared" si="2"/>
        <v>8.82</v>
      </c>
      <c r="O20" s="55">
        <f t="shared" ref="O20:R20" si="17">TRUNC(J20*$M$8)</f>
        <v>-50351</v>
      </c>
      <c r="P20" s="55">
        <f t="shared" si="17"/>
        <v>-48734</v>
      </c>
      <c r="Q20" s="55">
        <f t="shared" si="17"/>
        <v>23793</v>
      </c>
      <c r="R20" s="68">
        <f t="shared" si="17"/>
        <v>-17685</v>
      </c>
      <c r="S20" s="1"/>
      <c r="T20" s="1"/>
      <c r="U20" s="1"/>
      <c r="V20" s="1"/>
      <c r="W20" s="1"/>
    </row>
    <row r="21" spans="1:23">
      <c r="A21" s="1"/>
      <c r="B21" s="1"/>
      <c r="C21" s="1">
        <v>1.05</v>
      </c>
      <c r="D21" s="23">
        <f t="shared" si="4"/>
        <v>10.85</v>
      </c>
      <c r="E21" s="24">
        <f t="shared" ref="E21:H21" si="18">E17</f>
        <v>0</v>
      </c>
      <c r="F21" s="24">
        <f t="shared" si="18"/>
        <v>-4</v>
      </c>
      <c r="G21" s="24">
        <f t="shared" si="18"/>
        <v>58</v>
      </c>
      <c r="H21" s="25">
        <f t="shared" si="18"/>
        <v>75</v>
      </c>
      <c r="I21" s="53">
        <f t="shared" si="1"/>
        <v>9.765</v>
      </c>
      <c r="J21" s="24">
        <f>-TRUNC(K$3*J$3*(G$3-H$3*SIN((E21+J$9)*PI()/180)-SQRT(I$3^2-(E$3-F$3-H$3*COS((E21+J$9)*PI()/180))^2))/5)</f>
        <v>-1</v>
      </c>
      <c r="K21" s="24">
        <f>-TRUNC(U$3*T$3*(Q$3-R$3*SIN((F21+K$9)*PI()/180)-SQRT(S$3^2-(O$3-P$3-R$3*COS((F21+K$9)*PI()/180))^2))/5)</f>
        <v>6332</v>
      </c>
      <c r="L21" s="24">
        <f>-TRUNC(U$3*T$3*(Q$3-R$3*SIN((G21+L$9)*PI()/180)-SQRT(S$3^2-(O$3-P$3-R$3*COS((G21+L$9)*PI()/180))^2))/5)</f>
        <v>-108882</v>
      </c>
      <c r="M21" s="25">
        <f>-TRUNC(K$3*J$3*(G$3-H$3*SIN((H21+M$9)*PI()/180)-SQRT(I$3^2-(E$3-F$3-H$3*COS((H21+M$9)*PI()/180))^2))/5)</f>
        <v>-150248</v>
      </c>
      <c r="N21" s="54">
        <f t="shared" si="2"/>
        <v>9.765</v>
      </c>
      <c r="O21" s="55">
        <f t="shared" ref="O21:R21" si="19">TRUNC(J21*$M$8)</f>
        <v>0</v>
      </c>
      <c r="P21" s="55">
        <f t="shared" si="19"/>
        <v>6015</v>
      </c>
      <c r="Q21" s="55">
        <f t="shared" si="19"/>
        <v>-103437</v>
      </c>
      <c r="R21" s="68">
        <f t="shared" si="19"/>
        <v>-142735</v>
      </c>
      <c r="S21" s="1"/>
      <c r="T21" s="1"/>
      <c r="U21" s="1"/>
      <c r="V21" s="1"/>
      <c r="W21" s="1"/>
    </row>
    <row r="22" spans="1:23">
      <c r="A22" s="1"/>
      <c r="B22" s="1"/>
      <c r="C22" s="1">
        <v>0.9</v>
      </c>
      <c r="D22" s="23">
        <f t="shared" si="4"/>
        <v>11.75</v>
      </c>
      <c r="E22" s="24">
        <f t="shared" ref="E22:H22" si="20">E18</f>
        <v>16</v>
      </c>
      <c r="F22" s="24">
        <f t="shared" si="20"/>
        <v>-18</v>
      </c>
      <c r="G22" s="24">
        <f t="shared" si="20"/>
        <v>28</v>
      </c>
      <c r="H22" s="25">
        <f t="shared" si="20"/>
        <v>34</v>
      </c>
      <c r="I22" s="53">
        <f t="shared" si="1"/>
        <v>10.575</v>
      </c>
      <c r="J22" s="24">
        <f>-TRUNC(K$3*J$3*(G$3-H$3*SIN((E22+J$9)*PI()/180)-SQRT(I$3^2-(E$3-F$3-H$3*COS((E22+J$9)*PI()/180))^2))/5)</f>
        <v>-18616</v>
      </c>
      <c r="K22" s="24">
        <f>-TRUNC(U$3*T$3*(Q$3-R$3*SIN((F22+K$9)*PI()/180)-SQRT(S$3^2-(O$3-P$3-R$3*COS((F22+K$9)*PI()/180))^2))/5)</f>
        <v>25046</v>
      </c>
      <c r="L22" s="24">
        <f>-TRUNC(U$3*T$3*(Q$3-R$3*SIN((G22+L$9)*PI()/180)-SQRT(S$3^2-(O$3-P$3-R$3*COS((G22+L$9)*PI()/180))^2))/5)</f>
        <v>-51299</v>
      </c>
      <c r="M22" s="25">
        <f>-TRUNC(K$3*J$3*(G$3-H$3*SIN((H22+M$9)*PI()/180)-SQRT(I$3^2-(E$3-F$3-H$3*COS((H22+M$9)*PI()/180))^2))/5)</f>
        <v>-53002</v>
      </c>
      <c r="N22" s="54">
        <f t="shared" si="2"/>
        <v>10.575</v>
      </c>
      <c r="O22" s="55">
        <f t="shared" ref="O22:R22" si="21">TRUNC(J22*$M$8)</f>
        <v>-17685</v>
      </c>
      <c r="P22" s="55">
        <f t="shared" si="21"/>
        <v>23793</v>
      </c>
      <c r="Q22" s="55">
        <f t="shared" si="21"/>
        <v>-48734</v>
      </c>
      <c r="R22" s="68">
        <f t="shared" si="21"/>
        <v>-50351</v>
      </c>
      <c r="S22" s="1"/>
      <c r="T22" s="1"/>
      <c r="U22" s="1"/>
      <c r="V22" s="1"/>
      <c r="W22" s="1"/>
    </row>
    <row r="23" spans="1:23">
      <c r="A23" s="1"/>
      <c r="B23" s="1"/>
      <c r="C23" s="27">
        <v>0.8</v>
      </c>
      <c r="D23" s="28">
        <f t="shared" si="4"/>
        <v>12.55</v>
      </c>
      <c r="E23" s="26">
        <v>55</v>
      </c>
      <c r="F23" s="26">
        <v>36</v>
      </c>
      <c r="G23" s="24">
        <f>F17</f>
        <v>-4</v>
      </c>
      <c r="H23" s="25">
        <f>E17</f>
        <v>0</v>
      </c>
      <c r="I23" s="53">
        <f t="shared" si="1"/>
        <v>11.295</v>
      </c>
      <c r="J23" s="24">
        <f>-TRUNC(K$3*J$3*(G$3-H$3*SIN((E23+J$9)*PI()/180)-SQRT(I$3^2-(E$3-F$3-H$3*COS((E23+J$9)*PI()/180))^2))/5)</f>
        <v>-102298</v>
      </c>
      <c r="K23" s="24">
        <f>-TRUNC(U$3*T$3*(Q$3-R$3*SIN((F23+K$9)*PI()/180)-SQRT(S$3^2-(O$3-P$3-R$3*COS((F23+K$9)*PI()/180))^2))/5)</f>
        <v>-66903</v>
      </c>
      <c r="L23" s="24">
        <f>-TRUNC(U$3*T$3*(Q$3-R$3*SIN((G23+L$9)*PI()/180)-SQRT(S$3^2-(O$3-P$3-R$3*COS((G23+L$9)*PI()/180))^2))/5)</f>
        <v>6332</v>
      </c>
      <c r="M23" s="25">
        <f>-TRUNC(K$3*J$3*(G$3-H$3*SIN((H23+M$9)*PI()/180)-SQRT(I$3^2-(E$3-F$3-H$3*COS((H23+M$9)*PI()/180))^2))/5)</f>
        <v>-1</v>
      </c>
      <c r="N23" s="54">
        <f t="shared" si="2"/>
        <v>11.295</v>
      </c>
      <c r="O23" s="55">
        <f t="shared" ref="O23:R23" si="22">TRUNC(J23*$M$8)</f>
        <v>-97183</v>
      </c>
      <c r="P23" s="55">
        <f t="shared" si="22"/>
        <v>-63557</v>
      </c>
      <c r="Q23" s="55">
        <f t="shared" si="22"/>
        <v>6015</v>
      </c>
      <c r="R23" s="68">
        <f t="shared" si="22"/>
        <v>0</v>
      </c>
      <c r="S23" s="1"/>
      <c r="T23" s="1"/>
      <c r="U23" s="1"/>
      <c r="V23" s="1"/>
      <c r="W23" s="1"/>
    </row>
    <row r="24" ht="14.25" spans="1:23">
      <c r="A24" s="1"/>
      <c r="B24" s="1"/>
      <c r="C24" s="27">
        <v>1</v>
      </c>
      <c r="D24" s="29">
        <f t="shared" si="4"/>
        <v>13.55</v>
      </c>
      <c r="E24" s="30">
        <v>0</v>
      </c>
      <c r="F24" s="30">
        <v>0</v>
      </c>
      <c r="G24" s="30">
        <v>0</v>
      </c>
      <c r="H24" s="31">
        <v>0</v>
      </c>
      <c r="I24" s="53">
        <f t="shared" si="1"/>
        <v>12.195</v>
      </c>
      <c r="J24" s="24">
        <f>-TRUNC(K$3*J$3*(G$3-H$3*SIN((E24+J$9)*PI()/180)-SQRT(I$3^2-(E$3-F$3-H$3*COS((E24+J$9)*PI()/180))^2))/5)</f>
        <v>-1</v>
      </c>
      <c r="K24" s="24">
        <f>-TRUNC(U$3*T$3*(Q$3-R$3*SIN((F24+K$9)*PI()/180)-SQRT(S$3^2-(O$3-P$3-R$3*COS((F24+K$9)*PI()/180))^2))/5)</f>
        <v>-2</v>
      </c>
      <c r="L24" s="24">
        <f>-TRUNC(U$3*T$3*(Q$3-R$3*SIN((G24+L$9)*PI()/180)-SQRT(S$3^2-(O$3-P$3-R$3*COS((G24+L$9)*PI()/180))^2))/5)</f>
        <v>-2</v>
      </c>
      <c r="M24" s="25">
        <f>-TRUNC(K$3*J$3*(G$3-H$3*SIN((H24+M$9)*PI()/180)-SQRT(I$3^2-(E$3-F$3-H$3*COS((H24+M$9)*PI()/180))^2))/5)</f>
        <v>-1</v>
      </c>
      <c r="N24" s="56">
        <f t="shared" si="2"/>
        <v>12.195</v>
      </c>
      <c r="O24" s="57">
        <f t="shared" ref="O24:R24" si="23">TRUNC(J24*$M$8)</f>
        <v>0</v>
      </c>
      <c r="P24" s="57">
        <f t="shared" si="23"/>
        <v>-1</v>
      </c>
      <c r="Q24" s="57">
        <f t="shared" si="23"/>
        <v>-1</v>
      </c>
      <c r="R24" s="69">
        <f t="shared" si="23"/>
        <v>0</v>
      </c>
      <c r="S24" s="1"/>
      <c r="T24" s="1"/>
      <c r="U24" s="1"/>
      <c r="V24" s="1"/>
      <c r="W24" s="1"/>
    </row>
    <row r="25" spans="1:40">
      <c r="A25">
        <v>2.97</v>
      </c>
      <c r="B25">
        <v>-1.27088414634146</v>
      </c>
      <c r="C25">
        <v>-2.90945121951219</v>
      </c>
      <c r="D25" s="28">
        <v>0</v>
      </c>
      <c r="E25" s="32">
        <f>-E168*180/PI()*RStart30!$B$23</f>
        <v>20.9578128357175</v>
      </c>
      <c r="F25" s="32">
        <f>F168*180/PI()*RStart30!$B$23</f>
        <v>2.68589115471677</v>
      </c>
      <c r="G25" s="32">
        <f>G168*180/PI()*RStart30!$B$23</f>
        <v>17.5815259298133</v>
      </c>
      <c r="H25" s="32">
        <f>-H168*180/PI()*RStart30!$B$23</f>
        <v>11.9611130542536</v>
      </c>
      <c r="I25" s="58">
        <f t="shared" ref="I25:I88" si="24">D25</f>
        <v>0</v>
      </c>
      <c r="J25" s="24">
        <f>-TRUNC(K$3*J$3*(G$3-H$3*SIN((E25+J$9)*PI()/180)-SQRT(I$3^2-(E$3-F$3-H$3*COS((E25+J$9)*PI()/180))^2))/5)</f>
        <v>-26931</v>
      </c>
      <c r="K25" s="24">
        <f>-TRUNC(U$3*T$3*(Q$3-R$3*SIN((F25+K$9)*PI()/180)-SQRT(S$3^2-(O$3-P$3-R$3*COS((F25+K$9)*PI()/180))^2))/5)</f>
        <v>-4451</v>
      </c>
      <c r="L25" s="24">
        <f>-TRUNC(U$3*T$3*(Q$3-R$3*SIN((G25+L$9)*PI()/180)-SQRT(S$3^2-(O$3-P$3-R$3*COS((G25+L$9)*PI()/180))^2))/5)</f>
        <v>-31263</v>
      </c>
      <c r="M25" s="25">
        <f>-TRUNC(K$3*J$3*(G$3-H$3*SIN((H25+M$9)*PI()/180)-SQRT(I$3^2-(E$3-F$3-H$3*COS((H25+M$9)*PI()/180))^2))/5)</f>
        <v>-12651</v>
      </c>
      <c r="N25" s="59">
        <f t="shared" si="2"/>
        <v>0</v>
      </c>
      <c r="O25" s="60">
        <v>0</v>
      </c>
      <c r="P25" s="60">
        <v>0</v>
      </c>
      <c r="Q25" s="60">
        <v>0</v>
      </c>
      <c r="R25" s="60">
        <v>0</v>
      </c>
      <c r="S25" s="1"/>
      <c r="T25" s="1">
        <f>RStart30!$T$25</f>
        <v>0.04</v>
      </c>
      <c r="U25" s="70"/>
      <c r="V25" s="1" t="e">
        <f>(O25-#REF!)/$T$25</f>
        <v>#REF!</v>
      </c>
      <c r="W25" s="1" t="e">
        <f>(P25-#REF!)/$T$25</f>
        <v>#REF!</v>
      </c>
      <c r="X25" s="1" t="e">
        <f>(Q25-#REF!)/$T$25</f>
        <v>#REF!</v>
      </c>
      <c r="Y25" s="1" t="e">
        <f>(R25-#REF!)/$T$25</f>
        <v>#REF!</v>
      </c>
      <c r="AA25" t="e">
        <f t="shared" ref="AA25:AD25" si="25">V25-V26</f>
        <v>#REF!</v>
      </c>
      <c r="AB25" t="e">
        <f t="shared" si="25"/>
        <v>#REF!</v>
      </c>
      <c r="AC25" t="e">
        <f t="shared" si="25"/>
        <v>#REF!</v>
      </c>
      <c r="AD25" t="e">
        <f t="shared" si="25"/>
        <v>#REF!</v>
      </c>
      <c r="AF25" t="e">
        <f t="shared" ref="AF25:AI25" si="26">AA25-AA26</f>
        <v>#REF!</v>
      </c>
      <c r="AG25" t="e">
        <f t="shared" si="26"/>
        <v>#REF!</v>
      </c>
      <c r="AH25" t="e">
        <f t="shared" si="26"/>
        <v>#REF!</v>
      </c>
      <c r="AI25" t="e">
        <f t="shared" si="26"/>
        <v>#REF!</v>
      </c>
      <c r="AK25" t="e">
        <f t="shared" ref="AK25:AN25" si="27">AF25-AF26</f>
        <v>#REF!</v>
      </c>
      <c r="AL25" t="e">
        <f t="shared" si="27"/>
        <v>#REF!</v>
      </c>
      <c r="AM25" t="e">
        <f t="shared" si="27"/>
        <v>#REF!</v>
      </c>
      <c r="AN25" t="e">
        <f t="shared" si="27"/>
        <v>#REF!</v>
      </c>
    </row>
    <row r="26" spans="1:40">
      <c r="A26">
        <v>2.985</v>
      </c>
      <c r="B26">
        <v>-1.27957317073171</v>
      </c>
      <c r="C26">
        <v>-2.92682926829268</v>
      </c>
      <c r="D26" s="28">
        <f t="shared" ref="D26:D89" si="28">D25+T25</f>
        <v>0.04</v>
      </c>
      <c r="E26" s="32">
        <f>-E169*180/PI()*RStart30!$B$23</f>
        <v>20.7217313631076</v>
      </c>
      <c r="F26" s="32">
        <f>F169*180/PI()*RStart30!$B$23</f>
        <v>2.40645895048211</v>
      </c>
      <c r="G26" s="32">
        <f>G169*180/PI()*RStart30!$B$23</f>
        <v>17.7309127573715</v>
      </c>
      <c r="H26" s="32">
        <f>-H169*180/PI()*RStart30!$B$23</f>
        <v>12.5753635739048</v>
      </c>
      <c r="I26" s="58">
        <f t="shared" si="24"/>
        <v>0.04</v>
      </c>
      <c r="J26" s="24">
        <f>-TRUNC(K$3*J$3*(G$3-H$3*SIN((E26+J$9)*PI()/180)-SQRT(I$3^2-(E$3-F$3-H$3*COS((E26+J$9)*PI()/180))^2))/5)</f>
        <v>-26513</v>
      </c>
      <c r="K26" s="24">
        <f>-TRUNC(U$3*T$3*(Q$3-R$3*SIN((F26+K$9)*PI()/180)-SQRT(S$3^2-(O$3-P$3-R$3*COS((F26+K$9)*PI()/180))^2))/5)</f>
        <v>-3982</v>
      </c>
      <c r="L26" s="24">
        <f>-TRUNC(U$3*T$3*(Q$3-R$3*SIN((G26+L$9)*PI()/180)-SQRT(S$3^2-(O$3-P$3-R$3*COS((G26+L$9)*PI()/180))^2))/5)</f>
        <v>-31546</v>
      </c>
      <c r="M26" s="25">
        <f>-TRUNC(K$3*J$3*(G$3-H$3*SIN((H26+M$9)*PI()/180)-SQRT(I$3^2-(E$3-F$3-H$3*COS((H26+M$9)*PI()/180))^2))/5)</f>
        <v>-13508</v>
      </c>
      <c r="N26" s="59">
        <f t="shared" si="2"/>
        <v>0.04</v>
      </c>
      <c r="O26" s="60">
        <f t="shared" ref="O26:O89" si="29">(J26-J25)/(I26-I25)</f>
        <v>10450</v>
      </c>
      <c r="P26" s="60">
        <f t="shared" ref="P26:P89" si="30">(K26-K25)/(D26-D25)</f>
        <v>11725</v>
      </c>
      <c r="Q26" s="60">
        <f t="shared" ref="Q26:Q89" si="31">(L26-L25)/(I26-I25)</f>
        <v>-7075</v>
      </c>
      <c r="R26" s="60">
        <f t="shared" ref="R26:R89" si="32">(M26-M25)/(I26-I25)</f>
        <v>-21425</v>
      </c>
      <c r="S26" s="1"/>
      <c r="T26" s="1">
        <f>RStart30!$T$25</f>
        <v>0.04</v>
      </c>
      <c r="U26" s="70"/>
      <c r="V26" s="1">
        <f t="shared" ref="V26:Y26" si="33">(O26-O25)/$T$25</f>
        <v>261250</v>
      </c>
      <c r="W26" s="1">
        <f t="shared" si="33"/>
        <v>293125</v>
      </c>
      <c r="X26" s="1">
        <f t="shared" si="33"/>
        <v>-176875</v>
      </c>
      <c r="Y26" s="1">
        <f t="shared" si="33"/>
        <v>-535625</v>
      </c>
      <c r="AA26">
        <f t="shared" ref="AA26:AD26" si="34">V26-V27</f>
        <v>269375</v>
      </c>
      <c r="AB26">
        <f t="shared" si="34"/>
        <v>290625</v>
      </c>
      <c r="AC26">
        <f t="shared" si="34"/>
        <v>-184375</v>
      </c>
      <c r="AD26">
        <f t="shared" si="34"/>
        <v>-525000</v>
      </c>
      <c r="AF26">
        <f t="shared" ref="AF26:AI26" si="35">AA26-AA27</f>
        <v>261250</v>
      </c>
      <c r="AG26">
        <f t="shared" si="35"/>
        <v>290625</v>
      </c>
      <c r="AH26">
        <f t="shared" si="35"/>
        <v>-179375</v>
      </c>
      <c r="AI26">
        <f t="shared" si="35"/>
        <v>-525000</v>
      </c>
      <c r="AK26">
        <f t="shared" ref="AK26:AN26" si="36">AF26-AF27</f>
        <v>256875</v>
      </c>
      <c r="AL26">
        <f t="shared" si="36"/>
        <v>286875</v>
      </c>
      <c r="AM26">
        <f t="shared" si="36"/>
        <v>-180625</v>
      </c>
      <c r="AN26">
        <f t="shared" si="36"/>
        <v>-527500</v>
      </c>
    </row>
    <row r="27" spans="1:40">
      <c r="A27">
        <v>3</v>
      </c>
      <c r="B27">
        <v>-1.29512195121951</v>
      </c>
      <c r="C27">
        <v>-2.94009146341463</v>
      </c>
      <c r="D27" s="28">
        <f t="shared" si="28"/>
        <v>0.08</v>
      </c>
      <c r="E27" s="32">
        <f>-E170*180/PI()*RStart30!$B$23</f>
        <v>20.4926603728958</v>
      </c>
      <c r="F27" s="32">
        <f>F170*180/PI()*RStart30!$B$23</f>
        <v>2.12466260779318</v>
      </c>
      <c r="G27" s="32">
        <f>G170*180/PI()*RStart30!$B$23</f>
        <v>17.8743769202015</v>
      </c>
      <c r="H27" s="32">
        <f>-H170*180/PI()*RStart30!$B$23</f>
        <v>13.1889356542308</v>
      </c>
      <c r="I27" s="58">
        <f t="shared" si="24"/>
        <v>0.08</v>
      </c>
      <c r="J27" s="24">
        <f>-TRUNC(K$3*J$3*(G$3-H$3*SIN((E27+J$9)*PI()/180)-SQRT(I$3^2-(E$3-F$3-H$3*COS((E27+J$9)*PI()/180))^2))/5)</f>
        <v>-26108</v>
      </c>
      <c r="K27" s="24">
        <f>-TRUNC(U$3*T$3*(Q$3-R$3*SIN((F27+K$9)*PI()/180)-SQRT(S$3^2-(O$3-P$3-R$3*COS((F27+K$9)*PI()/180))^2))/5)</f>
        <v>-3509</v>
      </c>
      <c r="L27" s="24">
        <f>-TRUNC(U$3*T$3*(Q$3-R$3*SIN((G27+L$9)*PI()/180)-SQRT(S$3^2-(O$3-P$3-R$3*COS((G27+L$9)*PI()/180))^2))/5)</f>
        <v>-31817</v>
      </c>
      <c r="M27" s="25">
        <f>-TRUNC(K$3*J$3*(G$3-H$3*SIN((H27+M$9)*PI()/180)-SQRT(I$3^2-(E$3-F$3-H$3*COS((H27+M$9)*PI()/180))^2))/5)</f>
        <v>-14382</v>
      </c>
      <c r="N27" s="59">
        <f t="shared" si="2"/>
        <v>0.08</v>
      </c>
      <c r="O27" s="60">
        <f t="shared" si="29"/>
        <v>10125</v>
      </c>
      <c r="P27" s="60">
        <f t="shared" si="30"/>
        <v>11825</v>
      </c>
      <c r="Q27" s="60">
        <f t="shared" si="31"/>
        <v>-6775</v>
      </c>
      <c r="R27" s="60">
        <f t="shared" si="32"/>
        <v>-21850</v>
      </c>
      <c r="S27" s="1"/>
      <c r="T27" s="1">
        <f>RStart30!$T$25</f>
        <v>0.04</v>
      </c>
      <c r="U27" s="70"/>
      <c r="V27" s="1">
        <f t="shared" ref="V27:Y27" si="37">(O27-O26)/$T$25</f>
        <v>-8125</v>
      </c>
      <c r="W27" s="1">
        <f t="shared" si="37"/>
        <v>2500</v>
      </c>
      <c r="X27" s="1">
        <f t="shared" si="37"/>
        <v>7500</v>
      </c>
      <c r="Y27" s="1">
        <f t="shared" si="37"/>
        <v>-10625</v>
      </c>
      <c r="AA27">
        <f t="shared" ref="AA27:AD27" si="38">V27-V28</f>
        <v>8124.99999999995</v>
      </c>
      <c r="AB27">
        <f t="shared" si="38"/>
        <v>-4.54747350886464e-11</v>
      </c>
      <c r="AC27">
        <f t="shared" si="38"/>
        <v>-4999.99999999998</v>
      </c>
      <c r="AD27">
        <f t="shared" si="38"/>
        <v>9.09494701772928e-11</v>
      </c>
      <c r="AF27">
        <f t="shared" ref="AF27:AI27" si="39">AA27-AA28</f>
        <v>4374.99999999982</v>
      </c>
      <c r="AG27">
        <f t="shared" si="39"/>
        <v>3749.99999999982</v>
      </c>
      <c r="AH27">
        <f t="shared" si="39"/>
        <v>1250.00000000009</v>
      </c>
      <c r="AI27">
        <f t="shared" si="39"/>
        <v>2500.00000000036</v>
      </c>
      <c r="AK27">
        <f t="shared" ref="AK27:AN27" si="40">AF27-AF28</f>
        <v>5624.99999999959</v>
      </c>
      <c r="AL27">
        <f t="shared" si="40"/>
        <v>8124.99999999959</v>
      </c>
      <c r="AM27">
        <f t="shared" si="40"/>
        <v>3750.0000000002</v>
      </c>
      <c r="AN27">
        <f t="shared" si="40"/>
        <v>5000.00000000082</v>
      </c>
    </row>
    <row r="28" spans="1:40">
      <c r="A28">
        <v>3.015</v>
      </c>
      <c r="B28">
        <v>-1.31432926829268</v>
      </c>
      <c r="C28">
        <v>-2.95015243902439</v>
      </c>
      <c r="D28" s="28">
        <f t="shared" si="28"/>
        <v>0.12</v>
      </c>
      <c r="E28" s="32">
        <f>-E171*180/PI()*RStart30!$B$23</f>
        <v>20.2765767316177</v>
      </c>
      <c r="F28" s="32">
        <f>F171*180/PI()*RStart30!$B$23</f>
        <v>1.83848497143645</v>
      </c>
      <c r="G28" s="32">
        <f>G171*180/PI()*RStart30!$B$23</f>
        <v>18.0067576728509</v>
      </c>
      <c r="H28" s="32">
        <f>-H171*180/PI()*RStart30!$B$23</f>
        <v>13.801035061136</v>
      </c>
      <c r="I28" s="58">
        <f t="shared" si="24"/>
        <v>0.12</v>
      </c>
      <c r="J28" s="24">
        <f>-TRUNC(K$3*J$3*(G$3-H$3*SIN((E28+J$9)*PI()/180)-SQRT(I$3^2-(E$3-F$3-H$3*COS((E28+J$9)*PI()/180))^2))/5)</f>
        <v>-25729</v>
      </c>
      <c r="K28" s="24">
        <f>-TRUNC(U$3*T$3*(Q$3-R$3*SIN((F28+K$9)*PI()/180)-SQRT(S$3^2-(O$3-P$3-R$3*COS((F28+K$9)*PI()/180))^2))/5)</f>
        <v>-3032</v>
      </c>
      <c r="L28" s="24">
        <f>-TRUNC(U$3*T$3*(Q$3-R$3*SIN((G28+L$9)*PI()/180)-SQRT(S$3^2-(O$3-P$3-R$3*COS((G28+L$9)*PI()/180))^2))/5)</f>
        <v>-32068</v>
      </c>
      <c r="M28" s="25">
        <f>-TRUNC(K$3*J$3*(G$3-H$3*SIN((H28+M$9)*PI()/180)-SQRT(I$3^2-(E$3-F$3-H$3*COS((H28+M$9)*PI()/180))^2))/5)</f>
        <v>-15273</v>
      </c>
      <c r="N28" s="59">
        <f t="shared" si="2"/>
        <v>0.12</v>
      </c>
      <c r="O28" s="60">
        <f t="shared" si="29"/>
        <v>9475</v>
      </c>
      <c r="P28" s="60">
        <f t="shared" si="30"/>
        <v>11925</v>
      </c>
      <c r="Q28" s="60">
        <f t="shared" si="31"/>
        <v>-6275</v>
      </c>
      <c r="R28" s="60">
        <f t="shared" si="32"/>
        <v>-22275</v>
      </c>
      <c r="S28" s="1"/>
      <c r="T28" s="1">
        <f>RStart30!$T$25</f>
        <v>0.04</v>
      </c>
      <c r="U28" s="70"/>
      <c r="V28" s="1">
        <f t="shared" ref="V28:Y28" si="41">(O28-O27)/$T$25</f>
        <v>-16250</v>
      </c>
      <c r="W28" s="1">
        <f t="shared" si="41"/>
        <v>2500.00000000005</v>
      </c>
      <c r="X28" s="1">
        <f t="shared" si="41"/>
        <v>12500</v>
      </c>
      <c r="Y28" s="1">
        <f t="shared" si="41"/>
        <v>-10625.0000000001</v>
      </c>
      <c r="AA28">
        <f t="shared" ref="AA28:AD28" si="42">V28-V29</f>
        <v>3750.00000000014</v>
      </c>
      <c r="AB28">
        <f t="shared" si="42"/>
        <v>-3749.99999999986</v>
      </c>
      <c r="AC28">
        <f t="shared" si="42"/>
        <v>-6250.00000000007</v>
      </c>
      <c r="AD28">
        <f t="shared" si="42"/>
        <v>-2500.00000000027</v>
      </c>
      <c r="AF28">
        <f t="shared" ref="AF28:AI28" si="43">AA28-AA29</f>
        <v>-1249.99999999977</v>
      </c>
      <c r="AG28">
        <f t="shared" si="43"/>
        <v>-4374.99999999977</v>
      </c>
      <c r="AH28">
        <f t="shared" si="43"/>
        <v>-2500.00000000011</v>
      </c>
      <c r="AI28">
        <f t="shared" si="43"/>
        <v>-2500.00000000045</v>
      </c>
      <c r="AK28">
        <f t="shared" ref="AK28:AN28" si="44">AF28-AF29</f>
        <v>-3749.9999999997</v>
      </c>
      <c r="AL28">
        <f t="shared" si="44"/>
        <v>-7499.99999999968</v>
      </c>
      <c r="AM28">
        <f t="shared" si="44"/>
        <v>-1875.00000000015</v>
      </c>
      <c r="AN28">
        <f t="shared" si="44"/>
        <v>-4375.00000000064</v>
      </c>
    </row>
    <row r="29" spans="1:40">
      <c r="A29">
        <v>3.03</v>
      </c>
      <c r="B29">
        <v>-1.33170731707317</v>
      </c>
      <c r="C29">
        <v>-2.95792682926829</v>
      </c>
      <c r="D29" s="28">
        <f t="shared" si="28"/>
        <v>0.16</v>
      </c>
      <c r="E29" s="32">
        <f>-E172*180/PI()*RStart30!$B$23</f>
        <v>20.078384900704</v>
      </c>
      <c r="F29" s="32">
        <f>F172*180/PI()*RStart30!$B$23</f>
        <v>1.54626870369372</v>
      </c>
      <c r="G29" s="32">
        <f>G172*180/PI()*RStart30!$B$23</f>
        <v>18.1236873007516</v>
      </c>
      <c r="H29" s="32">
        <f>-H172*180/PI()*RStart30!$B$23</f>
        <v>14.4107523960079</v>
      </c>
      <c r="I29" s="58">
        <f t="shared" si="24"/>
        <v>0.16</v>
      </c>
      <c r="J29" s="24">
        <f>-TRUNC(K$3*J$3*(G$3-H$3*SIN((E29+J$9)*PI()/180)-SQRT(I$3^2-(E$3-F$3-H$3*COS((E29+J$9)*PI()/180))^2))/5)</f>
        <v>-25382</v>
      </c>
      <c r="K29" s="24">
        <f>-TRUNC(U$3*T$3*(Q$3-R$3*SIN((F29+K$9)*PI()/180)-SQRT(S$3^2-(O$3-P$3-R$3*COS((F29+K$9)*PI()/180))^2))/5)</f>
        <v>-2545</v>
      </c>
      <c r="L29" s="24">
        <f>-TRUNC(U$3*T$3*(Q$3-R$3*SIN((G29+L$9)*PI()/180)-SQRT(S$3^2-(O$3-P$3-R$3*COS((G29+L$9)*PI()/180))^2))/5)</f>
        <v>-32289</v>
      </c>
      <c r="M29" s="25">
        <f>-TRUNC(K$3*J$3*(G$3-H$3*SIN((H29+M$9)*PI()/180)-SQRT(I$3^2-(E$3-F$3-H$3*COS((H29+M$9)*PI()/180))^2))/5)</f>
        <v>-16177</v>
      </c>
      <c r="N29" s="59">
        <f t="shared" si="2"/>
        <v>0.16</v>
      </c>
      <c r="O29" s="60">
        <f t="shared" si="29"/>
        <v>8675</v>
      </c>
      <c r="P29" s="60">
        <f t="shared" si="30"/>
        <v>12175</v>
      </c>
      <c r="Q29" s="60">
        <f t="shared" si="31"/>
        <v>-5525</v>
      </c>
      <c r="R29" s="60">
        <f t="shared" si="32"/>
        <v>-22600</v>
      </c>
      <c r="S29" s="1"/>
      <c r="T29" s="1">
        <f>RStart30!$T$25</f>
        <v>0.04</v>
      </c>
      <c r="U29" s="70"/>
      <c r="V29" s="1">
        <f t="shared" ref="V29:Y29" si="45">(O29-O28)/$T$25</f>
        <v>-20000.0000000001</v>
      </c>
      <c r="W29" s="1">
        <f t="shared" si="45"/>
        <v>6249.99999999991</v>
      </c>
      <c r="X29" s="1">
        <f t="shared" si="45"/>
        <v>18750</v>
      </c>
      <c r="Y29" s="1">
        <f t="shared" si="45"/>
        <v>-8124.99999999982</v>
      </c>
      <c r="AA29">
        <f t="shared" ref="AA29:AD29" si="46">V29-V30</f>
        <v>4999.99999999991</v>
      </c>
      <c r="AB29">
        <f t="shared" si="46"/>
        <v>624.999999999909</v>
      </c>
      <c r="AC29">
        <f t="shared" si="46"/>
        <v>-3749.99999999996</v>
      </c>
      <c r="AD29">
        <f t="shared" si="46"/>
        <v>1.81898940354586e-10</v>
      </c>
      <c r="AF29">
        <f t="shared" ref="AF29:AI29" si="47">AA29-AA30</f>
        <v>2499.99999999993</v>
      </c>
      <c r="AG29">
        <f t="shared" si="47"/>
        <v>3124.99999999991</v>
      </c>
      <c r="AH29">
        <f t="shared" si="47"/>
        <v>-624.999999999956</v>
      </c>
      <c r="AI29">
        <f t="shared" si="47"/>
        <v>1875.00000000018</v>
      </c>
      <c r="AK29">
        <f t="shared" ref="AK29:AN29" si="48">AF29-AF30</f>
        <v>2499.99999999997</v>
      </c>
      <c r="AL29">
        <f t="shared" si="48"/>
        <v>6249.99999999991</v>
      </c>
      <c r="AM29">
        <f t="shared" si="48"/>
        <v>-624.999999999945</v>
      </c>
      <c r="AN29">
        <f t="shared" si="48"/>
        <v>1875.00000000018</v>
      </c>
    </row>
    <row r="30" spans="1:40">
      <c r="A30">
        <v>3.045</v>
      </c>
      <c r="B30">
        <v>-1.34588414634146</v>
      </c>
      <c r="C30">
        <v>-2.96341463414634</v>
      </c>
      <c r="D30" s="28">
        <f t="shared" si="28"/>
        <v>0.2</v>
      </c>
      <c r="E30" s="32">
        <f>-E173*180/PI()*RStart30!$B$23</f>
        <v>19.9019775554148</v>
      </c>
      <c r="F30" s="32">
        <f>F173*180/PI()*RStart30!$B$23</f>
        <v>1.24669617352352</v>
      </c>
      <c r="G30" s="32">
        <f>G173*180/PI()*RStart30!$B$23</f>
        <v>18.2215497526671</v>
      </c>
      <c r="H30" s="32">
        <f>-H173*180/PI()*RStart30!$B$23</f>
        <v>15.0170765029297</v>
      </c>
      <c r="I30" s="58">
        <f t="shared" si="24"/>
        <v>0.2</v>
      </c>
      <c r="J30" s="24">
        <f>-TRUNC(K$3*J$3*(G$3-H$3*SIN((E30+J$9)*PI()/180)-SQRT(I$3^2-(E$3-F$3-H$3*COS((E30+J$9)*PI()/180))^2))/5)</f>
        <v>-25075</v>
      </c>
      <c r="K30" s="24">
        <f>-TRUNC(U$3*T$3*(Q$3-R$3*SIN((F30+K$9)*PI()/180)-SQRT(S$3^2-(O$3-P$3-R$3*COS((F30+K$9)*PI()/180))^2))/5)</f>
        <v>-2049</v>
      </c>
      <c r="L30" s="24">
        <f>-TRUNC(U$3*T$3*(Q$3-R$3*SIN((G30+L$9)*PI()/180)-SQRT(S$3^2-(O$3-P$3-R$3*COS((G30+L$9)*PI()/180))^2))/5)</f>
        <v>-32474</v>
      </c>
      <c r="M30" s="25">
        <f>-TRUNC(K$3*J$3*(G$3-H$3*SIN((H30+M$9)*PI()/180)-SQRT(I$3^2-(E$3-F$3-H$3*COS((H30+M$9)*PI()/180))^2))/5)</f>
        <v>-17094</v>
      </c>
      <c r="N30" s="59">
        <f t="shared" si="2"/>
        <v>0.2</v>
      </c>
      <c r="O30" s="60">
        <f t="shared" si="29"/>
        <v>7675</v>
      </c>
      <c r="P30" s="60">
        <f t="shared" si="30"/>
        <v>12400</v>
      </c>
      <c r="Q30" s="60">
        <f t="shared" si="31"/>
        <v>-4625</v>
      </c>
      <c r="R30" s="60">
        <f t="shared" si="32"/>
        <v>-22925</v>
      </c>
      <c r="S30" s="1"/>
      <c r="T30" s="1">
        <f>RStart30!$T$25</f>
        <v>0.04</v>
      </c>
      <c r="U30" s="70"/>
      <c r="V30" s="1">
        <f t="shared" ref="V30:Y30" si="49">(O30-O29)/$T$25</f>
        <v>-25000</v>
      </c>
      <c r="W30" s="1">
        <f t="shared" si="49"/>
        <v>5625</v>
      </c>
      <c r="X30" s="1">
        <f t="shared" si="49"/>
        <v>22500</v>
      </c>
      <c r="Y30" s="1">
        <f t="shared" si="49"/>
        <v>-8125</v>
      </c>
      <c r="AA30">
        <f t="shared" ref="AA30:AD30" si="50">V30-V31</f>
        <v>2499.99999999998</v>
      </c>
      <c r="AB30">
        <f t="shared" si="50"/>
        <v>-2500</v>
      </c>
      <c r="AC30">
        <f t="shared" si="50"/>
        <v>-3125</v>
      </c>
      <c r="AD30">
        <f t="shared" si="50"/>
        <v>-1875</v>
      </c>
      <c r="AF30">
        <f t="shared" ref="AF30:AI30" si="51">AA30-AA31</f>
        <v>-4.36557456851006e-11</v>
      </c>
      <c r="AG30">
        <f t="shared" si="51"/>
        <v>-3125</v>
      </c>
      <c r="AH30">
        <f t="shared" si="51"/>
        <v>-1.09139364212751e-11</v>
      </c>
      <c r="AI30">
        <f t="shared" si="51"/>
        <v>0</v>
      </c>
      <c r="AK30">
        <f t="shared" ref="AK30:AN30" si="52">AF30-AF31</f>
        <v>-3125.00000000013</v>
      </c>
      <c r="AL30">
        <f t="shared" si="52"/>
        <v>-5000.00000000023</v>
      </c>
      <c r="AM30">
        <f t="shared" si="52"/>
        <v>1250</v>
      </c>
      <c r="AN30">
        <f t="shared" si="52"/>
        <v>625.000000000364</v>
      </c>
    </row>
    <row r="31" spans="1:40">
      <c r="A31">
        <v>3.06</v>
      </c>
      <c r="B31">
        <v>-1.35731707317073</v>
      </c>
      <c r="C31">
        <v>-2.96570121951219</v>
      </c>
      <c r="D31" s="28">
        <f t="shared" si="28"/>
        <v>0.24</v>
      </c>
      <c r="E31" s="32">
        <f>-E174*180/PI()*RStart30!$B$23</f>
        <v>19.7502964902533</v>
      </c>
      <c r="F31" s="32">
        <f>F174*180/PI()*RStart30!$B$23</f>
        <v>0.938768944672064</v>
      </c>
      <c r="G31" s="32">
        <f>G174*180/PI()*RStart30!$B$23</f>
        <v>18.2974388147731</v>
      </c>
      <c r="H31" s="32">
        <f>-H174*180/PI()*RStart30!$B$23</f>
        <v>15.6189066726812</v>
      </c>
      <c r="I31" s="58">
        <f t="shared" si="24"/>
        <v>0.24</v>
      </c>
      <c r="J31" s="24">
        <f>-TRUNC(K$3*J$3*(G$3-H$3*SIN((E31+J$9)*PI()/180)-SQRT(I$3^2-(E$3-F$3-H$3*COS((E31+J$9)*PI()/180))^2))/5)</f>
        <v>-24812</v>
      </c>
      <c r="K31" s="24">
        <f>-TRUNC(U$3*T$3*(Q$3-R$3*SIN((F31+K$9)*PI()/180)-SQRT(S$3^2-(O$3-P$3-R$3*COS((F31+K$9)*PI()/180))^2))/5)</f>
        <v>-1540</v>
      </c>
      <c r="L31" s="24">
        <f>-TRUNC(U$3*T$3*(Q$3-R$3*SIN((G31+L$9)*PI()/180)-SQRT(S$3^2-(O$3-P$3-R$3*COS((G31+L$9)*PI()/180))^2))/5)</f>
        <v>-32618</v>
      </c>
      <c r="M31" s="25">
        <f>-TRUNC(K$3*J$3*(G$3-H$3*SIN((H31+M$9)*PI()/180)-SQRT(I$3^2-(E$3-F$3-H$3*COS((H31+M$9)*PI()/180))^2))/5)</f>
        <v>-18021</v>
      </c>
      <c r="N31" s="59">
        <f t="shared" si="2"/>
        <v>0.24</v>
      </c>
      <c r="O31" s="60">
        <f t="shared" si="29"/>
        <v>6575</v>
      </c>
      <c r="P31" s="60">
        <f t="shared" si="30"/>
        <v>12725</v>
      </c>
      <c r="Q31" s="60">
        <f t="shared" si="31"/>
        <v>-3600</v>
      </c>
      <c r="R31" s="60">
        <f t="shared" si="32"/>
        <v>-23175</v>
      </c>
      <c r="S31" s="1"/>
      <c r="T31" s="1">
        <f>RStart30!$T$25</f>
        <v>0.04</v>
      </c>
      <c r="U31" s="70"/>
      <c r="V31" s="1">
        <f t="shared" ref="V31:Y31" si="53">(O31-O30)/$T$25</f>
        <v>-27500</v>
      </c>
      <c r="W31" s="1">
        <f t="shared" si="53"/>
        <v>8125</v>
      </c>
      <c r="X31" s="1">
        <f t="shared" si="53"/>
        <v>25625</v>
      </c>
      <c r="Y31" s="1">
        <f t="shared" si="53"/>
        <v>-6250</v>
      </c>
      <c r="AA31">
        <f t="shared" ref="AA31:AD31" si="54">V31-V32</f>
        <v>2500.00000000002</v>
      </c>
      <c r="AB31">
        <f t="shared" si="54"/>
        <v>625</v>
      </c>
      <c r="AC31">
        <f t="shared" si="54"/>
        <v>-3124.99999999999</v>
      </c>
      <c r="AD31">
        <f t="shared" si="54"/>
        <v>-1875</v>
      </c>
      <c r="AF31">
        <f t="shared" ref="AF31:AI31" si="55">AA31-AA32</f>
        <v>3125.00000000009</v>
      </c>
      <c r="AG31">
        <f t="shared" si="55"/>
        <v>1875.00000000023</v>
      </c>
      <c r="AH31">
        <f t="shared" si="55"/>
        <v>-1250.00000000001</v>
      </c>
      <c r="AI31">
        <f t="shared" si="55"/>
        <v>-625.000000000364</v>
      </c>
      <c r="AK31">
        <f t="shared" ref="AK31:AN31" si="56">AF31-AF32</f>
        <v>6250.00000000024</v>
      </c>
      <c r="AL31">
        <f t="shared" si="56"/>
        <v>3750.00000000068</v>
      </c>
      <c r="AM31">
        <f t="shared" si="56"/>
        <v>-625.000000000073</v>
      </c>
      <c r="AN31">
        <f t="shared" si="56"/>
        <v>-1250.00000000109</v>
      </c>
    </row>
    <row r="32" spans="1:40">
      <c r="A32">
        <v>3.075</v>
      </c>
      <c r="B32">
        <v>-1.36280487804878</v>
      </c>
      <c r="C32">
        <v>-2.96432926829268</v>
      </c>
      <c r="D32" s="28">
        <f t="shared" si="28"/>
        <v>0.28</v>
      </c>
      <c r="E32" s="32">
        <f>-E175*180/PI()*RStart30!$B$23</f>
        <v>19.6253930660135</v>
      </c>
      <c r="F32" s="32">
        <f>F175*180/PI()*RStart30!$B$23</f>
        <v>0.621787779446171</v>
      </c>
      <c r="G32" s="32">
        <f>G175*180/PI()*RStart30!$B$23</f>
        <v>18.3491165139218</v>
      </c>
      <c r="H32" s="32">
        <f>-H175*180/PI()*RStart30!$B$23</f>
        <v>16.2150657634723</v>
      </c>
      <c r="I32" s="58">
        <f t="shared" si="24"/>
        <v>0.28</v>
      </c>
      <c r="J32" s="24">
        <f>-TRUNC(K$3*J$3*(G$3-H$3*SIN((E32+J$9)*PI()/180)-SQRT(I$3^2-(E$3-F$3-H$3*COS((E32+J$9)*PI()/180))^2))/5)</f>
        <v>-24597</v>
      </c>
      <c r="K32" s="24">
        <f>-TRUNC(U$3*T$3*(Q$3-R$3*SIN((F32+K$9)*PI()/180)-SQRT(S$3^2-(O$3-P$3-R$3*COS((F32+K$9)*PI()/180))^2))/5)</f>
        <v>-1019</v>
      </c>
      <c r="L32" s="24">
        <f>-TRUNC(U$3*T$3*(Q$3-R$3*SIN((G32+L$9)*PI()/180)-SQRT(S$3^2-(O$3-P$3-R$3*COS((G32+L$9)*PI()/180))^2))/5)</f>
        <v>-32716</v>
      </c>
      <c r="M32" s="25">
        <f>-TRUNC(K$3*J$3*(G$3-H$3*SIN((H32+M$9)*PI()/180)-SQRT(I$3^2-(E$3-F$3-H$3*COS((H32+M$9)*PI()/180))^2))/5)</f>
        <v>-18955</v>
      </c>
      <c r="N32" s="59">
        <f t="shared" si="2"/>
        <v>0.28</v>
      </c>
      <c r="O32" s="60">
        <f t="shared" si="29"/>
        <v>5375</v>
      </c>
      <c r="P32" s="60">
        <f t="shared" si="30"/>
        <v>13025</v>
      </c>
      <c r="Q32" s="60">
        <f t="shared" si="31"/>
        <v>-2450</v>
      </c>
      <c r="R32" s="60">
        <f t="shared" si="32"/>
        <v>-23350</v>
      </c>
      <c r="S32" s="1"/>
      <c r="T32" s="1">
        <f>RStart30!$T$25</f>
        <v>0.04</v>
      </c>
      <c r="U32" s="70"/>
      <c r="V32" s="1">
        <f t="shared" ref="V32:Y32" si="57">(O32-O31)/$T$25</f>
        <v>-30000</v>
      </c>
      <c r="W32" s="1">
        <f t="shared" si="57"/>
        <v>7500</v>
      </c>
      <c r="X32" s="1">
        <f t="shared" si="57"/>
        <v>28750</v>
      </c>
      <c r="Y32" s="1">
        <f t="shared" si="57"/>
        <v>-4375</v>
      </c>
      <c r="AA32">
        <f t="shared" ref="AA32:AD32" si="58">V32-V33</f>
        <v>-625.000000000069</v>
      </c>
      <c r="AB32">
        <f t="shared" si="58"/>
        <v>-1250.00000000023</v>
      </c>
      <c r="AC32">
        <f t="shared" si="58"/>
        <v>-1874.99999999998</v>
      </c>
      <c r="AD32">
        <f t="shared" si="58"/>
        <v>-1249.99999999964</v>
      </c>
      <c r="AF32">
        <f t="shared" ref="AF32:AI32" si="59">AA32-AA33</f>
        <v>-3125.00000000015</v>
      </c>
      <c r="AG32">
        <f t="shared" si="59"/>
        <v>-1875.00000000045</v>
      </c>
      <c r="AH32">
        <f t="shared" si="59"/>
        <v>-624.999999999935</v>
      </c>
      <c r="AI32">
        <f t="shared" si="59"/>
        <v>625.000000000728</v>
      </c>
      <c r="AK32">
        <f t="shared" ref="AK32:AN32" si="60">AF32-AF33</f>
        <v>-7500.00000000023</v>
      </c>
      <c r="AL32">
        <f t="shared" si="60"/>
        <v>-2500.00000000068</v>
      </c>
      <c r="AM32">
        <f t="shared" si="60"/>
        <v>625.000000000113</v>
      </c>
      <c r="AN32">
        <f t="shared" si="60"/>
        <v>625.000000001091</v>
      </c>
    </row>
    <row r="33" spans="1:40">
      <c r="A33">
        <v>3.09</v>
      </c>
      <c r="B33">
        <v>-1.35137195121951</v>
      </c>
      <c r="C33">
        <v>-2.96021341463415</v>
      </c>
      <c r="D33" s="28">
        <f t="shared" si="28"/>
        <v>0.32</v>
      </c>
      <c r="E33" s="32">
        <f>-E176*180/PI()*RStart30!$B$23</f>
        <v>19.5284890578977</v>
      </c>
      <c r="F33" s="32">
        <f>F176*180/PI()*RStart30!$B$23</f>
        <v>0.295331783049537</v>
      </c>
      <c r="G33" s="32">
        <f>G176*180/PI()*RStart30!$B$23</f>
        <v>18.3749714636102</v>
      </c>
      <c r="H33" s="32">
        <f>-H176*180/PI()*RStart30!$B$23</f>
        <v>16.8043129779018</v>
      </c>
      <c r="I33" s="58">
        <f t="shared" si="24"/>
        <v>0.32</v>
      </c>
      <c r="J33" s="24">
        <f>-TRUNC(K$3*J$3*(G$3-H$3*SIN((E33+J$9)*PI()/180)-SQRT(I$3^2-(E$3-F$3-H$3*COS((E33+J$9)*PI()/180))^2))/5)</f>
        <v>-24429</v>
      </c>
      <c r="K33" s="24">
        <f>-TRUNC(U$3*T$3*(Q$3-R$3*SIN((F33+K$9)*PI()/180)-SQRT(S$3^2-(O$3-P$3-R$3*COS((F33+K$9)*PI()/180))^2))/5)</f>
        <v>-484</v>
      </c>
      <c r="L33" s="24">
        <f>-TRUNC(U$3*T$3*(Q$3-R$3*SIN((G33+L$9)*PI()/180)-SQRT(S$3^2-(O$3-P$3-R$3*COS((G33+L$9)*PI()/180))^2))/5)</f>
        <v>-32765</v>
      </c>
      <c r="M33" s="25">
        <f>-TRUNC(K$3*J$3*(G$3-H$3*SIN((H33+M$9)*PI()/180)-SQRT(I$3^2-(E$3-F$3-H$3*COS((H33+M$9)*PI()/180))^2))/5)</f>
        <v>-19894</v>
      </c>
      <c r="N33" s="59">
        <f t="shared" si="2"/>
        <v>0.32</v>
      </c>
      <c r="O33" s="60">
        <f t="shared" si="29"/>
        <v>4200</v>
      </c>
      <c r="P33" s="60">
        <f t="shared" si="30"/>
        <v>13375</v>
      </c>
      <c r="Q33" s="60">
        <f t="shared" si="31"/>
        <v>-1225</v>
      </c>
      <c r="R33" s="60">
        <f t="shared" si="32"/>
        <v>-23475</v>
      </c>
      <c r="S33" s="1"/>
      <c r="T33" s="1">
        <f>RStart30!$T$25</f>
        <v>0.04</v>
      </c>
      <c r="U33" s="70"/>
      <c r="V33" s="1">
        <f t="shared" ref="V33:Y33" si="61">(O33-O32)/$T$25</f>
        <v>-29374.9999999999</v>
      </c>
      <c r="W33" s="1">
        <f t="shared" si="61"/>
        <v>8750.00000000023</v>
      </c>
      <c r="X33" s="1">
        <f t="shared" si="61"/>
        <v>30625</v>
      </c>
      <c r="Y33" s="1">
        <f t="shared" si="61"/>
        <v>-3125.00000000036</v>
      </c>
      <c r="AA33">
        <f t="shared" ref="AA33:AD33" si="62">V33-V34</f>
        <v>2500.00000000008</v>
      </c>
      <c r="AB33">
        <f t="shared" si="62"/>
        <v>625.000000000227</v>
      </c>
      <c r="AC33">
        <f t="shared" si="62"/>
        <v>-1250.00000000005</v>
      </c>
      <c r="AD33">
        <f t="shared" si="62"/>
        <v>-1875.00000000036</v>
      </c>
      <c r="AF33">
        <f t="shared" ref="AF33:AI33" si="63">AA33-AA34</f>
        <v>4375.00000000008</v>
      </c>
      <c r="AG33">
        <f t="shared" si="63"/>
        <v>625.000000000227</v>
      </c>
      <c r="AH33">
        <f t="shared" si="63"/>
        <v>-1250.00000000005</v>
      </c>
      <c r="AI33">
        <f t="shared" si="63"/>
        <v>-3.63797880709171e-10</v>
      </c>
      <c r="AK33">
        <f t="shared" ref="AK33:AN33" si="64">AF33-AF34</f>
        <v>5000.00000000008</v>
      </c>
      <c r="AL33">
        <f t="shared" si="64"/>
        <v>625.000000000227</v>
      </c>
      <c r="AM33">
        <f t="shared" si="64"/>
        <v>-2500.00000000004</v>
      </c>
      <c r="AN33">
        <f t="shared" si="64"/>
        <v>-625.000000000364</v>
      </c>
    </row>
    <row r="34" spans="1:40">
      <c r="A34">
        <v>3.105</v>
      </c>
      <c r="B34">
        <v>-1.32484756097561</v>
      </c>
      <c r="C34">
        <v>-2.95609756097561</v>
      </c>
      <c r="D34" s="28">
        <f t="shared" si="28"/>
        <v>0.36</v>
      </c>
      <c r="E34" s="32">
        <f>-E177*180/PI()*RStart30!$B$23</f>
        <v>19.4600372171556</v>
      </c>
      <c r="F34" s="32">
        <f>F177*180/PI()*RStart30!$B$23</f>
        <v>-0.0407613061654175</v>
      </c>
      <c r="G34" s="32">
        <f>G177*180/PI()*RStart30!$B$23</f>
        <v>18.3739772672441</v>
      </c>
      <c r="H34" s="32">
        <f>-H177*180/PI()*RStart30!$B$23</f>
        <v>17.3853563534375</v>
      </c>
      <c r="I34" s="58">
        <f t="shared" si="24"/>
        <v>0.36</v>
      </c>
      <c r="J34" s="24">
        <f>-TRUNC(K$3*J$3*(G$3-H$3*SIN((E34+J$9)*PI()/180)-SQRT(I$3^2-(E$3-F$3-H$3*COS((E34+J$9)*PI()/180))^2))/5)</f>
        <v>-24312</v>
      </c>
      <c r="K34" s="24">
        <f>-TRUNC(U$3*T$3*(Q$3-R$3*SIN((F34+K$9)*PI()/180)-SQRT(S$3^2-(O$3-P$3-R$3*COS((F34+K$9)*PI()/180))^2))/5)</f>
        <v>64</v>
      </c>
      <c r="L34" s="24">
        <f>-TRUNC(U$3*T$3*(Q$3-R$3*SIN((G34+L$9)*PI()/180)-SQRT(S$3^2-(O$3-P$3-R$3*COS((G34+L$9)*PI()/180))^2))/5)</f>
        <v>-32763</v>
      </c>
      <c r="M34" s="25">
        <f>-TRUNC(K$3*J$3*(G$3-H$3*SIN((H34+M$9)*PI()/180)-SQRT(I$3^2-(E$3-F$3-H$3*COS((H34+M$9)*PI()/180))^2))/5)</f>
        <v>-20835</v>
      </c>
      <c r="N34" s="59">
        <f t="shared" si="2"/>
        <v>0.36</v>
      </c>
      <c r="O34" s="60">
        <f t="shared" si="29"/>
        <v>2925</v>
      </c>
      <c r="P34" s="60">
        <f t="shared" si="30"/>
        <v>13700</v>
      </c>
      <c r="Q34" s="60">
        <f t="shared" si="31"/>
        <v>50</v>
      </c>
      <c r="R34" s="60">
        <f t="shared" si="32"/>
        <v>-23525</v>
      </c>
      <c r="S34" s="1"/>
      <c r="T34" s="1">
        <f>RStart30!$T$25</f>
        <v>0.04</v>
      </c>
      <c r="U34" s="70"/>
      <c r="V34" s="1">
        <f t="shared" ref="V34:Y34" si="65">(O34-O33)/$T$25</f>
        <v>-31875</v>
      </c>
      <c r="W34" s="1">
        <f t="shared" si="65"/>
        <v>8125</v>
      </c>
      <c r="X34" s="1">
        <f t="shared" si="65"/>
        <v>31875</v>
      </c>
      <c r="Y34" s="1">
        <f t="shared" si="65"/>
        <v>-1250</v>
      </c>
      <c r="AA34">
        <f t="shared" ref="AA34:AD34" si="66">V34-V35</f>
        <v>-1875</v>
      </c>
      <c r="AB34">
        <f t="shared" si="66"/>
        <v>0</v>
      </c>
      <c r="AC34">
        <f t="shared" si="66"/>
        <v>0</v>
      </c>
      <c r="AD34">
        <f t="shared" si="66"/>
        <v>-1875</v>
      </c>
      <c r="AF34">
        <f t="shared" ref="AF34:AI34" si="67">AA34-AA35</f>
        <v>-625</v>
      </c>
      <c r="AG34">
        <f t="shared" si="67"/>
        <v>0</v>
      </c>
      <c r="AH34">
        <f t="shared" si="67"/>
        <v>1250</v>
      </c>
      <c r="AI34">
        <f t="shared" si="67"/>
        <v>625</v>
      </c>
      <c r="AK34">
        <f t="shared" ref="AK34:AN34" si="68">AF34-AF35</f>
        <v>0</v>
      </c>
      <c r="AL34">
        <f t="shared" si="68"/>
        <v>1250</v>
      </c>
      <c r="AM34">
        <f t="shared" si="68"/>
        <v>4375</v>
      </c>
      <c r="AN34">
        <f t="shared" si="68"/>
        <v>1250</v>
      </c>
    </row>
    <row r="35" spans="1:40">
      <c r="A35">
        <v>3.12</v>
      </c>
      <c r="B35">
        <v>-1.29192073170732</v>
      </c>
      <c r="C35">
        <v>-2.95060975609756</v>
      </c>
      <c r="D35" s="28">
        <f t="shared" si="28"/>
        <v>0.4</v>
      </c>
      <c r="E35" s="32">
        <f>-E178*180/PI()*RStart30!$B$23</f>
        <v>19.4197820619064</v>
      </c>
      <c r="F35" s="32">
        <f>F178*180/PI()*RStart30!$B$23</f>
        <v>-0.386415972361295</v>
      </c>
      <c r="G35" s="32">
        <f>G178*180/PI()*RStart30!$B$23</f>
        <v>18.3456508641064</v>
      </c>
      <c r="H35" s="32">
        <f>-H178*180/PI()*RStart30!$B$23</f>
        <v>17.9568659404454</v>
      </c>
      <c r="I35" s="58">
        <f t="shared" si="24"/>
        <v>0.4</v>
      </c>
      <c r="J35" s="24">
        <f>-TRUNC(K$3*J$3*(G$3-H$3*SIN((E35+J$9)*PI()/180)-SQRT(I$3^2-(E$3-F$3-H$3*COS((E35+J$9)*PI()/180))^2))/5)</f>
        <v>-24243</v>
      </c>
      <c r="K35" s="24">
        <f>-TRUNC(U$3*T$3*(Q$3-R$3*SIN((F35+K$9)*PI()/180)-SQRT(S$3^2-(O$3-P$3-R$3*COS((F35+K$9)*PI()/180))^2))/5)</f>
        <v>625</v>
      </c>
      <c r="L35" s="24">
        <f>-TRUNC(U$3*T$3*(Q$3-R$3*SIN((G35+L$9)*PI()/180)-SQRT(S$3^2-(O$3-P$3-R$3*COS((G35+L$9)*PI()/180))^2))/5)</f>
        <v>-32710</v>
      </c>
      <c r="M35" s="25">
        <f>-TRUNC(K$3*J$3*(G$3-H$3*SIN((H35+M$9)*PI()/180)-SQRT(I$3^2-(E$3-F$3-H$3*COS((H35+M$9)*PI()/180))^2))/5)</f>
        <v>-21775</v>
      </c>
      <c r="N35" s="59">
        <f t="shared" si="2"/>
        <v>0.4</v>
      </c>
      <c r="O35" s="60">
        <f t="shared" si="29"/>
        <v>1725</v>
      </c>
      <c r="P35" s="60">
        <f t="shared" si="30"/>
        <v>14025</v>
      </c>
      <c r="Q35" s="60">
        <f t="shared" si="31"/>
        <v>1325</v>
      </c>
      <c r="R35" s="60">
        <f t="shared" si="32"/>
        <v>-23500</v>
      </c>
      <c r="S35" s="1"/>
      <c r="T35" s="1">
        <f>RStart30!$T$25</f>
        <v>0.04</v>
      </c>
      <c r="U35" s="70"/>
      <c r="V35" s="1">
        <f t="shared" ref="V35:Y35" si="69">(O35-O34)/$T$25</f>
        <v>-30000</v>
      </c>
      <c r="W35" s="1">
        <f t="shared" si="69"/>
        <v>8125</v>
      </c>
      <c r="X35" s="1">
        <f t="shared" si="69"/>
        <v>31875</v>
      </c>
      <c r="Y35" s="1">
        <f t="shared" si="69"/>
        <v>625</v>
      </c>
      <c r="AA35">
        <f t="shared" ref="AA35:AD35" si="70">V35-V36</f>
        <v>-1250</v>
      </c>
      <c r="AB35">
        <f t="shared" si="70"/>
        <v>0</v>
      </c>
      <c r="AC35">
        <f t="shared" si="70"/>
        <v>-1250</v>
      </c>
      <c r="AD35">
        <f t="shared" si="70"/>
        <v>-2500</v>
      </c>
      <c r="AF35">
        <f t="shared" ref="AF35:AI35" si="71">AA35-AA36</f>
        <v>-625</v>
      </c>
      <c r="AG35">
        <f t="shared" si="71"/>
        <v>-1250</v>
      </c>
      <c r="AH35">
        <f t="shared" si="71"/>
        <v>-3125</v>
      </c>
      <c r="AI35">
        <f t="shared" si="71"/>
        <v>-625</v>
      </c>
      <c r="AK35">
        <f t="shared" ref="AK35:AN35" si="72">AF35-AF36</f>
        <v>-2500</v>
      </c>
      <c r="AL35">
        <f t="shared" si="72"/>
        <v>-1875</v>
      </c>
      <c r="AM35">
        <f t="shared" si="72"/>
        <v>-4375.00000000001</v>
      </c>
      <c r="AN35">
        <f t="shared" si="72"/>
        <v>0</v>
      </c>
    </row>
    <row r="36" spans="1:40">
      <c r="A36">
        <v>3.135</v>
      </c>
      <c r="B36">
        <v>-1.25807926829268</v>
      </c>
      <c r="C36">
        <v>-2.94192073170732</v>
      </c>
      <c r="D36" s="28">
        <f t="shared" si="28"/>
        <v>0.44</v>
      </c>
      <c r="E36" s="32">
        <f>-E179*180/PI()*RStart30!$B$23</f>
        <v>19.406820610665</v>
      </c>
      <c r="F36" s="32">
        <f>F179*180/PI()*RStart30!$B$23</f>
        <v>-0.741338803851208</v>
      </c>
      <c r="G36" s="32">
        <f>G179*180/PI()*RStart30!$B$23</f>
        <v>18.2900107034382</v>
      </c>
      <c r="H36" s="32">
        <f>-H179*180/PI()*RStart30!$B$23</f>
        <v>18.5174862353737</v>
      </c>
      <c r="I36" s="58">
        <f t="shared" si="24"/>
        <v>0.44</v>
      </c>
      <c r="J36" s="24">
        <f>-TRUNC(K$3*J$3*(G$3-H$3*SIN((E36+J$9)*PI()/180)-SQRT(I$3^2-(E$3-F$3-H$3*COS((E36+J$9)*PI()/180))^2))/5)</f>
        <v>-24220</v>
      </c>
      <c r="K36" s="24">
        <f>-TRUNC(U$3*T$3*(Q$3-R$3*SIN((F36+K$9)*PI()/180)-SQRT(S$3^2-(O$3-P$3-R$3*COS((F36+K$9)*PI()/180))^2))/5)</f>
        <v>1199</v>
      </c>
      <c r="L36" s="24">
        <f>-TRUNC(U$3*T$3*(Q$3-R$3*SIN((G36+L$9)*PI()/180)-SQRT(S$3^2-(O$3-P$3-R$3*COS((G36+L$9)*PI()/180))^2))/5)</f>
        <v>-32604</v>
      </c>
      <c r="M36" s="25">
        <f>-TRUNC(K$3*J$3*(G$3-H$3*SIN((H36+M$9)*PI()/180)-SQRT(I$3^2-(E$3-F$3-H$3*COS((H36+M$9)*PI()/180))^2))/5)</f>
        <v>-22710</v>
      </c>
      <c r="N36" s="59">
        <f t="shared" si="2"/>
        <v>0.44</v>
      </c>
      <c r="O36" s="60">
        <f t="shared" si="29"/>
        <v>575</v>
      </c>
      <c r="P36" s="60">
        <f t="shared" si="30"/>
        <v>14350</v>
      </c>
      <c r="Q36" s="60">
        <f t="shared" si="31"/>
        <v>2650</v>
      </c>
      <c r="R36" s="60">
        <f t="shared" si="32"/>
        <v>-23375</v>
      </c>
      <c r="S36" s="1"/>
      <c r="T36" s="1">
        <f>RStart30!$T$25</f>
        <v>0.04</v>
      </c>
      <c r="U36" s="70"/>
      <c r="V36" s="1">
        <f t="shared" ref="V36:Y36" si="73">(O36-O35)/$T$25</f>
        <v>-28750</v>
      </c>
      <c r="W36" s="1">
        <f t="shared" si="73"/>
        <v>8125</v>
      </c>
      <c r="X36" s="1">
        <f t="shared" si="73"/>
        <v>33125</v>
      </c>
      <c r="Y36" s="1">
        <f t="shared" si="73"/>
        <v>3125</v>
      </c>
      <c r="AA36">
        <f t="shared" ref="AA36:AD36" si="74">V36-V37</f>
        <v>-625</v>
      </c>
      <c r="AB36">
        <f t="shared" si="74"/>
        <v>1250</v>
      </c>
      <c r="AC36">
        <f t="shared" si="74"/>
        <v>1875</v>
      </c>
      <c r="AD36">
        <f t="shared" si="74"/>
        <v>-1875</v>
      </c>
      <c r="AF36">
        <f t="shared" ref="AF36:AI36" si="75">AA36-AA37</f>
        <v>1875</v>
      </c>
      <c r="AG36">
        <f t="shared" si="75"/>
        <v>625</v>
      </c>
      <c r="AH36">
        <f t="shared" si="75"/>
        <v>1250.00000000001</v>
      </c>
      <c r="AI36">
        <f t="shared" si="75"/>
        <v>-625</v>
      </c>
      <c r="AK36">
        <f t="shared" ref="AK36:AN36" si="76">AF36-AF37</f>
        <v>1874.99999999992</v>
      </c>
      <c r="AL36">
        <f t="shared" si="76"/>
        <v>1250.0000000005</v>
      </c>
      <c r="AM36">
        <f t="shared" si="76"/>
        <v>1875.00000000025</v>
      </c>
      <c r="AN36">
        <f t="shared" si="76"/>
        <v>-2500.00000000082</v>
      </c>
    </row>
    <row r="37" spans="1:40">
      <c r="A37">
        <v>3.15</v>
      </c>
      <c r="B37">
        <v>-1.22378048780488</v>
      </c>
      <c r="C37">
        <v>-2.93231707317073</v>
      </c>
      <c r="D37" s="28">
        <f t="shared" si="28"/>
        <v>0.48</v>
      </c>
      <c r="E37" s="32">
        <f>-E180*180/PI()*RStart30!$B$23</f>
        <v>19.419662886685</v>
      </c>
      <c r="F37" s="32">
        <f>F180*180/PI()*RStart30!$B$23</f>
        <v>-1.10503917687519</v>
      </c>
      <c r="G37" s="32">
        <f>G180*180/PI()*RStart30!$B$23</f>
        <v>18.2075353195898</v>
      </c>
      <c r="H37" s="32">
        <f>-H180*180/PI()*RStart30!$B$23</f>
        <v>19.0658492441907</v>
      </c>
      <c r="I37" s="58">
        <f t="shared" si="24"/>
        <v>0.48</v>
      </c>
      <c r="J37" s="24">
        <f>-TRUNC(K$3*J$3*(G$3-H$3*SIN((E37+J$9)*PI()/180)-SQRT(I$3^2-(E$3-F$3-H$3*COS((E37+J$9)*PI()/180))^2))/5)</f>
        <v>-24242</v>
      </c>
      <c r="K37" s="24">
        <f>-TRUNC(U$3*T$3*(Q$3-R$3*SIN((F37+K$9)*PI()/180)-SQRT(S$3^2-(O$3-P$3-R$3*COS((F37+K$9)*PI()/180))^2))/5)</f>
        <v>1784</v>
      </c>
      <c r="L37" s="24">
        <f>-TRUNC(U$3*T$3*(Q$3-R$3*SIN((G37+L$9)*PI()/180)-SQRT(S$3^2-(O$3-P$3-R$3*COS((G37+L$9)*PI()/180))^2))/5)</f>
        <v>-32448</v>
      </c>
      <c r="M37" s="25">
        <f>-TRUNC(K$3*J$3*(G$3-H$3*SIN((H37+M$9)*PI()/180)-SQRT(I$3^2-(E$3-F$3-H$3*COS((H37+M$9)*PI()/180))^2))/5)</f>
        <v>-23637</v>
      </c>
      <c r="N37" s="59">
        <f t="shared" si="2"/>
        <v>0.48</v>
      </c>
      <c r="O37" s="60">
        <f t="shared" si="29"/>
        <v>-550</v>
      </c>
      <c r="P37" s="60">
        <f t="shared" si="30"/>
        <v>14625</v>
      </c>
      <c r="Q37" s="60">
        <f t="shared" si="31"/>
        <v>3900</v>
      </c>
      <c r="R37" s="60">
        <f t="shared" si="32"/>
        <v>-23175</v>
      </c>
      <c r="S37" s="1"/>
      <c r="T37" s="1">
        <f>RStart30!$T$25</f>
        <v>0.04</v>
      </c>
      <c r="U37" s="70"/>
      <c r="V37" s="1">
        <f t="shared" ref="V37:Y37" si="77">(O37-O36)/$T$25</f>
        <v>-28125</v>
      </c>
      <c r="W37" s="1">
        <f t="shared" si="77"/>
        <v>6875</v>
      </c>
      <c r="X37" s="1">
        <f t="shared" si="77"/>
        <v>31250</v>
      </c>
      <c r="Y37" s="1">
        <f t="shared" si="77"/>
        <v>5000</v>
      </c>
      <c r="AA37">
        <f t="shared" ref="AA37:AD37" si="78">V37-V38</f>
        <v>-2500</v>
      </c>
      <c r="AB37">
        <f t="shared" si="78"/>
        <v>625</v>
      </c>
      <c r="AC37">
        <f t="shared" si="78"/>
        <v>624.999999999989</v>
      </c>
      <c r="AD37">
        <f t="shared" si="78"/>
        <v>-1250</v>
      </c>
      <c r="AF37">
        <f t="shared" ref="AF37:AI37" si="79">AA37-AA38</f>
        <v>8.36735125631094e-11</v>
      </c>
      <c r="AG37">
        <f t="shared" si="79"/>
        <v>-625.0000000005</v>
      </c>
      <c r="AH37">
        <f t="shared" si="79"/>
        <v>-625.000000000236</v>
      </c>
      <c r="AI37">
        <f t="shared" si="79"/>
        <v>1875.00000000082</v>
      </c>
      <c r="AK37">
        <f t="shared" ref="AK37:AN37" si="80">AF37-AF38</f>
        <v>-1249.99999999977</v>
      </c>
      <c r="AL37">
        <f t="shared" si="80"/>
        <v>-1250.0000000015</v>
      </c>
      <c r="AM37">
        <f t="shared" si="80"/>
        <v>-6.43922248855233e-10</v>
      </c>
      <c r="AN37">
        <f t="shared" si="80"/>
        <v>3125.00000000255</v>
      </c>
    </row>
    <row r="38" spans="1:40">
      <c r="A38">
        <v>3.165</v>
      </c>
      <c r="B38">
        <v>-1.16981707317073</v>
      </c>
      <c r="C38">
        <v>-2.92865853658537</v>
      </c>
      <c r="D38" s="28">
        <f t="shared" si="28"/>
        <v>0.52</v>
      </c>
      <c r="E38" s="32">
        <f>-E181*180/PI()*RStart30!$B$23</f>
        <v>19.4562928233729</v>
      </c>
      <c r="F38" s="32">
        <f>F181*180/PI()*RStart30!$B$23</f>
        <v>-1.47684930912301</v>
      </c>
      <c r="G38" s="32">
        <f>G181*180/PI()*RStart30!$B$23</f>
        <v>18.0991216779896</v>
      </c>
      <c r="H38" s="32">
        <f>-H181*180/PI()*RStart30!$B$23</f>
        <v>19.6005870874564</v>
      </c>
      <c r="I38" s="58">
        <f t="shared" si="24"/>
        <v>0.52</v>
      </c>
      <c r="J38" s="24">
        <f>-TRUNC(K$3*J$3*(G$3-H$3*SIN((E38+J$9)*PI()/180)-SQRT(I$3^2-(E$3-F$3-H$3*COS((E38+J$9)*PI()/180))^2))/5)</f>
        <v>-24305</v>
      </c>
      <c r="K38" s="24">
        <f>-TRUNC(U$3*T$3*(Q$3-R$3*SIN((F38+K$9)*PI()/180)-SQRT(S$3^2-(O$3-P$3-R$3*COS((F38+K$9)*PI()/180))^2))/5)</f>
        <v>2379</v>
      </c>
      <c r="L38" s="24">
        <f>-TRUNC(U$3*T$3*(Q$3-R$3*SIN((G38+L$9)*PI()/180)-SQRT(S$3^2-(O$3-P$3-R$3*COS((G38+L$9)*PI()/180))^2))/5)</f>
        <v>-32243</v>
      </c>
      <c r="M38" s="25">
        <f>-TRUNC(K$3*J$3*(G$3-H$3*SIN((H38+M$9)*PI()/180)-SQRT(I$3^2-(E$3-F$3-H$3*COS((H38+M$9)*PI()/180))^2))/5)</f>
        <v>-24554</v>
      </c>
      <c r="N38" s="59">
        <f t="shared" si="2"/>
        <v>0.52</v>
      </c>
      <c r="O38" s="60">
        <f t="shared" si="29"/>
        <v>-1575</v>
      </c>
      <c r="P38" s="60">
        <f t="shared" si="30"/>
        <v>14875</v>
      </c>
      <c r="Q38" s="60">
        <f t="shared" si="31"/>
        <v>5125</v>
      </c>
      <c r="R38" s="60">
        <f t="shared" si="32"/>
        <v>-22925</v>
      </c>
      <c r="S38" s="1"/>
      <c r="T38" s="1">
        <f>RStart30!$T$25</f>
        <v>0.04</v>
      </c>
      <c r="U38" s="70"/>
      <c r="V38" s="1">
        <f t="shared" ref="V38:Y38" si="81">(O38-O37)/$T$25</f>
        <v>-25625</v>
      </c>
      <c r="W38" s="1">
        <f t="shared" si="81"/>
        <v>6250</v>
      </c>
      <c r="X38" s="1">
        <f t="shared" si="81"/>
        <v>30625</v>
      </c>
      <c r="Y38" s="1">
        <f t="shared" si="81"/>
        <v>6250</v>
      </c>
      <c r="AA38">
        <f t="shared" ref="AA38:AD38" si="82">V38-V39</f>
        <v>-2500.00000000008</v>
      </c>
      <c r="AB38">
        <f t="shared" si="82"/>
        <v>1250.0000000005</v>
      </c>
      <c r="AC38">
        <f t="shared" si="82"/>
        <v>1250.00000000023</v>
      </c>
      <c r="AD38">
        <f t="shared" si="82"/>
        <v>-3125.00000000082</v>
      </c>
      <c r="AF38">
        <f t="shared" ref="AF38:AI38" si="83">AA38-AA39</f>
        <v>1249.99999999985</v>
      </c>
      <c r="AG38">
        <f t="shared" si="83"/>
        <v>625.000000001</v>
      </c>
      <c r="AH38">
        <f t="shared" si="83"/>
        <v>-624.999999999593</v>
      </c>
      <c r="AI38">
        <f t="shared" si="83"/>
        <v>-1250.00000000173</v>
      </c>
      <c r="AK38">
        <f t="shared" ref="AK38:AN38" si="84">AF38-AF39</f>
        <v>2499.99999999978</v>
      </c>
      <c r="AL38">
        <f t="shared" si="84"/>
        <v>1250.00000000155</v>
      </c>
      <c r="AM38">
        <f t="shared" si="84"/>
        <v>625.000000000589</v>
      </c>
      <c r="AN38">
        <f t="shared" si="84"/>
        <v>-1875.00000000273</v>
      </c>
    </row>
    <row r="39" spans="1:40">
      <c r="A39">
        <v>3.18</v>
      </c>
      <c r="B39">
        <v>-1.10487804878049</v>
      </c>
      <c r="C39">
        <v>-2.93094512195122</v>
      </c>
      <c r="D39" s="28">
        <f t="shared" si="28"/>
        <v>0.56</v>
      </c>
      <c r="E39" s="32">
        <f>-E182*180/PI()*RStart30!$B$23</f>
        <v>19.5142287113347</v>
      </c>
      <c r="F39" s="32">
        <f>F182*180/PI()*RStart30!$B$23</f>
        <v>-1.85594471432747</v>
      </c>
      <c r="G39" s="32">
        <f>G182*180/PI()*RStart30!$B$23</f>
        <v>17.9660433492247</v>
      </c>
      <c r="H39" s="32">
        <f>-H182*180/PI()*RStart30!$B$23</f>
        <v>20.1203447772811</v>
      </c>
      <c r="I39" s="58">
        <f t="shared" si="24"/>
        <v>0.56</v>
      </c>
      <c r="J39" s="24">
        <f>-TRUNC(K$3*J$3*(G$3-H$3*SIN((E39+J$9)*PI()/180)-SQRT(I$3^2-(E$3-F$3-H$3*COS((E39+J$9)*PI()/180))^2))/5)</f>
        <v>-24405</v>
      </c>
      <c r="K39" s="24">
        <f>-TRUNC(U$3*T$3*(Q$3-R$3*SIN((F39+K$9)*PI()/180)-SQRT(S$3^2-(O$3-P$3-R$3*COS((F39+K$9)*PI()/180))^2))/5)</f>
        <v>2982</v>
      </c>
      <c r="L39" s="24">
        <f>-TRUNC(U$3*T$3*(Q$3-R$3*SIN((G39+L$9)*PI()/180)-SQRT(S$3^2-(O$3-P$3-R$3*COS((G39+L$9)*PI()/180))^2))/5)</f>
        <v>-31991</v>
      </c>
      <c r="M39" s="25">
        <f>-TRUNC(K$3*J$3*(G$3-H$3*SIN((H39+M$9)*PI()/180)-SQRT(I$3^2-(E$3-F$3-H$3*COS((H39+M$9)*PI()/180))^2))/5)</f>
        <v>-25456</v>
      </c>
      <c r="N39" s="59">
        <f t="shared" si="2"/>
        <v>0.56</v>
      </c>
      <c r="O39" s="60">
        <f t="shared" si="29"/>
        <v>-2500</v>
      </c>
      <c r="P39" s="60">
        <f t="shared" si="30"/>
        <v>15075</v>
      </c>
      <c r="Q39" s="60">
        <f t="shared" si="31"/>
        <v>6299.99999999999</v>
      </c>
      <c r="R39" s="60">
        <f t="shared" si="32"/>
        <v>-22550</v>
      </c>
      <c r="S39" s="1"/>
      <c r="T39" s="1">
        <f>RStart30!$T$25</f>
        <v>0.04</v>
      </c>
      <c r="U39" s="70"/>
      <c r="V39" s="1">
        <f t="shared" ref="V39:Y39" si="85">(O39-O38)/$T$25</f>
        <v>-23124.9999999999</v>
      </c>
      <c r="W39" s="1">
        <f t="shared" si="85"/>
        <v>4999.9999999995</v>
      </c>
      <c r="X39" s="1">
        <f t="shared" si="85"/>
        <v>29374.9999999998</v>
      </c>
      <c r="Y39" s="1">
        <f t="shared" si="85"/>
        <v>9375.00000000082</v>
      </c>
      <c r="AA39">
        <f t="shared" ref="AA39:AD39" si="86">V39-V40</f>
        <v>-3749.99999999994</v>
      </c>
      <c r="AB39">
        <f t="shared" si="86"/>
        <v>624.9999999995</v>
      </c>
      <c r="AC39">
        <f t="shared" si="86"/>
        <v>1874.99999999982</v>
      </c>
      <c r="AD39">
        <f t="shared" si="86"/>
        <v>-1874.99999999909</v>
      </c>
      <c r="AF39">
        <f t="shared" ref="AF39:AI39" si="87">AA39-AA40</f>
        <v>-1249.99999999993</v>
      </c>
      <c r="AG39">
        <f t="shared" si="87"/>
        <v>-625.000000000546</v>
      </c>
      <c r="AH39">
        <f t="shared" si="87"/>
        <v>-1250.00000000018</v>
      </c>
      <c r="AI39">
        <f t="shared" si="87"/>
        <v>625.000000001</v>
      </c>
      <c r="AK39">
        <f t="shared" ref="AK39:AN39" si="88">AF39-AF40</f>
        <v>-2499.99999999989</v>
      </c>
      <c r="AL39">
        <f t="shared" si="88"/>
        <v>-625.000000000637</v>
      </c>
      <c r="AM39">
        <f t="shared" si="88"/>
        <v>-2500.00000000016</v>
      </c>
      <c r="AN39">
        <f t="shared" si="88"/>
        <v>1875.00000000109</v>
      </c>
    </row>
    <row r="40" spans="1:40">
      <c r="A40">
        <v>3.195</v>
      </c>
      <c r="B40">
        <v>-1.02576219512195</v>
      </c>
      <c r="C40">
        <v>-2.94146341463415</v>
      </c>
      <c r="D40" s="28">
        <f t="shared" si="28"/>
        <v>0.6</v>
      </c>
      <c r="E40" s="32">
        <f>-E183*180/PI()*RStart30!$B$23</f>
        <v>19.5905841610859</v>
      </c>
      <c r="F40" s="32">
        <f>F183*180/PI()*RStart30!$B$23</f>
        <v>-2.24136459956193</v>
      </c>
      <c r="G40" s="32">
        <f>G183*180/PI()*RStart30!$B$23</f>
        <v>17.8099089123048</v>
      </c>
      <c r="H40" s="32">
        <f>-H183*180/PI()*RStart30!$B$23</f>
        <v>20.6237931088758</v>
      </c>
      <c r="I40" s="58">
        <f t="shared" si="24"/>
        <v>0.6</v>
      </c>
      <c r="J40" s="24">
        <f>-TRUNC(K$3*J$3*(G$3-H$3*SIN((E40+J$9)*PI()/180)-SQRT(I$3^2-(E$3-F$3-H$3*COS((E40+J$9)*PI()/180))^2))/5)</f>
        <v>-24536</v>
      </c>
      <c r="K40" s="24">
        <f>-TRUNC(U$3*T$3*(Q$3-R$3*SIN((F40+K$9)*PI()/180)-SQRT(S$3^2-(O$3-P$3-R$3*COS((F40+K$9)*PI()/180))^2))/5)</f>
        <v>3592</v>
      </c>
      <c r="L40" s="24">
        <f>-TRUNC(U$3*T$3*(Q$3-R$3*SIN((G40+L$9)*PI()/180)-SQRT(S$3^2-(O$3-P$3-R$3*COS((G40+L$9)*PI()/180))^2))/5)</f>
        <v>-31695</v>
      </c>
      <c r="M40" s="25">
        <f>-TRUNC(K$3*J$3*(G$3-H$3*SIN((H40+M$9)*PI()/180)-SQRT(I$3^2-(E$3-F$3-H$3*COS((H40+M$9)*PI()/180))^2))/5)</f>
        <v>-26340</v>
      </c>
      <c r="N40" s="59">
        <f t="shared" si="2"/>
        <v>0.6</v>
      </c>
      <c r="O40" s="60">
        <f t="shared" si="29"/>
        <v>-3275</v>
      </c>
      <c r="P40" s="60">
        <f t="shared" si="30"/>
        <v>15250</v>
      </c>
      <c r="Q40" s="60">
        <f t="shared" si="31"/>
        <v>7399.99999999999</v>
      </c>
      <c r="R40" s="60">
        <f t="shared" si="32"/>
        <v>-22100</v>
      </c>
      <c r="S40" s="1"/>
      <c r="T40" s="1">
        <f>RStart30!$T$25</f>
        <v>0.04</v>
      </c>
      <c r="U40" s="70"/>
      <c r="V40" s="1">
        <f t="shared" ref="V40:Y40" si="89">(O40-O39)/$T$25</f>
        <v>-19375</v>
      </c>
      <c r="W40" s="1">
        <f t="shared" si="89"/>
        <v>4375</v>
      </c>
      <c r="X40" s="1">
        <f t="shared" si="89"/>
        <v>27500</v>
      </c>
      <c r="Y40" s="1">
        <f t="shared" si="89"/>
        <v>11249.9999999999</v>
      </c>
      <c r="AA40">
        <f t="shared" ref="AA40:AD40" si="90">V40-V41</f>
        <v>-2500.00000000001</v>
      </c>
      <c r="AB40">
        <f t="shared" si="90"/>
        <v>1250.00000000005</v>
      </c>
      <c r="AC40">
        <f t="shared" si="90"/>
        <v>3125</v>
      </c>
      <c r="AD40">
        <f t="shared" si="90"/>
        <v>-2500.00000000009</v>
      </c>
      <c r="AF40">
        <f t="shared" ref="AF40:AI40" si="91">AA40-AA41</f>
        <v>1249.99999999997</v>
      </c>
      <c r="AG40">
        <f t="shared" si="91"/>
        <v>9.09494701772928e-11</v>
      </c>
      <c r="AH40">
        <f t="shared" si="91"/>
        <v>1249.99999999997</v>
      </c>
      <c r="AI40">
        <f t="shared" si="91"/>
        <v>-1250.00000000009</v>
      </c>
      <c r="AK40">
        <f t="shared" ref="AK40:AN40" si="92">AF40-AF41</f>
        <v>624.999999999922</v>
      </c>
      <c r="AL40">
        <f t="shared" si="92"/>
        <v>625.000000000136</v>
      </c>
      <c r="AM40">
        <f t="shared" si="92"/>
        <v>2499.9999999999</v>
      </c>
      <c r="AN40">
        <f t="shared" si="92"/>
        <v>-3125.00000000009</v>
      </c>
    </row>
    <row r="41" spans="1:40">
      <c r="A41">
        <v>3.21</v>
      </c>
      <c r="B41">
        <v>-0.92469512195122</v>
      </c>
      <c r="C41">
        <v>-2.96524390243902</v>
      </c>
      <c r="D41" s="28">
        <f t="shared" si="28"/>
        <v>0.64</v>
      </c>
      <c r="E41" s="32">
        <f>-E184*180/PI()*RStart30!$B$23</f>
        <v>19.6821285500987</v>
      </c>
      <c r="F41" s="32">
        <f>F184*180/PI()*RStart30!$B$23</f>
        <v>-2.6320319187631</v>
      </c>
      <c r="G41" s="32">
        <f>G184*180/PI()*RStart30!$B$23</f>
        <v>17.6326205298139</v>
      </c>
      <c r="H41" s="32">
        <f>-H184*180/PI()*RStart30!$B$23</f>
        <v>21.1096413802155</v>
      </c>
      <c r="I41" s="58">
        <f t="shared" si="24"/>
        <v>0.64</v>
      </c>
      <c r="J41" s="24">
        <f>-TRUNC(K$3*J$3*(G$3-H$3*SIN((E41+J$9)*PI()/180)-SQRT(I$3^2-(E$3-F$3-H$3*COS((E41+J$9)*PI()/180))^2))/5)</f>
        <v>-24694</v>
      </c>
      <c r="K41" s="24">
        <f>-TRUNC(U$3*T$3*(Q$3-R$3*SIN((F41+K$9)*PI()/180)-SQRT(S$3^2-(O$3-P$3-R$3*COS((F41+K$9)*PI()/180))^2))/5)</f>
        <v>4207</v>
      </c>
      <c r="L41" s="24">
        <f>-TRUNC(U$3*T$3*(Q$3-R$3*SIN((G41+L$9)*PI()/180)-SQRT(S$3^2-(O$3-P$3-R$3*COS((G41+L$9)*PI()/180))^2))/5)</f>
        <v>-31360</v>
      </c>
      <c r="M41" s="25">
        <f>-TRUNC(K$3*J$3*(G$3-H$3*SIN((H41+M$9)*PI()/180)-SQRT(I$3^2-(E$3-F$3-H$3*COS((H41+M$9)*PI()/180))^2))/5)</f>
        <v>-27202</v>
      </c>
      <c r="N41" s="59">
        <f t="shared" si="2"/>
        <v>0.64</v>
      </c>
      <c r="O41" s="60">
        <f t="shared" si="29"/>
        <v>-3950</v>
      </c>
      <c r="P41" s="60">
        <f t="shared" si="30"/>
        <v>15375</v>
      </c>
      <c r="Q41" s="60">
        <f t="shared" si="31"/>
        <v>8374.99999999999</v>
      </c>
      <c r="R41" s="60">
        <f t="shared" si="32"/>
        <v>-21550</v>
      </c>
      <c r="S41" s="1"/>
      <c r="T41" s="1">
        <f>RStart30!$T$25</f>
        <v>0.04</v>
      </c>
      <c r="U41" s="70"/>
      <c r="V41" s="1">
        <f t="shared" ref="V41:Y41" si="93">(O41-O40)/$T$25</f>
        <v>-16875</v>
      </c>
      <c r="W41" s="1">
        <f t="shared" si="93"/>
        <v>3124.99999999995</v>
      </c>
      <c r="X41" s="1">
        <f t="shared" si="93"/>
        <v>24375</v>
      </c>
      <c r="Y41" s="1">
        <f t="shared" si="93"/>
        <v>13750</v>
      </c>
      <c r="AA41">
        <f t="shared" ref="AA41:AD41" si="94">V41-V42</f>
        <v>-3749.99999999998</v>
      </c>
      <c r="AB41">
        <f t="shared" si="94"/>
        <v>1249.99999999995</v>
      </c>
      <c r="AC41">
        <f t="shared" si="94"/>
        <v>1875.00000000003</v>
      </c>
      <c r="AD41">
        <f t="shared" si="94"/>
        <v>-1250</v>
      </c>
      <c r="AF41">
        <f t="shared" ref="AF41:AI41" si="95">AA41-AA42</f>
        <v>625.000000000045</v>
      </c>
      <c r="AG41">
        <f t="shared" si="95"/>
        <v>-625.000000000045</v>
      </c>
      <c r="AH41">
        <f t="shared" si="95"/>
        <v>-1249.99999999993</v>
      </c>
      <c r="AI41">
        <f t="shared" si="95"/>
        <v>1875</v>
      </c>
      <c r="AK41">
        <f t="shared" ref="AK41:AN41" si="96">AF41-AF42</f>
        <v>625.000000000093</v>
      </c>
      <c r="AL41">
        <f t="shared" si="96"/>
        <v>-1875.00000000005</v>
      </c>
      <c r="AM41">
        <f t="shared" si="96"/>
        <v>-1249.99999999988</v>
      </c>
      <c r="AN41">
        <f t="shared" si="96"/>
        <v>4375</v>
      </c>
    </row>
    <row r="42" spans="1:40">
      <c r="A42">
        <v>3.225</v>
      </c>
      <c r="B42">
        <v>-0.79344512195122</v>
      </c>
      <c r="C42">
        <v>-3.00594512195122</v>
      </c>
      <c r="D42" s="28">
        <f t="shared" si="28"/>
        <v>0.68</v>
      </c>
      <c r="E42" s="32">
        <f>-E185*180/PI()*RStart30!$B$23</f>
        <v>19.7853479855113</v>
      </c>
      <c r="F42" s="32">
        <f>F185*180/PI()*RStart30!$B$23</f>
        <v>-3.02677399921168</v>
      </c>
      <c r="G42" s="32">
        <f>G185*180/PI()*RStart30!$B$23</f>
        <v>17.4363319501041</v>
      </c>
      <c r="H42" s="32">
        <f>-H185*180/PI()*RStart30!$B$23</f>
        <v>21.5766501117019</v>
      </c>
      <c r="I42" s="58">
        <f t="shared" si="24"/>
        <v>0.68</v>
      </c>
      <c r="J42" s="24">
        <f>-TRUNC(K$3*J$3*(G$3-H$3*SIN((E42+J$9)*PI()/180)-SQRT(I$3^2-(E$3-F$3-H$3*COS((E42+J$9)*PI()/180))^2))/5)</f>
        <v>-24873</v>
      </c>
      <c r="K42" s="24">
        <f>-TRUNC(U$3*T$3*(Q$3-R$3*SIN((F42+K$9)*PI()/180)-SQRT(S$3^2-(O$3-P$3-R$3*COS((F42+K$9)*PI()/180))^2))/5)</f>
        <v>4825</v>
      </c>
      <c r="L42" s="24">
        <f>-TRUNC(U$3*T$3*(Q$3-R$3*SIN((G42+L$9)*PI()/180)-SQRT(S$3^2-(O$3-P$3-R$3*COS((G42+L$9)*PI()/180))^2))/5)</f>
        <v>-30989</v>
      </c>
      <c r="M42" s="25">
        <f>-TRUNC(K$3*J$3*(G$3-H$3*SIN((H42+M$9)*PI()/180)-SQRT(I$3^2-(E$3-F$3-H$3*COS((H42+M$9)*PI()/180))^2))/5)</f>
        <v>-28040</v>
      </c>
      <c r="N42" s="59">
        <f t="shared" si="2"/>
        <v>0.68</v>
      </c>
      <c r="O42" s="60">
        <f t="shared" si="29"/>
        <v>-4475</v>
      </c>
      <c r="P42" s="60">
        <f t="shared" si="30"/>
        <v>15450</v>
      </c>
      <c r="Q42" s="60">
        <f t="shared" si="31"/>
        <v>9274.99999999999</v>
      </c>
      <c r="R42" s="60">
        <f t="shared" si="32"/>
        <v>-20950</v>
      </c>
      <c r="S42" s="1"/>
      <c r="T42" s="1">
        <f>RStart30!$T$25</f>
        <v>0.04</v>
      </c>
      <c r="U42" s="70"/>
      <c r="V42" s="1">
        <f t="shared" ref="V42:Y42" si="97">(O42-O41)/$T$25</f>
        <v>-13125</v>
      </c>
      <c r="W42" s="1">
        <f t="shared" si="97"/>
        <v>1875</v>
      </c>
      <c r="X42" s="1">
        <f t="shared" si="97"/>
        <v>22500</v>
      </c>
      <c r="Y42" s="1">
        <f t="shared" si="97"/>
        <v>15000</v>
      </c>
      <c r="AA42">
        <f t="shared" ref="AA42:AD42" si="98">V42-V43</f>
        <v>-4375.00000000002</v>
      </c>
      <c r="AB42">
        <f t="shared" si="98"/>
        <v>1875</v>
      </c>
      <c r="AC42">
        <f t="shared" si="98"/>
        <v>3124.99999999995</v>
      </c>
      <c r="AD42">
        <f t="shared" si="98"/>
        <v>-3125</v>
      </c>
      <c r="AF42">
        <f t="shared" ref="AF42:AI42" si="99">AA42-AA43</f>
        <v>-4.72937244921923e-11</v>
      </c>
      <c r="AG42">
        <f t="shared" si="99"/>
        <v>1250</v>
      </c>
      <c r="AH42">
        <f t="shared" si="99"/>
        <v>-4.72937244921923e-11</v>
      </c>
      <c r="AI42">
        <f t="shared" si="99"/>
        <v>-2500</v>
      </c>
      <c r="AK42">
        <f t="shared" ref="AK42:AN42" si="100">AF42-AF43</f>
        <v>624.999999999929</v>
      </c>
      <c r="AL42">
        <f t="shared" si="100"/>
        <v>2499.99999999995</v>
      </c>
      <c r="AM42">
        <f t="shared" si="100"/>
        <v>-4.72937244921923e-11</v>
      </c>
      <c r="AN42">
        <f t="shared" si="100"/>
        <v>-5000</v>
      </c>
    </row>
    <row r="43" spans="1:40">
      <c r="A43">
        <v>3.24</v>
      </c>
      <c r="B43">
        <v>-0.629725609756098</v>
      </c>
      <c r="C43">
        <v>-3.06585365853659</v>
      </c>
      <c r="D43" s="28">
        <f t="shared" si="28"/>
        <v>0.72</v>
      </c>
      <c r="E43" s="32">
        <f>-E186*180/PI()*RStart30!$B$23</f>
        <v>19.8965056938797</v>
      </c>
      <c r="F43" s="32">
        <f>F186*180/PI()*RStart30!$B$23</f>
        <v>-3.42434259505519</v>
      </c>
      <c r="G43" s="32">
        <f>G186*180/PI()*RStart30!$B$23</f>
        <v>17.2234071397422</v>
      </c>
      <c r="H43" s="32">
        <f>-H186*180/PI()*RStart30!$B$23</f>
        <v>22.0236439950099</v>
      </c>
      <c r="I43" s="58">
        <f t="shared" si="24"/>
        <v>0.72</v>
      </c>
      <c r="J43" s="24">
        <f>-TRUNC(K$3*J$3*(G$3-H$3*SIN((E43+J$9)*PI()/180)-SQRT(I$3^2-(E$3-F$3-H$3*COS((E43+J$9)*PI()/180))^2))/5)</f>
        <v>-25066</v>
      </c>
      <c r="K43" s="24">
        <f>-TRUNC(U$3*T$3*(Q$3-R$3*SIN((F43+K$9)*PI()/180)-SQRT(S$3^2-(O$3-P$3-R$3*COS((F43+K$9)*PI()/180))^2))/5)</f>
        <v>5443</v>
      </c>
      <c r="L43" s="24">
        <f>-TRUNC(U$3*T$3*(Q$3-R$3*SIN((G43+L$9)*PI()/180)-SQRT(S$3^2-(O$3-P$3-R$3*COS((G43+L$9)*PI()/180))^2))/5)</f>
        <v>-30587</v>
      </c>
      <c r="M43" s="25">
        <f>-TRUNC(K$3*J$3*(G$3-H$3*SIN((H43+M$9)*PI()/180)-SQRT(I$3^2-(E$3-F$3-H$3*COS((H43+M$9)*PI()/180))^2))/5)</f>
        <v>-28849</v>
      </c>
      <c r="N43" s="59">
        <f t="shared" si="2"/>
        <v>0.72</v>
      </c>
      <c r="O43" s="60">
        <f t="shared" si="29"/>
        <v>-4825</v>
      </c>
      <c r="P43" s="60">
        <f t="shared" si="30"/>
        <v>15450</v>
      </c>
      <c r="Q43" s="60">
        <f t="shared" si="31"/>
        <v>10050</v>
      </c>
      <c r="R43" s="60">
        <f t="shared" si="32"/>
        <v>-20225</v>
      </c>
      <c r="S43" s="1"/>
      <c r="T43" s="1">
        <f>RStart30!$T$25</f>
        <v>0.04</v>
      </c>
      <c r="U43" s="70"/>
      <c r="V43" s="1">
        <f t="shared" ref="V43:Y43" si="101">(O43-O42)/$T$25</f>
        <v>-8749.99999999998</v>
      </c>
      <c r="W43" s="1">
        <f t="shared" si="101"/>
        <v>0</v>
      </c>
      <c r="X43" s="1">
        <f t="shared" si="101"/>
        <v>19375</v>
      </c>
      <c r="Y43" s="1">
        <f t="shared" si="101"/>
        <v>18125</v>
      </c>
      <c r="AA43">
        <f t="shared" ref="AA43:AD43" si="102">V43-V44</f>
        <v>-4374.99999999998</v>
      </c>
      <c r="AB43">
        <f t="shared" si="102"/>
        <v>625</v>
      </c>
      <c r="AC43">
        <f t="shared" si="102"/>
        <v>3125</v>
      </c>
      <c r="AD43">
        <f t="shared" si="102"/>
        <v>-625</v>
      </c>
      <c r="AF43">
        <f t="shared" ref="AF43:AI43" si="103">AA43-AA44</f>
        <v>-624.999999999976</v>
      </c>
      <c r="AG43">
        <f t="shared" si="103"/>
        <v>-1249.99999999995</v>
      </c>
      <c r="AH43">
        <f t="shared" si="103"/>
        <v>0</v>
      </c>
      <c r="AI43">
        <f t="shared" si="103"/>
        <v>2500</v>
      </c>
      <c r="AK43">
        <f t="shared" ref="AK43:AN43" si="104">AF43-AF44</f>
        <v>-1249.99999999998</v>
      </c>
      <c r="AL43">
        <f t="shared" si="104"/>
        <v>-2499.99999999986</v>
      </c>
      <c r="AM43">
        <f t="shared" si="104"/>
        <v>4.54747350886464e-11</v>
      </c>
      <c r="AN43">
        <f t="shared" si="104"/>
        <v>4375.00000000009</v>
      </c>
    </row>
    <row r="44" spans="1:40">
      <c r="A44">
        <v>3.255</v>
      </c>
      <c r="B44">
        <v>-0.423475609756098</v>
      </c>
      <c r="C44">
        <v>-3.15045731707317</v>
      </c>
      <c r="D44" s="28">
        <f t="shared" si="28"/>
        <v>0.76</v>
      </c>
      <c r="E44" s="32">
        <f>-E187*180/PI()*RStart30!$B$23</f>
        <v>20.0117028692953</v>
      </c>
      <c r="F44" s="32">
        <f>F187*180/PI()*RStart30!$B$23</f>
        <v>-3.82343445649284</v>
      </c>
      <c r="G44" s="32">
        <f>G187*180/PI()*RStart30!$B$23</f>
        <v>16.9963785148869</v>
      </c>
      <c r="H44" s="32">
        <f>-H187*180/PI()*RStart30!$B$23</f>
        <v>22.4495244408631</v>
      </c>
      <c r="I44" s="58">
        <f t="shared" si="24"/>
        <v>0.76</v>
      </c>
      <c r="J44" s="24">
        <f>-TRUNC(K$3*J$3*(G$3-H$3*SIN((E44+J$9)*PI()/180)-SQRT(I$3^2-(E$3-F$3-H$3*COS((E44+J$9)*PI()/180))^2))/5)</f>
        <v>-25266</v>
      </c>
      <c r="K44" s="24">
        <f>-TRUNC(U$3*T$3*(Q$3-R$3*SIN((F44+K$9)*PI()/180)-SQRT(S$3^2-(O$3-P$3-R$3*COS((F44+K$9)*PI()/180))^2))/5)</f>
        <v>6060</v>
      </c>
      <c r="L44" s="24">
        <f>-TRUNC(U$3*T$3*(Q$3-R$3*SIN((G44+L$9)*PI()/180)-SQRT(S$3^2-(O$3-P$3-R$3*COS((G44+L$9)*PI()/180))^2))/5)</f>
        <v>-30159</v>
      </c>
      <c r="M44" s="25">
        <f>-TRUNC(K$3*J$3*(G$3-H$3*SIN((H44+M$9)*PI()/180)-SQRT(I$3^2-(E$3-F$3-H$3*COS((H44+M$9)*PI()/180))^2))/5)</f>
        <v>-29628</v>
      </c>
      <c r="N44" s="59">
        <f t="shared" si="2"/>
        <v>0.76</v>
      </c>
      <c r="O44" s="60">
        <f t="shared" si="29"/>
        <v>-5000</v>
      </c>
      <c r="P44" s="60">
        <f t="shared" si="30"/>
        <v>15425</v>
      </c>
      <c r="Q44" s="60">
        <f t="shared" si="31"/>
        <v>10700</v>
      </c>
      <c r="R44" s="60">
        <f t="shared" si="32"/>
        <v>-19475</v>
      </c>
      <c r="S44" s="1"/>
      <c r="T44" s="1">
        <f>RStart30!$T$25</f>
        <v>0.04</v>
      </c>
      <c r="U44" s="70"/>
      <c r="V44" s="1">
        <f t="shared" ref="V44:Y44" si="105">(O44-O43)/$T$25</f>
        <v>-4375</v>
      </c>
      <c r="W44" s="1">
        <f t="shared" si="105"/>
        <v>-625</v>
      </c>
      <c r="X44" s="1">
        <f t="shared" si="105"/>
        <v>16250</v>
      </c>
      <c r="Y44" s="1">
        <f t="shared" si="105"/>
        <v>18750</v>
      </c>
      <c r="AA44">
        <f t="shared" ref="AA44:AD44" si="106">V44-V45</f>
        <v>-3750</v>
      </c>
      <c r="AB44">
        <f t="shared" si="106"/>
        <v>1874.99999999995</v>
      </c>
      <c r="AC44">
        <f t="shared" si="106"/>
        <v>3125</v>
      </c>
      <c r="AD44">
        <f t="shared" si="106"/>
        <v>-3125</v>
      </c>
      <c r="AF44">
        <f t="shared" ref="AF44:AI44" si="107">AA44-AA45</f>
        <v>625</v>
      </c>
      <c r="AG44">
        <f t="shared" si="107"/>
        <v>1249.99999999991</v>
      </c>
      <c r="AH44">
        <f t="shared" si="107"/>
        <v>-4.54747350886464e-11</v>
      </c>
      <c r="AI44">
        <f t="shared" si="107"/>
        <v>-1875.00000000009</v>
      </c>
      <c r="AK44">
        <f t="shared" ref="AK44:AN44" si="108">AF44-AF45</f>
        <v>-624.999999999976</v>
      </c>
      <c r="AL44">
        <f t="shared" si="108"/>
        <v>2499.99999999986</v>
      </c>
      <c r="AM44">
        <f t="shared" si="108"/>
        <v>624.999999999864</v>
      </c>
      <c r="AN44">
        <f t="shared" si="108"/>
        <v>-1875.00000000027</v>
      </c>
    </row>
    <row r="45" spans="1:40">
      <c r="A45">
        <v>3.27</v>
      </c>
      <c r="B45">
        <v>-0.165091463414635</v>
      </c>
      <c r="C45">
        <v>-3.26432926829268</v>
      </c>
      <c r="D45" s="28">
        <f t="shared" si="28"/>
        <v>0.8</v>
      </c>
      <c r="E45" s="32">
        <f>-E188*180/PI()*RStart30!$B$23</f>
        <v>20.1269392923199</v>
      </c>
      <c r="F45" s="32">
        <f>F188*180/PI()*RStart30!$B$23</f>
        <v>-4.22271149788988</v>
      </c>
      <c r="G45" s="32">
        <f>G188*180/PI()*RStart30!$B$23</f>
        <v>16.757905287257</v>
      </c>
      <c r="H45" s="32">
        <f>-H188*180/PI()*RStart30!$B$23</f>
        <v>22.8532826424716</v>
      </c>
      <c r="I45" s="58">
        <f t="shared" si="24"/>
        <v>0.8</v>
      </c>
      <c r="J45" s="24">
        <f>-TRUNC(K$3*J$3*(G$3-H$3*SIN((E45+J$9)*PI()/180)-SQRT(I$3^2-(E$3-F$3-H$3*COS((E45+J$9)*PI()/180))^2))/5)</f>
        <v>-25467</v>
      </c>
      <c r="K45" s="24">
        <f>-TRUNC(U$3*T$3*(Q$3-R$3*SIN((F45+K$9)*PI()/180)-SQRT(S$3^2-(O$3-P$3-R$3*COS((F45+K$9)*PI()/180))^2))/5)</f>
        <v>6673</v>
      </c>
      <c r="L45" s="24">
        <f>-TRUNC(U$3*T$3*(Q$3-R$3*SIN((G45+L$9)*PI()/180)-SQRT(S$3^2-(O$3-P$3-R$3*COS((G45+L$9)*PI()/180))^2))/5)</f>
        <v>-29710</v>
      </c>
      <c r="M45" s="25">
        <f>-TRUNC(K$3*J$3*(G$3-H$3*SIN((H45+M$9)*PI()/180)-SQRT(I$3^2-(E$3-F$3-H$3*COS((H45+M$9)*PI()/180))^2))/5)</f>
        <v>-30372</v>
      </c>
      <c r="N45" s="59">
        <f t="shared" si="2"/>
        <v>0.8</v>
      </c>
      <c r="O45" s="60">
        <f t="shared" si="29"/>
        <v>-5025</v>
      </c>
      <c r="P45" s="60">
        <f t="shared" si="30"/>
        <v>15325</v>
      </c>
      <c r="Q45" s="60">
        <f t="shared" si="31"/>
        <v>11225</v>
      </c>
      <c r="R45" s="60">
        <f t="shared" si="32"/>
        <v>-18600</v>
      </c>
      <c r="S45" s="1"/>
      <c r="T45" s="1">
        <f>RStart30!$T$25</f>
        <v>0.04</v>
      </c>
      <c r="U45" s="70"/>
      <c r="V45" s="1">
        <f t="shared" ref="V45:Y45" si="109">(O45-O44)/$T$25</f>
        <v>-625</v>
      </c>
      <c r="W45" s="1">
        <f t="shared" si="109"/>
        <v>-2499.99999999995</v>
      </c>
      <c r="X45" s="1">
        <f t="shared" si="109"/>
        <v>13125</v>
      </c>
      <c r="Y45" s="1">
        <f t="shared" si="109"/>
        <v>21875</v>
      </c>
      <c r="AA45">
        <f t="shared" ref="AA45:AD45" si="110">V45-V46</f>
        <v>-4375</v>
      </c>
      <c r="AB45">
        <f t="shared" si="110"/>
        <v>625.000000000045</v>
      </c>
      <c r="AC45">
        <f t="shared" si="110"/>
        <v>3125.00000000005</v>
      </c>
      <c r="AD45">
        <f t="shared" si="110"/>
        <v>-1249.99999999991</v>
      </c>
      <c r="AF45">
        <f t="shared" ref="AF45:AI45" si="111">AA45-AA46</f>
        <v>1249.99999999998</v>
      </c>
      <c r="AG45">
        <f t="shared" si="111"/>
        <v>-1249.99999999995</v>
      </c>
      <c r="AH45">
        <f t="shared" si="111"/>
        <v>-624.999999999909</v>
      </c>
      <c r="AI45">
        <f t="shared" si="111"/>
        <v>1.81898940354586e-10</v>
      </c>
      <c r="AK45">
        <f t="shared" ref="AK45:AN45" si="112">AF45-AF46</f>
        <v>4374.99999999993</v>
      </c>
      <c r="AL45">
        <f t="shared" si="112"/>
        <v>-1249.99999999995</v>
      </c>
      <c r="AM45">
        <f t="shared" si="112"/>
        <v>-1874.99999999986</v>
      </c>
      <c r="AN45">
        <f t="shared" si="112"/>
        <v>-624.999999999727</v>
      </c>
    </row>
    <row r="46" spans="1:40">
      <c r="A46">
        <v>3.285</v>
      </c>
      <c r="B46">
        <v>0.14405487804878</v>
      </c>
      <c r="C46">
        <v>-3.40975609756098</v>
      </c>
      <c r="D46" s="28">
        <f t="shared" si="28"/>
        <v>0.84</v>
      </c>
      <c r="E46" s="32">
        <f>-E189*180/PI()*RStart30!$B$23</f>
        <v>20.2381742353991</v>
      </c>
      <c r="F46" s="32">
        <f>F189*180/PI()*RStart30!$B$23</f>
        <v>-4.62082108048356</v>
      </c>
      <c r="G46" s="32">
        <f>G189*180/PI()*RStart30!$B$23</f>
        <v>16.5107318100995</v>
      </c>
      <c r="H46" s="32">
        <f>-H189*180/PI()*RStart30!$B$23</f>
        <v>23.234012066012</v>
      </c>
      <c r="I46" s="58">
        <f t="shared" si="24"/>
        <v>0.84</v>
      </c>
      <c r="J46" s="24">
        <f>-TRUNC(K$3*J$3*(G$3-H$3*SIN((E46+J$9)*PI()/180)-SQRT(I$3^2-(E$3-F$3-H$3*COS((E46+J$9)*PI()/180))^2))/5)</f>
        <v>-25662</v>
      </c>
      <c r="K46" s="24">
        <f>-TRUNC(U$3*T$3*(Q$3-R$3*SIN((F46+K$9)*PI()/180)-SQRT(S$3^2-(O$3-P$3-R$3*COS((F46+K$9)*PI()/180))^2))/5)</f>
        <v>7281</v>
      </c>
      <c r="L46" s="24">
        <f>-TRUNC(U$3*T$3*(Q$3-R$3*SIN((G46+L$9)*PI()/180)-SQRT(S$3^2-(O$3-P$3-R$3*COS((G46+L$9)*PI()/180))^2))/5)</f>
        <v>-29245</v>
      </c>
      <c r="M46" s="25">
        <f>-TRUNC(K$3*J$3*(G$3-H$3*SIN((H46+M$9)*PI()/180)-SQRT(I$3^2-(E$3-F$3-H$3*COS((H46+M$9)*PI()/180))^2))/5)</f>
        <v>-31079</v>
      </c>
      <c r="N46" s="59">
        <f t="shared" si="2"/>
        <v>0.84</v>
      </c>
      <c r="O46" s="60">
        <f t="shared" si="29"/>
        <v>-4875</v>
      </c>
      <c r="P46" s="60">
        <f t="shared" si="30"/>
        <v>15200</v>
      </c>
      <c r="Q46" s="60">
        <f t="shared" si="31"/>
        <v>11625</v>
      </c>
      <c r="R46" s="60">
        <f t="shared" si="32"/>
        <v>-17675</v>
      </c>
      <c r="S46" s="1"/>
      <c r="T46" s="1">
        <f>RStart30!$T$25</f>
        <v>0.04</v>
      </c>
      <c r="U46" s="70"/>
      <c r="V46" s="1">
        <f t="shared" ref="V46:Y46" si="113">(O46-O45)/$T$25</f>
        <v>3750</v>
      </c>
      <c r="W46" s="1">
        <f t="shared" si="113"/>
        <v>-3125</v>
      </c>
      <c r="X46" s="1">
        <f t="shared" si="113"/>
        <v>9999.99999999995</v>
      </c>
      <c r="Y46" s="1">
        <f t="shared" si="113"/>
        <v>23124.9999999999</v>
      </c>
      <c r="AA46">
        <f t="shared" ref="AA46:AD46" si="114">V46-V47</f>
        <v>-5624.99999999998</v>
      </c>
      <c r="AB46">
        <f t="shared" si="114"/>
        <v>1875</v>
      </c>
      <c r="AC46">
        <f t="shared" si="114"/>
        <v>3749.99999999995</v>
      </c>
      <c r="AD46">
        <f t="shared" si="114"/>
        <v>-1250.00000000009</v>
      </c>
      <c r="AF46">
        <f t="shared" ref="AF46:AI46" si="115">AA46-AA47</f>
        <v>-3124.99999999995</v>
      </c>
      <c r="AG46">
        <f t="shared" si="115"/>
        <v>0</v>
      </c>
      <c r="AH46">
        <f t="shared" si="115"/>
        <v>1249.99999999995</v>
      </c>
      <c r="AI46">
        <f t="shared" si="115"/>
        <v>624.999999999909</v>
      </c>
      <c r="AK46">
        <f t="shared" ref="AK46:AN46" si="116">AF46-AF47</f>
        <v>-6249.99999999991</v>
      </c>
      <c r="AL46">
        <f t="shared" si="116"/>
        <v>-2500</v>
      </c>
      <c r="AM46">
        <f t="shared" si="116"/>
        <v>2499.99999999995</v>
      </c>
      <c r="AN46">
        <f t="shared" si="116"/>
        <v>1249.99999999996</v>
      </c>
    </row>
    <row r="47" spans="1:40">
      <c r="A47">
        <v>3.3</v>
      </c>
      <c r="B47">
        <v>0.519969512195121</v>
      </c>
      <c r="C47">
        <v>-3.59542682926829</v>
      </c>
      <c r="D47" s="28">
        <f t="shared" si="28"/>
        <v>0.88</v>
      </c>
      <c r="E47" s="32">
        <f>-E190*180/PI()*RStart30!$B$23</f>
        <v>20.341386852614</v>
      </c>
      <c r="F47" s="32">
        <f>F190*180/PI()*RStart30!$B$23</f>
        <v>-5.01641640968065</v>
      </c>
      <c r="G47" s="32">
        <f>G190*180/PI()*RStart30!$B$23</f>
        <v>16.2576459814542</v>
      </c>
      <c r="H47" s="32">
        <f>-H190*180/PI()*RStart30!$B$23</f>
        <v>23.5909214567692</v>
      </c>
      <c r="I47" s="58">
        <f t="shared" si="24"/>
        <v>0.88</v>
      </c>
      <c r="J47" s="24">
        <f>-TRUNC(K$3*J$3*(G$3-H$3*SIN((E47+J$9)*PI()/180)-SQRT(I$3^2-(E$3-F$3-H$3*COS((E47+J$9)*PI()/180))^2))/5)</f>
        <v>-25842</v>
      </c>
      <c r="K47" s="24">
        <f>-TRUNC(U$3*T$3*(Q$3-R$3*SIN((F47+K$9)*PI()/180)-SQRT(S$3^2-(O$3-P$3-R$3*COS((F47+K$9)*PI()/180))^2))/5)</f>
        <v>7881</v>
      </c>
      <c r="L47" s="24">
        <f>-TRUNC(U$3*T$3*(Q$3-R$3*SIN((G47+L$9)*PI()/180)-SQRT(S$3^2-(O$3-P$3-R$3*COS((G47+L$9)*PI()/180))^2))/5)</f>
        <v>-28770</v>
      </c>
      <c r="M47" s="25">
        <f>-TRUNC(K$3*J$3*(G$3-H$3*SIN((H47+M$9)*PI()/180)-SQRT(I$3^2-(E$3-F$3-H$3*COS((H47+M$9)*PI()/180))^2))/5)</f>
        <v>-31747</v>
      </c>
      <c r="N47" s="59">
        <f t="shared" si="2"/>
        <v>0.88</v>
      </c>
      <c r="O47" s="60">
        <f t="shared" si="29"/>
        <v>-4500</v>
      </c>
      <c r="P47" s="60">
        <f t="shared" si="30"/>
        <v>15000</v>
      </c>
      <c r="Q47" s="60">
        <f t="shared" si="31"/>
        <v>11875</v>
      </c>
      <c r="R47" s="60">
        <f t="shared" si="32"/>
        <v>-16700</v>
      </c>
      <c r="S47" s="1"/>
      <c r="T47" s="1">
        <f>RStart30!$T$25</f>
        <v>0.04</v>
      </c>
      <c r="U47" s="70"/>
      <c r="V47" s="1">
        <f t="shared" ref="V47:Y47" si="117">(O47-O46)/$T$25</f>
        <v>9374.99999999998</v>
      </c>
      <c r="W47" s="1">
        <f t="shared" si="117"/>
        <v>-5000</v>
      </c>
      <c r="X47" s="1">
        <f t="shared" si="117"/>
        <v>6250</v>
      </c>
      <c r="Y47" s="1">
        <f t="shared" si="117"/>
        <v>24375</v>
      </c>
      <c r="AA47">
        <f t="shared" ref="AA47:AD47" si="118">V47-V48</f>
        <v>-2500.00000000002</v>
      </c>
      <c r="AB47">
        <f t="shared" si="118"/>
        <v>1875</v>
      </c>
      <c r="AC47">
        <f t="shared" si="118"/>
        <v>2500</v>
      </c>
      <c r="AD47">
        <f t="shared" si="118"/>
        <v>-1875</v>
      </c>
      <c r="AF47">
        <f t="shared" ref="AF47:AI47" si="119">AA47-AA48</f>
        <v>3124.99999999995</v>
      </c>
      <c r="AG47">
        <f t="shared" si="119"/>
        <v>2500</v>
      </c>
      <c r="AH47">
        <f t="shared" si="119"/>
        <v>-1250</v>
      </c>
      <c r="AI47">
        <f t="shared" si="119"/>
        <v>-625.000000000047</v>
      </c>
      <c r="AK47">
        <f t="shared" ref="AK47:AN47" si="120">AF47-AF48</f>
        <v>4375.00000000009</v>
      </c>
      <c r="AL47">
        <f t="shared" si="120"/>
        <v>5624.999999999</v>
      </c>
      <c r="AM47">
        <f t="shared" si="120"/>
        <v>-1875.00000000082</v>
      </c>
      <c r="AN47">
        <f t="shared" si="120"/>
        <v>625.000000000815</v>
      </c>
    </row>
    <row r="48" spans="1:40">
      <c r="A48">
        <v>3.31500000000001</v>
      </c>
      <c r="B48">
        <v>0.974085365853658</v>
      </c>
      <c r="C48">
        <v>-3.82362804878049</v>
      </c>
      <c r="D48" s="28">
        <f t="shared" si="28"/>
        <v>0.92</v>
      </c>
      <c r="E48" s="32">
        <f>-E191*180/PI()*RStart30!$B$23</f>
        <v>20.4326369705032</v>
      </c>
      <c r="F48" s="32">
        <f>F191*180/PI()*RStart30!$B$23</f>
        <v>-5.40817704694648</v>
      </c>
      <c r="G48" s="32">
        <f>G191*180/PI()*RStart30!$B$23</f>
        <v>16.0014376474169</v>
      </c>
      <c r="H48" s="32">
        <f>-H191*180/PI()*RStart30!$B$23</f>
        <v>23.923347444208</v>
      </c>
      <c r="I48" s="58">
        <f t="shared" si="24"/>
        <v>0.92</v>
      </c>
      <c r="J48" s="24">
        <f>-TRUNC(K$3*J$3*(G$3-H$3*SIN((E48+J$9)*PI()/180)-SQRT(I$3^2-(E$3-F$3-H$3*COS((E48+J$9)*PI()/180))^2))/5)</f>
        <v>-26003</v>
      </c>
      <c r="K48" s="24">
        <f>-TRUNC(U$3*T$3*(Q$3-R$3*SIN((F48+K$9)*PI()/180)-SQRT(S$3^2-(O$3-P$3-R$3*COS((F48+K$9)*PI()/180))^2))/5)</f>
        <v>8470</v>
      </c>
      <c r="L48" s="24">
        <f>-TRUNC(U$3*T$3*(Q$3-R$3*SIN((G48+L$9)*PI()/180)-SQRT(S$3^2-(O$3-P$3-R$3*COS((G48+L$9)*PI()/180))^2))/5)</f>
        <v>-28289</v>
      </c>
      <c r="M48" s="25">
        <f>-TRUNC(K$3*J$3*(G$3-H$3*SIN((H48+M$9)*PI()/180)-SQRT(I$3^2-(E$3-F$3-H$3*COS((H48+M$9)*PI()/180))^2))/5)</f>
        <v>-32373</v>
      </c>
      <c r="N48" s="59">
        <f t="shared" si="2"/>
        <v>0.92</v>
      </c>
      <c r="O48" s="60">
        <f t="shared" si="29"/>
        <v>-4025</v>
      </c>
      <c r="P48" s="60">
        <f t="shared" si="30"/>
        <v>14725</v>
      </c>
      <c r="Q48" s="60">
        <f t="shared" si="31"/>
        <v>12025</v>
      </c>
      <c r="R48" s="60">
        <f t="shared" si="32"/>
        <v>-15650</v>
      </c>
      <c r="S48" s="1"/>
      <c r="T48" s="1">
        <f>RStart30!$T$25</f>
        <v>0.04</v>
      </c>
      <c r="U48" s="70"/>
      <c r="V48" s="1">
        <f t="shared" ref="V48:Y48" si="121">(O48-O47)/$T$25</f>
        <v>11875</v>
      </c>
      <c r="W48" s="1">
        <f t="shared" si="121"/>
        <v>-6875</v>
      </c>
      <c r="X48" s="1">
        <f t="shared" si="121"/>
        <v>3750</v>
      </c>
      <c r="Y48" s="1">
        <f t="shared" si="121"/>
        <v>26250</v>
      </c>
      <c r="AA48">
        <f t="shared" ref="AA48:AD48" si="122">V48-V49</f>
        <v>-5624.99999999998</v>
      </c>
      <c r="AB48">
        <f t="shared" si="122"/>
        <v>-625</v>
      </c>
      <c r="AC48">
        <f t="shared" si="122"/>
        <v>3750</v>
      </c>
      <c r="AD48">
        <f t="shared" si="122"/>
        <v>-1249.99999999995</v>
      </c>
      <c r="AF48">
        <f t="shared" ref="AF48:AI48" si="123">AA48-AA49</f>
        <v>-1250.00000000014</v>
      </c>
      <c r="AG48">
        <f t="shared" si="123"/>
        <v>-3124.999999999</v>
      </c>
      <c r="AH48">
        <f t="shared" si="123"/>
        <v>625.000000000819</v>
      </c>
      <c r="AI48">
        <f t="shared" si="123"/>
        <v>-1250.00000000086</v>
      </c>
      <c r="AK48">
        <f t="shared" ref="AK48:AN48" si="124">AF48-AF49</f>
        <v>624.999999999374</v>
      </c>
      <c r="AL48">
        <f t="shared" si="124"/>
        <v>-4999.999999996</v>
      </c>
      <c r="AM48">
        <f t="shared" si="124"/>
        <v>625.000000003274</v>
      </c>
      <c r="AN48">
        <f t="shared" si="124"/>
        <v>-3750.00000000364</v>
      </c>
    </row>
    <row r="49" spans="1:40">
      <c r="A49">
        <v>3.33000000000001</v>
      </c>
      <c r="B49">
        <v>1.51189024390244</v>
      </c>
      <c r="C49">
        <v>-4.10076219512195</v>
      </c>
      <c r="D49" s="28">
        <f t="shared" si="28"/>
        <v>0.96</v>
      </c>
      <c r="E49" s="32">
        <f>-E192*180/PI()*RStart30!$B$23</f>
        <v>20.5081259361808</v>
      </c>
      <c r="F49" s="32">
        <f>F192*180/PI()*RStart30!$B$23</f>
        <v>-5.79482879144047</v>
      </c>
      <c r="G49" s="32">
        <f>G192*180/PI()*RStart30!$B$23</f>
        <v>15.7448567762212</v>
      </c>
      <c r="H49" s="32">
        <f>-H192*180/PI()*RStart30!$B$23</f>
        <v>24.2307676054108</v>
      </c>
      <c r="I49" s="58">
        <f t="shared" si="24"/>
        <v>0.96</v>
      </c>
      <c r="J49" s="24">
        <f>-TRUNC(K$3*J$3*(G$3-H$3*SIN((E49+J$9)*PI()/180)-SQRT(I$3^2-(E$3-F$3-H$3*COS((E49+J$9)*PI()/180))^2))/5)</f>
        <v>-26136</v>
      </c>
      <c r="K49" s="24">
        <f>-TRUNC(U$3*T$3*(Q$3-R$3*SIN((F49+K$9)*PI()/180)-SQRT(S$3^2-(O$3-P$3-R$3*COS((F49+K$9)*PI()/180))^2))/5)</f>
        <v>9049</v>
      </c>
      <c r="L49" s="24">
        <f>-TRUNC(U$3*T$3*(Q$3-R$3*SIN((G49+L$9)*PI()/180)-SQRT(S$3^2-(O$3-P$3-R$3*COS((G49+L$9)*PI()/180))^2))/5)</f>
        <v>-27808</v>
      </c>
      <c r="M49" s="25">
        <f>-TRUNC(K$3*J$3*(G$3-H$3*SIN((H49+M$9)*PI()/180)-SQRT(I$3^2-(E$3-F$3-H$3*COS((H49+M$9)*PI()/180))^2))/5)</f>
        <v>-32955</v>
      </c>
      <c r="N49" s="59">
        <f t="shared" si="2"/>
        <v>0.96</v>
      </c>
      <c r="O49" s="60">
        <f t="shared" si="29"/>
        <v>-3325</v>
      </c>
      <c r="P49" s="60">
        <f t="shared" si="30"/>
        <v>14475</v>
      </c>
      <c r="Q49" s="60">
        <f t="shared" si="31"/>
        <v>12025</v>
      </c>
      <c r="R49" s="60">
        <f t="shared" si="32"/>
        <v>-14550</v>
      </c>
      <c r="S49" s="1"/>
      <c r="T49" s="1">
        <f>RStart30!$T$25</f>
        <v>0.04</v>
      </c>
      <c r="U49" s="70"/>
      <c r="V49" s="1">
        <f t="shared" ref="V49:Y49" si="125">(O49-O48)/$T$25</f>
        <v>17500</v>
      </c>
      <c r="W49" s="1">
        <f t="shared" si="125"/>
        <v>-6250</v>
      </c>
      <c r="X49" s="1">
        <f t="shared" si="125"/>
        <v>0</v>
      </c>
      <c r="Y49" s="1">
        <f t="shared" si="125"/>
        <v>27500</v>
      </c>
      <c r="AA49">
        <f t="shared" ref="AA49:AD49" si="126">V49-V50</f>
        <v>-4374.99999999984</v>
      </c>
      <c r="AB49">
        <f t="shared" si="126"/>
        <v>2499.999999999</v>
      </c>
      <c r="AC49">
        <f t="shared" si="126"/>
        <v>3124.99999999918</v>
      </c>
      <c r="AD49">
        <f t="shared" si="126"/>
        <v>9.09494701772928e-10</v>
      </c>
      <c r="AF49">
        <f t="shared" ref="AF49:AI49" si="127">AA49-AA50</f>
        <v>-1874.99999999951</v>
      </c>
      <c r="AG49">
        <f t="shared" si="127"/>
        <v>1874.999999997</v>
      </c>
      <c r="AH49">
        <f t="shared" si="127"/>
        <v>-2.45563569478691e-9</v>
      </c>
      <c r="AI49">
        <f t="shared" si="127"/>
        <v>2500.00000000278</v>
      </c>
      <c r="AK49">
        <f t="shared" ref="AK49:AN49" si="128">AF49-AF50</f>
        <v>-3124.99999999901</v>
      </c>
      <c r="AL49">
        <f t="shared" si="128"/>
        <v>1874.999999994</v>
      </c>
      <c r="AM49">
        <f t="shared" si="128"/>
        <v>-625.000000004911</v>
      </c>
      <c r="AN49">
        <f t="shared" si="128"/>
        <v>6250.0000000056</v>
      </c>
    </row>
    <row r="50" spans="1:40">
      <c r="A50">
        <v>3.34500000000001</v>
      </c>
      <c r="B50">
        <v>2.15716463414634</v>
      </c>
      <c r="C50">
        <v>-4.44100609756098</v>
      </c>
      <c r="D50" s="28">
        <f t="shared" si="28"/>
        <v>1</v>
      </c>
      <c r="E50" s="32">
        <f>-E193*180/PI()*RStart30!$B$23</f>
        <v>20.5642571216795</v>
      </c>
      <c r="F50" s="32">
        <f>F193*180/PI()*RStart30!$B$23</f>
        <v>-6.17516430649672</v>
      </c>
      <c r="G50" s="32">
        <f>G193*180/PI()*RStart30!$B$23</f>
        <v>15.4905718615022</v>
      </c>
      <c r="H50" s="32">
        <f>-H193*180/PI()*RStart30!$B$23</f>
        <v>24.5128127836701</v>
      </c>
      <c r="I50" s="58">
        <f t="shared" si="24"/>
        <v>1</v>
      </c>
      <c r="J50" s="24">
        <f>-TRUNC(K$3*J$3*(G$3-H$3*SIN((E50+J$9)*PI()/180)-SQRT(I$3^2-(E$3-F$3-H$3*COS((E50+J$9)*PI()/180))^2))/5)</f>
        <v>-26234</v>
      </c>
      <c r="K50" s="24">
        <f>-TRUNC(U$3*T$3*(Q$3-R$3*SIN((F50+K$9)*PI()/180)-SQRT(S$3^2-(O$3-P$3-R$3*COS((F50+K$9)*PI()/180))^2))/5)</f>
        <v>9614</v>
      </c>
      <c r="L50" s="24">
        <f>-TRUNC(U$3*T$3*(Q$3-R$3*SIN((G50+L$9)*PI()/180)-SQRT(S$3^2-(O$3-P$3-R$3*COS((G50+L$9)*PI()/180))^2))/5)</f>
        <v>-27332</v>
      </c>
      <c r="M50" s="25">
        <f>-TRUNC(K$3*J$3*(G$3-H$3*SIN((H50+M$9)*PI()/180)-SQRT(I$3^2-(E$3-F$3-H$3*COS((H50+M$9)*PI()/180))^2))/5)</f>
        <v>-33493</v>
      </c>
      <c r="N50" s="59">
        <f t="shared" si="2"/>
        <v>1</v>
      </c>
      <c r="O50" s="60">
        <f t="shared" si="29"/>
        <v>-2450</v>
      </c>
      <c r="P50" s="60">
        <f t="shared" si="30"/>
        <v>14125</v>
      </c>
      <c r="Q50" s="60">
        <f t="shared" si="31"/>
        <v>11900</v>
      </c>
      <c r="R50" s="60">
        <f t="shared" si="32"/>
        <v>-13450</v>
      </c>
      <c r="S50" s="1"/>
      <c r="T50" s="1">
        <f>RStart30!$T$25</f>
        <v>0.04</v>
      </c>
      <c r="U50" s="70"/>
      <c r="V50" s="1">
        <f t="shared" ref="V50:Y50" si="129">(O50-O49)/$T$25</f>
        <v>21874.9999999998</v>
      </c>
      <c r="W50" s="1">
        <f t="shared" si="129"/>
        <v>-8749.999999999</v>
      </c>
      <c r="X50" s="1">
        <f t="shared" si="129"/>
        <v>-3124.99999999918</v>
      </c>
      <c r="Y50" s="1">
        <f t="shared" si="129"/>
        <v>27499.999999999</v>
      </c>
      <c r="AA50">
        <f t="shared" ref="AA50:AD50" si="130">V50-V51</f>
        <v>-2500.00000000033</v>
      </c>
      <c r="AB50">
        <f t="shared" si="130"/>
        <v>625.000000002001</v>
      </c>
      <c r="AC50">
        <f t="shared" si="130"/>
        <v>3125.00000000164</v>
      </c>
      <c r="AD50">
        <f t="shared" si="130"/>
        <v>-2500.00000000187</v>
      </c>
      <c r="AF50">
        <f t="shared" ref="AF50:AI50" si="131">AA50-AA51</f>
        <v>1249.9999999995</v>
      </c>
      <c r="AG50">
        <f t="shared" si="131"/>
        <v>3.00133251585066e-9</v>
      </c>
      <c r="AH50">
        <f t="shared" si="131"/>
        <v>625.000000002456</v>
      </c>
      <c r="AI50">
        <f t="shared" si="131"/>
        <v>-3750.00000000282</v>
      </c>
      <c r="AK50">
        <f t="shared" ref="AK50:AN50" si="132">AF50-AF51</f>
        <v>1874.99999999932</v>
      </c>
      <c r="AL50">
        <f t="shared" si="132"/>
        <v>3.95630195271224e-9</v>
      </c>
      <c r="AM50">
        <f t="shared" si="132"/>
        <v>625.000000003229</v>
      </c>
      <c r="AN50">
        <f t="shared" si="132"/>
        <v>-5625.00000000383</v>
      </c>
    </row>
    <row r="51" spans="1:40">
      <c r="A51">
        <v>3.36000000000001</v>
      </c>
      <c r="B51">
        <v>2.91905487804878</v>
      </c>
      <c r="C51">
        <v>-4.85579268292683</v>
      </c>
      <c r="D51" s="28">
        <f t="shared" si="28"/>
        <v>1.04</v>
      </c>
      <c r="E51" s="32">
        <f>-E194*180/PI()*RStart30!$B$23</f>
        <v>20.5976966574767</v>
      </c>
      <c r="F51" s="32">
        <f>F194*180/PI()*RStart30!$B$23</f>
        <v>-6.54806351692152</v>
      </c>
      <c r="G51" s="32">
        <f>G194*180/PI()*RStart30!$B$23</f>
        <v>15.2411284974478</v>
      </c>
      <c r="H51" s="32">
        <f>-H194*180/PI()*RStart30!$B$23</f>
        <v>24.7692803238139</v>
      </c>
      <c r="I51" s="58">
        <f t="shared" si="24"/>
        <v>1.04</v>
      </c>
      <c r="J51" s="24">
        <f>-TRUNC(K$3*J$3*(G$3-H$3*SIN((E51+J$9)*PI()/180)-SQRT(I$3^2-(E$3-F$3-H$3*COS((E51+J$9)*PI()/180))^2))/5)</f>
        <v>-26293</v>
      </c>
      <c r="K51" s="24">
        <f>-TRUNC(U$3*T$3*(Q$3-R$3*SIN((F51+K$9)*PI()/180)-SQRT(S$3^2-(O$3-P$3-R$3*COS((F51+K$9)*PI()/180))^2))/5)</f>
        <v>10164</v>
      </c>
      <c r="L51" s="24">
        <f>-TRUNC(U$3*T$3*(Q$3-R$3*SIN((G51+L$9)*PI()/180)-SQRT(S$3^2-(O$3-P$3-R$3*COS((G51+L$9)*PI()/180))^2))/5)</f>
        <v>-26866</v>
      </c>
      <c r="M51" s="25">
        <f>-TRUNC(K$3*J$3*(G$3-H$3*SIN((H51+M$9)*PI()/180)-SQRT(I$3^2-(E$3-F$3-H$3*COS((H51+M$9)*PI()/180))^2))/5)</f>
        <v>-33983</v>
      </c>
      <c r="N51" s="59">
        <f t="shared" si="2"/>
        <v>1.04</v>
      </c>
      <c r="O51" s="60">
        <f t="shared" si="29"/>
        <v>-1475</v>
      </c>
      <c r="P51" s="60">
        <f t="shared" si="30"/>
        <v>13750</v>
      </c>
      <c r="Q51" s="60">
        <f t="shared" si="31"/>
        <v>11650</v>
      </c>
      <c r="R51" s="60">
        <f t="shared" si="32"/>
        <v>-12250</v>
      </c>
      <c r="S51" s="1"/>
      <c r="T51" s="1">
        <f>RStart30!$T$25</f>
        <v>0.04</v>
      </c>
      <c r="U51" s="70"/>
      <c r="V51" s="1">
        <f t="shared" ref="V51:Y51" si="133">(O51-O50)/$T$25</f>
        <v>24375.0000000001</v>
      </c>
      <c r="W51" s="1">
        <f t="shared" si="133"/>
        <v>-9375.000000001</v>
      </c>
      <c r="X51" s="1">
        <f t="shared" si="133"/>
        <v>-6250.00000000082</v>
      </c>
      <c r="Y51" s="1">
        <f t="shared" si="133"/>
        <v>30000.0000000009</v>
      </c>
      <c r="AA51">
        <f t="shared" ref="AA51:AD51" si="134">V51-V52</f>
        <v>-3749.99999999983</v>
      </c>
      <c r="AB51">
        <f t="shared" si="134"/>
        <v>624.999999999</v>
      </c>
      <c r="AC51">
        <f t="shared" si="134"/>
        <v>2499.99999999918</v>
      </c>
      <c r="AD51">
        <f t="shared" si="134"/>
        <v>1250.00000000096</v>
      </c>
      <c r="AF51">
        <f t="shared" ref="AF51:AI51" si="135">AA51-AA52</f>
        <v>-624.999999999825</v>
      </c>
      <c r="AG51">
        <f t="shared" si="135"/>
        <v>-9.54969436861575e-10</v>
      </c>
      <c r="AH51">
        <f t="shared" si="135"/>
        <v>-7.73070496506989e-10</v>
      </c>
      <c r="AI51">
        <f t="shared" si="135"/>
        <v>1875.000000001</v>
      </c>
      <c r="AK51">
        <f t="shared" ref="AK51:AN51" si="136">AF51-AF52</f>
        <v>1.67347025126219e-10</v>
      </c>
      <c r="AL51">
        <f t="shared" si="136"/>
        <v>-625.000000000864</v>
      </c>
      <c r="AM51">
        <f t="shared" si="136"/>
        <v>-6.82121026329696e-10</v>
      </c>
      <c r="AN51">
        <f t="shared" si="136"/>
        <v>1875.0000000011</v>
      </c>
    </row>
    <row r="52" spans="1:40">
      <c r="A52">
        <v>3.37500000000001</v>
      </c>
      <c r="B52">
        <v>3.80579268292683</v>
      </c>
      <c r="C52">
        <v>-5.35289634146341</v>
      </c>
      <c r="D52" s="28">
        <f t="shared" si="28"/>
        <v>1.08</v>
      </c>
      <c r="E52" s="32">
        <f>-E195*180/PI()*RStart30!$B$23</f>
        <v>20.6054341660211</v>
      </c>
      <c r="F52" s="32">
        <f>F195*180/PI()*RStart30!$B$23</f>
        <v>-6.91251366251621</v>
      </c>
      <c r="G52" s="32">
        <f>G195*180/PI()*RStart30!$B$23</f>
        <v>14.9989074382884</v>
      </c>
      <c r="H52" s="32">
        <f>-H195*180/PI()*RStart30!$B$23</f>
        <v>25.0001465626852</v>
      </c>
      <c r="I52" s="58">
        <f t="shared" si="24"/>
        <v>1.08</v>
      </c>
      <c r="J52" s="24">
        <f>-TRUNC(K$3*J$3*(G$3-H$3*SIN((E52+J$9)*PI()/180)-SQRT(I$3^2-(E$3-F$3-H$3*COS((E52+J$9)*PI()/180))^2))/5)</f>
        <v>-26307</v>
      </c>
      <c r="K52" s="24">
        <f>-TRUNC(U$3*T$3*(Q$3-R$3*SIN((F52+K$9)*PI()/180)-SQRT(S$3^2-(O$3-P$3-R$3*COS((F52+K$9)*PI()/180))^2))/5)</f>
        <v>10698</v>
      </c>
      <c r="L52" s="24">
        <f>-TRUNC(U$3*T$3*(Q$3-R$3*SIN((G52+L$9)*PI()/180)-SQRT(S$3^2-(O$3-P$3-R$3*COS((G52+L$9)*PI()/180))^2))/5)</f>
        <v>-26414</v>
      </c>
      <c r="M52" s="25">
        <f>-TRUNC(K$3*J$3*(G$3-H$3*SIN((H52+M$9)*PI()/180)-SQRT(I$3^2-(E$3-F$3-H$3*COS((H52+M$9)*PI()/180))^2))/5)</f>
        <v>-34427</v>
      </c>
      <c r="N52" s="59">
        <f t="shared" si="2"/>
        <v>1.08</v>
      </c>
      <c r="O52" s="60">
        <f t="shared" si="29"/>
        <v>-350</v>
      </c>
      <c r="P52" s="60">
        <f t="shared" si="30"/>
        <v>13350</v>
      </c>
      <c r="Q52" s="60">
        <f t="shared" si="31"/>
        <v>11300</v>
      </c>
      <c r="R52" s="60">
        <f t="shared" si="32"/>
        <v>-11100</v>
      </c>
      <c r="S52" s="1"/>
      <c r="T52" s="1">
        <f>RStart30!$T$25</f>
        <v>0.04</v>
      </c>
      <c r="U52" s="70"/>
      <c r="V52" s="1">
        <f t="shared" ref="V52:Y52" si="137">(O52-O51)/$T$25</f>
        <v>28125</v>
      </c>
      <c r="W52" s="1">
        <f t="shared" si="137"/>
        <v>-10000</v>
      </c>
      <c r="X52" s="1">
        <f t="shared" si="137"/>
        <v>-8750</v>
      </c>
      <c r="Y52" s="1">
        <f t="shared" si="137"/>
        <v>28750</v>
      </c>
      <c r="AA52">
        <f t="shared" ref="AA52:AD52" si="138">V52-V53</f>
        <v>-3125</v>
      </c>
      <c r="AB52">
        <f t="shared" si="138"/>
        <v>624.999999999955</v>
      </c>
      <c r="AC52">
        <f t="shared" si="138"/>
        <v>2499.99999999995</v>
      </c>
      <c r="AD52">
        <f t="shared" si="138"/>
        <v>-625.000000000047</v>
      </c>
      <c r="AF52">
        <f t="shared" ref="AF52:AI52" si="139">AA52-AA53</f>
        <v>-624.999999999993</v>
      </c>
      <c r="AG52">
        <f t="shared" si="139"/>
        <v>624.999999999909</v>
      </c>
      <c r="AH52">
        <f t="shared" si="139"/>
        <v>-9.09494701772928e-11</v>
      </c>
      <c r="AI52">
        <f t="shared" si="139"/>
        <v>-9.45874489843845e-11</v>
      </c>
      <c r="AK52">
        <f t="shared" ref="AK52:AN52" si="140">AF52-AF53</f>
        <v>2.91038304567337e-11</v>
      </c>
      <c r="AL52">
        <f t="shared" si="140"/>
        <v>2499.99999999986</v>
      </c>
      <c r="AM52">
        <f t="shared" si="140"/>
        <v>-1250.00000000014</v>
      </c>
      <c r="AN52">
        <f t="shared" si="140"/>
        <v>1874.99999999983</v>
      </c>
    </row>
    <row r="53" spans="1:40">
      <c r="A53">
        <v>3.39000000000001</v>
      </c>
      <c r="B53">
        <v>4.83795731707317</v>
      </c>
      <c r="C53">
        <v>-5.95564024390244</v>
      </c>
      <c r="D53" s="28">
        <f t="shared" si="28"/>
        <v>1.12</v>
      </c>
      <c r="E53" s="32">
        <f>-E196*180/PI()*RStart30!$B$23</f>
        <v>20.5848434379628</v>
      </c>
      <c r="F53" s="32">
        <f>F196*180/PI()*RStart30!$B$23</f>
        <v>-7.26762975267042</v>
      </c>
      <c r="G53" s="32">
        <f>G196*180/PI()*RStart30!$B$23</f>
        <v>14.7660830588564</v>
      </c>
      <c r="H53" s="32">
        <f>-H196*180/PI()*RStart30!$B$23</f>
        <v>25.20557989258</v>
      </c>
      <c r="I53" s="58">
        <f t="shared" si="24"/>
        <v>1.12</v>
      </c>
      <c r="J53" s="24">
        <f>-TRUNC(K$3*J$3*(G$3-H$3*SIN((E53+J$9)*PI()/180)-SQRT(I$3^2-(E$3-F$3-H$3*COS((E53+J$9)*PI()/180))^2))/5)</f>
        <v>-26271</v>
      </c>
      <c r="K53" s="24">
        <f>-TRUNC(U$3*T$3*(Q$3-R$3*SIN((F53+K$9)*PI()/180)-SQRT(S$3^2-(O$3-P$3-R$3*COS((F53+K$9)*PI()/180))^2))/5)</f>
        <v>11215</v>
      </c>
      <c r="L53" s="24">
        <f>-TRUNC(U$3*T$3*(Q$3-R$3*SIN((G53+L$9)*PI()/180)-SQRT(S$3^2-(O$3-P$3-R$3*COS((G53+L$9)*PI()/180))^2))/5)</f>
        <v>-25980</v>
      </c>
      <c r="M53" s="25">
        <f>-TRUNC(K$3*J$3*(G$3-H$3*SIN((H53+M$9)*PI()/180)-SQRT(I$3^2-(E$3-F$3-H$3*COS((H53+M$9)*PI()/180))^2))/5)</f>
        <v>-34824</v>
      </c>
      <c r="N53" s="59">
        <f t="shared" si="2"/>
        <v>1.12</v>
      </c>
      <c r="O53" s="60">
        <f t="shared" si="29"/>
        <v>899.999999999999</v>
      </c>
      <c r="P53" s="60">
        <f t="shared" si="30"/>
        <v>12925</v>
      </c>
      <c r="Q53" s="60">
        <f t="shared" si="31"/>
        <v>10850</v>
      </c>
      <c r="R53" s="60">
        <f t="shared" si="32"/>
        <v>-9924.99999999999</v>
      </c>
      <c r="S53" s="1"/>
      <c r="T53" s="1">
        <f>RStart30!$T$25</f>
        <v>0.04</v>
      </c>
      <c r="U53" s="70"/>
      <c r="V53" s="1">
        <f t="shared" ref="V53:Y53" si="141">(O53-O52)/$T$25</f>
        <v>31250</v>
      </c>
      <c r="W53" s="1">
        <f t="shared" si="141"/>
        <v>-10625</v>
      </c>
      <c r="X53" s="1">
        <f t="shared" si="141"/>
        <v>-11250</v>
      </c>
      <c r="Y53" s="1">
        <f t="shared" si="141"/>
        <v>29375</v>
      </c>
      <c r="AA53">
        <f t="shared" ref="AA53:AD53" si="142">V53-V54</f>
        <v>-2500.00000000001</v>
      </c>
      <c r="AB53">
        <f t="shared" si="142"/>
        <v>4.54747350886464e-11</v>
      </c>
      <c r="AC53">
        <f t="shared" si="142"/>
        <v>2500.00000000005</v>
      </c>
      <c r="AD53">
        <f t="shared" si="142"/>
        <v>-624.999999999953</v>
      </c>
      <c r="AF53">
        <f t="shared" ref="AF53:AI53" si="143">AA53-AA54</f>
        <v>-625.000000000022</v>
      </c>
      <c r="AG53">
        <f t="shared" si="143"/>
        <v>-1874.99999999995</v>
      </c>
      <c r="AH53">
        <f t="shared" si="143"/>
        <v>1250.00000000005</v>
      </c>
      <c r="AI53">
        <f t="shared" si="143"/>
        <v>-1874.99999999993</v>
      </c>
      <c r="AK53">
        <f t="shared" ref="AK53:AN53" si="144">AF53-AF54</f>
        <v>624.999999999964</v>
      </c>
      <c r="AL53">
        <f t="shared" si="144"/>
        <v>-4999.99999999995</v>
      </c>
      <c r="AM53">
        <f t="shared" si="144"/>
        <v>1875</v>
      </c>
      <c r="AN53">
        <f t="shared" si="144"/>
        <v>-2499.9999999999</v>
      </c>
    </row>
    <row r="54" spans="1:40">
      <c r="A54">
        <v>3.40500000000001</v>
      </c>
      <c r="B54">
        <v>6.00685975609756</v>
      </c>
      <c r="C54">
        <v>-6.67682926829268</v>
      </c>
      <c r="D54" s="28">
        <f t="shared" si="28"/>
        <v>1.16</v>
      </c>
      <c r="E54" s="32">
        <f>-E197*180/PI()*RStart30!$B$23</f>
        <v>20.5337429937927</v>
      </c>
      <c r="F54" s="32">
        <f>F197*180/PI()*RStart30!$B$23</f>
        <v>-7.61267484906806</v>
      </c>
      <c r="G54" s="32">
        <f>G197*180/PI()*RStart30!$B$23</f>
        <v>14.5445817578507</v>
      </c>
      <c r="H54" s="32">
        <f>-H197*180/PI()*RStart30!$B$23</f>
        <v>25.3859531371356</v>
      </c>
      <c r="I54" s="58">
        <f t="shared" si="24"/>
        <v>1.16</v>
      </c>
      <c r="J54" s="24">
        <f>-TRUNC(K$3*J$3*(G$3-H$3*SIN((E54+J$9)*PI()/180)-SQRT(I$3^2-(E$3-F$3-H$3*COS((E54+J$9)*PI()/180))^2))/5)</f>
        <v>-26181</v>
      </c>
      <c r="K54" s="24">
        <f>-TRUNC(U$3*T$3*(Q$3-R$3*SIN((F54+K$9)*PI()/180)-SQRT(S$3^2-(O$3-P$3-R$3*COS((F54+K$9)*PI()/180))^2))/5)</f>
        <v>11715</v>
      </c>
      <c r="L54" s="24">
        <f>-TRUNC(U$3*T$3*(Q$3-R$3*SIN((G54+L$9)*PI()/180)-SQRT(S$3^2-(O$3-P$3-R$3*COS((G54+L$9)*PI()/180))^2))/5)</f>
        <v>-25568</v>
      </c>
      <c r="M54" s="25">
        <f>-TRUNC(K$3*J$3*(G$3-H$3*SIN((H54+M$9)*PI()/180)-SQRT(I$3^2-(E$3-F$3-H$3*COS((H54+M$9)*PI()/180))^2))/5)</f>
        <v>-35173</v>
      </c>
      <c r="N54" s="59">
        <f t="shared" si="2"/>
        <v>1.16</v>
      </c>
      <c r="O54" s="60">
        <f t="shared" si="29"/>
        <v>2250</v>
      </c>
      <c r="P54" s="60">
        <f t="shared" si="30"/>
        <v>12500</v>
      </c>
      <c r="Q54" s="60">
        <f t="shared" si="31"/>
        <v>10300</v>
      </c>
      <c r="R54" s="60">
        <f t="shared" si="32"/>
        <v>-8724.99999999999</v>
      </c>
      <c r="S54" s="1"/>
      <c r="T54" s="1">
        <f>RStart30!$T$25</f>
        <v>0.04</v>
      </c>
      <c r="U54" s="70"/>
      <c r="V54" s="1">
        <f t="shared" ref="V54:Y54" si="145">(O54-O53)/$T$25</f>
        <v>33750</v>
      </c>
      <c r="W54" s="1">
        <f t="shared" si="145"/>
        <v>-10625</v>
      </c>
      <c r="X54" s="1">
        <f t="shared" si="145"/>
        <v>-13750</v>
      </c>
      <c r="Y54" s="1">
        <f t="shared" si="145"/>
        <v>30000</v>
      </c>
      <c r="AA54">
        <f t="shared" ref="AA54:AD54" si="146">V54-V55</f>
        <v>-1874.99999999999</v>
      </c>
      <c r="AB54">
        <f t="shared" si="146"/>
        <v>1875</v>
      </c>
      <c r="AC54">
        <f t="shared" si="146"/>
        <v>1250</v>
      </c>
      <c r="AD54">
        <f t="shared" si="146"/>
        <v>1249.99999999997</v>
      </c>
      <c r="AF54">
        <f t="shared" ref="AF54:AI54" si="147">AA54-AA55</f>
        <v>-1249.99999999999</v>
      </c>
      <c r="AG54">
        <f t="shared" si="147"/>
        <v>3125</v>
      </c>
      <c r="AH54">
        <f t="shared" si="147"/>
        <v>-624.999999999953</v>
      </c>
      <c r="AI54">
        <f t="shared" si="147"/>
        <v>624.999999999975</v>
      </c>
      <c r="AK54">
        <f t="shared" ref="AK54:AN54" si="148">AF54-AF55</f>
        <v>-624.999999999985</v>
      </c>
      <c r="AL54">
        <f t="shared" si="148"/>
        <v>4999.99999999995</v>
      </c>
      <c r="AM54">
        <f t="shared" si="148"/>
        <v>-1249.99999999986</v>
      </c>
      <c r="AN54">
        <f t="shared" si="148"/>
        <v>-2.5465851649642e-11</v>
      </c>
    </row>
    <row r="55" spans="1:40">
      <c r="A55">
        <v>3.42000000000001</v>
      </c>
      <c r="B55">
        <v>7.28003048780488</v>
      </c>
      <c r="C55">
        <v>-7.50960365853659</v>
      </c>
      <c r="D55" s="28">
        <f t="shared" si="28"/>
        <v>1.2</v>
      </c>
      <c r="E55" s="32">
        <f>-E198*180/PI()*RStart30!$B$23</f>
        <v>20.4504571038473</v>
      </c>
      <c r="F55" s="32">
        <f>F198*180/PI()*RStart30!$B$23</f>
        <v>-7.94708063487213</v>
      </c>
      <c r="G55" s="32">
        <f>G198*180/PI()*RStart30!$B$23</f>
        <v>14.3360403038047</v>
      </c>
      <c r="H55" s="32">
        <f>-H198*180/PI()*RStart30!$B$23</f>
        <v>25.5418567293599</v>
      </c>
      <c r="I55" s="58">
        <f t="shared" si="24"/>
        <v>1.2</v>
      </c>
      <c r="J55" s="24">
        <f>-TRUNC(K$3*J$3*(G$3-H$3*SIN((E55+J$9)*PI()/180)-SQRT(I$3^2-(E$3-F$3-H$3*COS((E55+J$9)*PI()/180))^2))/5)</f>
        <v>-26034</v>
      </c>
      <c r="K55" s="24">
        <f>-TRUNC(U$3*T$3*(Q$3-R$3*SIN((F55+K$9)*PI()/180)-SQRT(S$3^2-(O$3-P$3-R$3*COS((F55+K$9)*PI()/180))^2))/5)</f>
        <v>12195</v>
      </c>
      <c r="L55" s="24">
        <f>-TRUNC(U$3*T$3*(Q$3-R$3*SIN((G55+L$9)*PI()/180)-SQRT(S$3^2-(O$3-P$3-R$3*COS((G55+L$9)*PI()/180))^2))/5)</f>
        <v>-25180</v>
      </c>
      <c r="M55" s="25">
        <f>-TRUNC(K$3*J$3*(G$3-H$3*SIN((H55+M$9)*PI()/180)-SQRT(I$3^2-(E$3-F$3-H$3*COS((H55+M$9)*PI()/180))^2))/5)</f>
        <v>-35476</v>
      </c>
      <c r="N55" s="59">
        <f t="shared" si="2"/>
        <v>1.2</v>
      </c>
      <c r="O55" s="60">
        <f t="shared" si="29"/>
        <v>3675</v>
      </c>
      <c r="P55" s="60">
        <f t="shared" si="30"/>
        <v>12000</v>
      </c>
      <c r="Q55" s="60">
        <f t="shared" si="31"/>
        <v>9699.99999999999</v>
      </c>
      <c r="R55" s="60">
        <f t="shared" si="32"/>
        <v>-7574.99999999999</v>
      </c>
      <c r="S55" s="1"/>
      <c r="T55" s="1">
        <f>RStart30!$T$25</f>
        <v>0.04</v>
      </c>
      <c r="U55" s="1"/>
      <c r="V55" s="1">
        <f t="shared" ref="V55:Y55" si="149">(O55-O54)/$T$25</f>
        <v>35625</v>
      </c>
      <c r="W55" s="1">
        <f t="shared" si="149"/>
        <v>-12500</v>
      </c>
      <c r="X55" s="1">
        <f t="shared" si="149"/>
        <v>-15000</v>
      </c>
      <c r="Y55" s="1">
        <f t="shared" si="149"/>
        <v>28750</v>
      </c>
      <c r="AA55">
        <f t="shared" ref="AA55:AD55" si="150">V55-V56</f>
        <v>-625</v>
      </c>
      <c r="AB55">
        <f t="shared" si="150"/>
        <v>-1250</v>
      </c>
      <c r="AC55">
        <f t="shared" si="150"/>
        <v>1874.99999999995</v>
      </c>
      <c r="AD55">
        <f t="shared" si="150"/>
        <v>625</v>
      </c>
      <c r="AF55">
        <f t="shared" ref="AF55:AI55" si="151">AA55-AA56</f>
        <v>-625</v>
      </c>
      <c r="AG55">
        <f t="shared" si="151"/>
        <v>-1874.99999999995</v>
      </c>
      <c r="AH55">
        <f t="shared" si="151"/>
        <v>624.999999999905</v>
      </c>
      <c r="AI55">
        <f t="shared" si="151"/>
        <v>625</v>
      </c>
      <c r="AK55">
        <f t="shared" ref="AK55:AN55" si="152">AF55-AF56</f>
        <v>-625</v>
      </c>
      <c r="AL55">
        <f t="shared" si="152"/>
        <v>-3124.99999999986</v>
      </c>
      <c r="AM55">
        <f t="shared" si="152"/>
        <v>-625.000000000142</v>
      </c>
      <c r="AN55">
        <f t="shared" si="152"/>
        <v>3750</v>
      </c>
    </row>
    <row r="56" spans="1:40">
      <c r="A56">
        <v>3.43500000000001</v>
      </c>
      <c r="B56">
        <v>8.60579268292683</v>
      </c>
      <c r="C56">
        <v>-8.45670731707317</v>
      </c>
      <c r="D56" s="28">
        <f t="shared" si="28"/>
        <v>1.24</v>
      </c>
      <c r="E56" s="32">
        <f>-E199*180/PI()*RStart30!$B$23</f>
        <v>20.3338761207649</v>
      </c>
      <c r="F56" s="32">
        <f>F199*180/PI()*RStart30!$B$23</f>
        <v>-8.27046729636025</v>
      </c>
      <c r="G56" s="32">
        <f>G199*180/PI()*RStart30!$B$23</f>
        <v>14.1417639518714</v>
      </c>
      <c r="H56" s="32">
        <f>-H199*180/PI()*RStart30!$B$23</f>
        <v>25.6741112021112</v>
      </c>
      <c r="I56" s="58">
        <f t="shared" si="24"/>
        <v>1.24</v>
      </c>
      <c r="J56" s="24">
        <f>-TRUNC(K$3*J$3*(G$3-H$3*SIN((E56+J$9)*PI()/180)-SQRT(I$3^2-(E$3-F$3-H$3*COS((E56+J$9)*PI()/180))^2))/5)</f>
        <v>-25829</v>
      </c>
      <c r="K56" s="24">
        <f>-TRUNC(U$3*T$3*(Q$3-R$3*SIN((F56+K$9)*PI()/180)-SQRT(S$3^2-(O$3-P$3-R$3*COS((F56+K$9)*PI()/180))^2))/5)</f>
        <v>12657</v>
      </c>
      <c r="L56" s="24">
        <f>-TRUNC(U$3*T$3*(Q$3-R$3*SIN((G56+L$9)*PI()/180)-SQRT(S$3^2-(O$3-P$3-R$3*COS((G56+L$9)*PI()/180))^2))/5)</f>
        <v>-24819</v>
      </c>
      <c r="M56" s="25">
        <f>-TRUNC(K$3*J$3*(G$3-H$3*SIN((H56+M$9)*PI()/180)-SQRT(I$3^2-(E$3-F$3-H$3*COS((H56+M$9)*PI()/180))^2))/5)</f>
        <v>-35734</v>
      </c>
      <c r="N56" s="59">
        <f t="shared" si="2"/>
        <v>1.24</v>
      </c>
      <c r="O56" s="60">
        <f t="shared" si="29"/>
        <v>5125</v>
      </c>
      <c r="P56" s="60">
        <f t="shared" si="30"/>
        <v>11550</v>
      </c>
      <c r="Q56" s="60">
        <f t="shared" si="31"/>
        <v>9024.99999999999</v>
      </c>
      <c r="R56" s="60">
        <f t="shared" si="32"/>
        <v>-6449.99999999999</v>
      </c>
      <c r="S56" s="1"/>
      <c r="T56" s="1">
        <f>RStart30!$T$25</f>
        <v>0.04</v>
      </c>
      <c r="U56" s="1"/>
      <c r="V56" s="1">
        <f t="shared" ref="V56:Y56" si="153">(O56-O55)/$T$25</f>
        <v>36250</v>
      </c>
      <c r="W56" s="1">
        <f t="shared" si="153"/>
        <v>-11250</v>
      </c>
      <c r="X56" s="1">
        <f t="shared" si="153"/>
        <v>-16875</v>
      </c>
      <c r="Y56" s="1">
        <f t="shared" si="153"/>
        <v>28125</v>
      </c>
      <c r="AA56">
        <f t="shared" ref="AA56:AD56" si="154">V56-V57</f>
        <v>0</v>
      </c>
      <c r="AB56">
        <f t="shared" si="154"/>
        <v>624.999999999955</v>
      </c>
      <c r="AC56">
        <f t="shared" si="154"/>
        <v>1250.00000000005</v>
      </c>
      <c r="AD56">
        <f t="shared" si="154"/>
        <v>0</v>
      </c>
      <c r="AF56">
        <f t="shared" ref="AF56:AI56" si="155">AA56-AA57</f>
        <v>0</v>
      </c>
      <c r="AG56">
        <f t="shared" si="155"/>
        <v>1249.99999999991</v>
      </c>
      <c r="AH56">
        <f t="shared" si="155"/>
        <v>1250.00000000005</v>
      </c>
      <c r="AI56">
        <f t="shared" si="155"/>
        <v>-3125</v>
      </c>
      <c r="AK56">
        <f t="shared" ref="AK56:AN56" si="156">AF56-AF57</f>
        <v>1875</v>
      </c>
      <c r="AL56">
        <f t="shared" si="156"/>
        <v>2499.99999999986</v>
      </c>
      <c r="AM56">
        <f t="shared" si="156"/>
        <v>1875.00000000007</v>
      </c>
      <c r="AN56">
        <f t="shared" si="156"/>
        <v>-5000.00000000001</v>
      </c>
    </row>
    <row r="57" spans="1:40">
      <c r="A57">
        <v>3.45000000000001</v>
      </c>
      <c r="B57">
        <v>9.96768292682927</v>
      </c>
      <c r="C57">
        <v>-9.48567073170732</v>
      </c>
      <c r="D57" s="28">
        <f t="shared" si="28"/>
        <v>1.28</v>
      </c>
      <c r="E57" s="32">
        <f>-E200*180/PI()*RStart30!$B$23</f>
        <v>20.1835172130115</v>
      </c>
      <c r="F57" s="32">
        <f>F200*180/PI()*RStart30!$B$23</f>
        <v>-8.58266409210946</v>
      </c>
      <c r="G57" s="32">
        <f>G200*180/PI()*RStart30!$B$23</f>
        <v>13.9626853054539</v>
      </c>
      <c r="H57" s="32">
        <f>-H200*180/PI()*RStart30!$B$23</f>
        <v>25.7837801942405</v>
      </c>
      <c r="I57" s="58">
        <f t="shared" si="24"/>
        <v>1.28</v>
      </c>
      <c r="J57" s="24">
        <f>-TRUNC(K$3*J$3*(G$3-H$3*SIN((E57+J$9)*PI()/180)-SQRT(I$3^2-(E$3-F$3-H$3*COS((E57+J$9)*PI()/180))^2))/5)</f>
        <v>-25566</v>
      </c>
      <c r="K57" s="24">
        <f>-TRUNC(U$3*T$3*(Q$3-R$3*SIN((F57+K$9)*PI()/180)-SQRT(S$3^2-(O$3-P$3-R$3*COS((F57+K$9)*PI()/180))^2))/5)</f>
        <v>13100</v>
      </c>
      <c r="L57" s="24">
        <f>-TRUNC(U$3*T$3*(Q$3-R$3*SIN((G57+L$9)*PI()/180)-SQRT(S$3^2-(O$3-P$3-R$3*COS((G57+L$9)*PI()/180))^2))/5)</f>
        <v>-24487</v>
      </c>
      <c r="M57" s="25">
        <f>-TRUNC(K$3*J$3*(G$3-H$3*SIN((H57+M$9)*PI()/180)-SQRT(I$3^2-(E$3-F$3-H$3*COS((H57+M$9)*PI()/180))^2))/5)</f>
        <v>-35947</v>
      </c>
      <c r="N57" s="59">
        <f t="shared" si="2"/>
        <v>1.28</v>
      </c>
      <c r="O57" s="60">
        <f t="shared" si="29"/>
        <v>6574.99999999999</v>
      </c>
      <c r="P57" s="60">
        <f t="shared" si="30"/>
        <v>11075</v>
      </c>
      <c r="Q57" s="60">
        <f t="shared" si="31"/>
        <v>8299.99999999999</v>
      </c>
      <c r="R57" s="60">
        <f t="shared" si="32"/>
        <v>-5325</v>
      </c>
      <c r="S57" s="1"/>
      <c r="T57" s="1">
        <f>RStart30!$T$25</f>
        <v>0.04</v>
      </c>
      <c r="U57" s="1"/>
      <c r="V57" s="1">
        <f t="shared" ref="V57:Y57" si="157">(O57-O56)/$T$25</f>
        <v>36250</v>
      </c>
      <c r="W57" s="1">
        <f t="shared" si="157"/>
        <v>-11875</v>
      </c>
      <c r="X57" s="1">
        <f t="shared" si="157"/>
        <v>-18125</v>
      </c>
      <c r="Y57" s="1">
        <f t="shared" si="157"/>
        <v>28125</v>
      </c>
      <c r="AA57">
        <f t="shared" ref="AA57:AD57" si="158">V57-V58</f>
        <v>0</v>
      </c>
      <c r="AB57">
        <f t="shared" si="158"/>
        <v>-624.999999999955</v>
      </c>
      <c r="AC57">
        <f t="shared" si="158"/>
        <v>0</v>
      </c>
      <c r="AD57">
        <f t="shared" si="158"/>
        <v>3125</v>
      </c>
      <c r="AF57">
        <f t="shared" ref="AF57:AI57" si="159">AA57-AA58</f>
        <v>-1875</v>
      </c>
      <c r="AG57">
        <f t="shared" si="159"/>
        <v>-1249.99999999995</v>
      </c>
      <c r="AH57">
        <f t="shared" si="159"/>
        <v>-625.000000000022</v>
      </c>
      <c r="AI57">
        <f t="shared" si="159"/>
        <v>1875.00000000001</v>
      </c>
      <c r="AK57">
        <f t="shared" ref="AK57:AN57" si="160">AF57-AF58</f>
        <v>-1250.00000000004</v>
      </c>
      <c r="AL57">
        <f t="shared" si="160"/>
        <v>-4374.99999999995</v>
      </c>
      <c r="AM57">
        <f t="shared" si="160"/>
        <v>-2500.00000000007</v>
      </c>
      <c r="AN57">
        <f t="shared" si="160"/>
        <v>2500.00000000003</v>
      </c>
    </row>
    <row r="58" spans="1:40">
      <c r="A58">
        <v>3.46500000000001</v>
      </c>
      <c r="B58">
        <v>11.3638719512195</v>
      </c>
      <c r="C58">
        <v>-10.5653963414634</v>
      </c>
      <c r="D58" s="28">
        <f t="shared" si="28"/>
        <v>1.32</v>
      </c>
      <c r="E58" s="32">
        <f>-E201*180/PI()*RStart30!$B$23</f>
        <v>19.9995854421819</v>
      </c>
      <c r="F58" s="32">
        <f>F201*180/PI()*RStart30!$B$23</f>
        <v>-8.88372980758955</v>
      </c>
      <c r="G58" s="32">
        <f>G201*180/PI()*RStart30!$B$23</f>
        <v>13.7993220892159</v>
      </c>
      <c r="H58" s="32">
        <f>-H201*180/PI()*RStart30!$B$23</f>
        <v>25.8721830556626</v>
      </c>
      <c r="I58" s="58">
        <f t="shared" si="24"/>
        <v>1.32</v>
      </c>
      <c r="J58" s="24">
        <f>-TRUNC(K$3*J$3*(G$3-H$3*SIN((E58+J$9)*PI()/180)-SQRT(I$3^2-(E$3-F$3-H$3*COS((E58+J$9)*PI()/180))^2))/5)</f>
        <v>-25245</v>
      </c>
      <c r="K58" s="24">
        <f>-TRUNC(U$3*T$3*(Q$3-R$3*SIN((F58+K$9)*PI()/180)-SQRT(S$3^2-(O$3-P$3-R$3*COS((F58+K$9)*PI()/180))^2))/5)</f>
        <v>13525</v>
      </c>
      <c r="L58" s="24">
        <f>-TRUNC(U$3*T$3*(Q$3-R$3*SIN((G58+L$9)*PI()/180)-SQRT(S$3^2-(O$3-P$3-R$3*COS((G58+L$9)*PI()/180))^2))/5)</f>
        <v>-24184</v>
      </c>
      <c r="M58" s="25">
        <f>-TRUNC(K$3*J$3*(G$3-H$3*SIN((H58+M$9)*PI()/180)-SQRT(I$3^2-(E$3-F$3-H$3*COS((H58+M$9)*PI()/180))^2))/5)</f>
        <v>-36120</v>
      </c>
      <c r="N58" s="59">
        <f t="shared" si="2"/>
        <v>1.32</v>
      </c>
      <c r="O58" s="60">
        <f t="shared" si="29"/>
        <v>8024.99999999999</v>
      </c>
      <c r="P58" s="60">
        <f t="shared" si="30"/>
        <v>10625</v>
      </c>
      <c r="Q58" s="60">
        <f t="shared" si="31"/>
        <v>7574.99999999999</v>
      </c>
      <c r="R58" s="60">
        <f t="shared" si="32"/>
        <v>-4325</v>
      </c>
      <c r="S58" s="1"/>
      <c r="T58" s="1">
        <f>RStart30!$T$25</f>
        <v>0.04</v>
      </c>
      <c r="U58" s="1"/>
      <c r="V58" s="1">
        <f t="shared" ref="V58:Y58" si="161">(O58-O57)/$T$25</f>
        <v>36250</v>
      </c>
      <c r="W58" s="1">
        <f t="shared" si="161"/>
        <v>-11250</v>
      </c>
      <c r="X58" s="1">
        <f t="shared" si="161"/>
        <v>-18125</v>
      </c>
      <c r="Y58" s="1">
        <f t="shared" si="161"/>
        <v>25000</v>
      </c>
      <c r="AA58">
        <f t="shared" ref="AA58:AD58" si="162">V58-V59</f>
        <v>1875</v>
      </c>
      <c r="AB58">
        <f t="shared" si="162"/>
        <v>625</v>
      </c>
      <c r="AC58">
        <f t="shared" si="162"/>
        <v>625.000000000022</v>
      </c>
      <c r="AD58">
        <f t="shared" si="162"/>
        <v>1249.99999999999</v>
      </c>
      <c r="AF58">
        <f t="shared" ref="AF58:AI58" si="163">AA58-AA59</f>
        <v>-624.999999999956</v>
      </c>
      <c r="AG58">
        <f t="shared" si="163"/>
        <v>3125</v>
      </c>
      <c r="AH58">
        <f t="shared" si="163"/>
        <v>1875.00000000004</v>
      </c>
      <c r="AI58">
        <f t="shared" si="163"/>
        <v>-625.000000000022</v>
      </c>
      <c r="AK58">
        <f t="shared" ref="AK58:AN58" si="164">AF58-AF59</f>
        <v>1.34605215862393e-10</v>
      </c>
      <c r="AL58">
        <f t="shared" si="164"/>
        <v>6250</v>
      </c>
      <c r="AM58">
        <f t="shared" si="164"/>
        <v>2500.00000000007</v>
      </c>
      <c r="AN58">
        <f t="shared" si="164"/>
        <v>-3.63797880709171e-11</v>
      </c>
    </row>
    <row r="59" spans="1:40">
      <c r="A59">
        <v>3.48000000000001</v>
      </c>
      <c r="B59">
        <v>12.7746951219512</v>
      </c>
      <c r="C59">
        <v>-11.6524390243902</v>
      </c>
      <c r="D59" s="28">
        <f t="shared" si="28"/>
        <v>1.36</v>
      </c>
      <c r="E59" s="32">
        <f>-E202*180/PI()*RStart30!$B$23</f>
        <v>19.7830339235684</v>
      </c>
      <c r="F59" s="32">
        <f>F202*180/PI()*RStart30!$B$23</f>
        <v>-9.17397280868585</v>
      </c>
      <c r="G59" s="32">
        <f>G202*180/PI()*RStart30!$B$23</f>
        <v>13.6517359534162</v>
      </c>
      <c r="H59" s="32">
        <f>-H202*180/PI()*RStart30!$B$23</f>
        <v>25.9409077389067</v>
      </c>
      <c r="I59" s="58">
        <f t="shared" si="24"/>
        <v>1.36</v>
      </c>
      <c r="J59" s="24">
        <f>-TRUNC(K$3*J$3*(G$3-H$3*SIN((E59+J$9)*PI()/180)-SQRT(I$3^2-(E$3-F$3-H$3*COS((E59+J$9)*PI()/180))^2))/5)</f>
        <v>-24869</v>
      </c>
      <c r="K59" s="24">
        <f>-TRUNC(U$3*T$3*(Q$3-R$3*SIN((F59+K$9)*PI()/180)-SQRT(S$3^2-(O$3-P$3-R$3*COS((F59+K$9)*PI()/180))^2))/5)</f>
        <v>13931</v>
      </c>
      <c r="L59" s="24">
        <f>-TRUNC(U$3*T$3*(Q$3-R$3*SIN((G59+L$9)*PI()/180)-SQRT(S$3^2-(O$3-P$3-R$3*COS((G59+L$9)*PI()/180))^2))/5)</f>
        <v>-23911</v>
      </c>
      <c r="M59" s="25">
        <f>-TRUNC(K$3*J$3*(G$3-H$3*SIN((H59+M$9)*PI()/180)-SQRT(I$3^2-(E$3-F$3-H$3*COS((H59+M$9)*PI()/180))^2))/5)</f>
        <v>-36255</v>
      </c>
      <c r="N59" s="59">
        <f t="shared" si="2"/>
        <v>1.36</v>
      </c>
      <c r="O59" s="60">
        <f t="shared" si="29"/>
        <v>9399.99999999999</v>
      </c>
      <c r="P59" s="60">
        <f t="shared" si="30"/>
        <v>10150</v>
      </c>
      <c r="Q59" s="60">
        <f t="shared" si="31"/>
        <v>6824.99999999999</v>
      </c>
      <c r="R59" s="60">
        <f t="shared" si="32"/>
        <v>-3375</v>
      </c>
      <c r="S59" s="1"/>
      <c r="T59" s="1">
        <f>RStart30!$T$25</f>
        <v>0.04</v>
      </c>
      <c r="U59" s="1"/>
      <c r="V59" s="1">
        <f t="shared" ref="V59:Y59" si="165">(O59-O58)/$T$25</f>
        <v>34375</v>
      </c>
      <c r="W59" s="1">
        <f t="shared" si="165"/>
        <v>-11875</v>
      </c>
      <c r="X59" s="1">
        <f t="shared" si="165"/>
        <v>-18750</v>
      </c>
      <c r="Y59" s="1">
        <f t="shared" si="165"/>
        <v>23750</v>
      </c>
      <c r="AA59">
        <f t="shared" ref="AA59:AD59" si="166">V59-V60</f>
        <v>2499.99999999996</v>
      </c>
      <c r="AB59">
        <f t="shared" si="166"/>
        <v>-2500</v>
      </c>
      <c r="AC59">
        <f t="shared" si="166"/>
        <v>-1250.00000000002</v>
      </c>
      <c r="AD59">
        <f t="shared" si="166"/>
        <v>1875.00000000001</v>
      </c>
      <c r="AF59">
        <f t="shared" ref="AF59:AI59" si="167">AA59-AA60</f>
        <v>-625.000000000091</v>
      </c>
      <c r="AG59">
        <f t="shared" si="167"/>
        <v>-3125</v>
      </c>
      <c r="AH59">
        <f t="shared" si="167"/>
        <v>-625.000000000022</v>
      </c>
      <c r="AI59">
        <f t="shared" si="167"/>
        <v>-624.999999999985</v>
      </c>
      <c r="AK59">
        <f t="shared" ref="AK59:AN59" si="168">AF59-AF60</f>
        <v>624.999999999814</v>
      </c>
      <c r="AL59">
        <f t="shared" si="168"/>
        <v>-5000.00000000005</v>
      </c>
      <c r="AM59">
        <f t="shared" si="168"/>
        <v>-1875</v>
      </c>
      <c r="AN59">
        <f t="shared" si="168"/>
        <v>1.81898940354586e-11</v>
      </c>
    </row>
    <row r="60" spans="1:40">
      <c r="A60">
        <v>3.49500000000001</v>
      </c>
      <c r="B60">
        <v>14.2019817073171</v>
      </c>
      <c r="C60">
        <v>-12.7724085365854</v>
      </c>
      <c r="D60" s="28">
        <f t="shared" si="28"/>
        <v>1.4</v>
      </c>
      <c r="E60" s="32">
        <f>-E203*180/PI()*RStart30!$B$23</f>
        <v>19.5356247888698</v>
      </c>
      <c r="F60" s="32">
        <f>F203*180/PI()*RStart30!$B$23</f>
        <v>-9.45397143899678</v>
      </c>
      <c r="G60" s="32">
        <f>G203*180/PI()*RStart30!$B$23</f>
        <v>13.5194904188065</v>
      </c>
      <c r="H60" s="32">
        <f>-H203*180/PI()*RStart30!$B$23</f>
        <v>25.9918235760753</v>
      </c>
      <c r="I60" s="58">
        <f t="shared" si="24"/>
        <v>1.4</v>
      </c>
      <c r="J60" s="24">
        <f>-TRUNC(K$3*J$3*(G$3-H$3*SIN((E60+J$9)*PI()/180)-SQRT(I$3^2-(E$3-F$3-H$3*COS((E60+J$9)*PI()/180))^2))/5)</f>
        <v>-24442</v>
      </c>
      <c r="K60" s="24">
        <f>-TRUNC(U$3*T$3*(Q$3-R$3*SIN((F60+K$9)*PI()/180)-SQRT(S$3^2-(O$3-P$3-R$3*COS((F60+K$9)*PI()/180))^2))/5)</f>
        <v>14322</v>
      </c>
      <c r="L60" s="24">
        <f>-TRUNC(U$3*T$3*(Q$3-R$3*SIN((G60+L$9)*PI()/180)-SQRT(S$3^2-(O$3-P$3-R$3*COS((G60+L$9)*PI()/180))^2))/5)</f>
        <v>-23666</v>
      </c>
      <c r="M60" s="25">
        <f>-TRUNC(K$3*J$3*(G$3-H$3*SIN((H60+M$9)*PI()/180)-SQRT(I$3^2-(E$3-F$3-H$3*COS((H60+M$9)*PI()/180))^2))/5)</f>
        <v>-36355</v>
      </c>
      <c r="N60" s="59">
        <f t="shared" si="2"/>
        <v>1.4</v>
      </c>
      <c r="O60" s="60">
        <f t="shared" si="29"/>
        <v>10675</v>
      </c>
      <c r="P60" s="60">
        <f t="shared" si="30"/>
        <v>9774.99999999999</v>
      </c>
      <c r="Q60" s="60">
        <f t="shared" si="31"/>
        <v>6124.99999999999</v>
      </c>
      <c r="R60" s="60">
        <f t="shared" si="32"/>
        <v>-2500</v>
      </c>
      <c r="S60" s="1"/>
      <c r="T60" s="1">
        <f>RStart30!$T$25</f>
        <v>0.04</v>
      </c>
      <c r="U60" s="1"/>
      <c r="V60" s="1">
        <f t="shared" ref="V60:Y60" si="169">(O60-O59)/$T$25</f>
        <v>31875</v>
      </c>
      <c r="W60" s="1">
        <f t="shared" si="169"/>
        <v>-9375</v>
      </c>
      <c r="X60" s="1">
        <f t="shared" si="169"/>
        <v>-17500</v>
      </c>
      <c r="Y60" s="1">
        <f t="shared" si="169"/>
        <v>21875</v>
      </c>
      <c r="AA60">
        <f t="shared" ref="AA60:AD60" si="170">V60-V61</f>
        <v>3125.00000000005</v>
      </c>
      <c r="AB60">
        <f t="shared" si="170"/>
        <v>625</v>
      </c>
      <c r="AC60">
        <f t="shared" si="170"/>
        <v>-625</v>
      </c>
      <c r="AD60">
        <f t="shared" si="170"/>
        <v>2500</v>
      </c>
      <c r="AF60">
        <f t="shared" ref="AF60:AI60" si="171">AA60-AA61</f>
        <v>-1249.99999999991</v>
      </c>
      <c r="AG60">
        <f t="shared" si="171"/>
        <v>1875.00000000005</v>
      </c>
      <c r="AH60">
        <f t="shared" si="171"/>
        <v>1249.99999999998</v>
      </c>
      <c r="AI60">
        <f t="shared" si="171"/>
        <v>-625.000000000004</v>
      </c>
      <c r="AK60">
        <f t="shared" ref="AK60:AN60" si="172">AF60-AF61</f>
        <v>1.89174897968769e-10</v>
      </c>
      <c r="AL60">
        <f t="shared" si="172"/>
        <v>1250.00000000014</v>
      </c>
      <c r="AM60">
        <f t="shared" si="172"/>
        <v>624.999999999933</v>
      </c>
      <c r="AN60">
        <f t="shared" si="172"/>
        <v>-1.09139364212751e-11</v>
      </c>
    </row>
    <row r="61" spans="1:40">
      <c r="A61">
        <v>3.51000000000001</v>
      </c>
      <c r="B61">
        <v>15.6420731707317</v>
      </c>
      <c r="C61">
        <v>-13.9184451219512</v>
      </c>
      <c r="D61" s="28">
        <f t="shared" si="28"/>
        <v>1.44</v>
      </c>
      <c r="E61" s="32">
        <f>-E204*180/PI()*RStart30!$B$23</f>
        <v>19.2599899770139</v>
      </c>
      <c r="F61" s="32">
        <f>F204*180/PI()*RStart30!$B$23</f>
        <v>-9.72459447442708</v>
      </c>
      <c r="G61" s="32">
        <f>G204*180/PI()*RStart30!$B$23</f>
        <v>13.4016097382616</v>
      </c>
      <c r="H61" s="32">
        <f>-H204*180/PI()*RStart30!$B$23</f>
        <v>26.0270939985068</v>
      </c>
      <c r="I61" s="58">
        <f t="shared" si="24"/>
        <v>1.44</v>
      </c>
      <c r="J61" s="24">
        <f>-TRUNC(K$3*J$3*(G$3-H$3*SIN((E61+J$9)*PI()/180)-SQRT(I$3^2-(E$3-F$3-H$3*COS((E61+J$9)*PI()/180))^2))/5)</f>
        <v>-23969</v>
      </c>
      <c r="K61" s="24">
        <f>-TRUNC(U$3*T$3*(Q$3-R$3*SIN((F61+K$9)*PI()/180)-SQRT(S$3^2-(O$3-P$3-R$3*COS((F61+K$9)*PI()/180))^2))/5)</f>
        <v>14697</v>
      </c>
      <c r="L61" s="24">
        <f>-TRUNC(U$3*T$3*(Q$3-R$3*SIN((G61+L$9)*PI()/180)-SQRT(S$3^2-(O$3-P$3-R$3*COS((G61+L$9)*PI()/180))^2))/5)</f>
        <v>-23448</v>
      </c>
      <c r="M61" s="25">
        <f>-TRUNC(K$3*J$3*(G$3-H$3*SIN((H61+M$9)*PI()/180)-SQRT(I$3^2-(E$3-F$3-H$3*COS((H61+M$9)*PI()/180))^2))/5)</f>
        <v>-36424</v>
      </c>
      <c r="N61" s="59">
        <f t="shared" si="2"/>
        <v>1.44</v>
      </c>
      <c r="O61" s="60">
        <f t="shared" si="29"/>
        <v>11825</v>
      </c>
      <c r="P61" s="60">
        <f t="shared" si="30"/>
        <v>9374.99999999999</v>
      </c>
      <c r="Q61" s="60">
        <f t="shared" si="31"/>
        <v>5450</v>
      </c>
      <c r="R61" s="60">
        <f t="shared" si="32"/>
        <v>-1725</v>
      </c>
      <c r="S61" s="1"/>
      <c r="T61" s="1">
        <f>RStart30!$T$25</f>
        <v>0.04</v>
      </c>
      <c r="U61" s="1"/>
      <c r="V61" s="1">
        <f t="shared" ref="V61:Y61" si="173">(O61-O60)/$T$25</f>
        <v>28750</v>
      </c>
      <c r="W61" s="1">
        <f t="shared" si="173"/>
        <v>-10000</v>
      </c>
      <c r="X61" s="1">
        <f t="shared" si="173"/>
        <v>-16875</v>
      </c>
      <c r="Y61" s="1">
        <f t="shared" si="173"/>
        <v>19375</v>
      </c>
      <c r="AA61">
        <f t="shared" ref="AA61:AD61" si="174">V61-V62</f>
        <v>4374.99999999995</v>
      </c>
      <c r="AB61">
        <f t="shared" si="174"/>
        <v>-1250.00000000005</v>
      </c>
      <c r="AC61">
        <f t="shared" si="174"/>
        <v>-1874.99999999998</v>
      </c>
      <c r="AD61">
        <f t="shared" si="174"/>
        <v>3125</v>
      </c>
      <c r="AF61">
        <f t="shared" ref="AF61:AI61" si="175">AA61-AA62</f>
        <v>-1250.00000000009</v>
      </c>
      <c r="AG61">
        <f t="shared" si="175"/>
        <v>624.999999999909</v>
      </c>
      <c r="AH61">
        <f t="shared" si="175"/>
        <v>625.000000000045</v>
      </c>
      <c r="AI61">
        <f t="shared" si="175"/>
        <v>-624.999999999993</v>
      </c>
      <c r="AK61">
        <f t="shared" ref="AK61:AN61" si="176">AF61-AF62</f>
        <v>-625.000000000189</v>
      </c>
      <c r="AL61">
        <f t="shared" si="176"/>
        <v>624.999999999864</v>
      </c>
      <c r="AM61">
        <f t="shared" si="176"/>
        <v>-624.999999999907</v>
      </c>
      <c r="AN61">
        <f t="shared" si="176"/>
        <v>-624.999999999993</v>
      </c>
    </row>
    <row r="62" spans="1:40">
      <c r="A62">
        <v>3.52500000000001</v>
      </c>
      <c r="B62">
        <v>17.0615853658537</v>
      </c>
      <c r="C62">
        <v>-15.1010670731707</v>
      </c>
      <c r="D62" s="28">
        <f t="shared" si="28"/>
        <v>1.48</v>
      </c>
      <c r="E62" s="32">
        <f>-E205*180/PI()*RStart30!$B$23</f>
        <v>18.9596916812046</v>
      </c>
      <c r="F62" s="32">
        <f>F205*180/PI()*RStart30!$B$23</f>
        <v>-9.98702129130225</v>
      </c>
      <c r="G62" s="32">
        <f>G205*180/PI()*RStart30!$B$23</f>
        <v>13.2965366697901</v>
      </c>
      <c r="H62" s="32">
        <f>-H205*180/PI()*RStart30!$B$23</f>
        <v>26.0491891991436</v>
      </c>
      <c r="I62" s="58">
        <f t="shared" si="24"/>
        <v>1.48</v>
      </c>
      <c r="J62" s="24">
        <f>-TRUNC(K$3*J$3*(G$3-H$3*SIN((E62+J$9)*PI()/180)-SQRT(I$3^2-(E$3-F$3-H$3*COS((E62+J$9)*PI()/180))^2))/5)</f>
        <v>-23457</v>
      </c>
      <c r="K62" s="24">
        <f>-TRUNC(U$3*T$3*(Q$3-R$3*SIN((F62+K$9)*PI()/180)-SQRT(S$3^2-(O$3-P$3-R$3*COS((F62+K$9)*PI()/180))^2))/5)</f>
        <v>15058</v>
      </c>
      <c r="L62" s="24">
        <f>-TRUNC(U$3*T$3*(Q$3-R$3*SIN((G62+L$9)*PI()/180)-SQRT(S$3^2-(O$3-P$3-R$3*COS((G62+L$9)*PI()/180))^2))/5)</f>
        <v>-23254</v>
      </c>
      <c r="M62" s="25">
        <f>-TRUNC(K$3*J$3*(G$3-H$3*SIN((H62+M$9)*PI()/180)-SQRT(I$3^2-(E$3-F$3-H$3*COS((H62+M$9)*PI()/180))^2))/5)</f>
        <v>-36467</v>
      </c>
      <c r="N62" s="59">
        <f t="shared" si="2"/>
        <v>1.48</v>
      </c>
      <c r="O62" s="60">
        <f t="shared" si="29"/>
        <v>12800</v>
      </c>
      <c r="P62" s="60">
        <f t="shared" si="30"/>
        <v>9024.99999999999</v>
      </c>
      <c r="Q62" s="60">
        <f t="shared" si="31"/>
        <v>4850</v>
      </c>
      <c r="R62" s="60">
        <f t="shared" si="32"/>
        <v>-1075</v>
      </c>
      <c r="S62" s="1"/>
      <c r="T62" s="1">
        <f>RStart30!$T$25</f>
        <v>0.04</v>
      </c>
      <c r="U62" s="1"/>
      <c r="V62" s="1">
        <f t="shared" ref="V62:Y62" si="177">(O62-O61)/$T$25</f>
        <v>24375</v>
      </c>
      <c r="W62" s="1">
        <f t="shared" si="177"/>
        <v>-8749.99999999995</v>
      </c>
      <c r="X62" s="1">
        <f t="shared" si="177"/>
        <v>-15000</v>
      </c>
      <c r="Y62" s="1">
        <f t="shared" si="177"/>
        <v>16250</v>
      </c>
      <c r="AA62">
        <f t="shared" ref="AA62:AD62" si="178">V62-V63</f>
        <v>5625.00000000005</v>
      </c>
      <c r="AB62">
        <f t="shared" si="178"/>
        <v>-1874.99999999995</v>
      </c>
      <c r="AC62">
        <f t="shared" si="178"/>
        <v>-2500.00000000002</v>
      </c>
      <c r="AD62">
        <f t="shared" si="178"/>
        <v>3749.99999999999</v>
      </c>
      <c r="AF62">
        <f t="shared" ref="AF62:AI62" si="179">AA62-AA63</f>
        <v>-624.999999999905</v>
      </c>
      <c r="AG62">
        <f t="shared" si="179"/>
        <v>4.54747350886464e-11</v>
      </c>
      <c r="AH62">
        <f t="shared" si="179"/>
        <v>1249.99999999995</v>
      </c>
      <c r="AI62">
        <f t="shared" si="179"/>
        <v>0</v>
      </c>
      <c r="AK62">
        <f t="shared" ref="AK62:AN62" si="180">AF62-AF63</f>
        <v>1.41881173476577e-10</v>
      </c>
      <c r="AL62">
        <f t="shared" si="180"/>
        <v>4.54747350886464e-11</v>
      </c>
      <c r="AM62">
        <f t="shared" si="180"/>
        <v>1249.99999999992</v>
      </c>
      <c r="AN62">
        <f t="shared" si="180"/>
        <v>4.54747350886464e-12</v>
      </c>
    </row>
    <row r="63" spans="1:40">
      <c r="A63">
        <v>3.54000000000001</v>
      </c>
      <c r="B63">
        <v>18.4394817073171</v>
      </c>
      <c r="C63">
        <v>-16.3262195121951</v>
      </c>
      <c r="D63" s="28">
        <f t="shared" si="28"/>
        <v>1.52</v>
      </c>
      <c r="E63" s="32">
        <f>-E206*180/PI()*RStart30!$B$23</f>
        <v>18.6392830824483</v>
      </c>
      <c r="F63" s="32">
        <f>F206*180/PI()*RStart30!$B$23</f>
        <v>-10.242762263666</v>
      </c>
      <c r="G63" s="32">
        <f>G206*180/PI()*RStart30!$B$23</f>
        <v>13.2020913381648</v>
      </c>
      <c r="H63" s="32">
        <f>-H206*180/PI()*RStart30!$B$23</f>
        <v>26.0608993678562</v>
      </c>
      <c r="I63" s="58">
        <f t="shared" si="24"/>
        <v>1.52</v>
      </c>
      <c r="J63" s="24">
        <f>-TRUNC(K$3*J$3*(G$3-H$3*SIN((E63+J$9)*PI()/180)-SQRT(I$3^2-(E$3-F$3-H$3*COS((E63+J$9)*PI()/180))^2))/5)</f>
        <v>-22915</v>
      </c>
      <c r="K63" s="24">
        <f>-TRUNC(U$3*T$3*(Q$3-R$3*SIN((F63+K$9)*PI()/180)-SQRT(S$3^2-(O$3-P$3-R$3*COS((F63+K$9)*PI()/180))^2))/5)</f>
        <v>15408</v>
      </c>
      <c r="L63" s="24">
        <f>-TRUNC(U$3*T$3*(Q$3-R$3*SIN((G63+L$9)*PI()/180)-SQRT(S$3^2-(O$3-P$3-R$3*COS((G63+L$9)*PI()/180))^2))/5)</f>
        <v>-23080</v>
      </c>
      <c r="M63" s="25">
        <f>-TRUNC(K$3*J$3*(G$3-H$3*SIN((H63+M$9)*PI()/180)-SQRT(I$3^2-(E$3-F$3-H$3*COS((H63+M$9)*PI()/180))^2))/5)</f>
        <v>-36490</v>
      </c>
      <c r="N63" s="59">
        <f t="shared" si="2"/>
        <v>1.52</v>
      </c>
      <c r="O63" s="60">
        <f t="shared" si="29"/>
        <v>13550</v>
      </c>
      <c r="P63" s="60">
        <f t="shared" si="30"/>
        <v>8749.99999999999</v>
      </c>
      <c r="Q63" s="60">
        <f t="shared" si="31"/>
        <v>4350</v>
      </c>
      <c r="R63" s="60">
        <f t="shared" si="32"/>
        <v>-575</v>
      </c>
      <c r="S63" s="1"/>
      <c r="T63" s="1">
        <f>RStart30!$T$25</f>
        <v>0.04</v>
      </c>
      <c r="U63" s="1"/>
      <c r="V63" s="1">
        <f t="shared" ref="V63:Y63" si="181">(O63-O62)/$T$25</f>
        <v>18750</v>
      </c>
      <c r="W63" s="1">
        <f t="shared" si="181"/>
        <v>-6875</v>
      </c>
      <c r="X63" s="1">
        <f t="shared" si="181"/>
        <v>-12500</v>
      </c>
      <c r="Y63" s="1">
        <f t="shared" si="181"/>
        <v>12500</v>
      </c>
      <c r="AA63">
        <f t="shared" ref="AA63:AD63" si="182">V63-V64</f>
        <v>6249.99999999995</v>
      </c>
      <c r="AB63">
        <f t="shared" si="182"/>
        <v>-1875</v>
      </c>
      <c r="AC63">
        <f t="shared" si="182"/>
        <v>-3749.99999999998</v>
      </c>
      <c r="AD63">
        <f t="shared" si="182"/>
        <v>3749.99999999999</v>
      </c>
      <c r="AF63">
        <f t="shared" ref="AF63:AI63" si="183">AA63-AA64</f>
        <v>-625.000000000047</v>
      </c>
      <c r="AG63">
        <f t="shared" si="183"/>
        <v>0</v>
      </c>
      <c r="AH63">
        <f t="shared" si="183"/>
        <v>3.54702933691442e-11</v>
      </c>
      <c r="AI63">
        <f t="shared" si="183"/>
        <v>-4.54747350886464e-12</v>
      </c>
      <c r="AK63">
        <f t="shared" ref="AK63:AN63" si="184">AF63-AF64</f>
        <v>3749.99999999995</v>
      </c>
      <c r="AL63">
        <f t="shared" si="184"/>
        <v>2500</v>
      </c>
      <c r="AM63">
        <f t="shared" si="184"/>
        <v>5.91171556152403e-11</v>
      </c>
      <c r="AN63">
        <f t="shared" si="184"/>
        <v>624.999999999993</v>
      </c>
    </row>
    <row r="64" spans="1:40">
      <c r="A64">
        <v>3.55500000000001</v>
      </c>
      <c r="B64">
        <v>19.7606707317073</v>
      </c>
      <c r="C64">
        <v>-17.5765243902439</v>
      </c>
      <c r="D64" s="28">
        <f t="shared" si="28"/>
        <v>1.56</v>
      </c>
      <c r="E64" s="32">
        <f>-E207*180/PI()*RStart30!$B$23</f>
        <v>18.3043693695588</v>
      </c>
      <c r="F64" s="32">
        <f>F207*180/PI()*RStart30!$B$23</f>
        <v>-10.4936790459864</v>
      </c>
      <c r="G64" s="32">
        <f>G207*180/PI()*RStart30!$B$23</f>
        <v>13.1154292371159</v>
      </c>
      <c r="H64" s="32">
        <f>-H207*180/PI()*RStart30!$B$23</f>
        <v>26.0653468954451</v>
      </c>
      <c r="I64" s="58">
        <f t="shared" si="24"/>
        <v>1.56</v>
      </c>
      <c r="J64" s="24">
        <f>-TRUNC(K$3*J$3*(G$3-H$3*SIN((E64+J$9)*PI()/180)-SQRT(I$3^2-(E$3-F$3-H$3*COS((E64+J$9)*PI()/180))^2))/5)</f>
        <v>-22353</v>
      </c>
      <c r="K64" s="24">
        <f>-TRUNC(U$3*T$3*(Q$3-R$3*SIN((F64+K$9)*PI()/180)-SQRT(S$3^2-(O$3-P$3-R$3*COS((F64+K$9)*PI()/180))^2))/5)</f>
        <v>15750</v>
      </c>
      <c r="L64" s="24">
        <f>-TRUNC(U$3*T$3*(Q$3-R$3*SIN((G64+L$9)*PI()/180)-SQRT(S$3^2-(O$3-P$3-R$3*COS((G64+L$9)*PI()/180))^2))/5)</f>
        <v>-22920</v>
      </c>
      <c r="M64" s="25">
        <f>-TRUNC(K$3*J$3*(G$3-H$3*SIN((H64+M$9)*PI()/180)-SQRT(I$3^2-(E$3-F$3-H$3*COS((H64+M$9)*PI()/180))^2))/5)</f>
        <v>-36499</v>
      </c>
      <c r="N64" s="59">
        <f t="shared" si="2"/>
        <v>1.56</v>
      </c>
      <c r="O64" s="60">
        <f t="shared" si="29"/>
        <v>14050</v>
      </c>
      <c r="P64" s="60">
        <f t="shared" si="30"/>
        <v>8549.99999999999</v>
      </c>
      <c r="Q64" s="60">
        <f t="shared" si="31"/>
        <v>4000</v>
      </c>
      <c r="R64" s="60">
        <f t="shared" si="32"/>
        <v>-225</v>
      </c>
      <c r="S64" s="1"/>
      <c r="T64" s="1">
        <f>RStart30!$T$25</f>
        <v>0.04</v>
      </c>
      <c r="U64" s="1"/>
      <c r="V64" s="1">
        <f t="shared" ref="V64:Y64" si="185">(O64-O63)/$T$25</f>
        <v>12500</v>
      </c>
      <c r="W64" s="1">
        <f t="shared" si="185"/>
        <v>-5000</v>
      </c>
      <c r="X64" s="1">
        <f t="shared" si="185"/>
        <v>-8750</v>
      </c>
      <c r="Y64" s="1">
        <f t="shared" si="185"/>
        <v>8749.99999999999</v>
      </c>
      <c r="AA64">
        <f t="shared" ref="AA64:AD64" si="186">V64-V65</f>
        <v>6875</v>
      </c>
      <c r="AB64">
        <f t="shared" si="186"/>
        <v>-1875</v>
      </c>
      <c r="AC64">
        <f t="shared" si="186"/>
        <v>-3750.00000000001</v>
      </c>
      <c r="AD64">
        <f t="shared" si="186"/>
        <v>3750</v>
      </c>
      <c r="AF64">
        <f t="shared" ref="AF64:AI64" si="187">AA64-AA65</f>
        <v>-4375</v>
      </c>
      <c r="AG64">
        <f t="shared" si="187"/>
        <v>-2500</v>
      </c>
      <c r="AH64">
        <f t="shared" si="187"/>
        <v>-2.36468622460961e-11</v>
      </c>
      <c r="AI64">
        <f t="shared" si="187"/>
        <v>-624.999999999997</v>
      </c>
      <c r="AK64">
        <f t="shared" ref="AK64:AN64" si="188">AF64-AF65</f>
        <v>-2500.00000000005</v>
      </c>
      <c r="AL64">
        <f t="shared" si="188"/>
        <v>5625</v>
      </c>
      <c r="AM64">
        <f t="shared" si="188"/>
        <v>2499.99999999996</v>
      </c>
      <c r="AN64">
        <f t="shared" si="188"/>
        <v>-3125</v>
      </c>
    </row>
    <row r="65" spans="1:40">
      <c r="A65">
        <v>3.57000000000001</v>
      </c>
      <c r="B65">
        <v>20.9926829268293</v>
      </c>
      <c r="C65">
        <v>-18.8190548780488</v>
      </c>
      <c r="D65" s="28">
        <f t="shared" si="28"/>
        <v>1.6</v>
      </c>
      <c r="E65" s="32">
        <f>-E208*180/PI()*RStart30!$B$23</f>
        <v>17.9616678424306</v>
      </c>
      <c r="F65" s="32">
        <f>F208*180/PI()*RStart30!$B$23</f>
        <v>-10.7420049704529</v>
      </c>
      <c r="G65" s="32">
        <f>G208*180/PI()*RStart30!$B$23</f>
        <v>13.0329997471869</v>
      </c>
      <c r="H65" s="32">
        <f>-H208*180/PI()*RStart30!$B$23</f>
        <v>26.0659995516696</v>
      </c>
      <c r="I65" s="58">
        <f t="shared" si="24"/>
        <v>1.6</v>
      </c>
      <c r="J65" s="24">
        <f>-TRUNC(K$3*J$3*(G$3-H$3*SIN((E65+J$9)*PI()/180)-SQRT(I$3^2-(E$3-F$3-H$3*COS((E65+J$9)*PI()/180))^2))/5)</f>
        <v>-21782</v>
      </c>
      <c r="K65" s="24">
        <f>-TRUNC(U$3*T$3*(Q$3-R$3*SIN((F65+K$9)*PI()/180)-SQRT(S$3^2-(O$3-P$3-R$3*COS((F65+K$9)*PI()/180))^2))/5)</f>
        <v>16087</v>
      </c>
      <c r="L65" s="24">
        <f>-TRUNC(U$3*T$3*(Q$3-R$3*SIN((G65+L$9)*PI()/180)-SQRT(S$3^2-(O$3-P$3-R$3*COS((G65+L$9)*PI()/180))^2))/5)</f>
        <v>-22768</v>
      </c>
      <c r="M65" s="25">
        <f>-TRUNC(K$3*J$3*(G$3-H$3*SIN((H65+M$9)*PI()/180)-SQRT(I$3^2-(E$3-F$3-H$3*COS((H65+M$9)*PI()/180))^2))/5)</f>
        <v>-36500</v>
      </c>
      <c r="N65" s="59">
        <f t="shared" si="2"/>
        <v>1.6</v>
      </c>
      <c r="O65" s="60">
        <f t="shared" si="29"/>
        <v>14275</v>
      </c>
      <c r="P65" s="60">
        <f t="shared" si="30"/>
        <v>8424.99999999999</v>
      </c>
      <c r="Q65" s="60">
        <f t="shared" si="31"/>
        <v>3800</v>
      </c>
      <c r="R65" s="60">
        <f t="shared" si="32"/>
        <v>-25</v>
      </c>
      <c r="S65" s="1"/>
      <c r="T65" s="1">
        <f>RStart30!$T$25</f>
        <v>0.04</v>
      </c>
      <c r="U65" s="1"/>
      <c r="V65" s="1">
        <f t="shared" ref="V65:Y65" si="189">(O65-O64)/$T$25</f>
        <v>5625</v>
      </c>
      <c r="W65" s="1">
        <f t="shared" si="189"/>
        <v>-3125</v>
      </c>
      <c r="X65" s="1">
        <f t="shared" si="189"/>
        <v>-4999.99999999999</v>
      </c>
      <c r="Y65" s="1">
        <f t="shared" si="189"/>
        <v>5000</v>
      </c>
      <c r="AA65">
        <f t="shared" ref="AA65:AD65" si="190">V65-V66</f>
        <v>11250</v>
      </c>
      <c r="AB65">
        <f t="shared" si="190"/>
        <v>625</v>
      </c>
      <c r="AC65">
        <f t="shared" si="190"/>
        <v>-3749.99999999999</v>
      </c>
      <c r="AD65">
        <f t="shared" si="190"/>
        <v>4375</v>
      </c>
      <c r="AF65">
        <f t="shared" ref="AF65:AI65" si="191">AA65-AA66</f>
        <v>-1874.99999999995</v>
      </c>
      <c r="AG65">
        <f t="shared" si="191"/>
        <v>-8125</v>
      </c>
      <c r="AH65">
        <f t="shared" si="191"/>
        <v>-2499.99999999999</v>
      </c>
      <c r="AI65">
        <f t="shared" si="191"/>
        <v>2500</v>
      </c>
      <c r="AK65">
        <f t="shared" ref="AK65:AN65" si="192">AF65-AF66</f>
        <v>1.41881173476577e-10</v>
      </c>
      <c r="AL65">
        <f t="shared" si="192"/>
        <v>-6250.00000000002</v>
      </c>
      <c r="AM65">
        <f t="shared" si="192"/>
        <v>-624.999999999988</v>
      </c>
      <c r="AN65">
        <f t="shared" si="192"/>
        <v>625</v>
      </c>
    </row>
    <row r="66" spans="1:40">
      <c r="A66">
        <v>3.58500000000001</v>
      </c>
      <c r="B66">
        <v>22.103506097561</v>
      </c>
      <c r="C66">
        <v>-20.0199695121951</v>
      </c>
      <c r="D66" s="28">
        <f t="shared" si="28"/>
        <v>1.64</v>
      </c>
      <c r="E66" s="32">
        <f>-E209*180/PI()*RStart30!$B$23</f>
        <v>17.6203777968307</v>
      </c>
      <c r="F66" s="32">
        <f>F209*180/PI()*RStart30!$B$23</f>
        <v>-10.9875384132176</v>
      </c>
      <c r="G66" s="32">
        <f>G209*180/PI()*RStart30!$B$23</f>
        <v>12.9513737732698</v>
      </c>
      <c r="H66" s="32">
        <f>-H209*180/PI()*RStart30!$B$23</f>
        <v>26.0661214770884</v>
      </c>
      <c r="I66" s="58">
        <f t="shared" si="24"/>
        <v>1.64</v>
      </c>
      <c r="J66" s="24">
        <f>-TRUNC(K$3*J$3*(G$3-H$3*SIN((E66+J$9)*PI()/180)-SQRT(I$3^2-(E$3-F$3-H$3*COS((E66+J$9)*PI()/180))^2))/5)</f>
        <v>-21220</v>
      </c>
      <c r="K66" s="24">
        <f>-TRUNC(U$3*T$3*(Q$3-R$3*SIN((F66+K$9)*PI()/180)-SQRT(S$3^2-(O$3-P$3-R$3*COS((F66+K$9)*PI()/180))^2))/5)</f>
        <v>16418</v>
      </c>
      <c r="L66" s="24">
        <f>-TRUNC(U$3*T$3*(Q$3-R$3*SIN((G66+L$9)*PI()/180)-SQRT(S$3^2-(O$3-P$3-R$3*COS((G66+L$9)*PI()/180))^2))/5)</f>
        <v>-22618</v>
      </c>
      <c r="M66" s="25">
        <f>-TRUNC(K$3*J$3*(G$3-H$3*SIN((H66+M$9)*PI()/180)-SQRT(I$3^2-(E$3-F$3-H$3*COS((H66+M$9)*PI()/180))^2))/5)</f>
        <v>-36500</v>
      </c>
      <c r="N66" s="59">
        <f t="shared" si="2"/>
        <v>1.64</v>
      </c>
      <c r="O66" s="60">
        <f t="shared" si="29"/>
        <v>14050</v>
      </c>
      <c r="P66" s="60">
        <f t="shared" si="30"/>
        <v>8274.99999999999</v>
      </c>
      <c r="Q66" s="60">
        <f t="shared" si="31"/>
        <v>3750</v>
      </c>
      <c r="R66" s="60">
        <f t="shared" si="32"/>
        <v>0</v>
      </c>
      <c r="S66" s="1"/>
      <c r="T66" s="1">
        <f>RStart30!$T$25</f>
        <v>0.04</v>
      </c>
      <c r="U66" s="1"/>
      <c r="V66" s="1">
        <f t="shared" ref="V66:Y66" si="193">(O66-O65)/$T$25</f>
        <v>-5625</v>
      </c>
      <c r="W66" s="1">
        <f t="shared" si="193"/>
        <v>-3750</v>
      </c>
      <c r="X66" s="1">
        <f t="shared" si="193"/>
        <v>-1250</v>
      </c>
      <c r="Y66" s="1">
        <f t="shared" si="193"/>
        <v>624.999999999999</v>
      </c>
      <c r="AA66">
        <f t="shared" ref="AA66:AD66" si="194">V66-V67</f>
        <v>13125</v>
      </c>
      <c r="AB66">
        <f t="shared" si="194"/>
        <v>8750</v>
      </c>
      <c r="AC66">
        <f t="shared" si="194"/>
        <v>-1250</v>
      </c>
      <c r="AD66">
        <f t="shared" si="194"/>
        <v>1875</v>
      </c>
      <c r="AF66">
        <f t="shared" ref="AF66:AI66" si="195">AA66-AA67</f>
        <v>-1875.00000000009</v>
      </c>
      <c r="AG66">
        <f t="shared" si="195"/>
        <v>-1874.99999999998</v>
      </c>
      <c r="AH66">
        <f t="shared" si="195"/>
        <v>-1875</v>
      </c>
      <c r="AI66">
        <f t="shared" si="195"/>
        <v>1875</v>
      </c>
      <c r="AK66">
        <f t="shared" ref="AK66:AN66" si="196">AF66-AF67</f>
        <v>-3750.00000000019</v>
      </c>
      <c r="AL66">
        <f t="shared" si="196"/>
        <v>-5624.99999999996</v>
      </c>
      <c r="AM66">
        <f t="shared" si="196"/>
        <v>-1250</v>
      </c>
      <c r="AN66">
        <f t="shared" si="196"/>
        <v>3750</v>
      </c>
    </row>
    <row r="67" spans="1:40">
      <c r="A67">
        <v>3.60000000000001</v>
      </c>
      <c r="B67">
        <v>22.9975609756098</v>
      </c>
      <c r="C67">
        <v>-21.1577743902439</v>
      </c>
      <c r="D67" s="28">
        <f t="shared" si="28"/>
        <v>1.68</v>
      </c>
      <c r="E67" s="32">
        <f>-E210*180/PI()*RStart30!$B$23</f>
        <v>17.2951918186827</v>
      </c>
      <c r="F67" s="32">
        <f>F210*180/PI()*RStart30!$B$23</f>
        <v>-11.2195244408037</v>
      </c>
      <c r="G67" s="32">
        <f>G210*180/PI()*RStart30!$B$23</f>
        <v>12.8700733539719</v>
      </c>
      <c r="H67" s="32">
        <f>-H210*180/PI()*RStart30!$B$23</f>
        <v>26.066958854906</v>
      </c>
      <c r="I67" s="58">
        <f t="shared" si="24"/>
        <v>1.68</v>
      </c>
      <c r="J67" s="24">
        <f>-TRUNC(K$3*J$3*(G$3-H$3*SIN((E67+J$9)*PI()/180)-SQRT(I$3^2-(E$3-F$3-H$3*COS((E67+J$9)*PI()/180))^2))/5)</f>
        <v>-20688</v>
      </c>
      <c r="K67" s="24">
        <f>-TRUNC(U$3*T$3*(Q$3-R$3*SIN((F67+K$9)*PI()/180)-SQRT(S$3^2-(O$3-P$3-R$3*COS((F67+K$9)*PI()/180))^2))/5)</f>
        <v>16729</v>
      </c>
      <c r="L67" s="24">
        <f>-TRUNC(U$3*T$3*(Q$3-R$3*SIN((G67+L$9)*PI()/180)-SQRT(S$3^2-(O$3-P$3-R$3*COS((G67+L$9)*PI()/180))^2))/5)</f>
        <v>-22468</v>
      </c>
      <c r="M67" s="25">
        <f>-TRUNC(K$3*J$3*(G$3-H$3*SIN((H67+M$9)*PI()/180)-SQRT(I$3^2-(E$3-F$3-H$3*COS((H67+M$9)*PI()/180))^2))/5)</f>
        <v>-36502</v>
      </c>
      <c r="N67" s="59">
        <f t="shared" si="2"/>
        <v>1.68</v>
      </c>
      <c r="O67" s="60">
        <f t="shared" si="29"/>
        <v>13300</v>
      </c>
      <c r="P67" s="60">
        <f t="shared" si="30"/>
        <v>7774.99999999999</v>
      </c>
      <c r="Q67" s="60">
        <f t="shared" si="31"/>
        <v>3750</v>
      </c>
      <c r="R67" s="60">
        <f t="shared" si="32"/>
        <v>-50</v>
      </c>
      <c r="S67" s="1"/>
      <c r="T67" s="1">
        <f>RStart30!$T$25</f>
        <v>0.04</v>
      </c>
      <c r="U67" s="1"/>
      <c r="V67" s="1">
        <f t="shared" ref="V67:Y67" si="197">(O67-O66)/$T$25</f>
        <v>-18750</v>
      </c>
      <c r="W67" s="1">
        <f t="shared" si="197"/>
        <v>-12500</v>
      </c>
      <c r="X67" s="1">
        <f t="shared" si="197"/>
        <v>0</v>
      </c>
      <c r="Y67" s="1">
        <f t="shared" si="197"/>
        <v>-1250</v>
      </c>
      <c r="AA67">
        <f t="shared" ref="AA67:AD67" si="198">V67-V68</f>
        <v>15000</v>
      </c>
      <c r="AB67">
        <f t="shared" si="198"/>
        <v>10625</v>
      </c>
      <c r="AC67">
        <f t="shared" si="198"/>
        <v>625</v>
      </c>
      <c r="AD67">
        <f t="shared" si="198"/>
        <v>0</v>
      </c>
      <c r="AF67">
        <f t="shared" ref="AF67:AI67" si="199">AA67-AA68</f>
        <v>1875.00000000009</v>
      </c>
      <c r="AG67">
        <f t="shared" si="199"/>
        <v>3749.99999999998</v>
      </c>
      <c r="AH67">
        <f t="shared" si="199"/>
        <v>-625</v>
      </c>
      <c r="AI67">
        <f t="shared" si="199"/>
        <v>-1875</v>
      </c>
      <c r="AK67">
        <f t="shared" ref="AK67:AN67" si="200">AF67-AF68</f>
        <v>-1874.99999999987</v>
      </c>
      <c r="AL67">
        <f t="shared" si="200"/>
        <v>6249.99999999996</v>
      </c>
      <c r="AM67">
        <f t="shared" si="200"/>
        <v>-3125</v>
      </c>
      <c r="AN67">
        <f t="shared" si="200"/>
        <v>-4375</v>
      </c>
    </row>
    <row r="68" spans="1:40">
      <c r="A68">
        <v>3.61500000000001</v>
      </c>
      <c r="B68">
        <v>23.6185975609756</v>
      </c>
      <c r="C68">
        <v>-22.2361280487805</v>
      </c>
      <c r="D68" s="28">
        <f t="shared" si="28"/>
        <v>1.72</v>
      </c>
      <c r="E68" s="32">
        <f>-E211*180/PI()*RStart30!$B$23</f>
        <v>17.0007206182415</v>
      </c>
      <c r="F68" s="32">
        <f>F211*180/PI()*RStart30!$B$23</f>
        <v>-11.4257215234394</v>
      </c>
      <c r="G68" s="32">
        <f>G211*180/PI()*RStart30!$B$23</f>
        <v>12.7894030163614</v>
      </c>
      <c r="H68" s="32">
        <f>-H211*180/PI()*RStart30!$B$23</f>
        <v>26.0691835354329</v>
      </c>
      <c r="I68" s="58">
        <f t="shared" si="24"/>
        <v>1.72</v>
      </c>
      <c r="J68" s="24">
        <f>-TRUNC(K$3*J$3*(G$3-H$3*SIN((E68+J$9)*PI()/180)-SQRT(I$3^2-(E$3-F$3-H$3*COS((E68+J$9)*PI()/180))^2))/5)</f>
        <v>-20210</v>
      </c>
      <c r="K68" s="24">
        <f>-TRUNC(U$3*T$3*(Q$3-R$3*SIN((F68+K$9)*PI()/180)-SQRT(S$3^2-(O$3-P$3-R$3*COS((F68+K$9)*PI()/180))^2))/5)</f>
        <v>17003</v>
      </c>
      <c r="L68" s="24">
        <f>-TRUNC(U$3*T$3*(Q$3-R$3*SIN((G68+L$9)*PI()/180)-SQRT(S$3^2-(O$3-P$3-R$3*COS((G68+L$9)*PI()/180))^2))/5)</f>
        <v>-22319</v>
      </c>
      <c r="M68" s="25">
        <f>-TRUNC(K$3*J$3*(G$3-H$3*SIN((H68+M$9)*PI()/180)-SQRT(I$3^2-(E$3-F$3-H$3*COS((H68+M$9)*PI()/180))^2))/5)</f>
        <v>-36506</v>
      </c>
      <c r="N68" s="59">
        <f t="shared" si="2"/>
        <v>1.72</v>
      </c>
      <c r="O68" s="60">
        <f t="shared" si="29"/>
        <v>11950</v>
      </c>
      <c r="P68" s="60">
        <f t="shared" si="30"/>
        <v>6849.99999999999</v>
      </c>
      <c r="Q68" s="60">
        <f t="shared" si="31"/>
        <v>3725</v>
      </c>
      <c r="R68" s="60">
        <f t="shared" si="32"/>
        <v>-99.9999999999999</v>
      </c>
      <c r="S68" s="1"/>
      <c r="T68" s="1">
        <f>RStart30!$T$25</f>
        <v>0.04</v>
      </c>
      <c r="U68" s="1"/>
      <c r="V68" s="1">
        <f t="shared" ref="V68:Y68" si="201">(O68-O67)/$T$25</f>
        <v>-33750</v>
      </c>
      <c r="W68" s="1">
        <f t="shared" si="201"/>
        <v>-23125</v>
      </c>
      <c r="X68" s="1">
        <f t="shared" si="201"/>
        <v>-625</v>
      </c>
      <c r="Y68" s="1">
        <f t="shared" si="201"/>
        <v>-1250</v>
      </c>
      <c r="AA68">
        <f t="shared" ref="AA68:AD68" si="202">V68-V69</f>
        <v>13125</v>
      </c>
      <c r="AB68">
        <f t="shared" si="202"/>
        <v>6875</v>
      </c>
      <c r="AC68">
        <f t="shared" si="202"/>
        <v>1250</v>
      </c>
      <c r="AD68">
        <f t="shared" si="202"/>
        <v>1875</v>
      </c>
      <c r="AF68">
        <f t="shared" ref="AF68:AI68" si="203">AA68-AA69</f>
        <v>3749.99999999996</v>
      </c>
      <c r="AG68">
        <f t="shared" si="203"/>
        <v>-2499.99999999998</v>
      </c>
      <c r="AH68">
        <f t="shared" si="203"/>
        <v>2500</v>
      </c>
      <c r="AI68">
        <f t="shared" si="203"/>
        <v>2500</v>
      </c>
      <c r="AK68">
        <f t="shared" ref="AK68:AN68" si="204">AF68-AF69</f>
        <v>4374.99999999993</v>
      </c>
      <c r="AL68">
        <f t="shared" si="204"/>
        <v>-6249.99999999996</v>
      </c>
      <c r="AM68">
        <f t="shared" si="204"/>
        <v>5000</v>
      </c>
      <c r="AN68">
        <f t="shared" si="204"/>
        <v>4375</v>
      </c>
    </row>
    <row r="69" spans="1:40">
      <c r="A69">
        <v>3.63000000000001</v>
      </c>
      <c r="B69">
        <v>23.9858231707317</v>
      </c>
      <c r="C69">
        <v>-23.2632621951219</v>
      </c>
      <c r="D69" s="28">
        <f t="shared" si="28"/>
        <v>1.76</v>
      </c>
      <c r="E69" s="32">
        <f>-E212*180/PI()*RStart30!$B$23</f>
        <v>16.7499957194867</v>
      </c>
      <c r="F69" s="32">
        <f>F212*180/PI()*RStart30!$B$23</f>
        <v>-11.5952656937797</v>
      </c>
      <c r="G69" s="32">
        <f>G212*180/PI()*RStart30!$B$23</f>
        <v>12.7096446556733</v>
      </c>
      <c r="H69" s="32">
        <f>-H212*180/PI()*RStart30!$B$23</f>
        <v>26.0734204437363</v>
      </c>
      <c r="I69" s="58">
        <f t="shared" si="24"/>
        <v>1.76</v>
      </c>
      <c r="J69" s="24">
        <f>-TRUNC(K$3*J$3*(G$3-H$3*SIN((E69+J$9)*PI()/180)-SQRT(I$3^2-(E$3-F$3-H$3*COS((E69+J$9)*PI()/180))^2))/5)</f>
        <v>-19807</v>
      </c>
      <c r="K69" s="24">
        <f>-TRUNC(U$3*T$3*(Q$3-R$3*SIN((F69+K$9)*PI()/180)-SQRT(S$3^2-(O$3-P$3-R$3*COS((F69+K$9)*PI()/180))^2))/5)</f>
        <v>17229</v>
      </c>
      <c r="L69" s="24">
        <f>-TRUNC(U$3*T$3*(Q$3-R$3*SIN((G69+L$9)*PI()/180)-SQRT(S$3^2-(O$3-P$3-R$3*COS((G69+L$9)*PI()/180))^2))/5)</f>
        <v>-22173</v>
      </c>
      <c r="M69" s="25">
        <f>-TRUNC(K$3*J$3*(G$3-H$3*SIN((H69+M$9)*PI()/180)-SQRT(I$3^2-(E$3-F$3-H$3*COS((H69+M$9)*PI()/180))^2))/5)</f>
        <v>-36515</v>
      </c>
      <c r="N69" s="59">
        <f t="shared" si="2"/>
        <v>1.76</v>
      </c>
      <c r="O69" s="60">
        <f t="shared" si="29"/>
        <v>10075</v>
      </c>
      <c r="P69" s="60">
        <f t="shared" si="30"/>
        <v>5649.99999999999</v>
      </c>
      <c r="Q69" s="60">
        <f t="shared" si="31"/>
        <v>3650</v>
      </c>
      <c r="R69" s="60">
        <f t="shared" si="32"/>
        <v>-225</v>
      </c>
      <c r="S69" s="1"/>
      <c r="T69" s="1">
        <f>RStart30!$T$25</f>
        <v>0.04</v>
      </c>
      <c r="U69" s="1"/>
      <c r="V69" s="1">
        <f t="shared" ref="V69:Y69" si="205">(O69-O68)/$T$25</f>
        <v>-46875</v>
      </c>
      <c r="W69" s="1">
        <f t="shared" si="205"/>
        <v>-30000</v>
      </c>
      <c r="X69" s="1">
        <f t="shared" si="205"/>
        <v>-1875</v>
      </c>
      <c r="Y69" s="1">
        <f t="shared" si="205"/>
        <v>-3125</v>
      </c>
      <c r="AA69">
        <f t="shared" ref="AA69:AD69" si="206">V69-V70</f>
        <v>9375</v>
      </c>
      <c r="AB69">
        <f t="shared" si="206"/>
        <v>9374.99999999998</v>
      </c>
      <c r="AC69">
        <f t="shared" si="206"/>
        <v>-1250</v>
      </c>
      <c r="AD69">
        <f t="shared" si="206"/>
        <v>-625</v>
      </c>
      <c r="AF69">
        <f t="shared" ref="AF69:AI69" si="207">AA69-AA70</f>
        <v>-624.999999999971</v>
      </c>
      <c r="AG69">
        <f t="shared" si="207"/>
        <v>3749.99999999998</v>
      </c>
      <c r="AH69">
        <f t="shared" si="207"/>
        <v>-2500</v>
      </c>
      <c r="AI69">
        <f t="shared" si="207"/>
        <v>-1875</v>
      </c>
      <c r="AK69">
        <f t="shared" ref="AK69:AN69" si="208">AF69-AF70</f>
        <v>-3749.99999999994</v>
      </c>
      <c r="AL69">
        <f t="shared" si="208"/>
        <v>3749.99999999998</v>
      </c>
      <c r="AM69">
        <f t="shared" si="208"/>
        <v>-3750</v>
      </c>
      <c r="AN69">
        <f t="shared" si="208"/>
        <v>-1875</v>
      </c>
    </row>
    <row r="70" spans="1:40">
      <c r="A70">
        <v>3.64500000000001</v>
      </c>
      <c r="B70">
        <v>24.0704268292683</v>
      </c>
      <c r="C70">
        <v>-24.2391768292683</v>
      </c>
      <c r="D70" s="28">
        <f t="shared" si="28"/>
        <v>1.8</v>
      </c>
      <c r="E70" s="32">
        <f>-E213*180/PI()*RStart30!$B$23</f>
        <v>16.5545233181561</v>
      </c>
      <c r="F70" s="32">
        <f>F213*180/PI()*RStart30!$B$23</f>
        <v>-11.7186188661132</v>
      </c>
      <c r="G70" s="32">
        <f>G213*180/PI()*RStart30!$B$23</f>
        <v>12.631058050972</v>
      </c>
      <c r="H70" s="32">
        <f>-H213*180/PI()*RStart30!$B$23</f>
        <v>26.0802490120345</v>
      </c>
      <c r="I70" s="58">
        <f t="shared" si="24"/>
        <v>1.8</v>
      </c>
      <c r="J70" s="24">
        <f>-TRUNC(K$3*J$3*(G$3-H$3*SIN((E70+J$9)*PI()/180)-SQRT(I$3^2-(E$3-F$3-H$3*COS((E70+J$9)*PI()/180))^2))/5)</f>
        <v>-19494</v>
      </c>
      <c r="K70" s="24">
        <f>-TRUNC(U$3*T$3*(Q$3-R$3*SIN((F70+K$9)*PI()/180)-SQRT(S$3^2-(O$3-P$3-R$3*COS((F70+K$9)*PI()/180))^2))/5)</f>
        <v>17392</v>
      </c>
      <c r="L70" s="24">
        <f>-TRUNC(U$3*T$3*(Q$3-R$3*SIN((G70+L$9)*PI()/180)-SQRT(S$3^2-(O$3-P$3-R$3*COS((G70+L$9)*PI()/180))^2))/5)</f>
        <v>-22028</v>
      </c>
      <c r="M70" s="25">
        <f>-TRUNC(K$3*J$3*(G$3-H$3*SIN((H70+M$9)*PI()/180)-SQRT(I$3^2-(E$3-F$3-H$3*COS((H70+M$9)*PI()/180))^2))/5)</f>
        <v>-36528</v>
      </c>
      <c r="N70" s="59">
        <f t="shared" si="2"/>
        <v>1.8</v>
      </c>
      <c r="O70" s="60">
        <f t="shared" si="29"/>
        <v>7824.99999999999</v>
      </c>
      <c r="P70" s="60">
        <f t="shared" si="30"/>
        <v>4075</v>
      </c>
      <c r="Q70" s="60">
        <f t="shared" si="31"/>
        <v>3625</v>
      </c>
      <c r="R70" s="60">
        <f t="shared" si="32"/>
        <v>-325</v>
      </c>
      <c r="S70" s="1"/>
      <c r="T70" s="1">
        <f>RStart30!$T$25</f>
        <v>0.04</v>
      </c>
      <c r="U70" s="1"/>
      <c r="V70" s="1">
        <f t="shared" ref="V70:Y70" si="209">(O70-O69)/$T$25</f>
        <v>-56250</v>
      </c>
      <c r="W70" s="1">
        <f t="shared" si="209"/>
        <v>-39375</v>
      </c>
      <c r="X70" s="1">
        <f t="shared" si="209"/>
        <v>-625</v>
      </c>
      <c r="Y70" s="1">
        <f t="shared" si="209"/>
        <v>-2500</v>
      </c>
      <c r="AA70">
        <f t="shared" ref="AA70:AD70" si="210">V70-V71</f>
        <v>9999.99999999997</v>
      </c>
      <c r="AB70">
        <f t="shared" si="210"/>
        <v>5625</v>
      </c>
      <c r="AC70">
        <f t="shared" si="210"/>
        <v>1250</v>
      </c>
      <c r="AD70">
        <f t="shared" si="210"/>
        <v>1250</v>
      </c>
      <c r="AF70">
        <f t="shared" ref="AF70:AI70" si="211">AA70-AA71</f>
        <v>3124.99999999997</v>
      </c>
      <c r="AG70">
        <f t="shared" si="211"/>
        <v>0</v>
      </c>
      <c r="AH70">
        <f t="shared" si="211"/>
        <v>1250</v>
      </c>
      <c r="AI70">
        <f t="shared" si="211"/>
        <v>0</v>
      </c>
      <c r="AK70">
        <f t="shared" ref="AK70:AN70" si="212">AF70-AF71</f>
        <v>4374.99999999997</v>
      </c>
      <c r="AL70">
        <f t="shared" si="212"/>
        <v>0</v>
      </c>
      <c r="AM70">
        <f t="shared" si="212"/>
        <v>1875</v>
      </c>
      <c r="AN70">
        <f t="shared" si="212"/>
        <v>-1250</v>
      </c>
    </row>
    <row r="71" spans="1:40">
      <c r="A71">
        <v>3.66000000000001</v>
      </c>
      <c r="B71">
        <v>23.8440548780488</v>
      </c>
      <c r="C71">
        <v>-25.1620426829268</v>
      </c>
      <c r="D71" s="28">
        <f t="shared" si="28"/>
        <v>1.84</v>
      </c>
      <c r="E71" s="32">
        <f>-E214*180/PI()*RStart30!$B$23</f>
        <v>16.4243392856932</v>
      </c>
      <c r="F71" s="32">
        <f>F214*180/PI()*RStart30!$B$23</f>
        <v>-11.7875174420481</v>
      </c>
      <c r="G71" s="32">
        <f>G214*180/PI()*RStart30!$B$23</f>
        <v>12.5538814381088</v>
      </c>
      <c r="H71" s="32">
        <f>-H214*180/PI()*RStart30!$B$23</f>
        <v>26.0902038099502</v>
      </c>
      <c r="I71" s="58">
        <f t="shared" si="24"/>
        <v>1.84</v>
      </c>
      <c r="J71" s="24">
        <f>-TRUNC(K$3*J$3*(G$3-H$3*SIN((E71+J$9)*PI()/180)-SQRT(I$3^2-(E$3-F$3-H$3*COS((E71+J$9)*PI()/180))^2))/5)</f>
        <v>-19287</v>
      </c>
      <c r="K71" s="24">
        <f>-TRUNC(U$3*T$3*(Q$3-R$3*SIN((F71+K$9)*PI()/180)-SQRT(S$3^2-(O$3-P$3-R$3*COS((F71+K$9)*PI()/180))^2))/5)</f>
        <v>17483</v>
      </c>
      <c r="L71" s="24">
        <f>-TRUNC(U$3*T$3*(Q$3-R$3*SIN((G71+L$9)*PI()/180)-SQRT(S$3^2-(O$3-P$3-R$3*COS((G71+L$9)*PI()/180))^2))/5)</f>
        <v>-21886</v>
      </c>
      <c r="M71" s="25">
        <f>-TRUNC(K$3*J$3*(G$3-H$3*SIN((H71+M$9)*PI()/180)-SQRT(I$3^2-(E$3-F$3-H$3*COS((H71+M$9)*PI()/180))^2))/5)</f>
        <v>-36547</v>
      </c>
      <c r="N71" s="59">
        <f t="shared" si="2"/>
        <v>1.84</v>
      </c>
      <c r="O71" s="60">
        <f t="shared" si="29"/>
        <v>5175</v>
      </c>
      <c r="P71" s="60">
        <f t="shared" si="30"/>
        <v>2275</v>
      </c>
      <c r="Q71" s="60">
        <f t="shared" si="31"/>
        <v>3550</v>
      </c>
      <c r="R71" s="60">
        <f t="shared" si="32"/>
        <v>-475</v>
      </c>
      <c r="S71" s="1"/>
      <c r="T71" s="1">
        <f>RStart30!$T$25</f>
        <v>0.04</v>
      </c>
      <c r="U71" s="1"/>
      <c r="V71" s="1">
        <f t="shared" ref="V71:Y71" si="213">(O71-O70)/$T$25</f>
        <v>-66249.9999999999</v>
      </c>
      <c r="W71" s="1">
        <f t="shared" si="213"/>
        <v>-45000</v>
      </c>
      <c r="X71" s="1">
        <f t="shared" si="213"/>
        <v>-1875</v>
      </c>
      <c r="Y71" s="1">
        <f t="shared" si="213"/>
        <v>-3750</v>
      </c>
      <c r="AA71">
        <f t="shared" ref="AA71:AD71" si="214">V71-V72</f>
        <v>6875</v>
      </c>
      <c r="AB71">
        <f t="shared" si="214"/>
        <v>5625</v>
      </c>
      <c r="AC71">
        <f t="shared" si="214"/>
        <v>0</v>
      </c>
      <c r="AD71">
        <f t="shared" si="214"/>
        <v>1250</v>
      </c>
      <c r="AF71">
        <f t="shared" ref="AF71:AI71" si="215">AA71-AA72</f>
        <v>-1250</v>
      </c>
      <c r="AG71">
        <f t="shared" si="215"/>
        <v>0</v>
      </c>
      <c r="AH71">
        <f t="shared" si="215"/>
        <v>-625</v>
      </c>
      <c r="AI71">
        <f t="shared" si="215"/>
        <v>1250</v>
      </c>
      <c r="AK71">
        <f t="shared" ref="AK71:AN71" si="216">AF71-AF72</f>
        <v>-4375</v>
      </c>
      <c r="AL71">
        <f t="shared" si="216"/>
        <v>-3125</v>
      </c>
      <c r="AM71">
        <f t="shared" si="216"/>
        <v>-1875.00000000001</v>
      </c>
      <c r="AN71">
        <f t="shared" si="216"/>
        <v>1250</v>
      </c>
    </row>
    <row r="72" spans="1:40">
      <c r="A72">
        <v>3.67500000000001</v>
      </c>
      <c r="B72">
        <v>23.3272865853659</v>
      </c>
      <c r="C72">
        <v>-26.0496951219512</v>
      </c>
      <c r="D72" s="28">
        <f t="shared" si="28"/>
        <v>1.88</v>
      </c>
      <c r="E72" s="32">
        <f>-E215*180/PI()*RStart30!$B$23</f>
        <v>16.3680630845766</v>
      </c>
      <c r="F72" s="32">
        <f>F215*180/PI()*RStart30!$B$23</f>
        <v>-11.7949205151275</v>
      </c>
      <c r="G72" s="32">
        <f>G215*180/PI()*RStart30!$B$23</f>
        <v>12.478331968088</v>
      </c>
      <c r="H72" s="32">
        <f>-H215*180/PI()*RStart30!$B$23</f>
        <v>26.1037756904266</v>
      </c>
      <c r="I72" s="58">
        <f t="shared" si="24"/>
        <v>1.88</v>
      </c>
      <c r="J72" s="24">
        <f>-TRUNC(K$3*J$3*(G$3-H$3*SIN((E72+J$9)*PI()/180)-SQRT(I$3^2-(E$3-F$3-H$3*COS((E72+J$9)*PI()/180))^2))/5)</f>
        <v>-19197</v>
      </c>
      <c r="K72" s="24">
        <f>-TRUNC(U$3*T$3*(Q$3-R$3*SIN((F72+K$9)*PI()/180)-SQRT(S$3^2-(O$3-P$3-R$3*COS((F72+K$9)*PI()/180))^2))/5)</f>
        <v>17493</v>
      </c>
      <c r="L72" s="24">
        <f>-TRUNC(U$3*T$3*(Q$3-R$3*SIN((G72+L$9)*PI()/180)-SQRT(S$3^2-(O$3-P$3-R$3*COS((G72+L$9)*PI()/180))^2))/5)</f>
        <v>-21747</v>
      </c>
      <c r="M72" s="25">
        <f>-TRUNC(K$3*J$3*(G$3-H$3*SIN((H72+M$9)*PI()/180)-SQRT(I$3^2-(E$3-F$3-H$3*COS((H72+M$9)*PI()/180))^2))/5)</f>
        <v>-36574</v>
      </c>
      <c r="N72" s="59">
        <f t="shared" si="2"/>
        <v>1.88</v>
      </c>
      <c r="O72" s="60">
        <f t="shared" si="29"/>
        <v>2250</v>
      </c>
      <c r="P72" s="60">
        <f t="shared" si="30"/>
        <v>250</v>
      </c>
      <c r="Q72" s="60">
        <f t="shared" si="31"/>
        <v>3475</v>
      </c>
      <c r="R72" s="60">
        <f t="shared" si="32"/>
        <v>-674.999999999999</v>
      </c>
      <c r="S72" s="1"/>
      <c r="T72" s="1">
        <f>RStart30!$T$25</f>
        <v>0.04</v>
      </c>
      <c r="U72" s="1"/>
      <c r="V72" s="1">
        <f t="shared" ref="V72:Y72" si="217">(O72-O71)/$T$25</f>
        <v>-73124.9999999999</v>
      </c>
      <c r="W72" s="1">
        <f t="shared" si="217"/>
        <v>-50625</v>
      </c>
      <c r="X72" s="1">
        <f t="shared" si="217"/>
        <v>-1875</v>
      </c>
      <c r="Y72" s="1">
        <f t="shared" si="217"/>
        <v>-5000</v>
      </c>
      <c r="AA72">
        <f t="shared" ref="AA72:AD72" si="218">V72-V73</f>
        <v>8125</v>
      </c>
      <c r="AB72">
        <f t="shared" si="218"/>
        <v>5625</v>
      </c>
      <c r="AC72">
        <f t="shared" si="218"/>
        <v>625</v>
      </c>
      <c r="AD72">
        <f t="shared" si="218"/>
        <v>0</v>
      </c>
      <c r="AF72">
        <f t="shared" ref="AF72:AI72" si="219">AA72-AA73</f>
        <v>3125</v>
      </c>
      <c r="AG72">
        <f t="shared" si="219"/>
        <v>3125</v>
      </c>
      <c r="AH72">
        <f t="shared" si="219"/>
        <v>1250.00000000001</v>
      </c>
      <c r="AI72">
        <f t="shared" si="219"/>
        <v>0</v>
      </c>
      <c r="AK72">
        <f t="shared" ref="AK72:AN72" si="220">AF72-AF73</f>
        <v>4375.00000000112</v>
      </c>
      <c r="AL72">
        <f t="shared" si="220"/>
        <v>5625.00000000093</v>
      </c>
      <c r="AM72">
        <f t="shared" si="220"/>
        <v>3124.99999999959</v>
      </c>
      <c r="AN72">
        <f t="shared" si="220"/>
        <v>1250.00000000018</v>
      </c>
    </row>
    <row r="73" spans="1:40">
      <c r="A73">
        <v>3.69000000000001</v>
      </c>
      <c r="B73">
        <v>22.5077743902439</v>
      </c>
      <c r="C73">
        <v>-26.8916158536585</v>
      </c>
      <c r="D73" s="28">
        <f t="shared" si="28"/>
        <v>1.92</v>
      </c>
      <c r="E73" s="32">
        <f>-E216*180/PI()*RStart30!$B$23</f>
        <v>16.3929525430844</v>
      </c>
      <c r="F73" s="32">
        <f>F216*180/PI()*RStart30!$B$23</f>
        <v>-11.7349581900359</v>
      </c>
      <c r="G73" s="32">
        <f>G216*180/PI()*RStart30!$B$23</f>
        <v>12.4046063373207</v>
      </c>
      <c r="H73" s="32">
        <f>-H216*180/PI()*RStart30!$B$23</f>
        <v>26.1214129929383</v>
      </c>
      <c r="I73" s="58">
        <f t="shared" si="24"/>
        <v>1.92</v>
      </c>
      <c r="J73" s="24">
        <f>-TRUNC(K$3*J$3*(G$3-H$3*SIN((E73+J$9)*PI()/180)-SQRT(I$3^2-(E$3-F$3-H$3*COS((E73+J$9)*PI()/180))^2))/5)</f>
        <v>-19237</v>
      </c>
      <c r="K73" s="24">
        <f>-TRUNC(U$3*T$3*(Q$3-R$3*SIN((F73+K$9)*PI()/180)-SQRT(S$3^2-(O$3-P$3-R$3*COS((F73+K$9)*PI()/180))^2))/5)</f>
        <v>17413</v>
      </c>
      <c r="L73" s="24">
        <f>-TRUNC(U$3*T$3*(Q$3-R$3*SIN((G73+L$9)*PI()/180)-SQRT(S$3^2-(O$3-P$3-R$3*COS((G73+L$9)*PI()/180))^2))/5)</f>
        <v>-21612</v>
      </c>
      <c r="M73" s="25">
        <f>-TRUNC(K$3*J$3*(G$3-H$3*SIN((H73+M$9)*PI()/180)-SQRT(I$3^2-(E$3-F$3-H$3*COS((H73+M$9)*PI()/180))^2))/5)</f>
        <v>-36609</v>
      </c>
      <c r="N73" s="59">
        <f t="shared" si="2"/>
        <v>1.92</v>
      </c>
      <c r="O73" s="60">
        <f t="shared" si="29"/>
        <v>-999.999999999999</v>
      </c>
      <c r="P73" s="60">
        <f t="shared" si="30"/>
        <v>-2000</v>
      </c>
      <c r="Q73" s="60">
        <f t="shared" si="31"/>
        <v>3375</v>
      </c>
      <c r="R73" s="60">
        <f t="shared" si="32"/>
        <v>-874.999999999999</v>
      </c>
      <c r="S73" s="1"/>
      <c r="T73" s="1">
        <f>RStart30!$T$25</f>
        <v>0.04</v>
      </c>
      <c r="U73" s="1"/>
      <c r="V73" s="1">
        <f t="shared" ref="V73:Y73" si="221">(O73-O72)/$T$25</f>
        <v>-81249.9999999999</v>
      </c>
      <c r="W73" s="1">
        <f t="shared" si="221"/>
        <v>-56250</v>
      </c>
      <c r="X73" s="1">
        <f t="shared" si="221"/>
        <v>-2500</v>
      </c>
      <c r="Y73" s="1">
        <f t="shared" si="221"/>
        <v>-4999.99999999999</v>
      </c>
      <c r="AA73">
        <f t="shared" ref="AA73:AD73" si="222">V73-V74</f>
        <v>5000</v>
      </c>
      <c r="AB73">
        <f t="shared" si="222"/>
        <v>2500</v>
      </c>
      <c r="AC73">
        <f t="shared" si="222"/>
        <v>-625.000000000011</v>
      </c>
      <c r="AD73">
        <f t="shared" si="222"/>
        <v>0</v>
      </c>
      <c r="AF73">
        <f t="shared" ref="AF73:AI73" si="223">AA73-AA74</f>
        <v>-1250.00000000112</v>
      </c>
      <c r="AG73">
        <f t="shared" si="223"/>
        <v>-2500.00000000093</v>
      </c>
      <c r="AH73">
        <f t="shared" si="223"/>
        <v>-1874.99999999958</v>
      </c>
      <c r="AI73">
        <f t="shared" si="223"/>
        <v>-1250.00000000018</v>
      </c>
      <c r="AK73">
        <f t="shared" ref="AK73:AN73" si="224">AF73-AF74</f>
        <v>-3125.00000000453</v>
      </c>
      <c r="AL73">
        <f t="shared" si="224"/>
        <v>-4375.00000000377</v>
      </c>
      <c r="AM73">
        <f t="shared" si="224"/>
        <v>-4374.99999999826</v>
      </c>
      <c r="AN73">
        <f t="shared" si="224"/>
        <v>-2500.00000000072</v>
      </c>
    </row>
    <row r="74" spans="1:40">
      <c r="A74">
        <v>3.70500000000001</v>
      </c>
      <c r="B74">
        <v>21.4175304878049</v>
      </c>
      <c r="C74">
        <v>-27.6873475609756</v>
      </c>
      <c r="D74" s="28">
        <f t="shared" si="28"/>
        <v>1.96</v>
      </c>
      <c r="E74" s="32">
        <f>-E217*180/PI()*RStart30!$B$23</f>
        <v>16.5049580571022</v>
      </c>
      <c r="F74" s="32">
        <f>F217*180/PI()*RStart30!$B$23</f>
        <v>-11.6028802455812</v>
      </c>
      <c r="G74" s="32">
        <f>G217*180/PI()*RStart30!$B$23</f>
        <v>12.3328809595119</v>
      </c>
      <c r="H74" s="32">
        <f>-H217*180/PI()*RStart30!$B$23</f>
        <v>26.1435222883368</v>
      </c>
      <c r="I74" s="58">
        <f t="shared" si="24"/>
        <v>1.96</v>
      </c>
      <c r="J74" s="24">
        <f>-TRUNC(K$3*J$3*(G$3-H$3*SIN((E74+J$9)*PI()/180)-SQRT(I$3^2-(E$3-F$3-H$3*COS((E74+J$9)*PI()/180))^2))/5)</f>
        <v>-19415</v>
      </c>
      <c r="K74" s="24">
        <f>-TRUNC(U$3*T$3*(Q$3-R$3*SIN((F74+K$9)*PI()/180)-SQRT(S$3^2-(O$3-P$3-R$3*COS((F74+K$9)*PI()/180))^2))/5)</f>
        <v>17239</v>
      </c>
      <c r="L74" s="24">
        <f>-TRUNC(U$3*T$3*(Q$3-R$3*SIN((G74+L$9)*PI()/180)-SQRT(S$3^2-(O$3-P$3-R$3*COS((G74+L$9)*PI()/180))^2))/5)</f>
        <v>-21480</v>
      </c>
      <c r="M74" s="25">
        <f>-TRUNC(K$3*J$3*(G$3-H$3*SIN((H74+M$9)*PI()/180)-SQRT(I$3^2-(E$3-F$3-H$3*COS((H74+M$9)*PI()/180))^2))/5)</f>
        <v>-36652</v>
      </c>
      <c r="N74" s="59">
        <f t="shared" si="2"/>
        <v>1.96</v>
      </c>
      <c r="O74" s="60">
        <f t="shared" si="29"/>
        <v>-4450</v>
      </c>
      <c r="P74" s="60">
        <f t="shared" si="30"/>
        <v>-4350</v>
      </c>
      <c r="Q74" s="60">
        <f t="shared" si="31"/>
        <v>3300</v>
      </c>
      <c r="R74" s="60">
        <f t="shared" si="32"/>
        <v>-1075</v>
      </c>
      <c r="S74" s="1"/>
      <c r="T74" s="1">
        <f>RStart30!$T$25</f>
        <v>0.04</v>
      </c>
      <c r="U74" s="1"/>
      <c r="V74" s="1">
        <f t="shared" ref="V74:Y74" si="225">(O74-O73)/$T$25</f>
        <v>-86249.9999999999</v>
      </c>
      <c r="W74" s="1">
        <f t="shared" si="225"/>
        <v>-58750</v>
      </c>
      <c r="X74" s="1">
        <f t="shared" si="225"/>
        <v>-1874.99999999999</v>
      </c>
      <c r="Y74" s="1">
        <f t="shared" si="225"/>
        <v>-5000</v>
      </c>
      <c r="AA74">
        <f t="shared" ref="AA74:AD74" si="226">V74-V75</f>
        <v>6250.00000000112</v>
      </c>
      <c r="AB74">
        <f t="shared" si="226"/>
        <v>5000.00000000093</v>
      </c>
      <c r="AC74">
        <f t="shared" si="226"/>
        <v>1249.99999999957</v>
      </c>
      <c r="AD74">
        <f t="shared" si="226"/>
        <v>1250.00000000018</v>
      </c>
      <c r="AF74">
        <f t="shared" ref="AF74:AI74" si="227">AA74-AA75</f>
        <v>1875.00000000341</v>
      </c>
      <c r="AG74">
        <f t="shared" si="227"/>
        <v>1875.00000000284</v>
      </c>
      <c r="AH74">
        <f t="shared" si="227"/>
        <v>2499.99999999868</v>
      </c>
      <c r="AI74">
        <f t="shared" si="227"/>
        <v>1250.00000000054</v>
      </c>
      <c r="AK74">
        <f t="shared" ref="AK74:AN74" si="228">AF74-AF75</f>
        <v>2500.00000000684</v>
      </c>
      <c r="AL74">
        <f t="shared" si="228"/>
        <v>625.000000005719</v>
      </c>
      <c r="AM74">
        <f t="shared" si="228"/>
        <v>4999.99999999735</v>
      </c>
      <c r="AN74">
        <f t="shared" si="228"/>
        <v>1875.00000000109</v>
      </c>
    </row>
    <row r="75" spans="1:40">
      <c r="A75">
        <v>3.72000000000001</v>
      </c>
      <c r="B75">
        <v>20.0675304878049</v>
      </c>
      <c r="C75">
        <v>-28.4483231707317</v>
      </c>
      <c r="D75" s="28">
        <f t="shared" si="28"/>
        <v>2</v>
      </c>
      <c r="E75" s="32">
        <f>-E218*180/PI()*RStart30!$B$23</f>
        <v>16.7087771930008</v>
      </c>
      <c r="F75" s="32">
        <f>F218*180/PI()*RStart30!$B$23</f>
        <v>-11.3950041101268</v>
      </c>
      <c r="G75" s="32">
        <f>G218*180/PI()*RStart30!$B$23</f>
        <v>12.2633129396891</v>
      </c>
      <c r="H75" s="32">
        <f>-H218*180/PI()*RStart30!$B$23</f>
        <v>26.1704694674701</v>
      </c>
      <c r="I75" s="58">
        <f t="shared" si="24"/>
        <v>2</v>
      </c>
      <c r="J75" s="24">
        <f>-TRUNC(K$3*J$3*(G$3-H$3*SIN((E75+J$9)*PI()/180)-SQRT(I$3^2-(E$3-F$3-H$3*COS((E75+J$9)*PI()/180))^2))/5)</f>
        <v>-19741</v>
      </c>
      <c r="K75" s="24">
        <f>-TRUNC(U$3*T$3*(Q$3-R$3*SIN((F75+K$9)*PI()/180)-SQRT(S$3^2-(O$3-P$3-R$3*COS((F75+K$9)*PI()/180))^2))/5)</f>
        <v>16963</v>
      </c>
      <c r="L75" s="24">
        <f>-TRUNC(U$3*T$3*(Q$3-R$3*SIN((G75+L$9)*PI()/180)-SQRT(S$3^2-(O$3-P$3-R$3*COS((G75+L$9)*PI()/180))^2))/5)</f>
        <v>-21353</v>
      </c>
      <c r="M75" s="25">
        <f>-TRUNC(K$3*J$3*(G$3-H$3*SIN((H75+M$9)*PI()/180)-SQRT(I$3^2-(E$3-F$3-H$3*COS((H75+M$9)*PI()/180))^2))/5)</f>
        <v>-36705</v>
      </c>
      <c r="N75" s="59">
        <f t="shared" ref="N75:N138" si="229">I75</f>
        <v>2</v>
      </c>
      <c r="O75" s="60">
        <f t="shared" si="29"/>
        <v>-8150.00000000004</v>
      </c>
      <c r="P75" s="60">
        <f t="shared" si="30"/>
        <v>-6900.00000000003</v>
      </c>
      <c r="Q75" s="60">
        <f t="shared" si="31"/>
        <v>3175.00000000002</v>
      </c>
      <c r="R75" s="60">
        <f t="shared" si="32"/>
        <v>-1325.00000000001</v>
      </c>
      <c r="S75" s="1"/>
      <c r="T75" s="1">
        <f>RStart30!$T$25</f>
        <v>0.04</v>
      </c>
      <c r="U75" s="1"/>
      <c r="V75" s="1">
        <f t="shared" ref="V75:Y75" si="230">(O75-O74)/$T$25</f>
        <v>-92500.000000001</v>
      </c>
      <c r="W75" s="1">
        <f t="shared" si="230"/>
        <v>-63750.0000000009</v>
      </c>
      <c r="X75" s="1">
        <f t="shared" si="230"/>
        <v>-3124.99999999956</v>
      </c>
      <c r="Y75" s="1">
        <f t="shared" si="230"/>
        <v>-6250.00000000018</v>
      </c>
      <c r="AA75">
        <f t="shared" ref="AA75:AD75" si="231">V75-V76</f>
        <v>4374.99999999772</v>
      </c>
      <c r="AB75">
        <f t="shared" si="231"/>
        <v>3124.99999999809</v>
      </c>
      <c r="AC75">
        <f t="shared" si="231"/>
        <v>-1249.99999999911</v>
      </c>
      <c r="AD75">
        <f t="shared" si="231"/>
        <v>-3.63797880709171e-10</v>
      </c>
      <c r="AF75">
        <f t="shared" ref="AF75:AI75" si="232">AA75-AA76</f>
        <v>-625.000000003434</v>
      </c>
      <c r="AG75">
        <f t="shared" si="232"/>
        <v>1249.99999999712</v>
      </c>
      <c r="AH75">
        <f t="shared" si="232"/>
        <v>-2499.99999999867</v>
      </c>
      <c r="AI75">
        <f t="shared" si="232"/>
        <v>-625.000000000546</v>
      </c>
      <c r="AK75">
        <f t="shared" ref="AK75:AN75" si="233">AF75-AF76</f>
        <v>-625.000000004584</v>
      </c>
      <c r="AL75">
        <f t="shared" si="233"/>
        <v>2499.99999999614</v>
      </c>
      <c r="AM75">
        <f t="shared" si="233"/>
        <v>-3749.99999999823</v>
      </c>
      <c r="AN75">
        <f t="shared" si="233"/>
        <v>-1250.00000000073</v>
      </c>
    </row>
    <row r="76" spans="1:40">
      <c r="A76">
        <v>3.73500000000001</v>
      </c>
      <c r="B76">
        <v>18.4545731707317</v>
      </c>
      <c r="C76">
        <v>-29.1626524390244</v>
      </c>
      <c r="D76" s="28">
        <f t="shared" si="28"/>
        <v>2.04</v>
      </c>
      <c r="E76" s="32">
        <f>-E219*180/PI()*RStart30!$B$23</f>
        <v>17.0079088894434</v>
      </c>
      <c r="F76" s="32">
        <f>F219*180/PI()*RStart30!$B$23</f>
        <v>-11.108663581869</v>
      </c>
      <c r="G76" s="32">
        <f>G219*180/PI()*RStart30!$B$23</f>
        <v>12.1960400742021</v>
      </c>
      <c r="H76" s="32">
        <f>-H219*180/PI()*RStart30!$B$23</f>
        <v>26.202580944394</v>
      </c>
      <c r="I76" s="58">
        <f t="shared" si="24"/>
        <v>2.04</v>
      </c>
      <c r="J76" s="24">
        <f>-TRUNC(K$3*J$3*(G$3-H$3*SIN((E76+J$9)*PI()/180)-SQRT(I$3^2-(E$3-F$3-H$3*COS((E76+J$9)*PI()/180))^2))/5)</f>
        <v>-20222</v>
      </c>
      <c r="K76" s="24">
        <f>-TRUNC(U$3*T$3*(Q$3-R$3*SIN((F76+K$9)*PI()/180)-SQRT(S$3^2-(O$3-P$3-R$3*COS((F76+K$9)*PI()/180))^2))/5)</f>
        <v>16580</v>
      </c>
      <c r="L76" s="24">
        <f>-TRUNC(U$3*T$3*(Q$3-R$3*SIN((G76+L$9)*PI()/180)-SQRT(S$3^2-(O$3-P$3-R$3*COS((G76+L$9)*PI()/180))^2))/5)</f>
        <v>-21229</v>
      </c>
      <c r="M76" s="25">
        <f>-TRUNC(K$3*J$3*(G$3-H$3*SIN((H76+M$9)*PI()/180)-SQRT(I$3^2-(E$3-F$3-H$3*COS((H76+M$9)*PI()/180))^2))/5)</f>
        <v>-36768</v>
      </c>
      <c r="N76" s="59">
        <f t="shared" si="229"/>
        <v>2.04</v>
      </c>
      <c r="O76" s="60">
        <f t="shared" si="29"/>
        <v>-12025</v>
      </c>
      <c r="P76" s="60">
        <f t="shared" si="30"/>
        <v>-9574.99999999999</v>
      </c>
      <c r="Q76" s="60">
        <f t="shared" si="31"/>
        <v>3100</v>
      </c>
      <c r="R76" s="60">
        <f t="shared" si="32"/>
        <v>-1575</v>
      </c>
      <c r="S76" s="1"/>
      <c r="T76" s="1">
        <f>RStart30!$T$25</f>
        <v>0.04</v>
      </c>
      <c r="U76" s="1"/>
      <c r="V76" s="1">
        <f t="shared" ref="V76:Y76" si="234">(O76-O75)/$T$25</f>
        <v>-96874.9999999988</v>
      </c>
      <c r="W76" s="1">
        <f t="shared" si="234"/>
        <v>-66874.999999999</v>
      </c>
      <c r="X76" s="1">
        <f t="shared" si="234"/>
        <v>-1875.00000000044</v>
      </c>
      <c r="Y76" s="1">
        <f t="shared" si="234"/>
        <v>-6249.99999999981</v>
      </c>
      <c r="AA76">
        <f t="shared" ref="AA76:AD76" si="235">V76-V77</f>
        <v>5000.00000000115</v>
      </c>
      <c r="AB76">
        <f t="shared" si="235"/>
        <v>1875.00000000097</v>
      </c>
      <c r="AC76">
        <f t="shared" si="235"/>
        <v>1249.99999999956</v>
      </c>
      <c r="AD76">
        <f t="shared" si="235"/>
        <v>625.000000000182</v>
      </c>
      <c r="AF76">
        <f t="shared" ref="AF76:AI76" si="236">AA76-AA77</f>
        <v>1.14960130304098e-9</v>
      </c>
      <c r="AG76">
        <f t="shared" si="236"/>
        <v>-1249.99999999903</v>
      </c>
      <c r="AH76">
        <f t="shared" si="236"/>
        <v>1249.99999999956</v>
      </c>
      <c r="AI76">
        <f t="shared" si="236"/>
        <v>625.000000000182</v>
      </c>
      <c r="AK76">
        <f t="shared" ref="AK76:AN76" si="237">AF76-AF77</f>
        <v>-1249.99999999885</v>
      </c>
      <c r="AL76">
        <f t="shared" si="237"/>
        <v>-3124.99999999903</v>
      </c>
      <c r="AM76">
        <f t="shared" si="237"/>
        <v>1249.99999999955</v>
      </c>
      <c r="AN76">
        <f t="shared" si="237"/>
        <v>1250.00000000018</v>
      </c>
    </row>
    <row r="77" spans="1:40">
      <c r="A77">
        <v>3.75000000000001</v>
      </c>
      <c r="B77">
        <v>16.6074695121951</v>
      </c>
      <c r="C77">
        <v>-29.8198170731707</v>
      </c>
      <c r="D77" s="28">
        <f t="shared" si="28"/>
        <v>2.08</v>
      </c>
      <c r="E77" s="32">
        <f>-E220*180/PI()*RStart30!$B$23</f>
        <v>17.4047081175596</v>
      </c>
      <c r="F77" s="32">
        <f>F220*180/PI()*RStart30!$B$23</f>
        <v>-10.7421570907475</v>
      </c>
      <c r="G77" s="32">
        <f>G220*180/PI()*RStart30!$B$23</f>
        <v>12.1311818247511</v>
      </c>
      <c r="H77" s="32">
        <f>-H220*180/PI()*RStart30!$B$23</f>
        <v>26.2401444012174</v>
      </c>
      <c r="I77" s="58">
        <f t="shared" si="24"/>
        <v>2.08</v>
      </c>
      <c r="J77" s="24">
        <f>-TRUNC(K$3*J$3*(G$3-H$3*SIN((E77+J$9)*PI()/180)-SQRT(I$3^2-(E$3-F$3-H$3*COS((E77+J$9)*PI()/180))^2))/5)</f>
        <v>-20866</v>
      </c>
      <c r="K77" s="24">
        <f>-TRUNC(U$3*T$3*(Q$3-R$3*SIN((F77+K$9)*PI()/180)-SQRT(S$3^2-(O$3-P$3-R$3*COS((F77+K$9)*PI()/180))^2))/5)</f>
        <v>16087</v>
      </c>
      <c r="L77" s="24">
        <f>-TRUNC(U$3*T$3*(Q$3-R$3*SIN((G77+L$9)*PI()/180)-SQRT(S$3^2-(O$3-P$3-R$3*COS((G77+L$9)*PI()/180))^2))/5)</f>
        <v>-21110</v>
      </c>
      <c r="M77" s="25">
        <f>-TRUNC(K$3*J$3*(G$3-H$3*SIN((H77+M$9)*PI()/180)-SQRT(I$3^2-(E$3-F$3-H$3*COS((H77+M$9)*PI()/180))^2))/5)</f>
        <v>-36842</v>
      </c>
      <c r="N77" s="59">
        <f t="shared" si="229"/>
        <v>2.08</v>
      </c>
      <c r="O77" s="60">
        <f t="shared" si="29"/>
        <v>-16100</v>
      </c>
      <c r="P77" s="60">
        <f t="shared" si="30"/>
        <v>-12325</v>
      </c>
      <c r="Q77" s="60">
        <f t="shared" si="31"/>
        <v>2975</v>
      </c>
      <c r="R77" s="60">
        <f t="shared" si="32"/>
        <v>-1850</v>
      </c>
      <c r="S77" s="1"/>
      <c r="T77" s="1">
        <f>RStart30!$T$25</f>
        <v>0.04</v>
      </c>
      <c r="U77" s="1"/>
      <c r="V77" s="1">
        <f t="shared" ref="V77:Y77" si="238">(O77-O76)/$T$25</f>
        <v>-101875</v>
      </c>
      <c r="W77" s="1">
        <f t="shared" si="238"/>
        <v>-68750</v>
      </c>
      <c r="X77" s="1">
        <f t="shared" si="238"/>
        <v>-3125</v>
      </c>
      <c r="Y77" s="1">
        <f t="shared" si="238"/>
        <v>-6874.99999999999</v>
      </c>
      <c r="AA77">
        <f t="shared" ref="AA77:AD77" si="239">V77-V78</f>
        <v>5000</v>
      </c>
      <c r="AB77">
        <f t="shared" si="239"/>
        <v>3125</v>
      </c>
      <c r="AC77">
        <f t="shared" si="239"/>
        <v>0</v>
      </c>
      <c r="AD77">
        <f t="shared" si="239"/>
        <v>0</v>
      </c>
      <c r="AF77">
        <f t="shared" ref="AF77:AI77" si="240">AA77-AA78</f>
        <v>1250</v>
      </c>
      <c r="AG77">
        <f t="shared" si="240"/>
        <v>1875</v>
      </c>
      <c r="AH77">
        <f t="shared" si="240"/>
        <v>1.13686837721616e-11</v>
      </c>
      <c r="AI77">
        <f t="shared" si="240"/>
        <v>-624.999999999994</v>
      </c>
      <c r="AK77">
        <f t="shared" ref="AK77:AN77" si="241">AF77-AF78</f>
        <v>625</v>
      </c>
      <c r="AL77">
        <f t="shared" si="241"/>
        <v>2499.99999999996</v>
      </c>
      <c r="AM77">
        <f t="shared" si="241"/>
        <v>-624.999999999966</v>
      </c>
      <c r="AN77">
        <f t="shared" si="241"/>
        <v>-1249.99999999998</v>
      </c>
    </row>
    <row r="78" spans="1:40">
      <c r="A78">
        <v>3.76500000000001</v>
      </c>
      <c r="B78">
        <v>14.5719512195122</v>
      </c>
      <c r="C78">
        <v>-30.4275914634146</v>
      </c>
      <c r="D78" s="28">
        <f t="shared" si="28"/>
        <v>2.12</v>
      </c>
      <c r="E78" s="32">
        <f>-E221*180/PI()*RStart30!$B$23</f>
        <v>17.9004401400484</v>
      </c>
      <c r="F78" s="32">
        <f>F221*180/PI()*RStart30!$B$23</f>
        <v>-10.2946960749492</v>
      </c>
      <c r="G78" s="32">
        <f>G221*180/PI()*RStart30!$B$23</f>
        <v>12.06883954757</v>
      </c>
      <c r="H78" s="32">
        <f>-H221*180/PI()*RStart30!$B$23</f>
        <v>26.2834099913138</v>
      </c>
      <c r="I78" s="58">
        <f t="shared" si="24"/>
        <v>2.12</v>
      </c>
      <c r="J78" s="24">
        <f>-TRUNC(K$3*J$3*(G$3-H$3*SIN((E78+J$9)*PI()/180)-SQRT(I$3^2-(E$3-F$3-H$3*COS((E78+J$9)*PI()/180))^2))/5)</f>
        <v>-21681</v>
      </c>
      <c r="K78" s="24">
        <f>-TRUNC(U$3*T$3*(Q$3-R$3*SIN((F78+K$9)*PI()/180)-SQRT(S$3^2-(O$3-P$3-R$3*COS((F78+K$9)*PI()/180))^2))/5)</f>
        <v>15479</v>
      </c>
      <c r="L78" s="24">
        <f>-TRUNC(U$3*T$3*(Q$3-R$3*SIN((G78+L$9)*PI()/180)-SQRT(S$3^2-(O$3-P$3-R$3*COS((G78+L$9)*PI()/180))^2))/5)</f>
        <v>-20996</v>
      </c>
      <c r="M78" s="25">
        <f>-TRUNC(K$3*J$3*(G$3-H$3*SIN((H78+M$9)*PI()/180)-SQRT(I$3^2-(E$3-F$3-H$3*COS((H78+M$9)*PI()/180))^2))/5)</f>
        <v>-36927</v>
      </c>
      <c r="N78" s="59">
        <f t="shared" si="229"/>
        <v>2.12</v>
      </c>
      <c r="O78" s="60">
        <f t="shared" si="29"/>
        <v>-20375</v>
      </c>
      <c r="P78" s="60">
        <f t="shared" si="30"/>
        <v>-15200</v>
      </c>
      <c r="Q78" s="60">
        <f t="shared" si="31"/>
        <v>2850</v>
      </c>
      <c r="R78" s="60">
        <f t="shared" si="32"/>
        <v>-2125</v>
      </c>
      <c r="S78" s="1"/>
      <c r="T78" s="1">
        <f>RStart30!$T$25</f>
        <v>0.04</v>
      </c>
      <c r="U78" s="1"/>
      <c r="V78" s="1">
        <f t="shared" ref="V78:Y78" si="242">(O78-O77)/$T$25</f>
        <v>-106875</v>
      </c>
      <c r="W78" s="1">
        <f t="shared" si="242"/>
        <v>-71875</v>
      </c>
      <c r="X78" s="1">
        <f t="shared" si="242"/>
        <v>-3125</v>
      </c>
      <c r="Y78" s="1">
        <f t="shared" si="242"/>
        <v>-6874.99999999999</v>
      </c>
      <c r="AA78">
        <f t="shared" ref="AA78:AD78" si="243">V78-V79</f>
        <v>3750</v>
      </c>
      <c r="AB78">
        <f t="shared" si="243"/>
        <v>1250</v>
      </c>
      <c r="AC78">
        <f t="shared" si="243"/>
        <v>-1.13686837721616e-11</v>
      </c>
      <c r="AD78">
        <f t="shared" si="243"/>
        <v>624.999999999994</v>
      </c>
      <c r="AF78">
        <f t="shared" ref="AF78:AI78" si="244">AA78-AA79</f>
        <v>625</v>
      </c>
      <c r="AG78">
        <f t="shared" si="244"/>
        <v>-624.999999999956</v>
      </c>
      <c r="AH78">
        <f t="shared" si="244"/>
        <v>624.999999999977</v>
      </c>
      <c r="AI78">
        <f t="shared" si="244"/>
        <v>624.999999999982</v>
      </c>
      <c r="AK78">
        <f t="shared" ref="AK78:AN78" si="245">AF78-AF79</f>
        <v>1250</v>
      </c>
      <c r="AL78">
        <f t="shared" si="245"/>
        <v>-1249.99999999991</v>
      </c>
      <c r="AM78">
        <f t="shared" si="245"/>
        <v>2499.99999999997</v>
      </c>
      <c r="AN78">
        <f t="shared" si="245"/>
        <v>1249.99999999996</v>
      </c>
    </row>
    <row r="79" spans="1:40">
      <c r="A79">
        <v>3.78000000000001</v>
      </c>
      <c r="B79">
        <v>12.3644817073171</v>
      </c>
      <c r="C79">
        <v>-30.9786585365854</v>
      </c>
      <c r="D79" s="28">
        <f t="shared" si="28"/>
        <v>2.16</v>
      </c>
      <c r="E79" s="32">
        <f>-E222*180/PI()*RStart30!$B$23</f>
        <v>18.4953349421688</v>
      </c>
      <c r="F79" s="32">
        <f>F222*180/PI()*RStart30!$B$23</f>
        <v>-9.76635318552226</v>
      </c>
      <c r="G79" s="32">
        <f>G222*180/PI()*RStart30!$B$23</f>
        <v>12.0090969517929</v>
      </c>
      <c r="H79" s="32">
        <f>-H222*180/PI()*RStart30!$B$23</f>
        <v>26.3325913133491</v>
      </c>
      <c r="I79" s="58">
        <f t="shared" si="24"/>
        <v>2.16</v>
      </c>
      <c r="J79" s="24">
        <f>-TRUNC(K$3*J$3*(G$3-H$3*SIN((E79+J$9)*PI()/180)-SQRT(I$3^2-(E$3-F$3-H$3*COS((E79+J$9)*PI()/180))^2))/5)</f>
        <v>-22673</v>
      </c>
      <c r="K79" s="24">
        <f>-TRUNC(U$3*T$3*(Q$3-R$3*SIN((F79+K$9)*PI()/180)-SQRT(S$3^2-(O$3-P$3-R$3*COS((F79+K$9)*PI()/180))^2))/5)</f>
        <v>14754</v>
      </c>
      <c r="L79" s="24">
        <f>-TRUNC(U$3*T$3*(Q$3-R$3*SIN((G79+L$9)*PI()/180)-SQRT(S$3^2-(O$3-P$3-R$3*COS((G79+L$9)*PI()/180))^2))/5)</f>
        <v>-20887</v>
      </c>
      <c r="M79" s="25">
        <f>-TRUNC(K$3*J$3*(G$3-H$3*SIN((H79+M$9)*PI()/180)-SQRT(I$3^2-(E$3-F$3-H$3*COS((H79+M$9)*PI()/180))^2))/5)</f>
        <v>-37024</v>
      </c>
      <c r="N79" s="59">
        <f t="shared" si="229"/>
        <v>2.16</v>
      </c>
      <c r="O79" s="60">
        <f t="shared" si="29"/>
        <v>-24800</v>
      </c>
      <c r="P79" s="60">
        <f t="shared" si="30"/>
        <v>-18125</v>
      </c>
      <c r="Q79" s="60">
        <f t="shared" si="31"/>
        <v>2725</v>
      </c>
      <c r="R79" s="60">
        <f t="shared" si="32"/>
        <v>-2425</v>
      </c>
      <c r="S79" s="1"/>
      <c r="T79" s="1">
        <f>RStart30!$T$25</f>
        <v>0.04</v>
      </c>
      <c r="U79" s="1"/>
      <c r="V79" s="1">
        <f t="shared" ref="V79:Y79" si="246">(O79-O78)/$T$25</f>
        <v>-110625</v>
      </c>
      <c r="W79" s="1">
        <f t="shared" si="246"/>
        <v>-73125</v>
      </c>
      <c r="X79" s="1">
        <f t="shared" si="246"/>
        <v>-3124.99999999999</v>
      </c>
      <c r="Y79" s="1">
        <f t="shared" si="246"/>
        <v>-7499.99999999999</v>
      </c>
      <c r="AA79">
        <f t="shared" ref="AA79:AD79" si="247">V79-V80</f>
        <v>3125</v>
      </c>
      <c r="AB79">
        <f t="shared" si="247"/>
        <v>1874.99999999996</v>
      </c>
      <c r="AC79">
        <f t="shared" si="247"/>
        <v>-624.999999999989</v>
      </c>
      <c r="AD79">
        <f t="shared" si="247"/>
        <v>1.18234311230481e-11</v>
      </c>
      <c r="AF79">
        <f t="shared" ref="AF79:AI79" si="248">AA79-AA80</f>
        <v>-625</v>
      </c>
      <c r="AG79">
        <f t="shared" si="248"/>
        <v>624.999999999956</v>
      </c>
      <c r="AH79">
        <f t="shared" si="248"/>
        <v>-1874.99999999999</v>
      </c>
      <c r="AI79">
        <f t="shared" si="248"/>
        <v>-624.999999999976</v>
      </c>
      <c r="AK79">
        <f t="shared" ref="AK79:AN79" si="249">AF79-AF80</f>
        <v>-1875.0000000001</v>
      </c>
      <c r="AL79">
        <f t="shared" si="249"/>
        <v>-625.000000000044</v>
      </c>
      <c r="AM79">
        <f t="shared" si="249"/>
        <v>-4374.99999999999</v>
      </c>
      <c r="AN79">
        <f t="shared" si="249"/>
        <v>-1874.99999999996</v>
      </c>
    </row>
    <row r="80" spans="1:40">
      <c r="A80">
        <v>3.79500000000001</v>
      </c>
      <c r="B80">
        <v>10.0157012195122</v>
      </c>
      <c r="C80">
        <v>-31.4611280487805</v>
      </c>
      <c r="D80" s="28">
        <f t="shared" si="28"/>
        <v>2.2</v>
      </c>
      <c r="E80" s="32">
        <f>-E223*180/PI()*RStart30!$B$23</f>
        <v>19.1886417200259</v>
      </c>
      <c r="F80" s="32">
        <f>F223*180/PI()*RStart30!$B$23</f>
        <v>-9.1580110639502</v>
      </c>
      <c r="G80" s="32">
        <f>G223*180/PI()*RStart30!$B$23</f>
        <v>11.9520208442984</v>
      </c>
      <c r="H80" s="32">
        <f>-H223*180/PI()*RStart30!$B$23</f>
        <v>26.3878663280146</v>
      </c>
      <c r="I80" s="58">
        <f t="shared" si="24"/>
        <v>2.2</v>
      </c>
      <c r="J80" s="24">
        <f>-TRUNC(K$3*J$3*(G$3-H$3*SIN((E80+J$9)*PI()/180)-SQRT(I$3^2-(E$3-F$3-H$3*COS((E80+J$9)*PI()/180))^2))/5)</f>
        <v>-23847</v>
      </c>
      <c r="K80" s="24">
        <f>-TRUNC(U$3*T$3*(Q$3-R$3*SIN((F80+K$9)*PI()/180)-SQRT(S$3^2-(O$3-P$3-R$3*COS((F80+K$9)*PI()/180))^2))/5)</f>
        <v>13909</v>
      </c>
      <c r="L80" s="24">
        <f>-TRUNC(U$3*T$3*(Q$3-R$3*SIN((G80+L$9)*PI()/180)-SQRT(S$3^2-(O$3-P$3-R$3*COS((G80+L$9)*PI()/180))^2))/5)</f>
        <v>-20782</v>
      </c>
      <c r="M80" s="25">
        <f>-TRUNC(K$3*J$3*(G$3-H$3*SIN((H80+M$9)*PI()/180)-SQRT(I$3^2-(E$3-F$3-H$3*COS((H80+M$9)*PI()/180))^2))/5)</f>
        <v>-37133</v>
      </c>
      <c r="N80" s="59">
        <f t="shared" si="229"/>
        <v>2.2</v>
      </c>
      <c r="O80" s="60">
        <f t="shared" si="29"/>
        <v>-29350</v>
      </c>
      <c r="P80" s="60">
        <f t="shared" si="30"/>
        <v>-21125</v>
      </c>
      <c r="Q80" s="60">
        <f t="shared" si="31"/>
        <v>2625</v>
      </c>
      <c r="R80" s="60">
        <f t="shared" si="32"/>
        <v>-2725</v>
      </c>
      <c r="S80" s="1"/>
      <c r="T80" s="1">
        <f>RStart30!$T$25</f>
        <v>0.04</v>
      </c>
      <c r="U80" s="1"/>
      <c r="V80" s="1">
        <f t="shared" ref="V80:Y80" si="250">(O80-O79)/$T$25</f>
        <v>-113750</v>
      </c>
      <c r="W80" s="1">
        <f t="shared" si="250"/>
        <v>-74999.9999999999</v>
      </c>
      <c r="X80" s="1">
        <f t="shared" si="250"/>
        <v>-2500</v>
      </c>
      <c r="Y80" s="1">
        <f t="shared" si="250"/>
        <v>-7500</v>
      </c>
      <c r="AA80">
        <f t="shared" ref="AA80:AD80" si="251">V80-V81</f>
        <v>3750</v>
      </c>
      <c r="AB80">
        <f t="shared" si="251"/>
        <v>1250</v>
      </c>
      <c r="AC80">
        <f t="shared" si="251"/>
        <v>1250</v>
      </c>
      <c r="AD80">
        <f t="shared" si="251"/>
        <v>624.999999999988</v>
      </c>
      <c r="AF80">
        <f t="shared" ref="AF80:AI80" si="252">AA80-AA81</f>
        <v>1250.0000000001</v>
      </c>
      <c r="AG80">
        <f t="shared" si="252"/>
        <v>1250</v>
      </c>
      <c r="AH80">
        <f t="shared" si="252"/>
        <v>2500</v>
      </c>
      <c r="AI80">
        <f t="shared" si="252"/>
        <v>1249.99999999999</v>
      </c>
      <c r="AK80">
        <f t="shared" ref="AK80:AN80" si="253">AF80-AF81</f>
        <v>625.000000000393</v>
      </c>
      <c r="AL80">
        <f t="shared" si="253"/>
        <v>2500.00000000009</v>
      </c>
      <c r="AM80">
        <f t="shared" si="253"/>
        <v>4999.99999999999</v>
      </c>
      <c r="AN80">
        <f t="shared" si="253"/>
        <v>2500</v>
      </c>
    </row>
    <row r="81" spans="1:40">
      <c r="A81">
        <v>3.81000000000001</v>
      </c>
      <c r="B81">
        <v>7.56173780487805</v>
      </c>
      <c r="C81">
        <v>-31.8681402439024</v>
      </c>
      <c r="D81" s="28">
        <f t="shared" si="28"/>
        <v>2.24</v>
      </c>
      <c r="E81" s="32">
        <f>-E224*180/PI()*RStart30!$B$23</f>
        <v>19.9786832542662</v>
      </c>
      <c r="F81" s="32">
        <f>F224*180/PI()*RStart30!$B$23</f>
        <v>-8.47131031758358</v>
      </c>
      <c r="G81" s="32">
        <f>G224*180/PI()*RStart30!$B$23</f>
        <v>11.8976614734854</v>
      </c>
      <c r="H81" s="32">
        <f>-H224*180/PI()*RStart30!$B$23</f>
        <v>26.449378503942</v>
      </c>
      <c r="I81" s="58">
        <f t="shared" si="24"/>
        <v>2.24</v>
      </c>
      <c r="J81" s="24">
        <f>-TRUNC(K$3*J$3*(G$3-H$3*SIN((E81+J$9)*PI()/180)-SQRT(I$3^2-(E$3-F$3-H$3*COS((E81+J$9)*PI()/180))^2))/5)</f>
        <v>-25209</v>
      </c>
      <c r="K81" s="24">
        <f>-TRUNC(U$3*T$3*(Q$3-R$3*SIN((F81+K$9)*PI()/180)-SQRT(S$3^2-(O$3-P$3-R$3*COS((F81+K$9)*PI()/180))^2))/5)</f>
        <v>12942</v>
      </c>
      <c r="L81" s="24">
        <f>-TRUNC(U$3*T$3*(Q$3-R$3*SIN((G81+L$9)*PI()/180)-SQRT(S$3^2-(O$3-P$3-R$3*COS((G81+L$9)*PI()/180))^2))/5)</f>
        <v>-20683</v>
      </c>
      <c r="M81" s="25">
        <f>-TRUNC(K$3*J$3*(G$3-H$3*SIN((H81+M$9)*PI()/180)-SQRT(I$3^2-(E$3-F$3-H$3*COS((H81+M$9)*PI()/180))^2))/5)</f>
        <v>-37255</v>
      </c>
      <c r="N81" s="59">
        <f t="shared" si="229"/>
        <v>2.24</v>
      </c>
      <c r="O81" s="60">
        <f t="shared" si="29"/>
        <v>-34050</v>
      </c>
      <c r="P81" s="60">
        <f t="shared" si="30"/>
        <v>-24175</v>
      </c>
      <c r="Q81" s="60">
        <f t="shared" si="31"/>
        <v>2475</v>
      </c>
      <c r="R81" s="60">
        <f t="shared" si="32"/>
        <v>-3050</v>
      </c>
      <c r="S81" s="1"/>
      <c r="T81" s="1">
        <f>RStart30!$T$25</f>
        <v>0.04</v>
      </c>
      <c r="U81" s="1"/>
      <c r="V81" s="1">
        <f t="shared" ref="V81:Y81" si="254">(O81-O80)/$T$25</f>
        <v>-117500</v>
      </c>
      <c r="W81" s="1">
        <f t="shared" si="254"/>
        <v>-76249.9999999999</v>
      </c>
      <c r="X81" s="1">
        <f t="shared" si="254"/>
        <v>-3750</v>
      </c>
      <c r="Y81" s="1">
        <f t="shared" si="254"/>
        <v>-8124.99999999999</v>
      </c>
      <c r="AA81">
        <f t="shared" ref="AA81:AD81" si="255">V81-V82</f>
        <v>2499.9999999999</v>
      </c>
      <c r="AB81">
        <f t="shared" si="255"/>
        <v>0</v>
      </c>
      <c r="AC81">
        <f t="shared" si="255"/>
        <v>-1250</v>
      </c>
      <c r="AD81">
        <f t="shared" si="255"/>
        <v>-625</v>
      </c>
      <c r="AF81">
        <f t="shared" ref="AF81:AI81" si="256">AA81-AA82</f>
        <v>624.999999999709</v>
      </c>
      <c r="AG81">
        <f t="shared" si="256"/>
        <v>-1250.00000000009</v>
      </c>
      <c r="AH81">
        <f t="shared" si="256"/>
        <v>-2499.99999999999</v>
      </c>
      <c r="AI81">
        <f t="shared" si="256"/>
        <v>-1250.00000000001</v>
      </c>
      <c r="AK81">
        <f t="shared" ref="AK81:AN81" si="257">AF81-AF82</f>
        <v>-6.69388100504875e-10</v>
      </c>
      <c r="AL81">
        <f t="shared" si="257"/>
        <v>-4375.00000000026</v>
      </c>
      <c r="AM81">
        <f t="shared" si="257"/>
        <v>-4374.99999999997</v>
      </c>
      <c r="AN81">
        <f t="shared" si="257"/>
        <v>-1875.00000000004</v>
      </c>
    </row>
    <row r="82" spans="1:40">
      <c r="A82">
        <v>3.82500000000001</v>
      </c>
      <c r="B82">
        <v>5.02774390243902</v>
      </c>
      <c r="C82">
        <v>-32.191006097561</v>
      </c>
      <c r="D82" s="28">
        <f t="shared" si="28"/>
        <v>2.28</v>
      </c>
      <c r="E82" s="32">
        <f>-E225*180/PI()*RStart30!$B$23</f>
        <v>20.8629103410674</v>
      </c>
      <c r="F82" s="32">
        <f>F225*180/PI()*RStart30!$B$23</f>
        <v>-7.70859812532593</v>
      </c>
      <c r="G82" s="32">
        <f>G225*180/PI()*RStart30!$B$23</f>
        <v>11.8460529303425</v>
      </c>
      <c r="H82" s="32">
        <f>-H225*180/PI()*RStart30!$B$23</f>
        <v>26.5172378490281</v>
      </c>
      <c r="I82" s="58">
        <f t="shared" si="24"/>
        <v>2.28</v>
      </c>
      <c r="J82" s="24">
        <f>-TRUNC(K$3*J$3*(G$3-H$3*SIN((E82+J$9)*PI()/180)-SQRT(I$3^2-(E$3-F$3-H$3*COS((E82+J$9)*PI()/180))^2))/5)</f>
        <v>-26763</v>
      </c>
      <c r="K82" s="24">
        <f>-TRUNC(U$3*T$3*(Q$3-R$3*SIN((F82+K$9)*PI()/180)-SQRT(S$3^2-(O$3-P$3-R$3*COS((F82+K$9)*PI()/180))^2))/5)</f>
        <v>11853</v>
      </c>
      <c r="L82" s="24">
        <f>-TRUNC(U$3*T$3*(Q$3-R$3*SIN((G82+L$9)*PI()/180)-SQRT(S$3^2-(O$3-P$3-R$3*COS((G82+L$9)*PI()/180))^2))/5)</f>
        <v>-20588</v>
      </c>
      <c r="M82" s="25">
        <f>-TRUNC(K$3*J$3*(G$3-H$3*SIN((H82+M$9)*PI()/180)-SQRT(I$3^2-(E$3-F$3-H$3*COS((H82+M$9)*PI()/180))^2))/5)</f>
        <v>-37389</v>
      </c>
      <c r="N82" s="59">
        <f t="shared" si="229"/>
        <v>2.28</v>
      </c>
      <c r="O82" s="60">
        <f t="shared" si="29"/>
        <v>-38850</v>
      </c>
      <c r="P82" s="60">
        <f t="shared" si="30"/>
        <v>-27225</v>
      </c>
      <c r="Q82" s="60">
        <f t="shared" si="31"/>
        <v>2375</v>
      </c>
      <c r="R82" s="60">
        <f t="shared" si="32"/>
        <v>-3350</v>
      </c>
      <c r="S82" s="1"/>
      <c r="T82" s="1">
        <f>RStart30!$T$25</f>
        <v>0.04</v>
      </c>
      <c r="U82" s="1"/>
      <c r="V82" s="1">
        <f t="shared" ref="V82:Y82" si="258">(O82-O81)/$T$25</f>
        <v>-120000</v>
      </c>
      <c r="W82" s="1">
        <f t="shared" si="258"/>
        <v>-76249.9999999999</v>
      </c>
      <c r="X82" s="1">
        <f t="shared" si="258"/>
        <v>-2500</v>
      </c>
      <c r="Y82" s="1">
        <f t="shared" si="258"/>
        <v>-7499.99999999999</v>
      </c>
      <c r="AA82">
        <f t="shared" ref="AA82:AD82" si="259">V82-V83</f>
        <v>1875.00000000019</v>
      </c>
      <c r="AB82">
        <f t="shared" si="259"/>
        <v>1250.00000000009</v>
      </c>
      <c r="AC82">
        <f t="shared" si="259"/>
        <v>1249.99999999999</v>
      </c>
      <c r="AD82">
        <f t="shared" si="259"/>
        <v>625.000000000012</v>
      </c>
      <c r="AF82">
        <f t="shared" ref="AF82:AI82" si="260">AA82-AA83</f>
        <v>625.000000000378</v>
      </c>
      <c r="AG82">
        <f t="shared" si="260"/>
        <v>3125.00000000017</v>
      </c>
      <c r="AH82">
        <f t="shared" si="260"/>
        <v>1874.99999999998</v>
      </c>
      <c r="AI82">
        <f t="shared" si="260"/>
        <v>625.000000000024</v>
      </c>
      <c r="AK82">
        <f t="shared" ref="AK82:AN82" si="261">AF82-AF83</f>
        <v>-1249.99999999943</v>
      </c>
      <c r="AL82">
        <f t="shared" si="261"/>
        <v>4375.00000000035</v>
      </c>
      <c r="AM82">
        <f t="shared" si="261"/>
        <v>2499.99999999997</v>
      </c>
      <c r="AN82">
        <f t="shared" si="261"/>
        <v>625.000000000047</v>
      </c>
    </row>
    <row r="83" spans="1:40">
      <c r="A83">
        <v>3.84000000000001</v>
      </c>
      <c r="B83">
        <v>2.45213414634146</v>
      </c>
      <c r="C83">
        <v>-32.4393292682927</v>
      </c>
      <c r="D83" s="28">
        <f t="shared" si="28"/>
        <v>2.32</v>
      </c>
      <c r="E83" s="32">
        <f>-E226*180/PI()*RStart30!$B$23</f>
        <v>21.8379562804256</v>
      </c>
      <c r="F83" s="32">
        <f>F226*180/PI()*RStart30!$B$23</f>
        <v>-6.8728766141364</v>
      </c>
      <c r="G83" s="32">
        <f>G226*180/PI()*RStart30!$B$23</f>
        <v>11.7972140078856</v>
      </c>
      <c r="H83" s="32">
        <f>-H226*180/PI()*RStart30!$B$23</f>
        <v>26.5915218271668</v>
      </c>
      <c r="I83" s="58">
        <f t="shared" si="24"/>
        <v>2.32</v>
      </c>
      <c r="J83" s="24">
        <f>-TRUNC(K$3*J$3*(G$3-H$3*SIN((E83+J$9)*PI()/180)-SQRT(I$3^2-(E$3-F$3-H$3*COS((E83+J$9)*PI()/180))^2))/5)</f>
        <v>-28512</v>
      </c>
      <c r="K83" s="24">
        <f>-TRUNC(U$3*T$3*(Q$3-R$3*SIN((F83+K$9)*PI()/180)-SQRT(S$3^2-(O$3-P$3-R$3*COS((F83+K$9)*PI()/180))^2))/5)</f>
        <v>10640</v>
      </c>
      <c r="L83" s="24">
        <f>-TRUNC(U$3*T$3*(Q$3-R$3*SIN((G83+L$9)*PI()/180)-SQRT(S$3^2-(O$3-P$3-R$3*COS((G83+L$9)*PI()/180))^2))/5)</f>
        <v>-20499</v>
      </c>
      <c r="M83" s="25">
        <f>-TRUNC(K$3*J$3*(G$3-H$3*SIN((H83+M$9)*PI()/180)-SQRT(I$3^2-(E$3-F$3-H$3*COS((H83+M$9)*PI()/180))^2))/5)</f>
        <v>-37536</v>
      </c>
      <c r="N83" s="59">
        <f t="shared" si="229"/>
        <v>2.32</v>
      </c>
      <c r="O83" s="60">
        <f t="shared" si="29"/>
        <v>-43725</v>
      </c>
      <c r="P83" s="60">
        <f t="shared" si="30"/>
        <v>-30325</v>
      </c>
      <c r="Q83" s="60">
        <f t="shared" si="31"/>
        <v>2225</v>
      </c>
      <c r="R83" s="60">
        <f t="shared" si="32"/>
        <v>-3675</v>
      </c>
      <c r="S83" s="1"/>
      <c r="T83" s="1">
        <f>RStart30!$T$25</f>
        <v>0.04</v>
      </c>
      <c r="U83" s="1"/>
      <c r="V83" s="1">
        <f t="shared" ref="V83:Y83" si="262">(O83-O82)/$T$25</f>
        <v>-121875</v>
      </c>
      <c r="W83" s="1">
        <f t="shared" si="262"/>
        <v>-77500</v>
      </c>
      <c r="X83" s="1">
        <f t="shared" si="262"/>
        <v>-3749.99999999999</v>
      </c>
      <c r="Y83" s="1">
        <f t="shared" si="262"/>
        <v>-8125</v>
      </c>
      <c r="AA83">
        <f t="shared" ref="AA83:AD83" si="263">V83-V84</f>
        <v>1249.99999999981</v>
      </c>
      <c r="AB83">
        <f t="shared" si="263"/>
        <v>-1875.00000000009</v>
      </c>
      <c r="AC83">
        <f t="shared" si="263"/>
        <v>-624.999999999989</v>
      </c>
      <c r="AD83">
        <f t="shared" si="263"/>
        <v>-1.18234311230481e-11</v>
      </c>
      <c r="AF83">
        <f t="shared" ref="AF83:AI83" si="264">AA83-AA84</f>
        <v>1874.99999999981</v>
      </c>
      <c r="AG83">
        <f t="shared" si="264"/>
        <v>-1250.00000000017</v>
      </c>
      <c r="AH83">
        <f t="shared" si="264"/>
        <v>-624.999999999989</v>
      </c>
      <c r="AI83">
        <f t="shared" si="264"/>
        <v>-2.36468622460961e-11</v>
      </c>
      <c r="AK83">
        <f t="shared" ref="AK83:AN83" si="265">AF83-AF84</f>
        <v>625</v>
      </c>
      <c r="AL83">
        <f t="shared" si="265"/>
        <v>-1875.00000000045</v>
      </c>
      <c r="AM83">
        <f t="shared" si="265"/>
        <v>-624.999999999995</v>
      </c>
      <c r="AN83">
        <f t="shared" si="265"/>
        <v>-5.82076609134674e-11</v>
      </c>
    </row>
    <row r="84" spans="1:40">
      <c r="A84">
        <v>3.85500000000001</v>
      </c>
      <c r="B84">
        <v>-0.139939024390248</v>
      </c>
      <c r="C84">
        <v>-32.6167682926829</v>
      </c>
      <c r="D84" s="28">
        <f t="shared" si="28"/>
        <v>2.36</v>
      </c>
      <c r="E84" s="32">
        <f>-E227*180/PI()*RStart30!$B$23</f>
        <v>22.8996911925532</v>
      </c>
      <c r="F84" s="32">
        <f>F227*180/PI()*RStart30!$B$23</f>
        <v>-5.96775112094084</v>
      </c>
      <c r="G84" s="32">
        <f>G227*180/PI()*RStart30!$B$23</f>
        <v>11.7511483157486</v>
      </c>
      <c r="H84" s="32">
        <f>-H227*180/PI()*RStart30!$B$23</f>
        <v>26.6722763895733</v>
      </c>
      <c r="I84" s="58">
        <f t="shared" si="24"/>
        <v>2.36</v>
      </c>
      <c r="J84" s="24">
        <f>-TRUNC(K$3*J$3*(G$3-H$3*SIN((E84+J$9)*PI()/180)-SQRT(I$3^2-(E$3-F$3-H$3*COS((E84+J$9)*PI()/180))^2))/5)</f>
        <v>-30458</v>
      </c>
      <c r="K84" s="24">
        <f>-TRUNC(U$3*T$3*(Q$3-R$3*SIN((F84+K$9)*PI()/180)-SQRT(S$3^2-(O$3-P$3-R$3*COS((F84+K$9)*PI()/180))^2))/5)</f>
        <v>9306</v>
      </c>
      <c r="L84" s="24">
        <f>-TRUNC(U$3*T$3*(Q$3-R$3*SIN((G84+L$9)*PI()/180)-SQRT(S$3^2-(O$3-P$3-R$3*COS((G84+L$9)*PI()/180))^2))/5)</f>
        <v>-20415</v>
      </c>
      <c r="M84" s="25">
        <f>-TRUNC(K$3*J$3*(G$3-H$3*SIN((H84+M$9)*PI()/180)-SQRT(I$3^2-(E$3-F$3-H$3*COS((H84+M$9)*PI()/180))^2))/5)</f>
        <v>-37696</v>
      </c>
      <c r="N84" s="59">
        <f t="shared" si="229"/>
        <v>2.36</v>
      </c>
      <c r="O84" s="60">
        <f t="shared" si="29"/>
        <v>-48650</v>
      </c>
      <c r="P84" s="60">
        <f t="shared" si="30"/>
        <v>-33350</v>
      </c>
      <c r="Q84" s="60">
        <f t="shared" si="31"/>
        <v>2100</v>
      </c>
      <c r="R84" s="60">
        <f t="shared" si="32"/>
        <v>-4000</v>
      </c>
      <c r="S84" s="1"/>
      <c r="T84" s="1">
        <f>RStart30!$T$25</f>
        <v>0.04</v>
      </c>
      <c r="U84" s="1"/>
      <c r="V84" s="1">
        <f t="shared" ref="V84:Y84" si="266">(O84-O83)/$T$25</f>
        <v>-123125</v>
      </c>
      <c r="W84" s="1">
        <f t="shared" si="266"/>
        <v>-75624.9999999999</v>
      </c>
      <c r="X84" s="1">
        <f t="shared" si="266"/>
        <v>-3125</v>
      </c>
      <c r="Y84" s="1">
        <f t="shared" si="266"/>
        <v>-8124.99999999999</v>
      </c>
      <c r="AA84">
        <f t="shared" ref="AA84:AD84" si="267">V84-V85</f>
        <v>-625</v>
      </c>
      <c r="AB84">
        <f t="shared" si="267"/>
        <v>-624.999999999913</v>
      </c>
      <c r="AC84">
        <f t="shared" si="267"/>
        <v>0</v>
      </c>
      <c r="AD84">
        <f t="shared" si="267"/>
        <v>1.18234311230481e-11</v>
      </c>
      <c r="AF84">
        <f t="shared" ref="AF84:AI84" si="268">AA84-AA85</f>
        <v>1249.99999999981</v>
      </c>
      <c r="AG84">
        <f t="shared" si="268"/>
        <v>625.000000000276</v>
      </c>
      <c r="AH84">
        <f t="shared" si="268"/>
        <v>5.91171556152403e-12</v>
      </c>
      <c r="AI84">
        <f t="shared" si="268"/>
        <v>3.45607986673713e-11</v>
      </c>
      <c r="AK84">
        <f t="shared" ref="AK84:AN84" si="269">AF84-AF85</f>
        <v>1249.99999999943</v>
      </c>
      <c r="AL84">
        <f t="shared" si="269"/>
        <v>-1874.99999999935</v>
      </c>
      <c r="AM84">
        <f t="shared" si="269"/>
        <v>-624.999999999982</v>
      </c>
      <c r="AN84">
        <f t="shared" si="269"/>
        <v>8.00355337560177e-11</v>
      </c>
    </row>
    <row r="85" spans="4:40">
      <c r="D85" s="28">
        <f t="shared" si="28"/>
        <v>2.4</v>
      </c>
      <c r="E85" s="32">
        <f>-E228*180/PI()*RStart30!$B$23</f>
        <v>24.0432763915747</v>
      </c>
      <c r="F85" s="32">
        <f>F228*180/PI()*RStart30!$B$23</f>
        <v>-4.9973785691345</v>
      </c>
      <c r="G85" s="32">
        <f>G228*180/PI()*RStart30!$B$23</f>
        <v>11.7078449104378</v>
      </c>
      <c r="H85" s="32">
        <f>-H228*180/PI()*RStart30!$B$23</f>
        <v>26.7595170634038</v>
      </c>
      <c r="I85" s="58">
        <f t="shared" si="24"/>
        <v>2.4</v>
      </c>
      <c r="J85" s="24">
        <f>-TRUNC(K$3*J$3*(G$3-H$3*SIN((E85+J$9)*PI()/180)-SQRT(I$3^2-(E$3-F$3-H$3*COS((E85+J$9)*PI()/180))^2))/5)</f>
        <v>-32600</v>
      </c>
      <c r="K85" s="24">
        <f>-TRUNC(U$3*T$3*(Q$3-R$3*SIN((F85+K$9)*PI()/180)-SQRT(S$3^2-(O$3-P$3-R$3*COS((F85+K$9)*PI()/180))^2))/5)</f>
        <v>7852</v>
      </c>
      <c r="L85" s="24">
        <f>-TRUNC(U$3*T$3*(Q$3-R$3*SIN((G85+L$9)*PI()/180)-SQRT(S$3^2-(O$3-P$3-R$3*COS((G85+L$9)*PI()/180))^2))/5)</f>
        <v>-20336</v>
      </c>
      <c r="M85" s="25">
        <f>-TRUNC(K$3*J$3*(G$3-H$3*SIN((H85+M$9)*PI()/180)-SQRT(I$3^2-(E$3-F$3-H$3*COS((H85+M$9)*PI()/180))^2))/5)</f>
        <v>-37869</v>
      </c>
      <c r="N85" s="59">
        <f t="shared" si="229"/>
        <v>2.4</v>
      </c>
      <c r="O85" s="60">
        <f t="shared" si="29"/>
        <v>-53549.9999999999</v>
      </c>
      <c r="P85" s="60">
        <f t="shared" si="30"/>
        <v>-36350</v>
      </c>
      <c r="Q85" s="60">
        <f t="shared" si="31"/>
        <v>1975</v>
      </c>
      <c r="R85" s="60">
        <f t="shared" si="32"/>
        <v>-4325</v>
      </c>
      <c r="T85" s="1">
        <f>RStart30!$T$25</f>
        <v>0.04</v>
      </c>
      <c r="V85" s="1">
        <f t="shared" ref="V85:Y85" si="270">(O85-O84)/$T$25</f>
        <v>-122500</v>
      </c>
      <c r="W85" s="1">
        <f t="shared" si="270"/>
        <v>-75000</v>
      </c>
      <c r="X85" s="1">
        <f t="shared" si="270"/>
        <v>-3125</v>
      </c>
      <c r="Y85" s="1">
        <f t="shared" si="270"/>
        <v>-8125</v>
      </c>
      <c r="AA85">
        <f t="shared" ref="AA85:AD85" si="271">V85-V86</f>
        <v>-1874.99999999981</v>
      </c>
      <c r="AB85">
        <f t="shared" si="271"/>
        <v>-1250.00000000019</v>
      </c>
      <c r="AC85">
        <f t="shared" si="271"/>
        <v>-5.91171556152403e-12</v>
      </c>
      <c r="AD85">
        <f t="shared" si="271"/>
        <v>-2.27373675443232e-11</v>
      </c>
      <c r="AF85">
        <f t="shared" ref="AF85:AI85" si="272">AA85-AA86</f>
        <v>3.78349795937538e-10</v>
      </c>
      <c r="AG85">
        <f t="shared" si="272"/>
        <v>2499.99999999962</v>
      </c>
      <c r="AH85">
        <f t="shared" si="272"/>
        <v>624.999999999988</v>
      </c>
      <c r="AI85">
        <f t="shared" si="272"/>
        <v>-4.54747350886464e-11</v>
      </c>
      <c r="AK85">
        <f t="shared" ref="AK85:AN85" si="273">AF85-AF86</f>
        <v>-2499.99999999924</v>
      </c>
      <c r="AL85">
        <f t="shared" si="273"/>
        <v>3749.99999999943</v>
      </c>
      <c r="AM85">
        <f t="shared" si="273"/>
        <v>2499.99999999998</v>
      </c>
      <c r="AN85">
        <f t="shared" si="273"/>
        <v>-6.82121026329696e-11</v>
      </c>
    </row>
    <row r="86" spans="4:40">
      <c r="D86" s="28">
        <f t="shared" si="28"/>
        <v>2.44</v>
      </c>
      <c r="E86" s="32">
        <f>-E229*180/PI()*RStart30!$B$23</f>
        <v>25.2632190456997</v>
      </c>
      <c r="F86" s="32">
        <f>F229*180/PI()*RStart30!$B$23</f>
        <v>-3.96641601697196</v>
      </c>
      <c r="G86" s="32">
        <f>G229*180/PI()*RStart30!$B$23</f>
        <v>11.6672790401763</v>
      </c>
      <c r="H86" s="32">
        <f>-H229*180/PI()*RStart30!$B$23</f>
        <v>26.8532298111923</v>
      </c>
      <c r="I86" s="58">
        <f t="shared" si="24"/>
        <v>2.44</v>
      </c>
      <c r="J86" s="24">
        <f>-TRUNC(K$3*J$3*(G$3-H$3*SIN((E86+J$9)*PI()/180)-SQRT(I$3^2-(E$3-F$3-H$3*COS((E86+J$9)*PI()/180))^2))/5)</f>
        <v>-34935</v>
      </c>
      <c r="K86" s="24">
        <f>-TRUNC(U$3*T$3*(Q$3-R$3*SIN((F86+K$9)*PI()/180)-SQRT(S$3^2-(O$3-P$3-R$3*COS((F86+K$9)*PI()/180))^2))/5)</f>
        <v>6280</v>
      </c>
      <c r="L86" s="24">
        <f>-TRUNC(U$3*T$3*(Q$3-R$3*SIN((G86+L$9)*PI()/180)-SQRT(S$3^2-(O$3-P$3-R$3*COS((G86+L$9)*PI()/180))^2))/5)</f>
        <v>-20262</v>
      </c>
      <c r="M86" s="25">
        <f>-TRUNC(K$3*J$3*(G$3-H$3*SIN((H86+M$9)*PI()/180)-SQRT(I$3^2-(E$3-F$3-H$3*COS((H86+M$9)*PI()/180))^2))/5)</f>
        <v>-38055</v>
      </c>
      <c r="N86" s="59">
        <f t="shared" si="229"/>
        <v>2.44</v>
      </c>
      <c r="O86" s="60">
        <f t="shared" si="29"/>
        <v>-58374.9999999999</v>
      </c>
      <c r="P86" s="60">
        <f t="shared" si="30"/>
        <v>-39300</v>
      </c>
      <c r="Q86" s="60">
        <f t="shared" si="31"/>
        <v>1850</v>
      </c>
      <c r="R86" s="60">
        <f t="shared" si="32"/>
        <v>-4650</v>
      </c>
      <c r="T86" s="1">
        <f>RStart30!$T$25</f>
        <v>0.04</v>
      </c>
      <c r="V86" s="1">
        <f t="shared" ref="V86:Y86" si="274">(O86-O85)/$T$25</f>
        <v>-120625</v>
      </c>
      <c r="W86" s="1">
        <f t="shared" si="274"/>
        <v>-73749.9999999998</v>
      </c>
      <c r="X86" s="1">
        <f t="shared" si="274"/>
        <v>-3124.99999999999</v>
      </c>
      <c r="Y86" s="1">
        <f t="shared" si="274"/>
        <v>-8124.99999999998</v>
      </c>
      <c r="AA86">
        <f t="shared" ref="AA86:AD86" si="275">V86-V87</f>
        <v>-1875.00000000019</v>
      </c>
      <c r="AB86">
        <f t="shared" si="275"/>
        <v>-3749.99999999981</v>
      </c>
      <c r="AC86">
        <f t="shared" si="275"/>
        <v>-624.999999999994</v>
      </c>
      <c r="AD86">
        <f t="shared" si="275"/>
        <v>2.27373675443232e-11</v>
      </c>
      <c r="AF86">
        <f t="shared" ref="AF86:AI86" si="276">AA86-AA87</f>
        <v>2499.99999999962</v>
      </c>
      <c r="AG86">
        <f t="shared" si="276"/>
        <v>-1249.99999999981</v>
      </c>
      <c r="AH86">
        <f t="shared" si="276"/>
        <v>-1874.99999999999</v>
      </c>
      <c r="AI86">
        <f t="shared" si="276"/>
        <v>2.27373675443232e-11</v>
      </c>
      <c r="AK86">
        <f t="shared" ref="AK86:AN86" si="277">AF86-AF87</f>
        <v>-625.000000000568</v>
      </c>
      <c r="AL86">
        <f t="shared" si="277"/>
        <v>-3124.99999999999</v>
      </c>
      <c r="AM86">
        <f t="shared" si="277"/>
        <v>-4374.99999999998</v>
      </c>
      <c r="AN86">
        <f t="shared" si="277"/>
        <v>2.27373675443232e-11</v>
      </c>
    </row>
    <row r="87" spans="4:40">
      <c r="D87" s="28">
        <f t="shared" si="28"/>
        <v>2.48</v>
      </c>
      <c r="E87" s="32">
        <f>-E230*180/PI()*RStart30!$B$23</f>
        <v>26.5534263217348</v>
      </c>
      <c r="F87" s="32">
        <f>F230*180/PI()*RStart30!$B$23</f>
        <v>-2.87996886218253</v>
      </c>
      <c r="G87" s="32">
        <f>G230*180/PI()*RStart30!$B$23</f>
        <v>11.6294122022003</v>
      </c>
      <c r="H87" s="32">
        <f>-H230*180/PI()*RStart30!$B$23</f>
        <v>26.9533724059492</v>
      </c>
      <c r="I87" s="58">
        <f t="shared" si="24"/>
        <v>2.48</v>
      </c>
      <c r="J87" s="24">
        <f>-TRUNC(K$3*J$3*(G$3-H$3*SIN((E87+J$9)*PI()/180)-SQRT(I$3^2-(E$3-F$3-H$3*COS((E87+J$9)*PI()/180))^2))/5)</f>
        <v>-37460</v>
      </c>
      <c r="K87" s="24">
        <f>-TRUNC(U$3*T$3*(Q$3-R$3*SIN((F87+K$9)*PI()/180)-SQRT(S$3^2-(O$3-P$3-R$3*COS((F87+K$9)*PI()/180))^2))/5)</f>
        <v>4596</v>
      </c>
      <c r="L87" s="24">
        <f>-TRUNC(U$3*T$3*(Q$3-R$3*SIN((G87+L$9)*PI()/180)-SQRT(S$3^2-(O$3-P$3-R$3*COS((G87+L$9)*PI()/180))^2))/5)</f>
        <v>-20192</v>
      </c>
      <c r="M87" s="25">
        <f>-TRUNC(K$3*J$3*(G$3-H$3*SIN((H87+M$9)*PI()/180)-SQRT(I$3^2-(E$3-F$3-H$3*COS((H87+M$9)*PI()/180))^2))/5)</f>
        <v>-38254</v>
      </c>
      <c r="N87" s="59">
        <f t="shared" si="229"/>
        <v>2.48</v>
      </c>
      <c r="O87" s="60">
        <f t="shared" si="29"/>
        <v>-63124.9999999999</v>
      </c>
      <c r="P87" s="60">
        <f t="shared" si="30"/>
        <v>-42100</v>
      </c>
      <c r="Q87" s="60">
        <f t="shared" si="31"/>
        <v>1750</v>
      </c>
      <c r="R87" s="60">
        <f t="shared" si="32"/>
        <v>-4975</v>
      </c>
      <c r="T87" s="1">
        <f>RStart30!$T$25</f>
        <v>0.04</v>
      </c>
      <c r="V87" s="1">
        <f t="shared" ref="V87:Y87" si="278">(O87-O86)/$T$25</f>
        <v>-118750</v>
      </c>
      <c r="W87" s="1">
        <f t="shared" si="278"/>
        <v>-70000</v>
      </c>
      <c r="X87" s="1">
        <f t="shared" si="278"/>
        <v>-2500</v>
      </c>
      <c r="Y87" s="1">
        <f t="shared" si="278"/>
        <v>-8125</v>
      </c>
      <c r="AA87">
        <f t="shared" ref="AA87:AD87" si="279">V87-V88</f>
        <v>-4374.99999999981</v>
      </c>
      <c r="AB87">
        <f t="shared" si="279"/>
        <v>-2500</v>
      </c>
      <c r="AC87">
        <f t="shared" si="279"/>
        <v>1249.99999999999</v>
      </c>
      <c r="AD87">
        <f t="shared" si="279"/>
        <v>0</v>
      </c>
      <c r="AF87">
        <f t="shared" ref="AF87:AI87" si="280">AA87-AA88</f>
        <v>3125.00000000019</v>
      </c>
      <c r="AG87">
        <f t="shared" si="280"/>
        <v>1875.00000000018</v>
      </c>
      <c r="AH87">
        <f t="shared" si="280"/>
        <v>2499.99999999999</v>
      </c>
      <c r="AI87">
        <f t="shared" si="280"/>
        <v>0</v>
      </c>
      <c r="AK87">
        <f t="shared" ref="AK87:AN87" si="281">AF87-AF88</f>
        <v>4999.99999999983</v>
      </c>
      <c r="AL87">
        <f t="shared" si="281"/>
        <v>625.000000000546</v>
      </c>
      <c r="AM87">
        <f t="shared" si="281"/>
        <v>4374.99999999998</v>
      </c>
      <c r="AN87">
        <f t="shared" si="281"/>
        <v>-2.27373675443232e-11</v>
      </c>
    </row>
    <row r="88" spans="4:40">
      <c r="D88" s="28">
        <f t="shared" si="28"/>
        <v>2.52</v>
      </c>
      <c r="E88" s="32">
        <f>-E231*180/PI()*RStart30!$B$23</f>
        <v>27.9072600452572</v>
      </c>
      <c r="F88" s="32">
        <f>F231*180/PI()*RStart30!$B$23</f>
        <v>-1.74353933306441</v>
      </c>
      <c r="G88" s="32">
        <f>G231*180/PI()*RStart30!$B$23</f>
        <v>11.5941931167872</v>
      </c>
      <c r="H88" s="32">
        <f>-H231*180/PI()*RStart30!$B$23</f>
        <v>27.0598749468238</v>
      </c>
      <c r="I88" s="58">
        <f t="shared" si="24"/>
        <v>2.52</v>
      </c>
      <c r="J88" s="24">
        <f>-TRUNC(K$3*J$3*(G$3-H$3*SIN((E88+J$9)*PI()/180)-SQRT(I$3^2-(E$3-F$3-H$3*COS((E88+J$9)*PI()/180))^2))/5)</f>
        <v>-40168</v>
      </c>
      <c r="K88" s="24">
        <f>-TRUNC(U$3*T$3*(Q$3-R$3*SIN((F88+K$9)*PI()/180)-SQRT(S$3^2-(O$3-P$3-R$3*COS((F88+K$9)*PI()/180))^2))/5)</f>
        <v>2804</v>
      </c>
      <c r="L88" s="24">
        <f>-TRUNC(U$3*T$3*(Q$3-R$3*SIN((G88+L$9)*PI()/180)-SQRT(S$3^2-(O$3-P$3-R$3*COS((G88+L$9)*PI()/180))^2))/5)</f>
        <v>-20128</v>
      </c>
      <c r="M88" s="25">
        <f>-TRUNC(K$3*J$3*(G$3-H$3*SIN((H88+M$9)*PI()/180)-SQRT(I$3^2-(E$3-F$3-H$3*COS((H88+M$9)*PI()/180))^2))/5)</f>
        <v>-38466</v>
      </c>
      <c r="N88" s="59">
        <f t="shared" si="229"/>
        <v>2.52</v>
      </c>
      <c r="O88" s="60">
        <f t="shared" si="29"/>
        <v>-67699.9999999999</v>
      </c>
      <c r="P88" s="60">
        <f t="shared" si="30"/>
        <v>-44800</v>
      </c>
      <c r="Q88" s="60">
        <f t="shared" si="31"/>
        <v>1600</v>
      </c>
      <c r="R88" s="60">
        <f t="shared" si="32"/>
        <v>-5300</v>
      </c>
      <c r="T88" s="1">
        <f>RStart30!$T$25</f>
        <v>0.04</v>
      </c>
      <c r="V88" s="1">
        <f t="shared" ref="V88:Y88" si="282">(O88-O87)/$T$25</f>
        <v>-114375</v>
      </c>
      <c r="W88" s="1">
        <f t="shared" si="282"/>
        <v>-67500</v>
      </c>
      <c r="X88" s="1">
        <f t="shared" si="282"/>
        <v>-3749.99999999999</v>
      </c>
      <c r="Y88" s="1">
        <f t="shared" si="282"/>
        <v>-8125</v>
      </c>
      <c r="AA88">
        <f t="shared" ref="AA88:AD88" si="283">V88-V89</f>
        <v>-7500</v>
      </c>
      <c r="AB88">
        <f t="shared" si="283"/>
        <v>-4375.00000000018</v>
      </c>
      <c r="AC88">
        <f t="shared" si="283"/>
        <v>-1249.99999999999</v>
      </c>
      <c r="AD88">
        <f t="shared" si="283"/>
        <v>0</v>
      </c>
      <c r="AF88">
        <f t="shared" ref="AF88:AI88" si="284">AA88-AA89</f>
        <v>-1874.99999999964</v>
      </c>
      <c r="AG88">
        <f t="shared" si="284"/>
        <v>1249.99999999964</v>
      </c>
      <c r="AH88">
        <f t="shared" si="284"/>
        <v>-1874.99999999999</v>
      </c>
      <c r="AI88">
        <f t="shared" si="284"/>
        <v>2.27373675443232e-11</v>
      </c>
      <c r="AK88">
        <f t="shared" ref="AK88:AN88" si="285">AF88-AF89</f>
        <v>-7499.99999999891</v>
      </c>
      <c r="AL88">
        <f t="shared" si="285"/>
        <v>2499.99999999945</v>
      </c>
      <c r="AM88">
        <f t="shared" si="285"/>
        <v>-2499.99999999998</v>
      </c>
      <c r="AN88">
        <f t="shared" si="285"/>
        <v>-624.999999999932</v>
      </c>
    </row>
    <row r="89" spans="4:40">
      <c r="D89" s="28">
        <f t="shared" si="28"/>
        <v>2.56</v>
      </c>
      <c r="E89" s="32">
        <f>-E232*180/PI()*RStart30!$B$23</f>
        <v>29.317590902422</v>
      </c>
      <c r="F89" s="32">
        <f>F232*180/PI()*RStart30!$B$23</f>
        <v>-0.562974807691582</v>
      </c>
      <c r="G89" s="32">
        <f>G232*180/PI()*RStart30!$B$23</f>
        <v>11.561557841847</v>
      </c>
      <c r="H89" s="32">
        <f>-H232*180/PI()*RStart30!$B$23</f>
        <v>27.172641234202</v>
      </c>
      <c r="I89" s="58">
        <f t="shared" ref="I89:I152" si="286">D89</f>
        <v>2.56</v>
      </c>
      <c r="J89" s="24">
        <f>-TRUNC(K$3*J$3*(G$3-H$3*SIN((E89+J$9)*PI()/180)-SQRT(I$3^2-(E$3-F$3-H$3*COS((E89+J$9)*PI()/180))^2))/5)</f>
        <v>-43047</v>
      </c>
      <c r="K89" s="24">
        <f>-TRUNC(U$3*T$3*(Q$3-R$3*SIN((F89+K$9)*PI()/180)-SQRT(S$3^2-(O$3-P$3-R$3*COS((F89+K$9)*PI()/180))^2))/5)</f>
        <v>911</v>
      </c>
      <c r="L89" s="24">
        <f>-TRUNC(U$3*T$3*(Q$3-R$3*SIN((G89+L$9)*PI()/180)-SQRT(S$3^2-(O$3-P$3-R$3*COS((G89+L$9)*PI()/180))^2))/5)</f>
        <v>-20068</v>
      </c>
      <c r="M89" s="25">
        <f>-TRUNC(K$3*J$3*(G$3-H$3*SIN((H89+M$9)*PI()/180)-SQRT(I$3^2-(E$3-F$3-H$3*COS((H89+M$9)*PI()/180))^2))/5)</f>
        <v>-38691</v>
      </c>
      <c r="N89" s="59">
        <f t="shared" si="229"/>
        <v>2.56</v>
      </c>
      <c r="O89" s="60">
        <f t="shared" si="29"/>
        <v>-71974.9999999999</v>
      </c>
      <c r="P89" s="60">
        <f t="shared" si="30"/>
        <v>-47325</v>
      </c>
      <c r="Q89" s="60">
        <f t="shared" si="31"/>
        <v>1500</v>
      </c>
      <c r="R89" s="60">
        <f t="shared" si="32"/>
        <v>-5625</v>
      </c>
      <c r="T89" s="1">
        <f>RStart30!$T$25</f>
        <v>0.04</v>
      </c>
      <c r="V89" s="1">
        <f t="shared" ref="V89:Y89" si="287">(O89-O88)/$T$25</f>
        <v>-106875</v>
      </c>
      <c r="W89" s="1">
        <f t="shared" si="287"/>
        <v>-63124.9999999998</v>
      </c>
      <c r="X89" s="1">
        <f t="shared" si="287"/>
        <v>-2500</v>
      </c>
      <c r="Y89" s="1">
        <f t="shared" si="287"/>
        <v>-8125</v>
      </c>
      <c r="AA89">
        <f t="shared" ref="AA89:AD89" si="288">V89-V90</f>
        <v>-5625.00000000036</v>
      </c>
      <c r="AB89">
        <f t="shared" si="288"/>
        <v>-5624.99999999982</v>
      </c>
      <c r="AC89">
        <f t="shared" si="288"/>
        <v>624.999999999994</v>
      </c>
      <c r="AD89">
        <f t="shared" si="288"/>
        <v>-2.27373675443232e-11</v>
      </c>
      <c r="AF89">
        <f t="shared" ref="AF89:AI89" si="289">AA89-AA90</f>
        <v>5624.99999999927</v>
      </c>
      <c r="AG89">
        <f t="shared" si="289"/>
        <v>-1249.99999999982</v>
      </c>
      <c r="AH89">
        <f t="shared" si="289"/>
        <v>624.999999999988</v>
      </c>
      <c r="AI89">
        <f t="shared" si="289"/>
        <v>624.999999999955</v>
      </c>
      <c r="AK89">
        <f t="shared" ref="AK89:AN89" si="290">AF89-AF90</f>
        <v>8124.99999999891</v>
      </c>
      <c r="AL89">
        <f t="shared" si="290"/>
        <v>-4375</v>
      </c>
      <c r="AM89">
        <f t="shared" si="290"/>
        <v>-2.36468622460961e-11</v>
      </c>
      <c r="AN89">
        <f t="shared" si="290"/>
        <v>1874.99999999993</v>
      </c>
    </row>
    <row r="90" spans="4:40">
      <c r="D90" s="28">
        <f t="shared" ref="D90:D153" si="291">D89+T89</f>
        <v>2.6</v>
      </c>
      <c r="E90" s="32">
        <f>-E233*180/PI()*RStart30!$B$23</f>
        <v>30.7768529855446</v>
      </c>
      <c r="F90" s="32">
        <f>F233*180/PI()*RStart30!$B$23</f>
        <v>0.655583809583521</v>
      </c>
      <c r="G90" s="32">
        <f>G233*180/PI()*RStart30!$B$23</f>
        <v>11.5314305177677</v>
      </c>
      <c r="H90" s="32">
        <f>-H233*180/PI()*RStart30!$B$23</f>
        <v>27.2915497437355</v>
      </c>
      <c r="I90" s="58">
        <f t="shared" si="286"/>
        <v>2.6</v>
      </c>
      <c r="J90" s="24">
        <f>-TRUNC(K$3*J$3*(G$3-H$3*SIN((E90+J$9)*PI()/180)-SQRT(I$3^2-(E$3-F$3-H$3*COS((E90+J$9)*PI()/180))^2))/5)</f>
        <v>-46088</v>
      </c>
      <c r="K90" s="24">
        <f>-TRUNC(U$3*T$3*(Q$3-R$3*SIN((F90+K$9)*PI()/180)-SQRT(S$3^2-(O$3-P$3-R$3*COS((F90+K$9)*PI()/180))^2))/5)</f>
        <v>-1074</v>
      </c>
      <c r="L90" s="24">
        <f>-TRUNC(U$3*T$3*(Q$3-R$3*SIN((G90+L$9)*PI()/180)-SQRT(S$3^2-(O$3-P$3-R$3*COS((G90+L$9)*PI()/180))^2))/5)</f>
        <v>-20013</v>
      </c>
      <c r="M90" s="25">
        <f>-TRUNC(K$3*J$3*(G$3-H$3*SIN((H90+M$9)*PI()/180)-SQRT(I$3^2-(E$3-F$3-H$3*COS((H90+M$9)*PI()/180))^2))/5)</f>
        <v>-38929</v>
      </c>
      <c r="N90" s="59">
        <f t="shared" si="229"/>
        <v>2.6</v>
      </c>
      <c r="O90" s="60">
        <f t="shared" ref="O90:O153" si="292">(J90-J89)/(I90-I89)</f>
        <v>-76024.9999999999</v>
      </c>
      <c r="P90" s="60">
        <f t="shared" ref="P90:P153" si="293">(K90-K89)/(D90-D89)</f>
        <v>-49625</v>
      </c>
      <c r="Q90" s="60">
        <f t="shared" ref="Q90:Q153" si="294">(L90-L89)/(I90-I89)</f>
        <v>1375</v>
      </c>
      <c r="R90" s="60">
        <f t="shared" ref="R90:R153" si="295">(M90-M89)/(I90-I89)</f>
        <v>-5949.99999999999</v>
      </c>
      <c r="T90" s="1">
        <f>RStart30!$T$25</f>
        <v>0.04</v>
      </c>
      <c r="V90" s="1">
        <f t="shared" ref="V90:Y90" si="296">(O90-O89)/$T$25</f>
        <v>-101250</v>
      </c>
      <c r="W90" s="1">
        <f t="shared" si="296"/>
        <v>-57500</v>
      </c>
      <c r="X90" s="1">
        <f t="shared" si="296"/>
        <v>-3124.99999999999</v>
      </c>
      <c r="Y90" s="1">
        <f t="shared" si="296"/>
        <v>-8124.99999999998</v>
      </c>
      <c r="AA90">
        <f t="shared" ref="AA90:AD90" si="297">V90-V91</f>
        <v>-11249.9999999996</v>
      </c>
      <c r="AB90">
        <f t="shared" si="297"/>
        <v>-4375</v>
      </c>
      <c r="AC90">
        <f t="shared" si="297"/>
        <v>5.91171556152403e-12</v>
      </c>
      <c r="AD90">
        <f t="shared" si="297"/>
        <v>-624.999999999977</v>
      </c>
      <c r="AF90">
        <f t="shared" ref="AF90:AI90" si="298">AA90-AA91</f>
        <v>-2499.99999999964</v>
      </c>
      <c r="AG90">
        <f t="shared" si="298"/>
        <v>3125.00000000018</v>
      </c>
      <c r="AH90">
        <f t="shared" si="298"/>
        <v>625.000000000012</v>
      </c>
      <c r="AI90">
        <f t="shared" si="298"/>
        <v>-1249.99999999998</v>
      </c>
      <c r="AK90">
        <f t="shared" ref="AK90:AN90" si="299">AF90-AF91</f>
        <v>-7499.99999999964</v>
      </c>
      <c r="AL90">
        <f t="shared" si="299"/>
        <v>4375.00000000055</v>
      </c>
      <c r="AM90">
        <f t="shared" si="299"/>
        <v>625.000000000024</v>
      </c>
      <c r="AN90">
        <f t="shared" si="299"/>
        <v>-3125</v>
      </c>
    </row>
    <row r="91" spans="4:40">
      <c r="D91" s="28">
        <f t="shared" si="291"/>
        <v>2.64</v>
      </c>
      <c r="E91" s="32">
        <f>-E234*180/PI()*RStart30!$B$23</f>
        <v>32.2770982813866</v>
      </c>
      <c r="F91" s="32">
        <f>F234*180/PI()*RStart30!$B$23</f>
        <v>1.90575371162736</v>
      </c>
      <c r="G91" s="32">
        <f>G234*180/PI()*RStart30!$B$23</f>
        <v>11.5037237111896</v>
      </c>
      <c r="H91" s="32">
        <f>-H234*180/PI()*RStart30!$B$23</f>
        <v>27.4164544857783</v>
      </c>
      <c r="I91" s="58">
        <f t="shared" si="286"/>
        <v>2.64</v>
      </c>
      <c r="J91" s="24">
        <f>-TRUNC(K$3*J$3*(G$3-H$3*SIN((E91+J$9)*PI()/180)-SQRT(I$3^2-(E$3-F$3-H$3*COS((E91+J$9)*PI()/180))^2))/5)</f>
        <v>-49273</v>
      </c>
      <c r="K91" s="24">
        <f>-TRUNC(U$3*T$3*(Q$3-R$3*SIN((F91+K$9)*PI()/180)-SQRT(S$3^2-(O$3-P$3-R$3*COS((F91+K$9)*PI()/180))^2))/5)</f>
        <v>-3144</v>
      </c>
      <c r="L91" s="24">
        <f>-TRUNC(U$3*T$3*(Q$3-R$3*SIN((G91+L$9)*PI()/180)-SQRT(S$3^2-(O$3-P$3-R$3*COS((G91+L$9)*PI()/180))^2))/5)</f>
        <v>-19963</v>
      </c>
      <c r="M91" s="25">
        <f>-TRUNC(K$3*J$3*(G$3-H$3*SIN((H91+M$9)*PI()/180)-SQRT(I$3^2-(E$3-F$3-H$3*COS((H91+M$9)*PI()/180))^2))/5)</f>
        <v>-39179</v>
      </c>
      <c r="N91" s="59">
        <f t="shared" si="229"/>
        <v>2.64</v>
      </c>
      <c r="O91" s="60">
        <f t="shared" si="292"/>
        <v>-79624.9999999999</v>
      </c>
      <c r="P91" s="60">
        <f t="shared" si="293"/>
        <v>-51750</v>
      </c>
      <c r="Q91" s="60">
        <f t="shared" si="294"/>
        <v>1250</v>
      </c>
      <c r="R91" s="60">
        <f t="shared" si="295"/>
        <v>-6249.99999999999</v>
      </c>
      <c r="T91" s="1">
        <f>RStart30!$T$25</f>
        <v>0.04</v>
      </c>
      <c r="V91" s="1">
        <f t="shared" ref="V91:Y91" si="300">(O91-O90)/$T$25</f>
        <v>-90000</v>
      </c>
      <c r="W91" s="1">
        <f t="shared" si="300"/>
        <v>-53125</v>
      </c>
      <c r="X91" s="1">
        <f t="shared" si="300"/>
        <v>-3125</v>
      </c>
      <c r="Y91" s="1">
        <f t="shared" si="300"/>
        <v>-7500</v>
      </c>
      <c r="AA91">
        <f t="shared" ref="AA91:AD91" si="301">V91-V92</f>
        <v>-8750</v>
      </c>
      <c r="AB91">
        <f t="shared" si="301"/>
        <v>-7500.00000000018</v>
      </c>
      <c r="AC91">
        <f t="shared" si="301"/>
        <v>-625.000000000006</v>
      </c>
      <c r="AD91">
        <f t="shared" si="301"/>
        <v>625</v>
      </c>
      <c r="AF91">
        <f t="shared" ref="AF91:AI91" si="302">AA91-AA92</f>
        <v>5000</v>
      </c>
      <c r="AG91">
        <f t="shared" si="302"/>
        <v>-1250.00000000036</v>
      </c>
      <c r="AH91">
        <f t="shared" si="302"/>
        <v>-1.18234311230481e-11</v>
      </c>
      <c r="AI91">
        <f t="shared" si="302"/>
        <v>1875.00000000002</v>
      </c>
      <c r="AK91">
        <f t="shared" ref="AK91:AN91" si="303">AF91-AF92</f>
        <v>6250</v>
      </c>
      <c r="AL91">
        <f t="shared" si="303"/>
        <v>-3125.00000000055</v>
      </c>
      <c r="AM91">
        <f t="shared" si="303"/>
        <v>1874.99999999998</v>
      </c>
      <c r="AN91">
        <f t="shared" si="303"/>
        <v>3750.00000000007</v>
      </c>
    </row>
    <row r="92" spans="4:40">
      <c r="D92" s="28">
        <f t="shared" si="291"/>
        <v>2.68</v>
      </c>
      <c r="E92" s="32">
        <f>-E235*180/PI()*RStart30!$B$23</f>
        <v>33.8100509302595</v>
      </c>
      <c r="F92" s="32">
        <f>F235*180/PI()*RStart30!$B$23</f>
        <v>3.18096181202264</v>
      </c>
      <c r="G92" s="32">
        <f>G235*180/PI()*RStart30!$B$23</f>
        <v>11.478339159851</v>
      </c>
      <c r="H92" s="32">
        <f>-H235*180/PI()*RStart30!$B$23</f>
        <v>27.5471862085975</v>
      </c>
      <c r="I92" s="58">
        <f t="shared" si="286"/>
        <v>2.68</v>
      </c>
      <c r="J92" s="24">
        <f>-TRUNC(K$3*J$3*(G$3-H$3*SIN((E92+J$9)*PI()/180)-SQRT(I$3^2-(E$3-F$3-H$3*COS((E92+J$9)*PI()/180))^2))/5)</f>
        <v>-52588</v>
      </c>
      <c r="K92" s="24">
        <f>-TRUNC(U$3*T$3*(Q$3-R$3*SIN((F92+K$9)*PI()/180)-SQRT(S$3^2-(O$3-P$3-R$3*COS((F92+K$9)*PI()/180))^2))/5)</f>
        <v>-5287</v>
      </c>
      <c r="L92" s="24">
        <f>-TRUNC(U$3*T$3*(Q$3-R$3*SIN((G92+L$9)*PI()/180)-SQRT(S$3^2-(O$3-P$3-R$3*COS((G92+L$9)*PI()/180))^2))/5)</f>
        <v>-19917</v>
      </c>
      <c r="M92" s="25">
        <f>-TRUNC(K$3*J$3*(G$3-H$3*SIN((H92+M$9)*PI()/180)-SQRT(I$3^2-(E$3-F$3-H$3*COS((H92+M$9)*PI()/180))^2))/5)</f>
        <v>-39442</v>
      </c>
      <c r="N92" s="59">
        <f t="shared" si="229"/>
        <v>2.68</v>
      </c>
      <c r="O92" s="60">
        <f t="shared" si="292"/>
        <v>-82874.9999999999</v>
      </c>
      <c r="P92" s="60">
        <f t="shared" si="293"/>
        <v>-53574.9999999999</v>
      </c>
      <c r="Q92" s="60">
        <f t="shared" si="294"/>
        <v>1150</v>
      </c>
      <c r="R92" s="60">
        <f t="shared" si="295"/>
        <v>-6574.99999999999</v>
      </c>
      <c r="T92" s="1">
        <f>RStart30!$T$25</f>
        <v>0.04</v>
      </c>
      <c r="V92" s="1">
        <f t="shared" ref="V92:Y92" si="304">(O92-O91)/$T$25</f>
        <v>-81250</v>
      </c>
      <c r="W92" s="1">
        <f t="shared" si="304"/>
        <v>-45624.9999999998</v>
      </c>
      <c r="X92" s="1">
        <f t="shared" si="304"/>
        <v>-2499.99999999999</v>
      </c>
      <c r="Y92" s="1">
        <f t="shared" si="304"/>
        <v>-8125</v>
      </c>
      <c r="AA92">
        <f t="shared" ref="AA92:AD92" si="305">V92-V93</f>
        <v>-13750</v>
      </c>
      <c r="AB92">
        <f t="shared" si="305"/>
        <v>-6249.99999999982</v>
      </c>
      <c r="AC92">
        <f t="shared" si="305"/>
        <v>-624.999999999994</v>
      </c>
      <c r="AD92">
        <f t="shared" si="305"/>
        <v>-1250.00000000002</v>
      </c>
      <c r="AF92">
        <f t="shared" ref="AF92:AI92" si="306">AA92-AA93</f>
        <v>-1250</v>
      </c>
      <c r="AG92">
        <f t="shared" si="306"/>
        <v>1875.00000000018</v>
      </c>
      <c r="AH92">
        <f t="shared" si="306"/>
        <v>-1874.99999999999</v>
      </c>
      <c r="AI92">
        <f t="shared" si="306"/>
        <v>-1875.00000000005</v>
      </c>
      <c r="AK92">
        <f t="shared" ref="AK92:AN92" si="307">AF92-AF93</f>
        <v>-4375</v>
      </c>
      <c r="AL92">
        <f t="shared" si="307"/>
        <v>1875.00000000018</v>
      </c>
      <c r="AM92">
        <f t="shared" si="307"/>
        <v>-4374.99999999999</v>
      </c>
      <c r="AN92">
        <f t="shared" si="307"/>
        <v>-3125.00000000007</v>
      </c>
    </row>
    <row r="93" spans="4:40">
      <c r="D93" s="28">
        <f t="shared" si="291"/>
        <v>2.72</v>
      </c>
      <c r="E93" s="32">
        <f>-E236*180/PI()*RStart30!$B$23</f>
        <v>35.3671616570147</v>
      </c>
      <c r="F93" s="32">
        <f>F236*180/PI()*RStart30!$B$23</f>
        <v>4.47449625397407</v>
      </c>
      <c r="G93" s="32">
        <f>G236*180/PI()*RStart30!$B$23</f>
        <v>11.455167944475</v>
      </c>
      <c r="H93" s="32">
        <f>-H236*180/PI()*RStart30!$B$23</f>
        <v>27.683553200515</v>
      </c>
      <c r="I93" s="58">
        <f t="shared" si="286"/>
        <v>2.72</v>
      </c>
      <c r="J93" s="24">
        <f>-TRUNC(K$3*J$3*(G$3-H$3*SIN((E93+J$9)*PI()/180)-SQRT(I$3^2-(E$3-F$3-H$3*COS((E93+J$9)*PI()/180))^2))/5)</f>
        <v>-56011</v>
      </c>
      <c r="K93" s="24">
        <f>-TRUNC(U$3*T$3*(Q$3-R$3*SIN((F93+K$9)*PI()/180)-SQRT(S$3^2-(O$3-P$3-R$3*COS((F93+K$9)*PI()/180))^2))/5)</f>
        <v>-7493</v>
      </c>
      <c r="L93" s="24">
        <f>-TRUNC(U$3*T$3*(Q$3-R$3*SIN((G93+L$9)*PI()/180)-SQRT(S$3^2-(O$3-P$3-R$3*COS((G93+L$9)*PI()/180))^2))/5)</f>
        <v>-19874</v>
      </c>
      <c r="M93" s="25">
        <f>-TRUNC(K$3*J$3*(G$3-H$3*SIN((H93+M$9)*PI()/180)-SQRT(I$3^2-(E$3-F$3-H$3*COS((H93+M$9)*PI()/180))^2))/5)</f>
        <v>-39716</v>
      </c>
      <c r="N93" s="59">
        <f t="shared" si="229"/>
        <v>2.72</v>
      </c>
      <c r="O93" s="60">
        <f t="shared" si="292"/>
        <v>-85574.9999999999</v>
      </c>
      <c r="P93" s="60">
        <f t="shared" si="293"/>
        <v>-55149.9999999999</v>
      </c>
      <c r="Q93" s="60">
        <f t="shared" si="294"/>
        <v>1075</v>
      </c>
      <c r="R93" s="60">
        <f t="shared" si="295"/>
        <v>-6849.99999999999</v>
      </c>
      <c r="T93" s="1">
        <f>RStart30!$T$25</f>
        <v>0.04</v>
      </c>
      <c r="V93" s="1">
        <f t="shared" ref="V93:Y93" si="308">(O93-O92)/$T$25</f>
        <v>-67500</v>
      </c>
      <c r="W93" s="1">
        <f t="shared" si="308"/>
        <v>-39375</v>
      </c>
      <c r="X93" s="1">
        <f t="shared" si="308"/>
        <v>-1875</v>
      </c>
      <c r="Y93" s="1">
        <f t="shared" si="308"/>
        <v>-6874.99999999998</v>
      </c>
      <c r="AA93">
        <f t="shared" ref="AA93:AD93" si="309">V93-V94</f>
        <v>-12500</v>
      </c>
      <c r="AB93">
        <f t="shared" si="309"/>
        <v>-8125</v>
      </c>
      <c r="AC93">
        <f t="shared" si="309"/>
        <v>1250</v>
      </c>
      <c r="AD93">
        <f t="shared" si="309"/>
        <v>625.000000000023</v>
      </c>
      <c r="AF93">
        <f t="shared" ref="AF93:AI93" si="310">AA93-AA94</f>
        <v>3125</v>
      </c>
      <c r="AG93">
        <f t="shared" si="310"/>
        <v>0</v>
      </c>
      <c r="AH93">
        <f t="shared" si="310"/>
        <v>2499.99999999999</v>
      </c>
      <c r="AI93">
        <f t="shared" si="310"/>
        <v>1250.00000000002</v>
      </c>
      <c r="AK93">
        <f t="shared" ref="AK93:AN93" si="311">AF93-AF94</f>
        <v>3749.99999999964</v>
      </c>
      <c r="AL93">
        <f t="shared" si="311"/>
        <v>0</v>
      </c>
      <c r="AM93">
        <f t="shared" si="311"/>
        <v>3749.99999999999</v>
      </c>
      <c r="AN93">
        <f t="shared" si="311"/>
        <v>1875</v>
      </c>
    </row>
    <row r="94" spans="4:40">
      <c r="D94" s="28">
        <f t="shared" si="291"/>
        <v>2.76</v>
      </c>
      <c r="E94" s="32">
        <f>-E237*180/PI()*RStart30!$B$23</f>
        <v>36.9396624312176</v>
      </c>
      <c r="F94" s="32">
        <f>F237*180/PI()*RStart30!$B$23</f>
        <v>5.77955820569308</v>
      </c>
      <c r="G94" s="32">
        <f>G237*180/PI()*RStart30!$B$23</f>
        <v>11.4340912909107</v>
      </c>
      <c r="H94" s="32">
        <f>-H237*180/PI()*RStart30!$B$23</f>
        <v>27.8253426650055</v>
      </c>
      <c r="I94" s="58">
        <f t="shared" si="286"/>
        <v>2.76</v>
      </c>
      <c r="J94" s="24">
        <f>-TRUNC(K$3*J$3*(G$3-H$3*SIN((E94+J$9)*PI()/180)-SQRT(I$3^2-(E$3-F$3-H$3*COS((E94+J$9)*PI()/180))^2))/5)</f>
        <v>-59522</v>
      </c>
      <c r="K94" s="24">
        <f>-TRUNC(U$3*T$3*(Q$3-R$3*SIN((F94+K$9)*PI()/180)-SQRT(S$3^2-(O$3-P$3-R$3*COS((F94+K$9)*PI()/180))^2))/5)</f>
        <v>-9749</v>
      </c>
      <c r="L94" s="24">
        <f>-TRUNC(U$3*T$3*(Q$3-R$3*SIN((G94+L$9)*PI()/180)-SQRT(S$3^2-(O$3-P$3-R$3*COS((G94+L$9)*PI()/180))^2))/5)</f>
        <v>-19836</v>
      </c>
      <c r="M94" s="25">
        <f>-TRUNC(K$3*J$3*(G$3-H$3*SIN((H94+M$9)*PI()/180)-SQRT(I$3^2-(E$3-F$3-H$3*COS((H94+M$9)*PI()/180))^2))/5)</f>
        <v>-40002</v>
      </c>
      <c r="N94" s="59">
        <f t="shared" si="229"/>
        <v>2.76</v>
      </c>
      <c r="O94" s="60">
        <f t="shared" si="292"/>
        <v>-87774.9999999999</v>
      </c>
      <c r="P94" s="60">
        <f t="shared" si="293"/>
        <v>-56399.9999999999</v>
      </c>
      <c r="Q94" s="60">
        <f t="shared" si="294"/>
        <v>949.999999999999</v>
      </c>
      <c r="R94" s="60">
        <f t="shared" si="295"/>
        <v>-7149.99999999999</v>
      </c>
      <c r="T94" s="1">
        <f>RStart30!$T$25</f>
        <v>0.04</v>
      </c>
      <c r="V94" s="1">
        <f t="shared" ref="V94:Y94" si="312">(O94-O93)/$T$25</f>
        <v>-55000</v>
      </c>
      <c r="W94" s="1">
        <f t="shared" si="312"/>
        <v>-31250</v>
      </c>
      <c r="X94" s="1">
        <f t="shared" si="312"/>
        <v>-3125</v>
      </c>
      <c r="Y94" s="1">
        <f t="shared" si="312"/>
        <v>-7500</v>
      </c>
      <c r="AA94">
        <f t="shared" ref="AA94:AD94" si="313">V94-V95</f>
        <v>-15625</v>
      </c>
      <c r="AB94">
        <f t="shared" si="313"/>
        <v>-8125</v>
      </c>
      <c r="AC94">
        <f t="shared" si="313"/>
        <v>-1250</v>
      </c>
      <c r="AD94">
        <f t="shared" si="313"/>
        <v>-625</v>
      </c>
      <c r="AF94">
        <f t="shared" ref="AF94:AI94" si="314">AA94-AA95</f>
        <v>-624.999999999636</v>
      </c>
      <c r="AG94">
        <f t="shared" si="314"/>
        <v>0</v>
      </c>
      <c r="AH94">
        <f t="shared" si="314"/>
        <v>-1249.99999999999</v>
      </c>
      <c r="AI94">
        <f t="shared" si="314"/>
        <v>-624.999999999977</v>
      </c>
      <c r="AK94">
        <f t="shared" ref="AK94:AN94" si="315">AF94-AF95</f>
        <v>-1249.99999999891</v>
      </c>
      <c r="AL94">
        <f t="shared" si="315"/>
        <v>-1250</v>
      </c>
      <c r="AM94">
        <f t="shared" si="315"/>
        <v>-624.999999999991</v>
      </c>
      <c r="AN94">
        <f t="shared" si="315"/>
        <v>-1249.99999999993</v>
      </c>
    </row>
    <row r="95" spans="4:40">
      <c r="D95" s="28">
        <f t="shared" si="291"/>
        <v>2.8</v>
      </c>
      <c r="E95" s="32">
        <f>-E238*180/PI()*RStart30!$B$23</f>
        <v>38.5186205543631</v>
      </c>
      <c r="F95" s="32">
        <f>F238*180/PI()*RStart30!$B$23</f>
        <v>7.08931336930357</v>
      </c>
      <c r="G95" s="32">
        <f>G238*180/PI()*RStart30!$B$23</f>
        <v>11.4149809139077</v>
      </c>
      <c r="H95" s="32">
        <f>-H238*180/PI()*RStart30!$B$23</f>
        <v>27.9723212363593</v>
      </c>
      <c r="I95" s="58">
        <f t="shared" si="286"/>
        <v>2.8</v>
      </c>
      <c r="J95" s="24">
        <f>-TRUNC(K$3*J$3*(G$3-H$3*SIN((E95+J$9)*PI()/180)-SQRT(I$3^2-(E$3-F$3-H$3*COS((E95+J$9)*PI()/180))^2))/5)</f>
        <v>-63096</v>
      </c>
      <c r="K95" s="24">
        <f>-TRUNC(U$3*T$3*(Q$3-R$3*SIN((F95+K$9)*PI()/180)-SQRT(S$3^2-(O$3-P$3-R$3*COS((F95+K$9)*PI()/180))^2))/5)</f>
        <v>-12042</v>
      </c>
      <c r="L95" s="24">
        <f>-TRUNC(U$3*T$3*(Q$3-R$3*SIN((G95+L$9)*PI()/180)-SQRT(S$3^2-(O$3-P$3-R$3*COS((G95+L$9)*PI()/180))^2))/5)</f>
        <v>-19801</v>
      </c>
      <c r="M95" s="25">
        <f>-TRUNC(K$3*J$3*(G$3-H$3*SIN((H95+M$9)*PI()/180)-SQRT(I$3^2-(E$3-F$3-H$3*COS((H95+M$9)*PI()/180))^2))/5)</f>
        <v>-40299</v>
      </c>
      <c r="N95" s="59">
        <f t="shared" si="229"/>
        <v>2.8</v>
      </c>
      <c r="O95" s="60">
        <f t="shared" si="292"/>
        <v>-89349.9999999999</v>
      </c>
      <c r="P95" s="60">
        <f t="shared" si="293"/>
        <v>-57324.9999999999</v>
      </c>
      <c r="Q95" s="60">
        <f t="shared" si="294"/>
        <v>874.999999999999</v>
      </c>
      <c r="R95" s="60">
        <f t="shared" si="295"/>
        <v>-7424.99999999999</v>
      </c>
      <c r="T95" s="1">
        <f>RStart30!$T$25</f>
        <v>0.04</v>
      </c>
      <c r="V95" s="1">
        <f t="shared" ref="V95:Y95" si="316">(O95-O94)/$T$25</f>
        <v>-39375</v>
      </c>
      <c r="W95" s="1">
        <f t="shared" si="316"/>
        <v>-23125</v>
      </c>
      <c r="X95" s="1">
        <f t="shared" si="316"/>
        <v>-1875</v>
      </c>
      <c r="Y95" s="1">
        <f t="shared" si="316"/>
        <v>-6875</v>
      </c>
      <c r="AA95">
        <f t="shared" ref="AA95:AD95" si="317">V95-V96</f>
        <v>-15000.0000000004</v>
      </c>
      <c r="AB95">
        <f t="shared" si="317"/>
        <v>-8125</v>
      </c>
      <c r="AC95">
        <f t="shared" si="317"/>
        <v>-2.95585778076202e-12</v>
      </c>
      <c r="AD95">
        <f t="shared" si="317"/>
        <v>-2.27373675443232e-11</v>
      </c>
      <c r="AF95">
        <f t="shared" ref="AF95:AI95" si="318">AA95-AA96</f>
        <v>624.999999999272</v>
      </c>
      <c r="AG95">
        <f t="shared" si="318"/>
        <v>1250</v>
      </c>
      <c r="AH95">
        <f t="shared" si="318"/>
        <v>-625.000000000003</v>
      </c>
      <c r="AI95">
        <f t="shared" si="318"/>
        <v>624.999999999955</v>
      </c>
      <c r="AK95">
        <f t="shared" ref="AK95:AN95" si="319">AF95-AF96</f>
        <v>-625.000000001091</v>
      </c>
      <c r="AL95">
        <f t="shared" si="319"/>
        <v>2500</v>
      </c>
      <c r="AM95">
        <f t="shared" si="319"/>
        <v>-2500</v>
      </c>
      <c r="AN95">
        <f t="shared" si="319"/>
        <v>624.999999999932</v>
      </c>
    </row>
    <row r="96" spans="4:40">
      <c r="D96" s="28">
        <f t="shared" si="291"/>
        <v>2.84</v>
      </c>
      <c r="E96" s="32">
        <f>-E239*180/PI()*RStart30!$B$23</f>
        <v>40.0949932627539</v>
      </c>
      <c r="F96" s="32">
        <f>F239*180/PI()*RStart30!$B$23</f>
        <v>8.39694371893081</v>
      </c>
      <c r="G96" s="32">
        <f>G239*180/PI()*RStart30!$B$23</f>
        <v>11.3976995327783</v>
      </c>
      <c r="H96" s="32">
        <f>-H239*180/PI()*RStart30!$B$23</f>
        <v>28.1242364120758</v>
      </c>
      <c r="I96" s="58">
        <f t="shared" si="286"/>
        <v>2.84</v>
      </c>
      <c r="J96" s="24">
        <f>-TRUNC(K$3*J$3*(G$3-H$3*SIN((E96+J$9)*PI()/180)-SQRT(I$3^2-(E$3-F$3-H$3*COS((E96+J$9)*PI()/180))^2))/5)</f>
        <v>-66709</v>
      </c>
      <c r="K96" s="24">
        <f>-TRUNC(U$3*T$3*(Q$3-R$3*SIN((F96+K$9)*PI()/180)-SQRT(S$3^2-(O$3-P$3-R$3*COS((F96+K$9)*PI()/180))^2))/5)</f>
        <v>-14359</v>
      </c>
      <c r="L96" s="24">
        <f>-TRUNC(U$3*T$3*(Q$3-R$3*SIN((G96+L$9)*PI()/180)-SQRT(S$3^2-(O$3-P$3-R$3*COS((G96+L$9)*PI()/180))^2))/5)</f>
        <v>-19769</v>
      </c>
      <c r="M96" s="25">
        <f>-TRUNC(K$3*J$3*(G$3-H$3*SIN((H96+M$9)*PI()/180)-SQRT(I$3^2-(E$3-F$3-H$3*COS((H96+M$9)*PI()/180))^2))/5)</f>
        <v>-40607</v>
      </c>
      <c r="N96" s="59">
        <f t="shared" si="229"/>
        <v>2.84</v>
      </c>
      <c r="O96" s="60">
        <f t="shared" si="292"/>
        <v>-90324.9999999999</v>
      </c>
      <c r="P96" s="60">
        <f t="shared" si="293"/>
        <v>-57924.9999999999</v>
      </c>
      <c r="Q96" s="60">
        <f t="shared" si="294"/>
        <v>799.999999999999</v>
      </c>
      <c r="R96" s="60">
        <f t="shared" si="295"/>
        <v>-7699.99999999999</v>
      </c>
      <c r="T96" s="1">
        <f>RStart30!$T$25</f>
        <v>0.04</v>
      </c>
      <c r="V96" s="1">
        <f t="shared" ref="V96:Y96" si="320">(O96-O95)/$T$25</f>
        <v>-24374.9999999996</v>
      </c>
      <c r="W96" s="1">
        <f t="shared" si="320"/>
        <v>-15000</v>
      </c>
      <c r="X96" s="1">
        <f t="shared" si="320"/>
        <v>-1875</v>
      </c>
      <c r="Y96" s="1">
        <f t="shared" si="320"/>
        <v>-6874.99999999998</v>
      </c>
      <c r="AA96">
        <f t="shared" ref="AA96:AD96" si="321">V96-V97</f>
        <v>-15624.9999999996</v>
      </c>
      <c r="AB96">
        <f t="shared" si="321"/>
        <v>-9375</v>
      </c>
      <c r="AC96">
        <f t="shared" si="321"/>
        <v>625</v>
      </c>
      <c r="AD96">
        <f t="shared" si="321"/>
        <v>-624.999999999977</v>
      </c>
      <c r="AF96">
        <f t="shared" ref="AF96:AI96" si="322">AA96-AA97</f>
        <v>1250.00000000036</v>
      </c>
      <c r="AG96">
        <f t="shared" si="322"/>
        <v>-1250</v>
      </c>
      <c r="AH96">
        <f t="shared" si="322"/>
        <v>1875</v>
      </c>
      <c r="AI96">
        <f t="shared" si="322"/>
        <v>2.27373675443232e-11</v>
      </c>
      <c r="AK96">
        <f t="shared" ref="AK96:AN96" si="323">AF96-AF97</f>
        <v>1250.00000000073</v>
      </c>
      <c r="AL96">
        <f t="shared" si="323"/>
        <v>-2500</v>
      </c>
      <c r="AM96">
        <f t="shared" si="323"/>
        <v>3749.99999999999</v>
      </c>
      <c r="AN96">
        <f t="shared" si="323"/>
        <v>1250.00000000002</v>
      </c>
    </row>
    <row r="97" spans="4:40">
      <c r="D97" s="28">
        <f t="shared" si="291"/>
        <v>2.88</v>
      </c>
      <c r="E97" s="32">
        <f>-E240*180/PI()*RStart30!$B$23</f>
        <v>41.6596822730822</v>
      </c>
      <c r="F97" s="32">
        <f>F240*180/PI()*RStart30!$B$23</f>
        <v>9.6956988950157</v>
      </c>
      <c r="G97" s="32">
        <f>G240*180/PI()*RStart30!$B$23</f>
        <v>11.3821014443552</v>
      </c>
      <c r="H97" s="32">
        <f>-H240*180/PI()*RStart30!$B$23</f>
        <v>28.2808174695971</v>
      </c>
      <c r="I97" s="58">
        <f t="shared" si="286"/>
        <v>2.88</v>
      </c>
      <c r="J97" s="24">
        <f>-TRUNC(K$3*J$3*(G$3-H$3*SIN((E97+J$9)*PI()/180)-SQRT(I$3^2-(E$3-F$3-H$3*COS((E97+J$9)*PI()/180))^2))/5)</f>
        <v>-70336</v>
      </c>
      <c r="K97" s="24">
        <f>-TRUNC(U$3*T$3*(Q$3-R$3*SIN((F97+K$9)*PI()/180)-SQRT(S$3^2-(O$3-P$3-R$3*COS((F97+K$9)*PI()/180))^2))/5)</f>
        <v>-16685</v>
      </c>
      <c r="L97" s="24">
        <f>-TRUNC(U$3*T$3*(Q$3-R$3*SIN((G97+L$9)*PI()/180)-SQRT(S$3^2-(O$3-P$3-R$3*COS((G97+L$9)*PI()/180))^2))/5)</f>
        <v>-19741</v>
      </c>
      <c r="M97" s="25">
        <f>-TRUNC(K$3*J$3*(G$3-H$3*SIN((H97+M$9)*PI()/180)-SQRT(I$3^2-(E$3-F$3-H$3*COS((H97+M$9)*PI()/180))^2))/5)</f>
        <v>-40925</v>
      </c>
      <c r="N97" s="59">
        <f t="shared" si="229"/>
        <v>2.88</v>
      </c>
      <c r="O97" s="60">
        <f t="shared" si="292"/>
        <v>-90674.9999999999</v>
      </c>
      <c r="P97" s="60">
        <f t="shared" si="293"/>
        <v>-58149.9999999999</v>
      </c>
      <c r="Q97" s="60">
        <f t="shared" si="294"/>
        <v>699.999999999999</v>
      </c>
      <c r="R97" s="60">
        <f t="shared" si="295"/>
        <v>-7949.99999999999</v>
      </c>
      <c r="T97" s="1">
        <f>RStart30!$T$25</f>
        <v>0.04</v>
      </c>
      <c r="V97" s="1">
        <f t="shared" ref="V97:Y97" si="324">(O97-O96)/$T$25</f>
        <v>-8750</v>
      </c>
      <c r="W97" s="1">
        <f t="shared" si="324"/>
        <v>-5625</v>
      </c>
      <c r="X97" s="1">
        <f t="shared" si="324"/>
        <v>-2500</v>
      </c>
      <c r="Y97" s="1">
        <f t="shared" si="324"/>
        <v>-6250</v>
      </c>
      <c r="AA97">
        <f t="shared" ref="AA97:AD97" si="325">V97-V98</f>
        <v>-16875</v>
      </c>
      <c r="AB97">
        <f t="shared" si="325"/>
        <v>-8125</v>
      </c>
      <c r="AC97">
        <f t="shared" si="325"/>
        <v>-1250</v>
      </c>
      <c r="AD97">
        <f t="shared" si="325"/>
        <v>-625</v>
      </c>
      <c r="AF97">
        <f t="shared" ref="AF97:AI97" si="326">AA97-AA98</f>
        <v>-3.63797880709171e-10</v>
      </c>
      <c r="AG97">
        <f t="shared" si="326"/>
        <v>1250</v>
      </c>
      <c r="AH97">
        <f t="shared" si="326"/>
        <v>-1874.99999999999</v>
      </c>
      <c r="AI97">
        <f t="shared" si="326"/>
        <v>-1250</v>
      </c>
      <c r="AK97">
        <f t="shared" ref="AK97:AN97" si="327">AF97-AF98</f>
        <v>-1.09139364212751e-9</v>
      </c>
      <c r="AL97">
        <f t="shared" si="327"/>
        <v>2500</v>
      </c>
      <c r="AM97">
        <f t="shared" si="327"/>
        <v>-3124.99999999999</v>
      </c>
      <c r="AN97">
        <f t="shared" si="327"/>
        <v>-3125</v>
      </c>
    </row>
    <row r="98" spans="4:40">
      <c r="D98" s="28">
        <f t="shared" si="291"/>
        <v>2.92</v>
      </c>
      <c r="E98" s="32">
        <f>-E241*180/PI()*RStart30!$B$23</f>
        <v>43.2035878123499</v>
      </c>
      <c r="F98" s="32">
        <f>F241*180/PI()*RStart30!$B$23</f>
        <v>10.978948114291</v>
      </c>
      <c r="G98" s="32">
        <f>G241*180/PI()*RStart30!$B$23</f>
        <v>11.368032924062</v>
      </c>
      <c r="H98" s="32">
        <f>-H241*180/PI()*RStart30!$B$23</f>
        <v>28.4417763257435</v>
      </c>
      <c r="I98" s="58">
        <f t="shared" si="286"/>
        <v>2.92</v>
      </c>
      <c r="J98" s="24">
        <f>-TRUNC(K$3*J$3*(G$3-H$3*SIN((E98+J$9)*PI()/180)-SQRT(I$3^2-(E$3-F$3-H$3*COS((E98+J$9)*PI()/180))^2))/5)</f>
        <v>-73950</v>
      </c>
      <c r="K98" s="24">
        <f>-TRUNC(U$3*T$3*(Q$3-R$3*SIN((F98+K$9)*PI()/180)-SQRT(S$3^2-(O$3-P$3-R$3*COS((F98+K$9)*PI()/180))^2))/5)</f>
        <v>-19007</v>
      </c>
      <c r="L98" s="24">
        <f>-TRUNC(U$3*T$3*(Q$3-R$3*SIN((G98+L$9)*PI()/180)-SQRT(S$3^2-(O$3-P$3-R$3*COS((G98+L$9)*PI()/180))^2))/5)</f>
        <v>-19715</v>
      </c>
      <c r="M98" s="25">
        <f>-TRUNC(K$3*J$3*(G$3-H$3*SIN((H98+M$9)*PI()/180)-SQRT(I$3^2-(E$3-F$3-H$3*COS((H98+M$9)*PI()/180))^2))/5)</f>
        <v>-41252</v>
      </c>
      <c r="N98" s="59">
        <f t="shared" si="229"/>
        <v>2.92</v>
      </c>
      <c r="O98" s="60">
        <f t="shared" si="292"/>
        <v>-90349.9999999999</v>
      </c>
      <c r="P98" s="60">
        <f t="shared" si="293"/>
        <v>-58049.9999999999</v>
      </c>
      <c r="Q98" s="60">
        <f t="shared" si="294"/>
        <v>649.999999999999</v>
      </c>
      <c r="R98" s="60">
        <f t="shared" si="295"/>
        <v>-8174.99999999999</v>
      </c>
      <c r="T98" s="1">
        <f>RStart30!$T$25</f>
        <v>0.04</v>
      </c>
      <c r="V98" s="1">
        <f t="shared" ref="V98:Y98" si="328">(O98-O97)/$T$25</f>
        <v>8125</v>
      </c>
      <c r="W98" s="1">
        <f t="shared" si="328"/>
        <v>2500</v>
      </c>
      <c r="X98" s="1">
        <f t="shared" si="328"/>
        <v>-1250</v>
      </c>
      <c r="Y98" s="1">
        <f t="shared" si="328"/>
        <v>-5625</v>
      </c>
      <c r="AA98">
        <f t="shared" ref="AA98:AD98" si="329">V98-V99</f>
        <v>-16874.9999999996</v>
      </c>
      <c r="AB98">
        <f t="shared" si="329"/>
        <v>-9375</v>
      </c>
      <c r="AC98">
        <f t="shared" si="329"/>
        <v>624.999999999997</v>
      </c>
      <c r="AD98">
        <f t="shared" si="329"/>
        <v>625</v>
      </c>
      <c r="AF98">
        <f t="shared" ref="AF98:AI98" si="330">AA98-AA99</f>
        <v>7.27595761418343e-10</v>
      </c>
      <c r="AG98">
        <f t="shared" si="330"/>
        <v>-1250</v>
      </c>
      <c r="AH98">
        <f t="shared" si="330"/>
        <v>1249.99999999999</v>
      </c>
      <c r="AI98">
        <f t="shared" si="330"/>
        <v>1875</v>
      </c>
      <c r="AK98">
        <f t="shared" ref="AK98:AN98" si="331">AF98-AF99</f>
        <v>625.000000001091</v>
      </c>
      <c r="AL98">
        <f t="shared" si="331"/>
        <v>-2500</v>
      </c>
      <c r="AM98">
        <f t="shared" si="331"/>
        <v>1874.99999999999</v>
      </c>
      <c r="AN98">
        <f t="shared" si="331"/>
        <v>3125</v>
      </c>
    </row>
    <row r="99" spans="4:40">
      <c r="D99" s="28">
        <f t="shared" si="291"/>
        <v>2.96</v>
      </c>
      <c r="E99" s="32">
        <f>-E242*180/PI()*RStart30!$B$23</f>
        <v>44.7176635072255</v>
      </c>
      <c r="F99" s="32">
        <f>F242*180/PI()*RStart30!$B$23</f>
        <v>12.2402315640954</v>
      </c>
      <c r="G99" s="32">
        <f>G242*180/PI()*RStart30!$B$23</f>
        <v>11.3553328561667</v>
      </c>
      <c r="H99" s="32">
        <f>-H242*180/PI()*RStart30!$B$23</f>
        <v>28.6068087399261</v>
      </c>
      <c r="I99" s="58">
        <f t="shared" si="286"/>
        <v>2.96</v>
      </c>
      <c r="J99" s="24">
        <f>-TRUNC(K$3*J$3*(G$3-H$3*SIN((E99+J$9)*PI()/180)-SQRT(I$3^2-(E$3-F$3-H$3*COS((E99+J$9)*PI()/180))^2))/5)</f>
        <v>-77524</v>
      </c>
      <c r="K99" s="24">
        <f>-TRUNC(U$3*T$3*(Q$3-R$3*SIN((F99+K$9)*PI()/180)-SQRT(S$3^2-(O$3-P$3-R$3*COS((F99+K$9)*PI()/180))^2))/5)</f>
        <v>-21310</v>
      </c>
      <c r="L99" s="24">
        <f>-TRUNC(U$3*T$3*(Q$3-R$3*SIN((G99+L$9)*PI()/180)-SQRT(S$3^2-(O$3-P$3-R$3*COS((G99+L$9)*PI()/180))^2))/5)</f>
        <v>-19692</v>
      </c>
      <c r="M99" s="25">
        <f>-TRUNC(K$3*J$3*(G$3-H$3*SIN((H99+M$9)*PI()/180)-SQRT(I$3^2-(E$3-F$3-H$3*COS((H99+M$9)*PI()/180))^2))/5)</f>
        <v>-41589</v>
      </c>
      <c r="N99" s="59">
        <f t="shared" si="229"/>
        <v>2.96</v>
      </c>
      <c r="O99" s="60">
        <f t="shared" si="292"/>
        <v>-89349.9999999999</v>
      </c>
      <c r="P99" s="60">
        <f t="shared" si="293"/>
        <v>-57574.9999999999</v>
      </c>
      <c r="Q99" s="60">
        <f t="shared" si="294"/>
        <v>575</v>
      </c>
      <c r="R99" s="60">
        <f t="shared" si="295"/>
        <v>-8424.99999999999</v>
      </c>
      <c r="T99" s="1">
        <f>RStart30!$T$25</f>
        <v>0.04</v>
      </c>
      <c r="V99" s="1">
        <f t="shared" ref="V99:Y99" si="332">(O99-O98)/$T$25</f>
        <v>24999.9999999996</v>
      </c>
      <c r="W99" s="1">
        <f t="shared" si="332"/>
        <v>11875</v>
      </c>
      <c r="X99" s="1">
        <f t="shared" si="332"/>
        <v>-1875</v>
      </c>
      <c r="Y99" s="1">
        <f t="shared" si="332"/>
        <v>-6250</v>
      </c>
      <c r="AA99">
        <f t="shared" ref="AA99:AD99" si="333">V99-V100</f>
        <v>-16875.0000000004</v>
      </c>
      <c r="AB99">
        <f t="shared" si="333"/>
        <v>-8125</v>
      </c>
      <c r="AC99">
        <f t="shared" si="333"/>
        <v>-624.999999999997</v>
      </c>
      <c r="AD99">
        <f t="shared" si="333"/>
        <v>-1250</v>
      </c>
      <c r="AF99">
        <f t="shared" ref="AF99:AI99" si="334">AA99-AA100</f>
        <v>-625.000000000364</v>
      </c>
      <c r="AG99">
        <f t="shared" si="334"/>
        <v>1250</v>
      </c>
      <c r="AH99">
        <f t="shared" si="334"/>
        <v>-624.999999999997</v>
      </c>
      <c r="AI99">
        <f t="shared" si="334"/>
        <v>-1250</v>
      </c>
      <c r="AK99">
        <f t="shared" ref="AK99:AN99" si="335">AF99-AF100</f>
        <v>-3.63797880709171e-10</v>
      </c>
      <c r="AL99">
        <f t="shared" si="335"/>
        <v>3125</v>
      </c>
      <c r="AM99">
        <f t="shared" si="335"/>
        <v>-624.999999999997</v>
      </c>
      <c r="AN99">
        <f t="shared" si="335"/>
        <v>-1875</v>
      </c>
    </row>
    <row r="100" spans="4:40">
      <c r="D100" s="28">
        <f t="shared" si="291"/>
        <v>3</v>
      </c>
      <c r="E100" s="32">
        <f>-E243*180/PI()*RStart30!$B$23</f>
        <v>46.192970413964</v>
      </c>
      <c r="F100" s="32">
        <f>F243*180/PI()*RStart30!$B$23</f>
        <v>13.473312083167</v>
      </c>
      <c r="G100" s="32">
        <f>G243*180/PI()*RStart30!$B$23</f>
        <v>11.3438330775564</v>
      </c>
      <c r="H100" s="32">
        <f>-H243*180/PI()*RStart30!$B$23</f>
        <v>28.7755952881738</v>
      </c>
      <c r="I100" s="58">
        <f t="shared" si="286"/>
        <v>3</v>
      </c>
      <c r="J100" s="24">
        <f>-TRUNC(K$3*J$3*(G$3-H$3*SIN((E100+J$9)*PI()/180)-SQRT(I$3^2-(E$3-F$3-H$3*COS((E100+J$9)*PI()/180))^2))/5)</f>
        <v>-81031</v>
      </c>
      <c r="K100" s="24">
        <f>-TRUNC(U$3*T$3*(Q$3-R$3*SIN((F100+K$9)*PI()/180)-SQRT(S$3^2-(O$3-P$3-R$3*COS((F100+K$9)*PI()/180))^2))/5)</f>
        <v>-23581</v>
      </c>
      <c r="L100" s="24">
        <f>-TRUNC(U$3*T$3*(Q$3-R$3*SIN((G100+L$9)*PI()/180)-SQRT(S$3^2-(O$3-P$3-R$3*COS((G100+L$9)*PI()/180))^2))/5)</f>
        <v>-19671</v>
      </c>
      <c r="M100" s="25">
        <f>-TRUNC(K$3*J$3*(G$3-H$3*SIN((H100+M$9)*PI()/180)-SQRT(I$3^2-(E$3-F$3-H$3*COS((H100+M$9)*PI()/180))^2))/5)</f>
        <v>-41934</v>
      </c>
      <c r="N100" s="59">
        <f t="shared" si="229"/>
        <v>3</v>
      </c>
      <c r="O100" s="60">
        <f t="shared" si="292"/>
        <v>-87674.9999999999</v>
      </c>
      <c r="P100" s="60">
        <f t="shared" si="293"/>
        <v>-56774.9999999999</v>
      </c>
      <c r="Q100" s="60">
        <f t="shared" si="294"/>
        <v>525</v>
      </c>
      <c r="R100" s="60">
        <f t="shared" si="295"/>
        <v>-8624.99999999999</v>
      </c>
      <c r="T100" s="1">
        <f>RStart30!$T$25</f>
        <v>0.04</v>
      </c>
      <c r="V100" s="1">
        <f t="shared" ref="V100:Y100" si="336">(O100-O99)/$T$25</f>
        <v>41875</v>
      </c>
      <c r="W100" s="1">
        <f t="shared" si="336"/>
        <v>20000</v>
      </c>
      <c r="X100" s="1">
        <f t="shared" si="336"/>
        <v>-1250</v>
      </c>
      <c r="Y100" s="1">
        <f t="shared" si="336"/>
        <v>-5000</v>
      </c>
      <c r="AA100">
        <f t="shared" ref="AA100:AD100" si="337">V100-V101</f>
        <v>-16250</v>
      </c>
      <c r="AB100">
        <f t="shared" si="337"/>
        <v>-9375</v>
      </c>
      <c r="AC100">
        <f t="shared" si="337"/>
        <v>0</v>
      </c>
      <c r="AD100">
        <f t="shared" si="337"/>
        <v>0</v>
      </c>
      <c r="AF100">
        <f t="shared" ref="AF100:AI100" si="338">AA100-AA101</f>
        <v>-625</v>
      </c>
      <c r="AG100">
        <f t="shared" si="338"/>
        <v>-1875</v>
      </c>
      <c r="AH100">
        <f t="shared" si="338"/>
        <v>0</v>
      </c>
      <c r="AI100">
        <f t="shared" si="338"/>
        <v>625</v>
      </c>
      <c r="AK100">
        <f t="shared" ref="AK100:AN100" si="339">AF100-AF101</f>
        <v>0</v>
      </c>
      <c r="AL100">
        <f t="shared" si="339"/>
        <v>-2499.99999999982</v>
      </c>
      <c r="AM100">
        <f t="shared" si="339"/>
        <v>-1250</v>
      </c>
      <c r="AN100">
        <f t="shared" si="339"/>
        <v>625</v>
      </c>
    </row>
    <row r="101" spans="4:40">
      <c r="D101" s="28">
        <f t="shared" si="291"/>
        <v>3.04</v>
      </c>
      <c r="E101" s="32">
        <f>-E244*180/PI()*RStart30!$B$23</f>
        <v>47.6207316785807</v>
      </c>
      <c r="F101" s="32">
        <f>F244*180/PI()*RStart30!$B$23</f>
        <v>14.6722268997318</v>
      </c>
      <c r="G101" s="32">
        <f>G244*180/PI()*RStart30!$B$23</f>
        <v>11.3333591798783</v>
      </c>
      <c r="H101" s="32">
        <f>-H244*180/PI()*RStart30!$B$23</f>
        <v>28.9478022225712</v>
      </c>
      <c r="I101" s="58">
        <f t="shared" si="286"/>
        <v>3.04</v>
      </c>
      <c r="J101" s="24">
        <f>-TRUNC(K$3*J$3*(G$3-H$3*SIN((E101+J$9)*PI()/180)-SQRT(I$3^2-(E$3-F$3-H$3*COS((E101+J$9)*PI()/180))^2))/5)</f>
        <v>-84445</v>
      </c>
      <c r="K101" s="24">
        <f>-TRUNC(U$3*T$3*(Q$3-R$3*SIN((F101+K$9)*PI()/180)-SQRT(S$3^2-(O$3-P$3-R$3*COS((F101+K$9)*PI()/180))^2))/5)</f>
        <v>-25805</v>
      </c>
      <c r="L101" s="24">
        <f>-TRUNC(U$3*T$3*(Q$3-R$3*SIN((G101+L$9)*PI()/180)-SQRT(S$3^2-(O$3-P$3-R$3*COS((G101+L$9)*PI()/180))^2))/5)</f>
        <v>-19652</v>
      </c>
      <c r="M101" s="25">
        <f>-TRUNC(K$3*J$3*(G$3-H$3*SIN((H101+M$9)*PI()/180)-SQRT(I$3^2-(E$3-F$3-H$3*COS((H101+M$9)*PI()/180))^2))/5)</f>
        <v>-42287</v>
      </c>
      <c r="N101" s="59">
        <f t="shared" si="229"/>
        <v>3.04</v>
      </c>
      <c r="O101" s="60">
        <f t="shared" si="292"/>
        <v>-85349.9999999999</v>
      </c>
      <c r="P101" s="60">
        <f t="shared" si="293"/>
        <v>-55599.9999999999</v>
      </c>
      <c r="Q101" s="60">
        <f t="shared" si="294"/>
        <v>475</v>
      </c>
      <c r="R101" s="60">
        <f t="shared" si="295"/>
        <v>-8824.99999999999</v>
      </c>
      <c r="T101" s="1">
        <f>RStart30!$T$25</f>
        <v>0.04</v>
      </c>
      <c r="V101" s="1">
        <f t="shared" ref="V101:Y101" si="340">(O101-O100)/$T$25</f>
        <v>58125</v>
      </c>
      <c r="W101" s="1">
        <f t="shared" si="340"/>
        <v>29375</v>
      </c>
      <c r="X101" s="1">
        <f t="shared" si="340"/>
        <v>-1250</v>
      </c>
      <c r="Y101" s="1">
        <f t="shared" si="340"/>
        <v>-5000</v>
      </c>
      <c r="AA101">
        <f t="shared" ref="AA101:AD101" si="341">V101-V102</f>
        <v>-15625</v>
      </c>
      <c r="AB101">
        <f t="shared" si="341"/>
        <v>-7500</v>
      </c>
      <c r="AC101">
        <f t="shared" si="341"/>
        <v>0</v>
      </c>
      <c r="AD101">
        <f t="shared" si="341"/>
        <v>-625</v>
      </c>
      <c r="AF101">
        <f t="shared" ref="AF101:AI101" si="342">AA101-AA102</f>
        <v>-625</v>
      </c>
      <c r="AG101">
        <f t="shared" si="342"/>
        <v>624.999999999818</v>
      </c>
      <c r="AH101">
        <f t="shared" si="342"/>
        <v>1250</v>
      </c>
      <c r="AI101">
        <f t="shared" si="342"/>
        <v>0</v>
      </c>
      <c r="AK101">
        <f t="shared" ref="AK101:AN101" si="343">AF101-AF102</f>
        <v>-1250</v>
      </c>
      <c r="AL101">
        <f t="shared" si="343"/>
        <v>1874.99999999945</v>
      </c>
      <c r="AM101">
        <f t="shared" si="343"/>
        <v>3750</v>
      </c>
      <c r="AN101">
        <f t="shared" si="343"/>
        <v>1249.99999999995</v>
      </c>
    </row>
    <row r="102" spans="4:40">
      <c r="D102" s="28">
        <f t="shared" si="291"/>
        <v>3.08</v>
      </c>
      <c r="E102" s="32">
        <f>-E245*180/PI()*RStart30!$B$23</f>
        <v>48.992386910546</v>
      </c>
      <c r="F102" s="32">
        <f>F245*180/PI()*RStart30!$B$23</f>
        <v>15.8313391404098</v>
      </c>
      <c r="G102" s="32">
        <f>G245*180/PI()*RStart30!$B$23</f>
        <v>11.3237305668353</v>
      </c>
      <c r="H102" s="32">
        <f>-H245*180/PI()*RStart30!$B$23</f>
        <v>29.1230827317648</v>
      </c>
      <c r="I102" s="58">
        <f t="shared" si="286"/>
        <v>3.08</v>
      </c>
      <c r="J102" s="24">
        <f>-TRUNC(K$3*J$3*(G$3-H$3*SIN((E102+J$9)*PI()/180)-SQRT(I$3^2-(E$3-F$3-H$3*COS((E102+J$9)*PI()/180))^2))/5)</f>
        <v>-87741</v>
      </c>
      <c r="K102" s="24">
        <f>-TRUNC(U$3*T$3*(Q$3-R$3*SIN((F102+K$9)*PI()/180)-SQRT(S$3^2-(O$3-P$3-R$3*COS((F102+K$9)*PI()/180))^2))/5)</f>
        <v>-27970</v>
      </c>
      <c r="L102" s="24">
        <f>-TRUNC(U$3*T$3*(Q$3-R$3*SIN((G102+L$9)*PI()/180)-SQRT(S$3^2-(O$3-P$3-R$3*COS((G102+L$9)*PI()/180))^2))/5)</f>
        <v>-19635</v>
      </c>
      <c r="M102" s="25">
        <f>-TRUNC(K$3*J$3*(G$3-H$3*SIN((H102+M$9)*PI()/180)-SQRT(I$3^2-(E$3-F$3-H$3*COS((H102+M$9)*PI()/180))^2))/5)</f>
        <v>-42647</v>
      </c>
      <c r="N102" s="59">
        <f t="shared" si="229"/>
        <v>3.08</v>
      </c>
      <c r="O102" s="60">
        <f t="shared" si="292"/>
        <v>-82399.9999999999</v>
      </c>
      <c r="P102" s="60">
        <f t="shared" si="293"/>
        <v>-54124.9999999999</v>
      </c>
      <c r="Q102" s="60">
        <f t="shared" si="294"/>
        <v>425</v>
      </c>
      <c r="R102" s="60">
        <f t="shared" si="295"/>
        <v>-8999.99999999999</v>
      </c>
      <c r="T102" s="1">
        <f>RStart30!$T$25</f>
        <v>0.04</v>
      </c>
      <c r="V102" s="1">
        <f t="shared" ref="V102:Y102" si="344">(O102-O101)/$T$25</f>
        <v>73750</v>
      </c>
      <c r="W102" s="1">
        <f t="shared" si="344"/>
        <v>36875</v>
      </c>
      <c r="X102" s="1">
        <f t="shared" si="344"/>
        <v>-1250</v>
      </c>
      <c r="Y102" s="1">
        <f t="shared" si="344"/>
        <v>-4375</v>
      </c>
      <c r="AA102">
        <f t="shared" ref="AA102:AD102" si="345">V102-V103</f>
        <v>-15000</v>
      </c>
      <c r="AB102">
        <f t="shared" si="345"/>
        <v>-8124.99999999982</v>
      </c>
      <c r="AC102">
        <f t="shared" si="345"/>
        <v>-1250</v>
      </c>
      <c r="AD102">
        <f t="shared" si="345"/>
        <v>-625</v>
      </c>
      <c r="AF102">
        <f t="shared" ref="AF102:AI102" si="346">AA102-AA103</f>
        <v>625</v>
      </c>
      <c r="AG102">
        <f t="shared" si="346"/>
        <v>-1249.99999999964</v>
      </c>
      <c r="AH102">
        <f t="shared" si="346"/>
        <v>-2500</v>
      </c>
      <c r="AI102">
        <f t="shared" si="346"/>
        <v>-1249.99999999995</v>
      </c>
      <c r="AK102">
        <f t="shared" ref="AK102:AN102" si="347">AF102-AF103</f>
        <v>4375.00000000036</v>
      </c>
      <c r="AL102">
        <f t="shared" si="347"/>
        <v>-1249.99999999945</v>
      </c>
      <c r="AM102">
        <f t="shared" si="347"/>
        <v>-5000</v>
      </c>
      <c r="AN102">
        <f t="shared" si="347"/>
        <v>-3749.99999999986</v>
      </c>
    </row>
    <row r="103" spans="4:40">
      <c r="D103" s="28">
        <f t="shared" si="291"/>
        <v>3.12</v>
      </c>
      <c r="E103" s="32">
        <f>-E246*180/PI()*RStart30!$B$23</f>
        <v>50.2996465564798</v>
      </c>
      <c r="F103" s="32">
        <f>F246*180/PI()*RStart30!$B$23</f>
        <v>16.9453893964164</v>
      </c>
      <c r="G103" s="32">
        <f>G246*180/PI()*RStart30!$B$23</f>
        <v>11.3147613709188</v>
      </c>
      <c r="H103" s="32">
        <f>-H246*180/PI()*RStart30!$B$23</f>
        <v>29.3010778576959</v>
      </c>
      <c r="I103" s="58">
        <f t="shared" si="286"/>
        <v>3.12</v>
      </c>
      <c r="J103" s="24">
        <f>-TRUNC(K$3*J$3*(G$3-H$3*SIN((E103+J$9)*PI()/180)-SQRT(I$3^2-(E$3-F$3-H$3*COS((E103+J$9)*PI()/180))^2))/5)</f>
        <v>-90895</v>
      </c>
      <c r="K103" s="24">
        <f>-TRUNC(U$3*T$3*(Q$3-R$3*SIN((F103+K$9)*PI()/180)-SQRT(S$3^2-(O$3-P$3-R$3*COS((F103+K$9)*PI()/180))^2))/5)</f>
        <v>-30063</v>
      </c>
      <c r="L103" s="24">
        <f>-TRUNC(U$3*T$3*(Q$3-R$3*SIN((G103+L$9)*PI()/180)-SQRT(S$3^2-(O$3-P$3-R$3*COS((G103+L$9)*PI()/180))^2))/5)</f>
        <v>-19618</v>
      </c>
      <c r="M103" s="25">
        <f>-TRUNC(K$3*J$3*(G$3-H$3*SIN((H103+M$9)*PI()/180)-SQRT(I$3^2-(E$3-F$3-H$3*COS((H103+M$9)*PI()/180))^2))/5)</f>
        <v>-43013</v>
      </c>
      <c r="N103" s="59">
        <f t="shared" si="229"/>
        <v>3.12</v>
      </c>
      <c r="O103" s="60">
        <f t="shared" si="292"/>
        <v>-78849.9999999999</v>
      </c>
      <c r="P103" s="60">
        <f t="shared" si="293"/>
        <v>-52325</v>
      </c>
      <c r="Q103" s="60">
        <f t="shared" si="294"/>
        <v>425</v>
      </c>
      <c r="R103" s="60">
        <f t="shared" si="295"/>
        <v>-9149.99999999999</v>
      </c>
      <c r="T103" s="1">
        <f>RStart30!$T$25</f>
        <v>0.04</v>
      </c>
      <c r="V103" s="1">
        <f t="shared" ref="V103:Y103" si="348">(O103-O102)/$T$25</f>
        <v>88750</v>
      </c>
      <c r="W103" s="1">
        <f t="shared" si="348"/>
        <v>44999.9999999998</v>
      </c>
      <c r="X103" s="1">
        <f t="shared" si="348"/>
        <v>0</v>
      </c>
      <c r="Y103" s="1">
        <f t="shared" si="348"/>
        <v>-3750</v>
      </c>
      <c r="AA103">
        <f t="shared" ref="AA103:AD103" si="349">V103-V104</f>
        <v>-15625</v>
      </c>
      <c r="AB103">
        <f t="shared" si="349"/>
        <v>-6875.00000000018</v>
      </c>
      <c r="AC103">
        <f t="shared" si="349"/>
        <v>1250</v>
      </c>
      <c r="AD103">
        <f t="shared" si="349"/>
        <v>624.999999999955</v>
      </c>
      <c r="AF103">
        <f t="shared" ref="AF103:AI103" si="350">AA103-AA104</f>
        <v>-3750.00000000036</v>
      </c>
      <c r="AG103">
        <f t="shared" si="350"/>
        <v>-1.81898940354586e-10</v>
      </c>
      <c r="AH103">
        <f t="shared" si="350"/>
        <v>2500</v>
      </c>
      <c r="AI103">
        <f t="shared" si="350"/>
        <v>2499.99999999991</v>
      </c>
      <c r="AK103">
        <f t="shared" ref="AK103:AN103" si="351">AF103-AF104</f>
        <v>-5000.00000000109</v>
      </c>
      <c r="AL103">
        <f t="shared" si="351"/>
        <v>1249.99999999982</v>
      </c>
      <c r="AM103">
        <f t="shared" si="351"/>
        <v>3750</v>
      </c>
      <c r="AN103">
        <f t="shared" si="351"/>
        <v>4999.99999999986</v>
      </c>
    </row>
    <row r="104" spans="4:40">
      <c r="D104" s="28">
        <f t="shared" si="291"/>
        <v>3.16</v>
      </c>
      <c r="E104" s="32">
        <f>-E247*180/PI()*RStart30!$B$23</f>
        <v>51.5345462165509</v>
      </c>
      <c r="F104" s="32">
        <f>F247*180/PI()*RStart30!$B$23</f>
        <v>18.0095474616512</v>
      </c>
      <c r="G104" s="32">
        <f>G247*180/PI()*RStart30!$B$23</f>
        <v>11.3062606252955</v>
      </c>
      <c r="H104" s="32">
        <f>-H247*180/PI()*RStart30!$B$23</f>
        <v>29.4814173550374</v>
      </c>
      <c r="I104" s="58">
        <f t="shared" si="286"/>
        <v>3.16</v>
      </c>
      <c r="J104" s="24">
        <f>-TRUNC(K$3*J$3*(G$3-H$3*SIN((E104+J$9)*PI()/180)-SQRT(I$3^2-(E$3-F$3-H$3*COS((E104+J$9)*PI()/180))^2))/5)</f>
        <v>-93882</v>
      </c>
      <c r="K104" s="24">
        <f>-TRUNC(U$3*T$3*(Q$3-R$3*SIN((F104+K$9)*PI()/180)-SQRT(S$3^2-(O$3-P$3-R$3*COS((F104+K$9)*PI()/180))^2))/5)</f>
        <v>-32073</v>
      </c>
      <c r="L104" s="24">
        <f>-TRUNC(U$3*T$3*(Q$3-R$3*SIN((G104+L$9)*PI()/180)-SQRT(S$3^2-(O$3-P$3-R$3*COS((G104+L$9)*PI()/180))^2))/5)</f>
        <v>-19603</v>
      </c>
      <c r="M104" s="25">
        <f>-TRUNC(K$3*J$3*(G$3-H$3*SIN((H104+M$9)*PI()/180)-SQRT(I$3^2-(E$3-F$3-H$3*COS((H104+M$9)*PI()/180))^2))/5)</f>
        <v>-43386</v>
      </c>
      <c r="N104" s="59">
        <f t="shared" si="229"/>
        <v>3.16</v>
      </c>
      <c r="O104" s="60">
        <f t="shared" si="292"/>
        <v>-74674.9999999999</v>
      </c>
      <c r="P104" s="60">
        <f t="shared" si="293"/>
        <v>-50250</v>
      </c>
      <c r="Q104" s="60">
        <f t="shared" si="294"/>
        <v>375</v>
      </c>
      <c r="R104" s="60">
        <f t="shared" si="295"/>
        <v>-9324.99999999999</v>
      </c>
      <c r="T104" s="1">
        <f>RStart30!$T$25</f>
        <v>0.04</v>
      </c>
      <c r="V104" s="1">
        <f t="shared" ref="V104:Y104" si="352">(O104-O103)/$T$25</f>
        <v>104375</v>
      </c>
      <c r="W104" s="1">
        <f t="shared" si="352"/>
        <v>51875</v>
      </c>
      <c r="X104" s="1">
        <f t="shared" si="352"/>
        <v>-1250</v>
      </c>
      <c r="Y104" s="1">
        <f t="shared" si="352"/>
        <v>-4374.99999999995</v>
      </c>
      <c r="AA104">
        <f t="shared" ref="AA104:AD104" si="353">V104-V105</f>
        <v>-11874.9999999996</v>
      </c>
      <c r="AB104">
        <f t="shared" si="353"/>
        <v>-6875</v>
      </c>
      <c r="AC104">
        <f t="shared" si="353"/>
        <v>-1250</v>
      </c>
      <c r="AD104">
        <f t="shared" si="353"/>
        <v>-1874.99999999995</v>
      </c>
      <c r="AF104">
        <f t="shared" ref="AF104:AI104" si="354">AA104-AA105</f>
        <v>1250.00000000073</v>
      </c>
      <c r="AG104">
        <f t="shared" si="354"/>
        <v>-1250</v>
      </c>
      <c r="AH104">
        <f t="shared" si="354"/>
        <v>-1250</v>
      </c>
      <c r="AI104">
        <f t="shared" si="354"/>
        <v>-2499.99999999995</v>
      </c>
      <c r="AK104">
        <f t="shared" ref="AK104:AN104" si="355">AF104-AF105</f>
        <v>2500.00000000127</v>
      </c>
      <c r="AL104">
        <f t="shared" si="355"/>
        <v>-624.999999999811</v>
      </c>
      <c r="AM104">
        <f t="shared" si="355"/>
        <v>-1250</v>
      </c>
      <c r="AN104">
        <f t="shared" si="355"/>
        <v>-4374.99999999995</v>
      </c>
    </row>
    <row r="105" spans="4:40">
      <c r="D105" s="28">
        <f t="shared" si="291"/>
        <v>3.2</v>
      </c>
      <c r="E105" s="32">
        <f>-E248*180/PI()*RStart30!$B$23</f>
        <v>52.6895014192421</v>
      </c>
      <c r="F105" s="32">
        <f>F248*180/PI()*RStart30!$B$23</f>
        <v>19.0194640134914</v>
      </c>
      <c r="G105" s="32">
        <f>G248*180/PI()*RStart30!$B$23</f>
        <v>11.2980331805406</v>
      </c>
      <c r="H105" s="32">
        <f>-H248*180/PI()*RStart30!$B$23</f>
        <v>29.6637210089963</v>
      </c>
      <c r="I105" s="58">
        <f t="shared" si="286"/>
        <v>3.2</v>
      </c>
      <c r="J105" s="24">
        <f>-TRUNC(K$3*J$3*(G$3-H$3*SIN((E105+J$9)*PI()/180)-SQRT(I$3^2-(E$3-F$3-H$3*COS((E105+J$9)*PI()/180))^2))/5)</f>
        <v>-96683</v>
      </c>
      <c r="K105" s="24">
        <f>-TRUNC(U$3*T$3*(Q$3-R$3*SIN((F105+K$9)*PI()/180)-SQRT(S$3^2-(O$3-P$3-R$3*COS((F105+K$9)*PI()/180))^2))/5)</f>
        <v>-33989</v>
      </c>
      <c r="L105" s="24">
        <f>-TRUNC(U$3*T$3*(Q$3-R$3*SIN((G105+L$9)*PI()/180)-SQRT(S$3^2-(O$3-P$3-R$3*COS((G105+L$9)*PI()/180))^2))/5)</f>
        <v>-19588</v>
      </c>
      <c r="M105" s="25">
        <f>-TRUNC(K$3*J$3*(G$3-H$3*SIN((H105+M$9)*PI()/180)-SQRT(I$3^2-(E$3-F$3-H$3*COS((H105+M$9)*PI()/180))^2))/5)</f>
        <v>-43763</v>
      </c>
      <c r="N105" s="59">
        <f t="shared" si="229"/>
        <v>3.2</v>
      </c>
      <c r="O105" s="60">
        <f t="shared" si="292"/>
        <v>-70024.9999999999</v>
      </c>
      <c r="P105" s="60">
        <f t="shared" si="293"/>
        <v>-47900</v>
      </c>
      <c r="Q105" s="60">
        <f t="shared" si="294"/>
        <v>375</v>
      </c>
      <c r="R105" s="60">
        <f t="shared" si="295"/>
        <v>-9424.99999999999</v>
      </c>
      <c r="T105" s="1">
        <f>RStart30!$T$25</f>
        <v>0.04</v>
      </c>
      <c r="V105" s="1">
        <f t="shared" ref="V105:Y105" si="356">(O105-O104)/$T$25</f>
        <v>116250</v>
      </c>
      <c r="W105" s="1">
        <f t="shared" si="356"/>
        <v>58750</v>
      </c>
      <c r="X105" s="1">
        <f t="shared" si="356"/>
        <v>0</v>
      </c>
      <c r="Y105" s="1">
        <f t="shared" si="356"/>
        <v>-2500</v>
      </c>
      <c r="AA105">
        <f t="shared" ref="AA105:AD105" si="357">V105-V106</f>
        <v>-13125.0000000004</v>
      </c>
      <c r="AB105">
        <f t="shared" si="357"/>
        <v>-5625</v>
      </c>
      <c r="AC105">
        <f t="shared" si="357"/>
        <v>0</v>
      </c>
      <c r="AD105">
        <f t="shared" si="357"/>
        <v>625</v>
      </c>
      <c r="AF105">
        <f t="shared" ref="AF105:AI105" si="358">AA105-AA106</f>
        <v>-1250.00000000054</v>
      </c>
      <c r="AG105">
        <f t="shared" si="358"/>
        <v>-625.000000000189</v>
      </c>
      <c r="AH105">
        <f t="shared" si="358"/>
        <v>0</v>
      </c>
      <c r="AI105">
        <f t="shared" si="358"/>
        <v>1875</v>
      </c>
      <c r="AK105">
        <f t="shared" ref="AK105:AN105" si="359">AF105-AF106</f>
        <v>1249.99999999929</v>
      </c>
      <c r="AL105">
        <f t="shared" si="359"/>
        <v>624.999999999432</v>
      </c>
      <c r="AM105">
        <f t="shared" si="359"/>
        <v>-625</v>
      </c>
      <c r="AN105">
        <f t="shared" si="359"/>
        <v>2500</v>
      </c>
    </row>
    <row r="106" spans="4:40">
      <c r="D106" s="28">
        <f t="shared" si="291"/>
        <v>3.24</v>
      </c>
      <c r="E106" s="32">
        <f>-E249*180/PI()*RStart30!$B$23</f>
        <v>53.7573616512702</v>
      </c>
      <c r="F106" s="32">
        <f>F249*180/PI()*RStart30!$B$23</f>
        <v>19.9713219498101</v>
      </c>
      <c r="G106" s="32">
        <f>G249*180/PI()*RStart30!$B$23</f>
        <v>11.2898796473412</v>
      </c>
      <c r="H106" s="32">
        <f>-H249*180/PI()*RStart30!$B$23</f>
        <v>29.8475994374552</v>
      </c>
      <c r="I106" s="58">
        <f t="shared" si="286"/>
        <v>3.24</v>
      </c>
      <c r="J106" s="24">
        <f>-TRUNC(K$3*J$3*(G$3-H$3*SIN((E106+J$9)*PI()/180)-SQRT(I$3^2-(E$3-F$3-H$3*COS((E106+J$9)*PI()/180))^2))/5)</f>
        <v>-99277</v>
      </c>
      <c r="K106" s="24">
        <f>-TRUNC(U$3*T$3*(Q$3-R$3*SIN((F106+K$9)*PI()/180)-SQRT(S$3^2-(O$3-P$3-R$3*COS((F106+K$9)*PI()/180))^2))/5)</f>
        <v>-35802</v>
      </c>
      <c r="L106" s="24">
        <f>-TRUNC(U$3*T$3*(Q$3-R$3*SIN((G106+L$9)*PI()/180)-SQRT(S$3^2-(O$3-P$3-R$3*COS((G106+L$9)*PI()/180))^2))/5)</f>
        <v>-19573</v>
      </c>
      <c r="M106" s="25">
        <f>-TRUNC(K$3*J$3*(G$3-H$3*SIN((H106+M$9)*PI()/180)-SQRT(I$3^2-(E$3-F$3-H$3*COS((H106+M$9)*PI()/180))^2))/5)</f>
        <v>-44145</v>
      </c>
      <c r="N106" s="59">
        <f t="shared" si="229"/>
        <v>3.24</v>
      </c>
      <c r="O106" s="60">
        <f t="shared" si="292"/>
        <v>-64849.9999999999</v>
      </c>
      <c r="P106" s="60">
        <f t="shared" si="293"/>
        <v>-45325</v>
      </c>
      <c r="Q106" s="60">
        <f t="shared" si="294"/>
        <v>375</v>
      </c>
      <c r="R106" s="60">
        <f t="shared" si="295"/>
        <v>-9549.99999999999</v>
      </c>
      <c r="T106" s="1">
        <f>RStart30!$T$25</f>
        <v>0.04</v>
      </c>
      <c r="V106" s="1">
        <f t="shared" ref="V106:Y106" si="360">(O106-O105)/$T$25</f>
        <v>129375</v>
      </c>
      <c r="W106" s="1">
        <f t="shared" si="360"/>
        <v>64375</v>
      </c>
      <c r="X106" s="1">
        <f t="shared" si="360"/>
        <v>0</v>
      </c>
      <c r="Y106" s="1">
        <f t="shared" si="360"/>
        <v>-3125</v>
      </c>
      <c r="AA106">
        <f t="shared" ref="AA106:AD106" si="361">V106-V107</f>
        <v>-11874.9999999998</v>
      </c>
      <c r="AB106">
        <f t="shared" si="361"/>
        <v>-4999.99999999981</v>
      </c>
      <c r="AC106">
        <f t="shared" si="361"/>
        <v>0</v>
      </c>
      <c r="AD106">
        <f t="shared" si="361"/>
        <v>-1250</v>
      </c>
      <c r="AF106">
        <f t="shared" ref="AF106:AI106" si="362">AA106-AA107</f>
        <v>-2499.99999999983</v>
      </c>
      <c r="AG106">
        <f t="shared" si="362"/>
        <v>-1249.99999999962</v>
      </c>
      <c r="AH106">
        <f t="shared" si="362"/>
        <v>625</v>
      </c>
      <c r="AI106">
        <f t="shared" si="362"/>
        <v>-625</v>
      </c>
      <c r="AK106">
        <f t="shared" ref="AK106:AN106" si="363">AF106-AF107</f>
        <v>-2500</v>
      </c>
      <c r="AL106">
        <f t="shared" si="363"/>
        <v>-1249.99999999924</v>
      </c>
      <c r="AM106">
        <f t="shared" si="363"/>
        <v>1250</v>
      </c>
      <c r="AN106">
        <f t="shared" si="363"/>
        <v>625</v>
      </c>
    </row>
    <row r="107" spans="4:40">
      <c r="D107" s="28">
        <f t="shared" si="291"/>
        <v>3.28</v>
      </c>
      <c r="E107" s="32">
        <f>-E250*180/PI()*RStart30!$B$23</f>
        <v>54.7314649604637</v>
      </c>
      <c r="F107" s="32">
        <f>F250*180/PI()*RStart30!$B$23</f>
        <v>20.861888413544</v>
      </c>
      <c r="G107" s="32">
        <f>G250*180/PI()*RStart30!$B$23</f>
        <v>11.2815975424126</v>
      </c>
      <c r="H107" s="32">
        <f>-H250*180/PI()*RStart30!$B$23</f>
        <v>30.0326551222957</v>
      </c>
      <c r="I107" s="58">
        <f t="shared" si="286"/>
        <v>3.28</v>
      </c>
      <c r="J107" s="24">
        <f>-TRUNC(K$3*J$3*(G$3-H$3*SIN((E107+J$9)*PI()/180)-SQRT(I$3^2-(E$3-F$3-H$3*COS((E107+J$9)*PI()/180))^2))/5)</f>
        <v>-101645</v>
      </c>
      <c r="K107" s="24">
        <f>-TRUNC(U$3*T$3*(Q$3-R$3*SIN((F107+K$9)*PI()/180)-SQRT(S$3^2-(O$3-P$3-R$3*COS((F107+K$9)*PI()/180))^2))/5)</f>
        <v>-37504</v>
      </c>
      <c r="L107" s="24">
        <f>-TRUNC(U$3*T$3*(Q$3-R$3*SIN((G107+L$9)*PI()/180)-SQRT(S$3^2-(O$3-P$3-R$3*COS((G107+L$9)*PI()/180))^2))/5)</f>
        <v>-19558</v>
      </c>
      <c r="M107" s="25">
        <f>-TRUNC(K$3*J$3*(G$3-H$3*SIN((H107+M$9)*PI()/180)-SQRT(I$3^2-(E$3-F$3-H$3*COS((H107+M$9)*PI()/180))^2))/5)</f>
        <v>-44530</v>
      </c>
      <c r="N107" s="59">
        <f t="shared" si="229"/>
        <v>3.28</v>
      </c>
      <c r="O107" s="60">
        <f t="shared" si="292"/>
        <v>-59199.9999999999</v>
      </c>
      <c r="P107" s="60">
        <f t="shared" si="293"/>
        <v>-42550</v>
      </c>
      <c r="Q107" s="60">
        <f t="shared" si="294"/>
        <v>375</v>
      </c>
      <c r="R107" s="60">
        <f t="shared" si="295"/>
        <v>-9624.99999999999</v>
      </c>
      <c r="T107" s="1">
        <f>RStart30!$T$25</f>
        <v>0.04</v>
      </c>
      <c r="V107" s="1">
        <f t="shared" ref="V107:Y107" si="364">(O107-O106)/$T$25</f>
        <v>141250</v>
      </c>
      <c r="W107" s="1">
        <f t="shared" si="364"/>
        <v>69374.9999999998</v>
      </c>
      <c r="X107" s="1">
        <f t="shared" si="364"/>
        <v>0</v>
      </c>
      <c r="Y107" s="1">
        <f t="shared" si="364"/>
        <v>-1875</v>
      </c>
      <c r="AA107">
        <f t="shared" ref="AA107:AD107" si="365">V107-V108</f>
        <v>-9375</v>
      </c>
      <c r="AB107">
        <f t="shared" si="365"/>
        <v>-3750.00000000019</v>
      </c>
      <c r="AC107">
        <f t="shared" si="365"/>
        <v>-625</v>
      </c>
      <c r="AD107">
        <f t="shared" si="365"/>
        <v>-625</v>
      </c>
      <c r="AF107">
        <f t="shared" ref="AF107:AI107" si="366">AA107-AA108</f>
        <v>1.74622982740402e-10</v>
      </c>
      <c r="AG107">
        <f t="shared" si="366"/>
        <v>-3.78349795937538e-10</v>
      </c>
      <c r="AH107">
        <f t="shared" si="366"/>
        <v>-625.000000000001</v>
      </c>
      <c r="AI107">
        <f t="shared" si="366"/>
        <v>-1250</v>
      </c>
      <c r="AK107">
        <f t="shared" ref="AK107:AN107" si="367">AF107-AF108</f>
        <v>1875.00000000052</v>
      </c>
      <c r="AL107">
        <f t="shared" si="367"/>
        <v>1874.99999999924</v>
      </c>
      <c r="AM107">
        <f t="shared" si="367"/>
        <v>-625.000000000004</v>
      </c>
      <c r="AN107">
        <f t="shared" si="367"/>
        <v>-3750</v>
      </c>
    </row>
    <row r="108" spans="4:40">
      <c r="D108" s="28">
        <f t="shared" si="291"/>
        <v>3.32</v>
      </c>
      <c r="E108" s="32">
        <f>-E251*180/PI()*RStart30!$B$23</f>
        <v>55.6056923294581</v>
      </c>
      <c r="F108" s="32">
        <f>F251*180/PI()*RStart30!$B$23</f>
        <v>21.6885659578248</v>
      </c>
      <c r="G108" s="32">
        <f>G251*180/PI()*RStart30!$B$23</f>
        <v>11.2729811739063</v>
      </c>
      <c r="H108" s="32">
        <f>-H251*180/PI()*RStart30!$B$23</f>
        <v>30.2184835553145</v>
      </c>
      <c r="I108" s="58">
        <f t="shared" si="286"/>
        <v>3.32</v>
      </c>
      <c r="J108" s="24">
        <f>-TRUNC(K$3*J$3*(G$3-H$3*SIN((E108+J$9)*PI()/180)-SQRT(I$3^2-(E$3-F$3-H$3*COS((E108+J$9)*PI()/180))^2))/5)</f>
        <v>-103772</v>
      </c>
      <c r="K108" s="24">
        <f>-TRUNC(U$3*T$3*(Q$3-R$3*SIN((F108+K$9)*PI()/180)-SQRT(S$3^2-(O$3-P$3-R$3*COS((F108+K$9)*PI()/180))^2))/5)</f>
        <v>-39089</v>
      </c>
      <c r="L108" s="24">
        <f>-TRUNC(U$3*T$3*(Q$3-R$3*SIN((G108+L$9)*PI()/180)-SQRT(S$3^2-(O$3-P$3-R$3*COS((G108+L$9)*PI()/180))^2))/5)</f>
        <v>-19542</v>
      </c>
      <c r="M108" s="25">
        <f>-TRUNC(K$3*J$3*(G$3-H$3*SIN((H108+M$9)*PI()/180)-SQRT(I$3^2-(E$3-F$3-H$3*COS((H108+M$9)*PI()/180))^2))/5)</f>
        <v>-44917</v>
      </c>
      <c r="N108" s="59">
        <f t="shared" si="229"/>
        <v>3.32</v>
      </c>
      <c r="O108" s="60">
        <f t="shared" si="292"/>
        <v>-53175</v>
      </c>
      <c r="P108" s="60">
        <f t="shared" si="293"/>
        <v>-39625</v>
      </c>
      <c r="Q108" s="60">
        <f t="shared" si="294"/>
        <v>400</v>
      </c>
      <c r="R108" s="60">
        <f t="shared" si="295"/>
        <v>-9674.99999999999</v>
      </c>
      <c r="T108" s="1">
        <f>RStart30!$T$25</f>
        <v>0.04</v>
      </c>
      <c r="V108" s="1">
        <f t="shared" ref="V108:Y108" si="368">(O108-O107)/$T$25</f>
        <v>150625</v>
      </c>
      <c r="W108" s="1">
        <f t="shared" si="368"/>
        <v>73125</v>
      </c>
      <c r="X108" s="1">
        <f t="shared" si="368"/>
        <v>625</v>
      </c>
      <c r="Y108" s="1">
        <f t="shared" si="368"/>
        <v>-1250</v>
      </c>
      <c r="AA108">
        <f t="shared" ref="AA108:AD108" si="369">V108-V109</f>
        <v>-9375.00000000017</v>
      </c>
      <c r="AB108">
        <f t="shared" si="369"/>
        <v>-3749.99999999981</v>
      </c>
      <c r="AC108">
        <f t="shared" si="369"/>
        <v>1.47792889038101e-12</v>
      </c>
      <c r="AD108">
        <f t="shared" si="369"/>
        <v>625</v>
      </c>
      <c r="AF108">
        <f t="shared" ref="AF108:AI108" si="370">AA108-AA109</f>
        <v>-1875.00000000035</v>
      </c>
      <c r="AG108">
        <f t="shared" si="370"/>
        <v>-1874.99999999962</v>
      </c>
      <c r="AH108">
        <f t="shared" si="370"/>
        <v>2.95585778076202e-12</v>
      </c>
      <c r="AI108">
        <f t="shared" si="370"/>
        <v>2500</v>
      </c>
      <c r="AK108">
        <f t="shared" ref="AK108:AN108" si="371">AF108-AF109</f>
        <v>-1250.00000000052</v>
      </c>
      <c r="AL108">
        <f t="shared" si="371"/>
        <v>-624.999999999345</v>
      </c>
      <c r="AM108">
        <f t="shared" si="371"/>
        <v>4.43378667114303e-12</v>
      </c>
      <c r="AN108">
        <f t="shared" si="371"/>
        <v>4375</v>
      </c>
    </row>
    <row r="109" spans="4:40">
      <c r="D109" s="28">
        <f t="shared" si="291"/>
        <v>3.36</v>
      </c>
      <c r="E109" s="32">
        <f>-E252*180/PI()*RStart30!$B$23</f>
        <v>56.3745222785733</v>
      </c>
      <c r="F109" s="32">
        <f>F252*180/PI()*RStart30!$B$23</f>
        <v>22.4494446278422</v>
      </c>
      <c r="G109" s="32">
        <f>G252*180/PI()*RStart30!$B$23</f>
        <v>11.2638226727342</v>
      </c>
      <c r="H109" s="32">
        <f>-H252*180/PI()*RStart30!$B$23</f>
        <v>30.4046740976598</v>
      </c>
      <c r="I109" s="58">
        <f t="shared" si="286"/>
        <v>3.36</v>
      </c>
      <c r="J109" s="24">
        <f>-TRUNC(K$3*J$3*(G$3-H$3*SIN((E109+J$9)*PI()/180)-SQRT(I$3^2-(E$3-F$3-H$3*COS((E109+J$9)*PI()/180))^2))/5)</f>
        <v>-105643</v>
      </c>
      <c r="K109" s="24">
        <f>-TRUNC(U$3*T$3*(Q$3-R$3*SIN((F109+K$9)*PI()/180)-SQRT(S$3^2-(O$3-P$3-R$3*COS((F109+K$9)*PI()/180))^2))/5)</f>
        <v>-40551</v>
      </c>
      <c r="L109" s="24">
        <f>-TRUNC(U$3*T$3*(Q$3-R$3*SIN((G109+L$9)*PI()/180)-SQRT(S$3^2-(O$3-P$3-R$3*COS((G109+L$9)*PI()/180))^2))/5)</f>
        <v>-19525</v>
      </c>
      <c r="M109" s="25">
        <f>-TRUNC(K$3*J$3*(G$3-H$3*SIN((H109+M$9)*PI()/180)-SQRT(I$3^2-(E$3-F$3-H$3*COS((H109+M$9)*PI()/180))^2))/5)</f>
        <v>-45307</v>
      </c>
      <c r="N109" s="59">
        <f t="shared" si="229"/>
        <v>3.36</v>
      </c>
      <c r="O109" s="60">
        <f t="shared" si="292"/>
        <v>-46775</v>
      </c>
      <c r="P109" s="60">
        <f t="shared" si="293"/>
        <v>-36550</v>
      </c>
      <c r="Q109" s="60">
        <f t="shared" si="294"/>
        <v>425</v>
      </c>
      <c r="R109" s="60">
        <f t="shared" si="295"/>
        <v>-9749.99999999999</v>
      </c>
      <c r="T109" s="1">
        <f>RStart30!$T$25</f>
        <v>0.04</v>
      </c>
      <c r="V109" s="1">
        <f t="shared" ref="V109:Y109" si="372">(O109-O108)/$T$25</f>
        <v>160000</v>
      </c>
      <c r="W109" s="1">
        <f t="shared" si="372"/>
        <v>76874.9999999998</v>
      </c>
      <c r="X109" s="1">
        <f t="shared" si="372"/>
        <v>624.999999999999</v>
      </c>
      <c r="Y109" s="1">
        <f t="shared" si="372"/>
        <v>-1875</v>
      </c>
      <c r="AA109">
        <f t="shared" ref="AA109:AD109" si="373">V109-V110</f>
        <v>-7499.99999999983</v>
      </c>
      <c r="AB109">
        <f t="shared" si="373"/>
        <v>-1875.00000000019</v>
      </c>
      <c r="AC109">
        <f t="shared" si="373"/>
        <v>-1.47792889038101e-12</v>
      </c>
      <c r="AD109">
        <f t="shared" si="373"/>
        <v>-1875</v>
      </c>
      <c r="AF109">
        <f t="shared" ref="AF109:AI109" si="374">AA109-AA110</f>
        <v>-624.999999999825</v>
      </c>
      <c r="AG109">
        <f t="shared" si="374"/>
        <v>-1250.00000000028</v>
      </c>
      <c r="AH109">
        <f t="shared" si="374"/>
        <v>-1.47792889038101e-12</v>
      </c>
      <c r="AI109">
        <f t="shared" si="374"/>
        <v>-1875</v>
      </c>
      <c r="AK109">
        <f t="shared" ref="AK109:AN109" si="375">AF109-AF110</f>
        <v>1250.00000000017</v>
      </c>
      <c r="AL109">
        <f t="shared" si="375"/>
        <v>-1250.00000000045</v>
      </c>
      <c r="AM109">
        <f t="shared" si="375"/>
        <v>-1250</v>
      </c>
      <c r="AN109">
        <f t="shared" si="375"/>
        <v>-2500</v>
      </c>
    </row>
    <row r="110" spans="4:40">
      <c r="D110" s="28">
        <f t="shared" si="291"/>
        <v>3.4</v>
      </c>
      <c r="E110" s="32">
        <f>-E253*180/PI()*RStart30!$B$23</f>
        <v>57.0330849530295</v>
      </c>
      <c r="F110" s="32">
        <f>F253*180/PI()*RStart30!$B$23</f>
        <v>23.1433532405674</v>
      </c>
      <c r="G110" s="32">
        <f>G253*180/PI()*RStart30!$B$23</f>
        <v>11.2539119925687</v>
      </c>
      <c r="H110" s="32">
        <f>-H253*180/PI()*RStart30!$B$23</f>
        <v>30.5908110111555</v>
      </c>
      <c r="I110" s="58">
        <f t="shared" si="286"/>
        <v>3.4</v>
      </c>
      <c r="J110" s="24">
        <f>-TRUNC(K$3*J$3*(G$3-H$3*SIN((E110+J$9)*PI()/180)-SQRT(I$3^2-(E$3-F$3-H$3*COS((E110+J$9)*PI()/180))^2))/5)</f>
        <v>-107246</v>
      </c>
      <c r="K110" s="24">
        <f>-TRUNC(U$3*T$3*(Q$3-R$3*SIN((F110+K$9)*PI()/180)-SQRT(S$3^2-(O$3-P$3-R$3*COS((F110+K$9)*PI()/180))^2))/5)</f>
        <v>-41887</v>
      </c>
      <c r="L110" s="24">
        <f>-TRUNC(U$3*T$3*(Q$3-R$3*SIN((G110+L$9)*PI()/180)-SQRT(S$3^2-(O$3-P$3-R$3*COS((G110+L$9)*PI()/180))^2))/5)</f>
        <v>-19507</v>
      </c>
      <c r="M110" s="25">
        <f>-TRUNC(K$3*J$3*(G$3-H$3*SIN((H110+M$9)*PI()/180)-SQRT(I$3^2-(E$3-F$3-H$3*COS((H110+M$9)*PI()/180))^2))/5)</f>
        <v>-45697</v>
      </c>
      <c r="N110" s="59">
        <f t="shared" si="229"/>
        <v>3.4</v>
      </c>
      <c r="O110" s="60">
        <f t="shared" si="292"/>
        <v>-40075</v>
      </c>
      <c r="P110" s="60">
        <f t="shared" si="293"/>
        <v>-33400</v>
      </c>
      <c r="Q110" s="60">
        <f t="shared" si="294"/>
        <v>450</v>
      </c>
      <c r="R110" s="60">
        <f t="shared" si="295"/>
        <v>-9749.99999999999</v>
      </c>
      <c r="T110" s="1">
        <f>RStart30!$T$25</f>
        <v>0.04</v>
      </c>
      <c r="V110" s="1">
        <f t="shared" ref="V110:Y110" si="376">(O110-O109)/$T$25</f>
        <v>167500</v>
      </c>
      <c r="W110" s="1">
        <f t="shared" si="376"/>
        <v>78750</v>
      </c>
      <c r="X110" s="1">
        <f t="shared" si="376"/>
        <v>625</v>
      </c>
      <c r="Y110" s="1">
        <f t="shared" si="376"/>
        <v>0</v>
      </c>
      <c r="AA110">
        <f t="shared" ref="AA110:AD110" si="377">V110-V111</f>
        <v>-6875</v>
      </c>
      <c r="AB110">
        <f t="shared" si="377"/>
        <v>-624.999999999913</v>
      </c>
      <c r="AC110">
        <f t="shared" si="377"/>
        <v>0</v>
      </c>
      <c r="AD110">
        <f t="shared" si="377"/>
        <v>0</v>
      </c>
      <c r="AF110">
        <f t="shared" ref="AF110:AI110" si="378">AA110-AA111</f>
        <v>-1875</v>
      </c>
      <c r="AG110">
        <f t="shared" si="378"/>
        <v>1.74622982740402e-10</v>
      </c>
      <c r="AH110">
        <f t="shared" si="378"/>
        <v>1250</v>
      </c>
      <c r="AI110">
        <f t="shared" si="378"/>
        <v>625</v>
      </c>
      <c r="AK110">
        <f t="shared" ref="AK110:AN110" si="379">AF110-AF111</f>
        <v>-8.73114913702011e-11</v>
      </c>
      <c r="AL110">
        <f t="shared" si="379"/>
        <v>2500.00000000035</v>
      </c>
      <c r="AM110">
        <f t="shared" si="379"/>
        <v>2500</v>
      </c>
      <c r="AN110">
        <f t="shared" si="379"/>
        <v>625</v>
      </c>
    </row>
    <row r="111" spans="4:40">
      <c r="D111" s="28">
        <f t="shared" si="291"/>
        <v>3.44</v>
      </c>
      <c r="E111" s="32">
        <f>-E254*180/PI()*RStart30!$B$23</f>
        <v>57.577216783121</v>
      </c>
      <c r="F111" s="32">
        <f>F254*180/PI()*RStart30!$B$23</f>
        <v>23.7699110655454</v>
      </c>
      <c r="G111" s="32">
        <f>G254*180/PI()*RStart30!$B$23</f>
        <v>11.2430379984623</v>
      </c>
      <c r="H111" s="32">
        <f>-H254*180/PI()*RStart30!$B$23</f>
        <v>30.776474776104</v>
      </c>
      <c r="I111" s="58">
        <f t="shared" si="286"/>
        <v>3.44</v>
      </c>
      <c r="J111" s="24">
        <f>-TRUNC(K$3*J$3*(G$3-H$3*SIN((E111+J$9)*PI()/180)-SQRT(I$3^2-(E$3-F$3-H$3*COS((E111+J$9)*PI()/180))^2))/5)</f>
        <v>-108570</v>
      </c>
      <c r="K111" s="24">
        <f>-TRUNC(U$3*T$3*(Q$3-R$3*SIN((F111+K$9)*PI()/180)-SQRT(S$3^2-(O$3-P$3-R$3*COS((F111+K$9)*PI()/180))^2))/5)</f>
        <v>-43096</v>
      </c>
      <c r="L111" s="24">
        <f>-TRUNC(U$3*T$3*(Q$3-R$3*SIN((G111+L$9)*PI()/180)-SQRT(S$3^2-(O$3-P$3-R$3*COS((G111+L$9)*PI()/180))^2))/5)</f>
        <v>-19488</v>
      </c>
      <c r="M111" s="25">
        <f>-TRUNC(K$3*J$3*(G$3-H$3*SIN((H111+M$9)*PI()/180)-SQRT(I$3^2-(E$3-F$3-H$3*COS((H111+M$9)*PI()/180))^2))/5)</f>
        <v>-46087</v>
      </c>
      <c r="N111" s="59">
        <f t="shared" si="229"/>
        <v>3.44</v>
      </c>
      <c r="O111" s="60">
        <f t="shared" si="292"/>
        <v>-33100</v>
      </c>
      <c r="P111" s="60">
        <f t="shared" si="293"/>
        <v>-30225</v>
      </c>
      <c r="Q111" s="60">
        <f t="shared" si="294"/>
        <v>475</v>
      </c>
      <c r="R111" s="60">
        <f t="shared" si="295"/>
        <v>-9749.99999999999</v>
      </c>
      <c r="T111" s="1">
        <f>RStart30!$T$25</f>
        <v>0.04</v>
      </c>
      <c r="V111" s="1">
        <f t="shared" ref="V111:Y111" si="380">(O111-O110)/$T$25</f>
        <v>174375</v>
      </c>
      <c r="W111" s="1">
        <f t="shared" si="380"/>
        <v>79374.9999999999</v>
      </c>
      <c r="X111" s="1">
        <f t="shared" si="380"/>
        <v>625</v>
      </c>
      <c r="Y111" s="1">
        <f t="shared" si="380"/>
        <v>0</v>
      </c>
      <c r="AA111">
        <f t="shared" ref="AA111:AD111" si="381">V111-V112</f>
        <v>-5000</v>
      </c>
      <c r="AB111">
        <f t="shared" si="381"/>
        <v>-625.000000000087</v>
      </c>
      <c r="AC111">
        <f t="shared" si="381"/>
        <v>-1250</v>
      </c>
      <c r="AD111">
        <f t="shared" si="381"/>
        <v>-625</v>
      </c>
      <c r="AF111">
        <f t="shared" ref="AF111:AI111" si="382">AA111-AA112</f>
        <v>-1874.99999999991</v>
      </c>
      <c r="AG111">
        <f t="shared" si="382"/>
        <v>-2500.00000000017</v>
      </c>
      <c r="AH111">
        <f t="shared" si="382"/>
        <v>-1250</v>
      </c>
      <c r="AI111">
        <f t="shared" si="382"/>
        <v>0</v>
      </c>
      <c r="AK111">
        <f t="shared" ref="AK111:AN111" si="383">AF111-AF112</f>
        <v>-2499.99999999968</v>
      </c>
      <c r="AL111">
        <f t="shared" si="383"/>
        <v>-1875.00000000026</v>
      </c>
      <c r="AM111">
        <f t="shared" si="383"/>
        <v>-625.000000000002</v>
      </c>
      <c r="AN111">
        <f t="shared" si="383"/>
        <v>625</v>
      </c>
    </row>
    <row r="112" spans="4:40">
      <c r="D112" s="28">
        <f t="shared" si="291"/>
        <v>3.48</v>
      </c>
      <c r="E112" s="32">
        <f>-E255*180/PI()*RStart30!$B$23</f>
        <v>58.0035148579111</v>
      </c>
      <c r="F112" s="32">
        <f>F255*180/PI()*RStart30!$B$23</f>
        <v>24.3295797348717</v>
      </c>
      <c r="G112" s="32">
        <f>G255*180/PI()*RStart30!$B$23</f>
        <v>11.2309884095518</v>
      </c>
      <c r="H112" s="32">
        <f>-H255*180/PI()*RStart30!$B$23</f>
        <v>30.9612425496525</v>
      </c>
      <c r="I112" s="58">
        <f t="shared" si="286"/>
        <v>3.48</v>
      </c>
      <c r="J112" s="24">
        <f>-TRUNC(K$3*J$3*(G$3-H$3*SIN((E112+J$9)*PI()/180)-SQRT(I$3^2-(E$3-F$3-H$3*COS((E112+J$9)*PI()/180))^2))/5)</f>
        <v>-109607</v>
      </c>
      <c r="K112" s="24">
        <f>-TRUNC(U$3*T$3*(Q$3-R$3*SIN((F112+K$9)*PI()/180)-SQRT(S$3^2-(O$3-P$3-R$3*COS((F112+K$9)*PI()/180))^2))/5)</f>
        <v>-44177</v>
      </c>
      <c r="L112" s="24">
        <f>-TRUNC(U$3*T$3*(Q$3-R$3*SIN((G112+L$9)*PI()/180)-SQRT(S$3^2-(O$3-P$3-R$3*COS((G112+L$9)*PI()/180))^2))/5)</f>
        <v>-19466</v>
      </c>
      <c r="M112" s="25">
        <f>-TRUNC(K$3*J$3*(G$3-H$3*SIN((H112+M$9)*PI()/180)-SQRT(I$3^2-(E$3-F$3-H$3*COS((H112+M$9)*PI()/180))^2))/5)</f>
        <v>-46476</v>
      </c>
      <c r="N112" s="59">
        <f t="shared" si="229"/>
        <v>3.48</v>
      </c>
      <c r="O112" s="60">
        <f t="shared" si="292"/>
        <v>-25925</v>
      </c>
      <c r="P112" s="60">
        <f t="shared" si="293"/>
        <v>-27025</v>
      </c>
      <c r="Q112" s="60">
        <f t="shared" si="294"/>
        <v>550</v>
      </c>
      <c r="R112" s="60">
        <f t="shared" si="295"/>
        <v>-9724.99999999999</v>
      </c>
      <c r="T112" s="1">
        <f>RStart30!$T$25</f>
        <v>0.04</v>
      </c>
      <c r="V112" s="1">
        <f t="shared" ref="V112:Y112" si="384">(O112-O111)/$T$25</f>
        <v>179375</v>
      </c>
      <c r="W112" s="1">
        <f t="shared" si="384"/>
        <v>80000</v>
      </c>
      <c r="X112" s="1">
        <f t="shared" si="384"/>
        <v>1875</v>
      </c>
      <c r="Y112" s="1">
        <f t="shared" si="384"/>
        <v>625</v>
      </c>
      <c r="AA112">
        <f t="shared" ref="AA112:AD112" si="385">V112-V113</f>
        <v>-3125.00000000009</v>
      </c>
      <c r="AB112">
        <f t="shared" si="385"/>
        <v>1875.00000000009</v>
      </c>
      <c r="AC112">
        <f t="shared" si="385"/>
        <v>0</v>
      </c>
      <c r="AD112">
        <f t="shared" si="385"/>
        <v>-625</v>
      </c>
      <c r="AF112">
        <f t="shared" ref="AF112:AI112" si="386">AA112-AA113</f>
        <v>624.999999999767</v>
      </c>
      <c r="AG112">
        <f t="shared" si="386"/>
        <v>-624.999999999913</v>
      </c>
      <c r="AH112">
        <f t="shared" si="386"/>
        <v>-624.999999999997</v>
      </c>
      <c r="AI112">
        <f t="shared" si="386"/>
        <v>-625</v>
      </c>
      <c r="AK112">
        <f t="shared" ref="AK112:AN112" si="387">AF112-AF113</f>
        <v>3124.99999999953</v>
      </c>
      <c r="AL112">
        <f t="shared" si="387"/>
        <v>-624.999999999913</v>
      </c>
      <c r="AM112">
        <f t="shared" si="387"/>
        <v>-2499.99999999999</v>
      </c>
      <c r="AN112">
        <f t="shared" si="387"/>
        <v>-2500</v>
      </c>
    </row>
    <row r="113" spans="4:40">
      <c r="D113" s="28">
        <f t="shared" si="291"/>
        <v>3.52</v>
      </c>
      <c r="E113" s="32">
        <f>-E256*180/PI()*RStart30!$B$23</f>
        <v>58.3093913562222</v>
      </c>
      <c r="F113" s="32">
        <f>F256*180/PI()*RStart30!$B$23</f>
        <v>24.8237144083234</v>
      </c>
      <c r="G113" s="32">
        <f>G256*180/PI()*RStart30!$B$23</f>
        <v>11.2175506011995</v>
      </c>
      <c r="H113" s="32">
        <f>-H256*180/PI()*RStart30!$B$23</f>
        <v>31.1446897700747</v>
      </c>
      <c r="I113" s="58">
        <f t="shared" si="286"/>
        <v>3.52</v>
      </c>
      <c r="J113" s="24">
        <f>-TRUNC(K$3*J$3*(G$3-H$3*SIN((E113+J$9)*PI()/180)-SQRT(I$3^2-(E$3-F$3-H$3*COS((E113+J$9)*PI()/180))^2))/5)</f>
        <v>-110352</v>
      </c>
      <c r="K113" s="24">
        <f>-TRUNC(U$3*T$3*(Q$3-R$3*SIN((F113+K$9)*PI()/180)-SQRT(S$3^2-(O$3-P$3-R$3*COS((F113+K$9)*PI()/180))^2))/5)</f>
        <v>-45133</v>
      </c>
      <c r="L113" s="24">
        <f>-TRUNC(U$3*T$3*(Q$3-R$3*SIN((G113+L$9)*PI()/180)-SQRT(S$3^2-(O$3-P$3-R$3*COS((G113+L$9)*PI()/180))^2))/5)</f>
        <v>-19441</v>
      </c>
      <c r="M113" s="25">
        <f>-TRUNC(K$3*J$3*(G$3-H$3*SIN((H113+M$9)*PI()/180)-SQRT(I$3^2-(E$3-F$3-H$3*COS((H113+M$9)*PI()/180))^2))/5)</f>
        <v>-46863</v>
      </c>
      <c r="N113" s="59">
        <f t="shared" si="229"/>
        <v>3.52</v>
      </c>
      <c r="O113" s="60">
        <f t="shared" si="292"/>
        <v>-18625</v>
      </c>
      <c r="P113" s="60">
        <f t="shared" si="293"/>
        <v>-23900</v>
      </c>
      <c r="Q113" s="60">
        <f t="shared" si="294"/>
        <v>624.999999999999</v>
      </c>
      <c r="R113" s="60">
        <f t="shared" si="295"/>
        <v>-9674.99999999999</v>
      </c>
      <c r="T113" s="1">
        <f>RStart30!$T$25</f>
        <v>0.04</v>
      </c>
      <c r="V113" s="1">
        <f t="shared" ref="V113:Y113" si="388">(O113-O112)/$T$25</f>
        <v>182500</v>
      </c>
      <c r="W113" s="1">
        <f t="shared" si="388"/>
        <v>78124.9999999999</v>
      </c>
      <c r="X113" s="1">
        <f t="shared" si="388"/>
        <v>1875</v>
      </c>
      <c r="Y113" s="1">
        <f t="shared" si="388"/>
        <v>1250</v>
      </c>
      <c r="AA113">
        <f t="shared" ref="AA113:AD113" si="389">V113-V114</f>
        <v>-3749.99999999985</v>
      </c>
      <c r="AB113">
        <f t="shared" si="389"/>
        <v>2500</v>
      </c>
      <c r="AC113">
        <f t="shared" si="389"/>
        <v>624.999999999997</v>
      </c>
      <c r="AD113">
        <f t="shared" si="389"/>
        <v>0</v>
      </c>
      <c r="AF113">
        <f t="shared" ref="AF113:AI113" si="390">AA113-AA114</f>
        <v>-2499.99999999977</v>
      </c>
      <c r="AG113">
        <f t="shared" si="390"/>
        <v>0</v>
      </c>
      <c r="AH113">
        <f t="shared" si="390"/>
        <v>1874.99999999999</v>
      </c>
      <c r="AI113">
        <f t="shared" si="390"/>
        <v>1875</v>
      </c>
      <c r="AK113">
        <f t="shared" ref="AK113:AN113" si="391">AF113-AF114</f>
        <v>625.000000000349</v>
      </c>
      <c r="AL113">
        <f t="shared" si="391"/>
        <v>4374.99999999996</v>
      </c>
      <c r="AM113">
        <f t="shared" si="391"/>
        <v>3749.99999999999</v>
      </c>
      <c r="AN113">
        <f t="shared" si="391"/>
        <v>5000</v>
      </c>
    </row>
    <row r="114" spans="4:40">
      <c r="D114" s="28">
        <f t="shared" si="291"/>
        <v>3.56</v>
      </c>
      <c r="E114" s="32">
        <f>-E257*180/PI()*RStart30!$B$23</f>
        <v>58.4931278630353</v>
      </c>
      <c r="F114" s="32">
        <f>F257*180/PI()*RStart30!$B$23</f>
        <v>25.2546156833354</v>
      </c>
      <c r="G114" s="32">
        <f>G257*180/PI()*RStart30!$B$23</f>
        <v>11.2025121206549</v>
      </c>
      <c r="H114" s="32">
        <f>-H257*180/PI()*RStart30!$B$23</f>
        <v>31.3263906724332</v>
      </c>
      <c r="I114" s="58">
        <f t="shared" si="286"/>
        <v>3.56</v>
      </c>
      <c r="J114" s="24">
        <f>-TRUNC(K$3*J$3*(G$3-H$3*SIN((E114+J$9)*PI()/180)-SQRT(I$3^2-(E$3-F$3-H$3*COS((E114+J$9)*PI()/180))^2))/5)</f>
        <v>-110799</v>
      </c>
      <c r="K114" s="24">
        <f>-TRUNC(U$3*T$3*(Q$3-R$3*SIN((F114+K$9)*PI()/180)-SQRT(S$3^2-(O$3-P$3-R$3*COS((F114+K$9)*PI()/180))^2))/5)</f>
        <v>-45968</v>
      </c>
      <c r="L114" s="24">
        <f>-TRUNC(U$3*T$3*(Q$3-R$3*SIN((G114+L$9)*PI()/180)-SQRT(S$3^2-(O$3-P$3-R$3*COS((G114+L$9)*PI()/180))^2))/5)</f>
        <v>-19414</v>
      </c>
      <c r="M114" s="25">
        <f>-TRUNC(K$3*J$3*(G$3-H$3*SIN((H114+M$9)*PI()/180)-SQRT(I$3^2-(E$3-F$3-H$3*COS((H114+M$9)*PI()/180))^2))/5)</f>
        <v>-47248</v>
      </c>
      <c r="N114" s="59">
        <f t="shared" si="229"/>
        <v>3.56</v>
      </c>
      <c r="O114" s="60">
        <f t="shared" si="292"/>
        <v>-11175</v>
      </c>
      <c r="P114" s="60">
        <f t="shared" si="293"/>
        <v>-20875</v>
      </c>
      <c r="Q114" s="60">
        <f t="shared" si="294"/>
        <v>674.999999999999</v>
      </c>
      <c r="R114" s="60">
        <f t="shared" si="295"/>
        <v>-9624.99999999999</v>
      </c>
      <c r="T114" s="1">
        <f>RStart30!$T$25</f>
        <v>0.04</v>
      </c>
      <c r="V114" s="1">
        <f t="shared" ref="V114:Y114" si="392">(O114-O113)/$T$25</f>
        <v>186250</v>
      </c>
      <c r="W114" s="1">
        <f t="shared" si="392"/>
        <v>75624.9999999999</v>
      </c>
      <c r="X114" s="1">
        <f t="shared" si="392"/>
        <v>1250</v>
      </c>
      <c r="Y114" s="1">
        <f t="shared" si="392"/>
        <v>1250</v>
      </c>
      <c r="AA114">
        <f t="shared" ref="AA114:AD114" si="393">V114-V115</f>
        <v>-1250.00000000009</v>
      </c>
      <c r="AB114">
        <f t="shared" si="393"/>
        <v>2500</v>
      </c>
      <c r="AC114">
        <f t="shared" si="393"/>
        <v>-1250</v>
      </c>
      <c r="AD114">
        <f t="shared" si="393"/>
        <v>-1875</v>
      </c>
      <c r="AF114">
        <f t="shared" ref="AF114:AI114" si="394">AA114-AA115</f>
        <v>-3125.00000000012</v>
      </c>
      <c r="AG114">
        <f t="shared" si="394"/>
        <v>-4374.99999999996</v>
      </c>
      <c r="AH114">
        <f t="shared" si="394"/>
        <v>-1875</v>
      </c>
      <c r="AI114">
        <f t="shared" si="394"/>
        <v>-3125</v>
      </c>
      <c r="AK114">
        <f t="shared" ref="AK114:AN114" si="395">AF114-AF115</f>
        <v>-5000.00000000015</v>
      </c>
      <c r="AL114">
        <f t="shared" si="395"/>
        <v>-6874.99999999991</v>
      </c>
      <c r="AM114">
        <f t="shared" si="395"/>
        <v>-3750</v>
      </c>
      <c r="AN114">
        <f t="shared" si="395"/>
        <v>-6875</v>
      </c>
    </row>
    <row r="115" spans="4:40">
      <c r="D115" s="28">
        <f t="shared" si="291"/>
        <v>3.6</v>
      </c>
      <c r="E115" s="32">
        <f>-E258*180/PI()*RStart30!$B$23</f>
        <v>58.5539299150714</v>
      </c>
      <c r="F115" s="32">
        <f>F258*180/PI()*RStart30!$B$23</f>
        <v>25.6255812757932</v>
      </c>
      <c r="G115" s="32">
        <f>G258*180/PI()*RStart30!$B$23</f>
        <v>11.1856611454212</v>
      </c>
      <c r="H115" s="32">
        <f>-H258*180/PI()*RStart30!$B$23</f>
        <v>31.5059197209735</v>
      </c>
      <c r="I115" s="58">
        <f t="shared" si="286"/>
        <v>3.6</v>
      </c>
      <c r="J115" s="24">
        <f>-TRUNC(K$3*J$3*(G$3-H$3*SIN((E115+J$9)*PI()/180)-SQRT(I$3^2-(E$3-F$3-H$3*COS((E115+J$9)*PI()/180))^2))/5)</f>
        <v>-110946</v>
      </c>
      <c r="K115" s="24">
        <f>-TRUNC(U$3*T$3*(Q$3-R$3*SIN((F115+K$9)*PI()/180)-SQRT(S$3^2-(O$3-P$3-R$3*COS((F115+K$9)*PI()/180))^2))/5)</f>
        <v>-46686</v>
      </c>
      <c r="L115" s="24">
        <f>-TRUNC(U$3*T$3*(Q$3-R$3*SIN((G115+L$9)*PI()/180)-SQRT(S$3^2-(O$3-P$3-R$3*COS((G115+L$9)*PI()/180))^2))/5)</f>
        <v>-19383</v>
      </c>
      <c r="M115" s="25">
        <f>-TRUNC(K$3*J$3*(G$3-H$3*SIN((H115+M$9)*PI()/180)-SQRT(I$3^2-(E$3-F$3-H$3*COS((H115+M$9)*PI()/180))^2))/5)</f>
        <v>-47628</v>
      </c>
      <c r="N115" s="59">
        <f t="shared" si="229"/>
        <v>3.6</v>
      </c>
      <c r="O115" s="60">
        <f t="shared" si="292"/>
        <v>-3675</v>
      </c>
      <c r="P115" s="60">
        <f t="shared" si="293"/>
        <v>-17950</v>
      </c>
      <c r="Q115" s="60">
        <f t="shared" si="294"/>
        <v>774.999999999999</v>
      </c>
      <c r="R115" s="60">
        <f t="shared" si="295"/>
        <v>-9499.99999999999</v>
      </c>
      <c r="T115" s="1">
        <f>RStart30!$T$25</f>
        <v>0.04</v>
      </c>
      <c r="V115" s="1">
        <f t="shared" ref="V115:Y115" si="396">(O115-O114)/$T$25</f>
        <v>187500</v>
      </c>
      <c r="W115" s="1">
        <f t="shared" si="396"/>
        <v>73124.9999999999</v>
      </c>
      <c r="X115" s="1">
        <f t="shared" si="396"/>
        <v>2500</v>
      </c>
      <c r="Y115" s="1">
        <f t="shared" si="396"/>
        <v>3125</v>
      </c>
      <c r="AA115">
        <f t="shared" ref="AA115:AD115" si="397">V115-V116</f>
        <v>1875.00000000003</v>
      </c>
      <c r="AB115">
        <f t="shared" si="397"/>
        <v>6874.99999999996</v>
      </c>
      <c r="AC115">
        <f t="shared" si="397"/>
        <v>625</v>
      </c>
      <c r="AD115">
        <f t="shared" si="397"/>
        <v>1250</v>
      </c>
      <c r="AF115">
        <f t="shared" ref="AF115:AI115" si="398">AA115-AA116</f>
        <v>1875.00000000003</v>
      </c>
      <c r="AG115">
        <f t="shared" si="398"/>
        <v>2499.99999999996</v>
      </c>
      <c r="AH115">
        <f t="shared" si="398"/>
        <v>1875</v>
      </c>
      <c r="AI115">
        <f t="shared" si="398"/>
        <v>3750</v>
      </c>
      <c r="AK115">
        <f t="shared" ref="AK115:AN115" si="399">AF115-AF116</f>
        <v>5625.00000000012</v>
      </c>
      <c r="AL115">
        <f t="shared" si="399"/>
        <v>3749.99999999996</v>
      </c>
      <c r="AM115">
        <f t="shared" si="399"/>
        <v>3750</v>
      </c>
      <c r="AN115">
        <f t="shared" si="399"/>
        <v>6875.00000000005</v>
      </c>
    </row>
    <row r="116" spans="4:40">
      <c r="D116" s="28">
        <f t="shared" si="291"/>
        <v>3.64</v>
      </c>
      <c r="E116" s="32">
        <f>-E259*180/PI()*RStart30!$B$23</f>
        <v>58.4919739260359</v>
      </c>
      <c r="F116" s="32">
        <f>F259*180/PI()*RStart30!$B$23</f>
        <v>25.9409012644836</v>
      </c>
      <c r="G116" s="32">
        <f>G259*180/PI()*RStart30!$B$23</f>
        <v>11.166786769734</v>
      </c>
      <c r="H116" s="32">
        <f>-H259*180/PI()*RStart30!$B$23</f>
        <v>31.6828523539693</v>
      </c>
      <c r="I116" s="58">
        <f t="shared" si="286"/>
        <v>3.64</v>
      </c>
      <c r="J116" s="24">
        <f>-TRUNC(K$3*J$3*(G$3-H$3*SIN((E116+J$9)*PI()/180)-SQRT(I$3^2-(E$3-F$3-H$3*COS((E116+J$9)*PI()/180))^2))/5)</f>
        <v>-110796</v>
      </c>
      <c r="K116" s="24">
        <f>-TRUNC(U$3*T$3*(Q$3-R$3*SIN((F116+K$9)*PI()/180)-SQRT(S$3^2-(O$3-P$3-R$3*COS((F116+K$9)*PI()/180))^2))/5)</f>
        <v>-47298</v>
      </c>
      <c r="L116" s="24">
        <f>-TRUNC(U$3*T$3*(Q$3-R$3*SIN((G116+L$9)*PI()/180)-SQRT(S$3^2-(O$3-P$3-R$3*COS((G116+L$9)*PI()/180))^2))/5)</f>
        <v>-19349</v>
      </c>
      <c r="M116" s="25">
        <f>-TRUNC(K$3*J$3*(G$3-H$3*SIN((H116+M$9)*PI()/180)-SQRT(I$3^2-(E$3-F$3-H$3*COS((H116+M$9)*PI()/180))^2))/5)</f>
        <v>-48005</v>
      </c>
      <c r="N116" s="59">
        <f t="shared" si="229"/>
        <v>3.64</v>
      </c>
      <c r="O116" s="60">
        <f t="shared" si="292"/>
        <v>3750</v>
      </c>
      <c r="P116" s="60">
        <f t="shared" si="293"/>
        <v>-15300</v>
      </c>
      <c r="Q116" s="60">
        <f t="shared" si="294"/>
        <v>849.999999999999</v>
      </c>
      <c r="R116" s="60">
        <f t="shared" si="295"/>
        <v>-9424.99999999999</v>
      </c>
      <c r="T116" s="1">
        <f>RStart30!$T$25</f>
        <v>0.04</v>
      </c>
      <c r="V116" s="1">
        <f t="shared" ref="V116:Y116" si="400">(O116-O115)/$T$25</f>
        <v>185625</v>
      </c>
      <c r="W116" s="1">
        <f t="shared" si="400"/>
        <v>66250</v>
      </c>
      <c r="X116" s="1">
        <f t="shared" si="400"/>
        <v>1875</v>
      </c>
      <c r="Y116" s="1">
        <f t="shared" si="400"/>
        <v>1875</v>
      </c>
      <c r="AA116">
        <f t="shared" ref="AA116:AD116" si="401">V116-V117</f>
        <v>0</v>
      </c>
      <c r="AB116">
        <f t="shared" si="401"/>
        <v>4375</v>
      </c>
      <c r="AC116">
        <f t="shared" si="401"/>
        <v>-1250</v>
      </c>
      <c r="AD116">
        <f t="shared" si="401"/>
        <v>-2500</v>
      </c>
      <c r="AF116">
        <f t="shared" ref="AF116:AI116" si="402">AA116-AA117</f>
        <v>-3750.00000000009</v>
      </c>
      <c r="AG116">
        <f t="shared" si="402"/>
        <v>-1250</v>
      </c>
      <c r="AH116">
        <f t="shared" si="402"/>
        <v>-1875</v>
      </c>
      <c r="AI116">
        <f t="shared" si="402"/>
        <v>-3125.00000000005</v>
      </c>
      <c r="AK116">
        <f t="shared" ref="AK116:AN116" si="403">AF116-AF117</f>
        <v>-3750.00000000032</v>
      </c>
      <c r="AL116">
        <f t="shared" si="403"/>
        <v>-1875</v>
      </c>
      <c r="AM116">
        <f t="shared" si="403"/>
        <v>-2499.99999999999</v>
      </c>
      <c r="AN116">
        <f t="shared" si="403"/>
        <v>-5000.00000000014</v>
      </c>
    </row>
    <row r="117" spans="4:40">
      <c r="D117" s="28">
        <f t="shared" si="291"/>
        <v>3.68</v>
      </c>
      <c r="E117" s="32">
        <f>-E260*180/PI()*RStart30!$B$23</f>
        <v>58.3083655325858</v>
      </c>
      <c r="F117" s="32">
        <f>F260*180/PI()*RStart30!$B$23</f>
        <v>26.2052854197785</v>
      </c>
      <c r="G117" s="32">
        <f>G260*180/PI()*RStart30!$B$23</f>
        <v>11.1456799212938</v>
      </c>
      <c r="H117" s="32">
        <f>-H260*180/PI()*RStart30!$B$23</f>
        <v>31.8567660150468</v>
      </c>
      <c r="I117" s="58">
        <f t="shared" si="286"/>
        <v>3.68</v>
      </c>
      <c r="J117" s="24">
        <f>-TRUNC(K$3*J$3*(G$3-H$3*SIN((E117+J$9)*PI()/180)-SQRT(I$3^2-(E$3-F$3-H$3*COS((E117+J$9)*PI()/180))^2))/5)</f>
        <v>-110349</v>
      </c>
      <c r="K117" s="24">
        <f>-TRUNC(U$3*T$3*(Q$3-R$3*SIN((F117+K$9)*PI()/180)-SQRT(S$3^2-(O$3-P$3-R$3*COS((F117+K$9)*PI()/180))^2))/5)</f>
        <v>-47811</v>
      </c>
      <c r="L117" s="24">
        <f>-TRUNC(U$3*T$3*(Q$3-R$3*SIN((G117+L$9)*PI()/180)-SQRT(S$3^2-(O$3-P$3-R$3*COS((G117+L$9)*PI()/180))^2))/5)</f>
        <v>-19310</v>
      </c>
      <c r="M117" s="25">
        <f>-TRUNC(K$3*J$3*(G$3-H$3*SIN((H117+M$9)*PI()/180)-SQRT(I$3^2-(E$3-F$3-H$3*COS((H117+M$9)*PI()/180))^2))/5)</f>
        <v>-48375</v>
      </c>
      <c r="N117" s="59">
        <f t="shared" si="229"/>
        <v>3.68</v>
      </c>
      <c r="O117" s="60">
        <f t="shared" si="292"/>
        <v>11175</v>
      </c>
      <c r="P117" s="60">
        <f t="shared" si="293"/>
        <v>-12825</v>
      </c>
      <c r="Q117" s="60">
        <f t="shared" si="294"/>
        <v>974.999999999999</v>
      </c>
      <c r="R117" s="60">
        <f t="shared" si="295"/>
        <v>-9249.99999999999</v>
      </c>
      <c r="T117" s="1">
        <f>RStart30!$T$25</f>
        <v>0.04</v>
      </c>
      <c r="V117" s="1">
        <f t="shared" ref="V117:Y117" si="404">(O117-O116)/$T$25</f>
        <v>185625</v>
      </c>
      <c r="W117" s="1">
        <f t="shared" si="404"/>
        <v>61875</v>
      </c>
      <c r="X117" s="1">
        <f t="shared" si="404"/>
        <v>3125</v>
      </c>
      <c r="Y117" s="1">
        <f t="shared" si="404"/>
        <v>4375</v>
      </c>
      <c r="AA117">
        <f t="shared" ref="AA117:AD117" si="405">V117-V118</f>
        <v>3750.00000000009</v>
      </c>
      <c r="AB117">
        <f t="shared" si="405"/>
        <v>5625</v>
      </c>
      <c r="AC117">
        <f t="shared" si="405"/>
        <v>624.999999999997</v>
      </c>
      <c r="AD117">
        <f t="shared" si="405"/>
        <v>625.000000000045</v>
      </c>
      <c r="AF117">
        <f t="shared" ref="AF117:AI117" si="406">AA117-AA118</f>
        <v>2.3283064365387e-10</v>
      </c>
      <c r="AG117">
        <f t="shared" si="406"/>
        <v>625</v>
      </c>
      <c r="AH117">
        <f t="shared" si="406"/>
        <v>624.999999999991</v>
      </c>
      <c r="AI117">
        <f t="shared" si="406"/>
        <v>1875.00000000009</v>
      </c>
      <c r="AK117">
        <f t="shared" ref="AK117:AN117" si="407">AF117-AF118</f>
        <v>1875.00000000047</v>
      </c>
      <c r="AL117">
        <f t="shared" si="407"/>
        <v>1249.99999999998</v>
      </c>
      <c r="AM117">
        <f t="shared" si="407"/>
        <v>-625.00000000002</v>
      </c>
      <c r="AN117">
        <f t="shared" si="407"/>
        <v>3125.00000000014</v>
      </c>
    </row>
    <row r="118" spans="4:40">
      <c r="D118" s="28">
        <f t="shared" si="291"/>
        <v>3.72</v>
      </c>
      <c r="E118" s="32">
        <f>-E261*180/PI()*RStart30!$B$23</f>
        <v>58.0050419050267</v>
      </c>
      <c r="F118" s="32">
        <f>F261*180/PI()*RStart30!$B$23</f>
        <v>26.4232654367669</v>
      </c>
      <c r="G118" s="32">
        <f>G261*180/PI()*RStart30!$B$23</f>
        <v>11.1221335904494</v>
      </c>
      <c r="H118" s="32">
        <f>-H261*180/PI()*RStart30!$B$23</f>
        <v>32.0272414709873</v>
      </c>
      <c r="I118" s="58">
        <f t="shared" si="286"/>
        <v>3.72</v>
      </c>
      <c r="J118" s="24">
        <f>-TRUNC(K$3*J$3*(G$3-H$3*SIN((E118+J$9)*PI()/180)-SQRT(I$3^2-(E$3-F$3-H$3*COS((E118+J$9)*PI()/180))^2))/5)</f>
        <v>-109611</v>
      </c>
      <c r="K118" s="24">
        <f>-TRUNC(U$3*T$3*(Q$3-R$3*SIN((F118+K$9)*PI()/180)-SQRT(S$3^2-(O$3-P$3-R$3*COS((F118+K$9)*PI()/180))^2))/5)</f>
        <v>-48234</v>
      </c>
      <c r="L118" s="24">
        <f>-TRUNC(U$3*T$3*(Q$3-R$3*SIN((G118+L$9)*PI()/180)-SQRT(S$3^2-(O$3-P$3-R$3*COS((G118+L$9)*PI()/180))^2))/5)</f>
        <v>-19267</v>
      </c>
      <c r="M118" s="25">
        <f>-TRUNC(K$3*J$3*(G$3-H$3*SIN((H118+M$9)*PI()/180)-SQRT(I$3^2-(E$3-F$3-H$3*COS((H118+M$9)*PI()/180))^2))/5)</f>
        <v>-48739</v>
      </c>
      <c r="N118" s="59">
        <f t="shared" si="229"/>
        <v>3.72</v>
      </c>
      <c r="O118" s="60">
        <f t="shared" si="292"/>
        <v>18450</v>
      </c>
      <c r="P118" s="60">
        <f t="shared" si="293"/>
        <v>-10575</v>
      </c>
      <c r="Q118" s="60">
        <f t="shared" si="294"/>
        <v>1075</v>
      </c>
      <c r="R118" s="60">
        <f t="shared" si="295"/>
        <v>-9099.99999999999</v>
      </c>
      <c r="T118" s="1">
        <f>RStart30!$T$25</f>
        <v>0.04</v>
      </c>
      <c r="V118" s="1">
        <f t="shared" ref="V118:Y118" si="408">(O118-O117)/$T$25</f>
        <v>181875</v>
      </c>
      <c r="W118" s="1">
        <f t="shared" si="408"/>
        <v>56250</v>
      </c>
      <c r="X118" s="1">
        <f t="shared" si="408"/>
        <v>2500</v>
      </c>
      <c r="Y118" s="1">
        <f t="shared" si="408"/>
        <v>3749.99999999995</v>
      </c>
      <c r="AA118">
        <f t="shared" ref="AA118:AD118" si="409">V118-V119</f>
        <v>3749.99999999985</v>
      </c>
      <c r="AB118">
        <f t="shared" si="409"/>
        <v>5000</v>
      </c>
      <c r="AC118">
        <f t="shared" si="409"/>
        <v>5.91171556152403e-12</v>
      </c>
      <c r="AD118">
        <f t="shared" si="409"/>
        <v>-1250.00000000005</v>
      </c>
      <c r="AF118">
        <f t="shared" ref="AF118:AI118" si="410">AA118-AA119</f>
        <v>-1875.00000000023</v>
      </c>
      <c r="AG118">
        <f t="shared" si="410"/>
        <v>-624.999999999978</v>
      </c>
      <c r="AH118">
        <f t="shared" si="410"/>
        <v>1250.00000000001</v>
      </c>
      <c r="AI118">
        <f t="shared" si="410"/>
        <v>-1250.00000000005</v>
      </c>
      <c r="AK118">
        <f t="shared" ref="AK118:AN118" si="411">AF118-AF119</f>
        <v>-1875.00000000032</v>
      </c>
      <c r="AL118">
        <f t="shared" si="411"/>
        <v>-1874.99999999993</v>
      </c>
      <c r="AM118">
        <f t="shared" si="411"/>
        <v>3125.00000000002</v>
      </c>
      <c r="AN118">
        <f t="shared" si="411"/>
        <v>-1875.00000000005</v>
      </c>
    </row>
    <row r="119" spans="4:40">
      <c r="D119" s="28">
        <f t="shared" si="291"/>
        <v>3.76</v>
      </c>
      <c r="E119" s="32">
        <f>-E262*180/PI()*RStart30!$B$23</f>
        <v>57.5847173736171</v>
      </c>
      <c r="F119" s="32">
        <f>F262*180/PI()*RStart30!$B$23</f>
        <v>26.599144514969</v>
      </c>
      <c r="G119" s="32">
        <f>G262*180/PI()*RStart30!$B$23</f>
        <v>11.0959433458593</v>
      </c>
      <c r="H119" s="32">
        <f>-H262*180/PI()*RStart30!$B$23</f>
        <v>32.1938633273893</v>
      </c>
      <c r="I119" s="58">
        <f t="shared" si="286"/>
        <v>3.76</v>
      </c>
      <c r="J119" s="24">
        <f>-TRUNC(K$3*J$3*(G$3-H$3*SIN((E119+J$9)*PI()/180)-SQRT(I$3^2-(E$3-F$3-H$3*COS((E119+J$9)*PI()/180))^2))/5)</f>
        <v>-108588</v>
      </c>
      <c r="K119" s="24">
        <f>-TRUNC(U$3*T$3*(Q$3-R$3*SIN((F119+K$9)*PI()/180)-SQRT(S$3^2-(O$3-P$3-R$3*COS((F119+K$9)*PI()/180))^2))/5)</f>
        <v>-48575</v>
      </c>
      <c r="L119" s="24">
        <f>-TRUNC(U$3*T$3*(Q$3-R$3*SIN((G119+L$9)*PI()/180)-SQRT(S$3^2-(O$3-P$3-R$3*COS((G119+L$9)*PI()/180))^2))/5)</f>
        <v>-19220</v>
      </c>
      <c r="M119" s="25">
        <f>-TRUNC(K$3*J$3*(G$3-H$3*SIN((H119+M$9)*PI()/180)-SQRT(I$3^2-(E$3-F$3-H$3*COS((H119+M$9)*PI()/180))^2))/5)</f>
        <v>-49095</v>
      </c>
      <c r="N119" s="59">
        <f t="shared" si="229"/>
        <v>3.76</v>
      </c>
      <c r="O119" s="60">
        <f t="shared" si="292"/>
        <v>25575</v>
      </c>
      <c r="P119" s="60">
        <f t="shared" si="293"/>
        <v>-8524.99999999999</v>
      </c>
      <c r="Q119" s="60">
        <f t="shared" si="294"/>
        <v>1175</v>
      </c>
      <c r="R119" s="60">
        <f t="shared" si="295"/>
        <v>-8899.99999999999</v>
      </c>
      <c r="T119" s="1">
        <f>RStart30!$T$25</f>
        <v>0.04</v>
      </c>
      <c r="V119" s="1">
        <f t="shared" ref="V119:Y119" si="412">(O119-O118)/$T$25</f>
        <v>178125</v>
      </c>
      <c r="W119" s="1">
        <f t="shared" si="412"/>
        <v>51250</v>
      </c>
      <c r="X119" s="1">
        <f t="shared" si="412"/>
        <v>2499.99999999999</v>
      </c>
      <c r="Y119" s="1">
        <f t="shared" si="412"/>
        <v>5000</v>
      </c>
      <c r="AA119">
        <f t="shared" ref="AA119:AD119" si="413">V119-V120</f>
        <v>5625.00000000009</v>
      </c>
      <c r="AB119">
        <f t="shared" si="413"/>
        <v>5624.99999999998</v>
      </c>
      <c r="AC119">
        <f t="shared" si="413"/>
        <v>-1250.00000000001</v>
      </c>
      <c r="AD119">
        <f t="shared" si="413"/>
        <v>0</v>
      </c>
      <c r="AF119">
        <f t="shared" ref="AF119:AI119" si="414">AA119-AA120</f>
        <v>8.73114913702011e-11</v>
      </c>
      <c r="AG119">
        <f t="shared" si="414"/>
        <v>1249.99999999996</v>
      </c>
      <c r="AH119">
        <f t="shared" si="414"/>
        <v>-1875.00000000001</v>
      </c>
      <c r="AI119">
        <f t="shared" si="414"/>
        <v>625</v>
      </c>
      <c r="AK119">
        <f t="shared" ref="AK119:AN119" si="415">AF119-AF120</f>
        <v>2500.00000000009</v>
      </c>
      <c r="AL119">
        <f t="shared" si="415"/>
        <v>624.999999999927</v>
      </c>
      <c r="AM119">
        <f t="shared" si="415"/>
        <v>-3750.00000000002</v>
      </c>
      <c r="AN119">
        <f t="shared" si="415"/>
        <v>0</v>
      </c>
    </row>
    <row r="120" spans="4:40">
      <c r="D120" s="28">
        <f t="shared" si="291"/>
        <v>3.8</v>
      </c>
      <c r="E120" s="32">
        <f>-E263*180/PI()*RStart30!$B$23</f>
        <v>57.0508356438889</v>
      </c>
      <c r="F120" s="32">
        <f>F263*180/PI()*RStart30!$B$23</f>
        <v>26.7370026295483</v>
      </c>
      <c r="G120" s="32">
        <f>G263*180/PI()*RStart30!$B$23</f>
        <v>11.0669079647459</v>
      </c>
      <c r="H120" s="32">
        <f>-H263*180/PI()*RStart30!$B$23</f>
        <v>32.3562215183588</v>
      </c>
      <c r="I120" s="58">
        <f t="shared" si="286"/>
        <v>3.8</v>
      </c>
      <c r="J120" s="24">
        <f>-TRUNC(K$3*J$3*(G$3-H$3*SIN((E120+J$9)*PI()/180)-SQRT(I$3^2-(E$3-F$3-H$3*COS((E120+J$9)*PI()/180))^2))/5)</f>
        <v>-107289</v>
      </c>
      <c r="K120" s="24">
        <f>-TRUNC(U$3*T$3*(Q$3-R$3*SIN((F120+K$9)*PI()/180)-SQRT(S$3^2-(O$3-P$3-R$3*COS((F120+K$9)*PI()/180))^2))/5)</f>
        <v>-48843</v>
      </c>
      <c r="L120" s="24">
        <f>-TRUNC(U$3*T$3*(Q$3-R$3*SIN((G120+L$9)*PI()/180)-SQRT(S$3^2-(O$3-P$3-R$3*COS((G120+L$9)*PI()/180))^2))/5)</f>
        <v>-19167</v>
      </c>
      <c r="M120" s="25">
        <f>-TRUNC(K$3*J$3*(G$3-H$3*SIN((H120+M$9)*PI()/180)-SQRT(I$3^2-(E$3-F$3-H$3*COS((H120+M$9)*PI()/180))^2))/5)</f>
        <v>-49443</v>
      </c>
      <c r="N120" s="59">
        <f t="shared" si="229"/>
        <v>3.8</v>
      </c>
      <c r="O120" s="60">
        <f t="shared" si="292"/>
        <v>32475</v>
      </c>
      <c r="P120" s="60">
        <f t="shared" si="293"/>
        <v>-6699.99999999999</v>
      </c>
      <c r="Q120" s="60">
        <f t="shared" si="294"/>
        <v>1325</v>
      </c>
      <c r="R120" s="60">
        <f t="shared" si="295"/>
        <v>-8699.99999999999</v>
      </c>
      <c r="T120" s="1">
        <f>RStart30!$T$25</f>
        <v>0.04</v>
      </c>
      <c r="V120" s="1">
        <f t="shared" ref="V120:Y120" si="416">(O120-O119)/$T$25</f>
        <v>172500</v>
      </c>
      <c r="W120" s="1">
        <f t="shared" si="416"/>
        <v>45625</v>
      </c>
      <c r="X120" s="1">
        <f t="shared" si="416"/>
        <v>3750</v>
      </c>
      <c r="Y120" s="1">
        <f t="shared" si="416"/>
        <v>5000</v>
      </c>
      <c r="AA120">
        <f t="shared" ref="AA120:AD120" si="417">V120-V121</f>
        <v>5625</v>
      </c>
      <c r="AB120">
        <f t="shared" si="417"/>
        <v>4375.00000000002</v>
      </c>
      <c r="AC120">
        <f t="shared" si="417"/>
        <v>625.000000000006</v>
      </c>
      <c r="AD120">
        <f t="shared" si="417"/>
        <v>-625</v>
      </c>
      <c r="AF120">
        <f t="shared" ref="AF120:AI120" si="418">AA120-AA121</f>
        <v>-2500</v>
      </c>
      <c r="AG120">
        <f t="shared" si="418"/>
        <v>625.000000000029</v>
      </c>
      <c r="AH120">
        <f t="shared" si="418"/>
        <v>1875.00000000001</v>
      </c>
      <c r="AI120">
        <f t="shared" si="418"/>
        <v>625</v>
      </c>
      <c r="AK120">
        <f t="shared" ref="AK120:AN120" si="419">AF120-AF121</f>
        <v>-3125.00000000017</v>
      </c>
      <c r="AL120">
        <f t="shared" si="419"/>
        <v>1250.00000000004</v>
      </c>
      <c r="AM120">
        <f t="shared" si="419"/>
        <v>4375.00000000002</v>
      </c>
      <c r="AN120">
        <f t="shared" si="419"/>
        <v>1875</v>
      </c>
    </row>
    <row r="121" spans="4:40">
      <c r="D121" s="28">
        <f t="shared" si="291"/>
        <v>3.84</v>
      </c>
      <c r="E121" s="32">
        <f>-E264*180/PI()*RStart30!$B$23</f>
        <v>56.407521496305</v>
      </c>
      <c r="F121" s="32">
        <f>F264*180/PI()*RStart30!$B$23</f>
        <v>26.8407022035933</v>
      </c>
      <c r="G121" s="32">
        <f>G264*180/PI()*RStart30!$B$23</f>
        <v>11.0348297766699</v>
      </c>
      <c r="H121" s="32">
        <f>-H264*180/PI()*RStart30!$B$23</f>
        <v>32.5139119940587</v>
      </c>
      <c r="I121" s="58">
        <f t="shared" si="286"/>
        <v>3.84</v>
      </c>
      <c r="J121" s="24">
        <f>-TRUNC(K$3*J$3*(G$3-H$3*SIN((E121+J$9)*PI()/180)-SQRT(I$3^2-(E$3-F$3-H$3*COS((E121+J$9)*PI()/180))^2))/5)</f>
        <v>-105723</v>
      </c>
      <c r="K121" s="24">
        <f>-TRUNC(U$3*T$3*(Q$3-R$3*SIN((F121+K$9)*PI()/180)-SQRT(S$3^2-(O$3-P$3-R$3*COS((F121+K$9)*PI()/180))^2))/5)</f>
        <v>-49045</v>
      </c>
      <c r="L121" s="24">
        <f>-TRUNC(U$3*T$3*(Q$3-R$3*SIN((G121+L$9)*PI()/180)-SQRT(S$3^2-(O$3-P$3-R$3*COS((G121+L$9)*PI()/180))^2))/5)</f>
        <v>-19109</v>
      </c>
      <c r="M121" s="25">
        <f>-TRUNC(K$3*J$3*(G$3-H$3*SIN((H121+M$9)*PI()/180)-SQRT(I$3^2-(E$3-F$3-H$3*COS((H121+M$9)*PI()/180))^2))/5)</f>
        <v>-49782</v>
      </c>
      <c r="N121" s="59">
        <f t="shared" si="229"/>
        <v>3.84</v>
      </c>
      <c r="O121" s="60">
        <f t="shared" si="292"/>
        <v>39150</v>
      </c>
      <c r="P121" s="60">
        <f t="shared" si="293"/>
        <v>-5050</v>
      </c>
      <c r="Q121" s="60">
        <f t="shared" si="294"/>
        <v>1450</v>
      </c>
      <c r="R121" s="60">
        <f t="shared" si="295"/>
        <v>-8474.99999999999</v>
      </c>
      <c r="T121" s="1">
        <f>RStart30!$T$25</f>
        <v>0.04</v>
      </c>
      <c r="V121" s="1">
        <f t="shared" ref="V121:Y121" si="420">(O121-O120)/$T$25</f>
        <v>166875</v>
      </c>
      <c r="W121" s="1">
        <f t="shared" si="420"/>
        <v>41250</v>
      </c>
      <c r="X121" s="1">
        <f t="shared" si="420"/>
        <v>3124.99999999999</v>
      </c>
      <c r="Y121" s="1">
        <f t="shared" si="420"/>
        <v>5625</v>
      </c>
      <c r="AA121">
        <f t="shared" ref="AA121:AD121" si="421">V121-V122</f>
        <v>8125</v>
      </c>
      <c r="AB121">
        <f t="shared" si="421"/>
        <v>3749.99999999999</v>
      </c>
      <c r="AC121">
        <f t="shared" si="421"/>
        <v>-1250.00000000001</v>
      </c>
      <c r="AD121">
        <f t="shared" si="421"/>
        <v>-1250</v>
      </c>
      <c r="AF121">
        <f t="shared" ref="AF121:AI121" si="422">AA121-AA122</f>
        <v>625.000000000175</v>
      </c>
      <c r="AG121">
        <f t="shared" si="422"/>
        <v>-625.000000000007</v>
      </c>
      <c r="AH121">
        <f t="shared" si="422"/>
        <v>-2500.00000000001</v>
      </c>
      <c r="AI121">
        <f t="shared" si="422"/>
        <v>-1250</v>
      </c>
      <c r="AK121">
        <f t="shared" ref="AK121:AN121" si="423">AF121-AF122</f>
        <v>3750.00000000052</v>
      </c>
      <c r="AL121">
        <f t="shared" si="423"/>
        <v>-2.18278728425503e-11</v>
      </c>
      <c r="AM121">
        <f t="shared" si="423"/>
        <v>-5000.00000000002</v>
      </c>
      <c r="AN121">
        <f t="shared" si="423"/>
        <v>-1874.99999999998</v>
      </c>
    </row>
    <row r="122" spans="4:40">
      <c r="D122" s="28">
        <f t="shared" si="291"/>
        <v>3.88</v>
      </c>
      <c r="E122" s="32">
        <f>-E265*180/PI()*RStart30!$B$23</f>
        <v>55.659532543213</v>
      </c>
      <c r="F122" s="32">
        <f>F265*180/PI()*RStart30!$B$23</f>
        <v>26.9138928063715</v>
      </c>
      <c r="G122" s="32">
        <f>G265*180/PI()*RStart30!$B$23</f>
        <v>10.9995152937839</v>
      </c>
      <c r="H122" s="32">
        <f>-H265*180/PI()*RStart30!$B$23</f>
        <v>32.6665379239202</v>
      </c>
      <c r="I122" s="58">
        <f t="shared" si="286"/>
        <v>3.88</v>
      </c>
      <c r="J122" s="24">
        <f>-TRUNC(K$3*J$3*(G$3-H$3*SIN((E122+J$9)*PI()/180)-SQRT(I$3^2-(E$3-F$3-H$3*COS((E122+J$9)*PI()/180))^2))/5)</f>
        <v>-103903</v>
      </c>
      <c r="K122" s="24">
        <f>-TRUNC(U$3*T$3*(Q$3-R$3*SIN((F122+K$9)*PI()/180)-SQRT(S$3^2-(O$3-P$3-R$3*COS((F122+K$9)*PI()/180))^2))/5)</f>
        <v>-49187</v>
      </c>
      <c r="L122" s="24">
        <f>-TRUNC(U$3*T$3*(Q$3-R$3*SIN((G122+L$9)*PI()/180)-SQRT(S$3^2-(O$3-P$3-R$3*COS((G122+L$9)*PI()/180))^2))/5)</f>
        <v>-19044</v>
      </c>
      <c r="M122" s="25">
        <f>-TRUNC(K$3*J$3*(G$3-H$3*SIN((H122+M$9)*PI()/180)-SQRT(I$3^2-(E$3-F$3-H$3*COS((H122+M$9)*PI()/180))^2))/5)</f>
        <v>-50110</v>
      </c>
      <c r="N122" s="59">
        <f t="shared" si="229"/>
        <v>3.88</v>
      </c>
      <c r="O122" s="60">
        <f t="shared" si="292"/>
        <v>45500</v>
      </c>
      <c r="P122" s="60">
        <f t="shared" si="293"/>
        <v>-3550</v>
      </c>
      <c r="Q122" s="60">
        <f t="shared" si="294"/>
        <v>1625</v>
      </c>
      <c r="R122" s="60">
        <f t="shared" si="295"/>
        <v>-8199.99999999999</v>
      </c>
      <c r="T122" s="1">
        <f>RStart30!$T$25</f>
        <v>0.04</v>
      </c>
      <c r="V122" s="1">
        <f t="shared" ref="V122:Y122" si="424">(O122-O121)/$T$25</f>
        <v>158750</v>
      </c>
      <c r="W122" s="1">
        <f t="shared" si="424"/>
        <v>37500</v>
      </c>
      <c r="X122" s="1">
        <f t="shared" si="424"/>
        <v>4375</v>
      </c>
      <c r="Y122" s="1">
        <f t="shared" si="424"/>
        <v>6875</v>
      </c>
      <c r="AA122">
        <f t="shared" ref="AA122:AD122" si="425">V122-V123</f>
        <v>7499.99999999983</v>
      </c>
      <c r="AB122">
        <f t="shared" si="425"/>
        <v>4375</v>
      </c>
      <c r="AC122">
        <f t="shared" si="425"/>
        <v>1250.00000000001</v>
      </c>
      <c r="AD122">
        <f t="shared" si="425"/>
        <v>0</v>
      </c>
      <c r="AF122">
        <f t="shared" ref="AF122:AI122" si="426">AA122-AA123</f>
        <v>-3125.00000000035</v>
      </c>
      <c r="AG122">
        <f t="shared" si="426"/>
        <v>-624.999999999985</v>
      </c>
      <c r="AH122">
        <f t="shared" si="426"/>
        <v>2500.00000000001</v>
      </c>
      <c r="AI122">
        <f t="shared" si="426"/>
        <v>624.999999999977</v>
      </c>
      <c r="AK122">
        <f t="shared" ref="AK122:AN122" si="427">AF122-AF123</f>
        <v>-4375.00000000052</v>
      </c>
      <c r="AL122">
        <f t="shared" si="427"/>
        <v>-3124.99999999997</v>
      </c>
      <c r="AM122">
        <f t="shared" si="427"/>
        <v>3750.00000000001</v>
      </c>
      <c r="AN122">
        <f t="shared" si="427"/>
        <v>624.999999999932</v>
      </c>
    </row>
    <row r="123" spans="4:40">
      <c r="D123" s="28">
        <f t="shared" si="291"/>
        <v>3.92</v>
      </c>
      <c r="E123" s="32">
        <f>-E266*180/PI()*RStart30!$B$23</f>
        <v>54.812210985799</v>
      </c>
      <c r="F123" s="32">
        <f>F266*180/PI()*RStart30!$B$23</f>
        <v>26.9600170547952</v>
      </c>
      <c r="G123" s="32">
        <f>G266*180/PI()*RStart30!$B$23</f>
        <v>10.9607756691986</v>
      </c>
      <c r="H123" s="32">
        <f>-H266*180/PI()*RStart30!$B$23</f>
        <v>32.8137106706707</v>
      </c>
      <c r="I123" s="58">
        <f t="shared" si="286"/>
        <v>3.92</v>
      </c>
      <c r="J123" s="24">
        <f>-TRUNC(K$3*J$3*(G$3-H$3*SIN((E123+J$9)*PI()/180)-SQRT(I$3^2-(E$3-F$3-H$3*COS((E123+J$9)*PI()/180))^2))/5)</f>
        <v>-101841</v>
      </c>
      <c r="K123" s="24">
        <f>-TRUNC(U$3*T$3*(Q$3-R$3*SIN((F123+K$9)*PI()/180)-SQRT(S$3^2-(O$3-P$3-R$3*COS((F123+K$9)*PI()/180))^2))/5)</f>
        <v>-49276</v>
      </c>
      <c r="L123" s="24">
        <f>-TRUNC(U$3*T$3*(Q$3-R$3*SIN((G123+L$9)*PI()/180)-SQRT(S$3^2-(O$3-P$3-R$3*COS((G123+L$9)*PI()/180))^2))/5)</f>
        <v>-18974</v>
      </c>
      <c r="M123" s="25">
        <f>-TRUNC(K$3*J$3*(G$3-H$3*SIN((H123+M$9)*PI()/180)-SQRT(I$3^2-(E$3-F$3-H$3*COS((H123+M$9)*PI()/180))^2))/5)</f>
        <v>-50427</v>
      </c>
      <c r="N123" s="59">
        <f t="shared" si="229"/>
        <v>3.92</v>
      </c>
      <c r="O123" s="60">
        <f t="shared" si="292"/>
        <v>51550</v>
      </c>
      <c r="P123" s="60">
        <f t="shared" si="293"/>
        <v>-2225</v>
      </c>
      <c r="Q123" s="60">
        <f t="shared" si="294"/>
        <v>1750</v>
      </c>
      <c r="R123" s="60">
        <f t="shared" si="295"/>
        <v>-7924.99999999999</v>
      </c>
      <c r="T123" s="1">
        <f>RStart30!$T$25</f>
        <v>0.04</v>
      </c>
      <c r="V123" s="1">
        <f t="shared" ref="V123:Y123" si="428">(O123-O122)/$T$25</f>
        <v>151250</v>
      </c>
      <c r="W123" s="1">
        <f t="shared" si="428"/>
        <v>33125</v>
      </c>
      <c r="X123" s="1">
        <f t="shared" si="428"/>
        <v>3124.99999999999</v>
      </c>
      <c r="Y123" s="1">
        <f t="shared" si="428"/>
        <v>6875</v>
      </c>
      <c r="AA123">
        <f t="shared" ref="AA123:AD123" si="429">V123-V124</f>
        <v>10625.0000000002</v>
      </c>
      <c r="AB123">
        <f t="shared" si="429"/>
        <v>4999.99999999999</v>
      </c>
      <c r="AC123">
        <f t="shared" si="429"/>
        <v>-1250</v>
      </c>
      <c r="AD123">
        <f t="shared" si="429"/>
        <v>-624.999999999977</v>
      </c>
      <c r="AF123">
        <f t="shared" ref="AF123:AI123" si="430">AA123-AA124</f>
        <v>1250.00000000017</v>
      </c>
      <c r="AG123">
        <f t="shared" si="430"/>
        <v>2499.99999999999</v>
      </c>
      <c r="AH123">
        <f t="shared" si="430"/>
        <v>-1250</v>
      </c>
      <c r="AI123">
        <f t="shared" si="430"/>
        <v>4.54747350886464e-11</v>
      </c>
      <c r="AK123">
        <f t="shared" ref="AK123:AN123" si="431">AF123-AF124</f>
        <v>3750</v>
      </c>
      <c r="AL123">
        <f t="shared" si="431"/>
        <v>3749.99999999999</v>
      </c>
      <c r="AM123">
        <f t="shared" si="431"/>
        <v>-1250</v>
      </c>
      <c r="AN123">
        <f t="shared" si="431"/>
        <v>625.000000000068</v>
      </c>
    </row>
    <row r="124" spans="4:40">
      <c r="D124" s="28">
        <f t="shared" si="291"/>
        <v>3.96</v>
      </c>
      <c r="E124" s="32">
        <f>-E267*180/PI()*RStart30!$B$23</f>
        <v>53.8714357148158</v>
      </c>
      <c r="F124" s="32">
        <f>F267*180/PI()*RStart30!$B$23</f>
        <v>26.9823154262661</v>
      </c>
      <c r="G124" s="32">
        <f>G267*180/PI()*RStart30!$B$23</f>
        <v>10.9184271553491</v>
      </c>
      <c r="H124" s="32">
        <f>-H267*180/PI()*RStart30!$B$23</f>
        <v>32.9550508216583</v>
      </c>
      <c r="I124" s="58">
        <f t="shared" si="286"/>
        <v>3.96</v>
      </c>
      <c r="J124" s="24">
        <f>-TRUNC(K$3*J$3*(G$3-H$3*SIN((E124+J$9)*PI()/180)-SQRT(I$3^2-(E$3-F$3-H$3*COS((E124+J$9)*PI()/180))^2))/5)</f>
        <v>-99554</v>
      </c>
      <c r="K124" s="24">
        <f>-TRUNC(U$3*T$3*(Q$3-R$3*SIN((F124+K$9)*PI()/180)-SQRT(S$3^2-(O$3-P$3-R$3*COS((F124+K$9)*PI()/180))^2))/5)</f>
        <v>-49320</v>
      </c>
      <c r="L124" s="24">
        <f>-TRUNC(U$3*T$3*(Q$3-R$3*SIN((G124+L$9)*PI()/180)-SQRT(S$3^2-(O$3-P$3-R$3*COS((G124+L$9)*PI()/180))^2))/5)</f>
        <v>-18897</v>
      </c>
      <c r="M124" s="25">
        <f>-TRUNC(K$3*J$3*(G$3-H$3*SIN((H124+M$9)*PI()/180)-SQRT(I$3^2-(E$3-F$3-H$3*COS((H124+M$9)*PI()/180))^2))/5)</f>
        <v>-50732</v>
      </c>
      <c r="N124" s="59">
        <f t="shared" si="229"/>
        <v>3.96</v>
      </c>
      <c r="O124" s="60">
        <f t="shared" si="292"/>
        <v>57174.9999999999</v>
      </c>
      <c r="P124" s="60">
        <f t="shared" si="293"/>
        <v>-1100</v>
      </c>
      <c r="Q124" s="60">
        <f t="shared" si="294"/>
        <v>1925</v>
      </c>
      <c r="R124" s="60">
        <f t="shared" si="295"/>
        <v>-7624.99999999999</v>
      </c>
      <c r="T124" s="1">
        <f>RStart30!$T$25</f>
        <v>0.04</v>
      </c>
      <c r="V124" s="1">
        <f t="shared" ref="V124:Y124" si="432">(O124-O123)/$T$25</f>
        <v>140625</v>
      </c>
      <c r="W124" s="1">
        <f t="shared" si="432"/>
        <v>28125</v>
      </c>
      <c r="X124" s="1">
        <f t="shared" si="432"/>
        <v>4374.99999999999</v>
      </c>
      <c r="Y124" s="1">
        <f t="shared" si="432"/>
        <v>7499.99999999998</v>
      </c>
      <c r="AA124">
        <f t="shared" ref="AA124:AD124" si="433">V124-V125</f>
        <v>9375</v>
      </c>
      <c r="AB124">
        <f t="shared" si="433"/>
        <v>2500</v>
      </c>
      <c r="AC124">
        <f t="shared" si="433"/>
        <v>0</v>
      </c>
      <c r="AD124">
        <f t="shared" si="433"/>
        <v>-625.000000000023</v>
      </c>
      <c r="AF124">
        <f t="shared" ref="AF124:AI124" si="434">AA124-AA125</f>
        <v>-2499.99999999983</v>
      </c>
      <c r="AG124">
        <f t="shared" si="434"/>
        <v>-1250</v>
      </c>
      <c r="AH124">
        <f t="shared" si="434"/>
        <v>0</v>
      </c>
      <c r="AI124">
        <f t="shared" si="434"/>
        <v>-625.000000000023</v>
      </c>
      <c r="AK124">
        <f t="shared" ref="AK124:AN124" si="435">AF124-AF125</f>
        <v>-1874.99999999965</v>
      </c>
      <c r="AL124">
        <f t="shared" si="435"/>
        <v>-1875</v>
      </c>
      <c r="AM124">
        <f t="shared" si="435"/>
        <v>1.18234311230481e-11</v>
      </c>
      <c r="AN124">
        <f t="shared" si="435"/>
        <v>-2500</v>
      </c>
    </row>
    <row r="125" spans="4:40">
      <c r="D125" s="28">
        <f t="shared" si="291"/>
        <v>4</v>
      </c>
      <c r="E125" s="32">
        <f>-E268*180/PI()*RStart30!$B$23</f>
        <v>52.8435738383531</v>
      </c>
      <c r="F125" s="32">
        <f>F268*180/PI()*RStart30!$B$23</f>
        <v>26.9838318163667</v>
      </c>
      <c r="G125" s="32">
        <f>G268*180/PI()*RStart30!$B$23</f>
        <v>10.87229184884</v>
      </c>
      <c r="H125" s="32">
        <f>-H268*180/PI()*RStart30!$B$23</f>
        <v>33.0901891055841</v>
      </c>
      <c r="I125" s="58">
        <f t="shared" si="286"/>
        <v>4</v>
      </c>
      <c r="J125" s="24">
        <f>-TRUNC(K$3*J$3*(G$3-H$3*SIN((E125+J$9)*PI()/180)-SQRT(I$3^2-(E$3-F$3-H$3*COS((E125+J$9)*PI()/180))^2))/5)</f>
        <v>-97057</v>
      </c>
      <c r="K125" s="24">
        <f>-TRUNC(U$3*T$3*(Q$3-R$3*SIN((F125+K$9)*PI()/180)-SQRT(S$3^2-(O$3-P$3-R$3*COS((F125+K$9)*PI()/180))^2))/5)</f>
        <v>-49323</v>
      </c>
      <c r="L125" s="24">
        <f>-TRUNC(U$3*T$3*(Q$3-R$3*SIN((G125+L$9)*PI()/180)-SQRT(S$3^2-(O$3-P$3-R$3*COS((G125+L$9)*PI()/180))^2))/5)</f>
        <v>-18813</v>
      </c>
      <c r="M125" s="25">
        <f>-TRUNC(K$3*J$3*(G$3-H$3*SIN((H125+M$9)*PI()/180)-SQRT(I$3^2-(E$3-F$3-H$3*COS((H125+M$9)*PI()/180))^2))/5)</f>
        <v>-51024</v>
      </c>
      <c r="N125" s="59">
        <f t="shared" si="229"/>
        <v>4</v>
      </c>
      <c r="O125" s="60">
        <f t="shared" si="292"/>
        <v>62424.9999999999</v>
      </c>
      <c r="P125" s="60">
        <f t="shared" si="293"/>
        <v>-74.9999999999999</v>
      </c>
      <c r="Q125" s="60">
        <f t="shared" si="294"/>
        <v>2100</v>
      </c>
      <c r="R125" s="60">
        <f t="shared" si="295"/>
        <v>-7299.99999999999</v>
      </c>
      <c r="T125" s="1">
        <f>RStart30!$T$25</f>
        <v>0.04</v>
      </c>
      <c r="V125" s="1">
        <f t="shared" ref="V125:Y125" si="436">(O125-O124)/$T$25</f>
        <v>131250</v>
      </c>
      <c r="W125" s="1">
        <f t="shared" si="436"/>
        <v>25625</v>
      </c>
      <c r="X125" s="1">
        <f t="shared" si="436"/>
        <v>4375</v>
      </c>
      <c r="Y125" s="1">
        <f t="shared" si="436"/>
        <v>8125</v>
      </c>
      <c r="AA125">
        <f t="shared" ref="AA125:AD125" si="437">V125-V126</f>
        <v>11874.9999999998</v>
      </c>
      <c r="AB125">
        <f t="shared" si="437"/>
        <v>3750</v>
      </c>
      <c r="AC125">
        <f t="shared" si="437"/>
        <v>0</v>
      </c>
      <c r="AD125">
        <f t="shared" si="437"/>
        <v>0</v>
      </c>
      <c r="AF125">
        <f t="shared" ref="AF125:AI125" si="438">AA125-AA126</f>
        <v>-625.000000000175</v>
      </c>
      <c r="AG125">
        <f t="shared" si="438"/>
        <v>625.000000000004</v>
      </c>
      <c r="AH125">
        <f t="shared" si="438"/>
        <v>-1.18234311230481e-11</v>
      </c>
      <c r="AI125">
        <f t="shared" si="438"/>
        <v>1874.99999999998</v>
      </c>
      <c r="AK125">
        <f t="shared" ref="AK125:AN125" si="439">AF125-AF126</f>
        <v>-624.999999999811</v>
      </c>
      <c r="AL125">
        <f t="shared" si="439"/>
        <v>1250</v>
      </c>
      <c r="AM125">
        <f t="shared" si="439"/>
        <v>-625.000000000035</v>
      </c>
      <c r="AN125">
        <f t="shared" si="439"/>
        <v>4999.99999999993</v>
      </c>
    </row>
    <row r="126" spans="4:40">
      <c r="D126" s="28">
        <f t="shared" si="291"/>
        <v>4.04</v>
      </c>
      <c r="E126" s="32">
        <f>-E269*180/PI()*RStart30!$B$23</f>
        <v>51.7354327252709</v>
      </c>
      <c r="F126" s="32">
        <f>F269*180/PI()*RStart30!$B$23</f>
        <v>26.9674187527758</v>
      </c>
      <c r="G126" s="32">
        <f>G269*180/PI()*RStart30!$B$23</f>
        <v>10.8221976904455</v>
      </c>
      <c r="H126" s="32">
        <f>-H269*180/PI()*RStart30!$B$23</f>
        <v>33.2187674811219</v>
      </c>
      <c r="I126" s="58">
        <f t="shared" si="286"/>
        <v>4.04</v>
      </c>
      <c r="J126" s="24">
        <f>-TRUNC(K$3*J$3*(G$3-H$3*SIN((E126+J$9)*PI()/180)-SQRT(I$3^2-(E$3-F$3-H$3*COS((E126+J$9)*PI()/180))^2))/5)</f>
        <v>-94369</v>
      </c>
      <c r="K126" s="24">
        <f>-TRUNC(U$3*T$3*(Q$3-R$3*SIN((F126+K$9)*PI()/180)-SQRT(S$3^2-(O$3-P$3-R$3*COS((F126+K$9)*PI()/180))^2))/5)</f>
        <v>-49291</v>
      </c>
      <c r="L126" s="24">
        <f>-TRUNC(U$3*T$3*(Q$3-R$3*SIN((G126+L$9)*PI()/180)-SQRT(S$3^2-(O$3-P$3-R$3*COS((G126+L$9)*PI()/180))^2))/5)</f>
        <v>-18722</v>
      </c>
      <c r="M126" s="25">
        <f>-TRUNC(K$3*J$3*(G$3-H$3*SIN((H126+M$9)*PI()/180)-SQRT(I$3^2-(E$3-F$3-H$3*COS((H126+M$9)*PI()/180))^2))/5)</f>
        <v>-51303</v>
      </c>
      <c r="N126" s="59">
        <f t="shared" si="229"/>
        <v>4.04</v>
      </c>
      <c r="O126" s="60">
        <f t="shared" si="292"/>
        <v>67199.9999999999</v>
      </c>
      <c r="P126" s="60">
        <f t="shared" si="293"/>
        <v>799.999999999999</v>
      </c>
      <c r="Q126" s="60">
        <f t="shared" si="294"/>
        <v>2275</v>
      </c>
      <c r="R126" s="60">
        <f t="shared" si="295"/>
        <v>-6974.99999999999</v>
      </c>
      <c r="T126" s="1">
        <f>RStart30!$T$25</f>
        <v>0.04</v>
      </c>
      <c r="V126" s="1">
        <f t="shared" ref="V126:Y126" si="440">(O126-O125)/$T$25</f>
        <v>119375</v>
      </c>
      <c r="W126" s="1">
        <f t="shared" si="440"/>
        <v>21875</v>
      </c>
      <c r="X126" s="1">
        <f t="shared" si="440"/>
        <v>4375</v>
      </c>
      <c r="Y126" s="1">
        <f t="shared" si="440"/>
        <v>8125</v>
      </c>
      <c r="AA126">
        <f t="shared" ref="AA126:AD126" si="441">V126-V127</f>
        <v>12500</v>
      </c>
      <c r="AB126">
        <f t="shared" si="441"/>
        <v>3125</v>
      </c>
      <c r="AC126">
        <f t="shared" si="441"/>
        <v>1.18234311230481e-11</v>
      </c>
      <c r="AD126">
        <f t="shared" si="441"/>
        <v>-1874.99999999998</v>
      </c>
      <c r="AF126">
        <f t="shared" ref="AF126:AI126" si="442">AA126-AA127</f>
        <v>-3.63797880709171e-10</v>
      </c>
      <c r="AG126">
        <f t="shared" si="442"/>
        <v>-624.999999999996</v>
      </c>
      <c r="AH126">
        <f t="shared" si="442"/>
        <v>625.000000000024</v>
      </c>
      <c r="AI126">
        <f t="shared" si="442"/>
        <v>-3124.99999999995</v>
      </c>
      <c r="AK126">
        <f t="shared" ref="AK126:AN126" si="443">AF126-AF127</f>
        <v>1874.99999999891</v>
      </c>
      <c r="AL126">
        <f t="shared" si="443"/>
        <v>-2499.99999999999</v>
      </c>
      <c r="AM126">
        <f t="shared" si="443"/>
        <v>625.000000000047</v>
      </c>
      <c r="AN126">
        <f t="shared" si="443"/>
        <v>-6249.99999999993</v>
      </c>
    </row>
    <row r="127" spans="4:40">
      <c r="D127" s="28">
        <f t="shared" si="291"/>
        <v>4.08</v>
      </c>
      <c r="E127" s="32">
        <f>-E270*180/PI()*RStart30!$B$23</f>
        <v>50.5542116475606</v>
      </c>
      <c r="F127" s="32">
        <f>F270*180/PI()*RStart30!$B$23</f>
        <v>26.9357427237762</v>
      </c>
      <c r="G127" s="32">
        <f>G270*180/PI()*RStart30!$B$23</f>
        <v>10.767979553729</v>
      </c>
      <c r="H127" s="32">
        <f>-H270*180/PI()*RStart30!$B$23</f>
        <v>33.3404401682423</v>
      </c>
      <c r="I127" s="58">
        <f t="shared" si="286"/>
        <v>4.08</v>
      </c>
      <c r="J127" s="24">
        <f>-TRUNC(K$3*J$3*(G$3-H$3*SIN((E127+J$9)*PI()/180)-SQRT(I$3^2-(E$3-F$3-H$3*COS((E127+J$9)*PI()/180))^2))/5)</f>
        <v>-91510</v>
      </c>
      <c r="K127" s="24">
        <f>-TRUNC(U$3*T$3*(Q$3-R$3*SIN((F127+K$9)*PI()/180)-SQRT(S$3^2-(O$3-P$3-R$3*COS((F127+K$9)*PI()/180))^2))/5)</f>
        <v>-49229</v>
      </c>
      <c r="L127" s="24">
        <f>-TRUNC(U$3*T$3*(Q$3-R$3*SIN((G127+L$9)*PI()/180)-SQRT(S$3^2-(O$3-P$3-R$3*COS((G127+L$9)*PI()/180))^2))/5)</f>
        <v>-18624</v>
      </c>
      <c r="M127" s="25">
        <f>-TRUNC(K$3*J$3*(G$3-H$3*SIN((H127+M$9)*PI()/180)-SQRT(I$3^2-(E$3-F$3-H$3*COS((H127+M$9)*PI()/180))^2))/5)</f>
        <v>-51566</v>
      </c>
      <c r="N127" s="59">
        <f t="shared" si="229"/>
        <v>4.08</v>
      </c>
      <c r="O127" s="60">
        <f t="shared" si="292"/>
        <v>71474.9999999999</v>
      </c>
      <c r="P127" s="60">
        <f t="shared" si="293"/>
        <v>1550</v>
      </c>
      <c r="Q127" s="60">
        <f t="shared" si="294"/>
        <v>2450</v>
      </c>
      <c r="R127" s="60">
        <f t="shared" si="295"/>
        <v>-6574.99999999999</v>
      </c>
      <c r="T127" s="1">
        <f>RStart30!$T$25</f>
        <v>0.04</v>
      </c>
      <c r="V127" s="1">
        <f t="shared" ref="V127:Y127" si="444">(O127-O126)/$T$25</f>
        <v>106875</v>
      </c>
      <c r="W127" s="1">
        <f t="shared" si="444"/>
        <v>18750</v>
      </c>
      <c r="X127" s="1">
        <f t="shared" si="444"/>
        <v>4374.99999999999</v>
      </c>
      <c r="Y127" s="1">
        <f t="shared" si="444"/>
        <v>9999.99999999998</v>
      </c>
      <c r="AA127">
        <f t="shared" ref="AA127:AD127" si="445">V127-V128</f>
        <v>12500.0000000004</v>
      </c>
      <c r="AB127">
        <f t="shared" si="445"/>
        <v>3749.99999999999</v>
      </c>
      <c r="AC127">
        <f t="shared" si="445"/>
        <v>-625.000000000012</v>
      </c>
      <c r="AD127">
        <f t="shared" si="445"/>
        <v>1249.99999999998</v>
      </c>
      <c r="AF127">
        <f t="shared" ref="AF127:AI127" si="446">AA127-AA128</f>
        <v>-1874.99999999927</v>
      </c>
      <c r="AG127">
        <f t="shared" si="446"/>
        <v>1874.99999999999</v>
      </c>
      <c r="AH127">
        <f t="shared" si="446"/>
        <v>-2.36468622460961e-11</v>
      </c>
      <c r="AI127">
        <f t="shared" si="446"/>
        <v>3124.99999999998</v>
      </c>
      <c r="AK127">
        <f t="shared" ref="AK127:AN127" si="447">AF127-AF128</f>
        <v>-1874.99999999891</v>
      </c>
      <c r="AL127">
        <f t="shared" si="447"/>
        <v>3124.99999999999</v>
      </c>
      <c r="AM127">
        <f t="shared" si="447"/>
        <v>1874.99999999995</v>
      </c>
      <c r="AN127">
        <f t="shared" si="447"/>
        <v>5625</v>
      </c>
    </row>
    <row r="128" spans="4:40">
      <c r="D128" s="28">
        <f t="shared" si="291"/>
        <v>4.12</v>
      </c>
      <c r="E128" s="32">
        <f>-E271*180/PI()*RStart30!$B$23</f>
        <v>49.307453651891</v>
      </c>
      <c r="F128" s="32">
        <f>F271*180/PI()*RStart30!$B$23</f>
        <v>26.8912893348747</v>
      </c>
      <c r="G128" s="32">
        <f>G271*180/PI()*RStart30!$B$23</f>
        <v>10.7094793596347</v>
      </c>
      <c r="H128" s="32">
        <f>-H271*180/PI()*RStart30!$B$23</f>
        <v>33.4548747368326</v>
      </c>
      <c r="I128" s="58">
        <f t="shared" si="286"/>
        <v>4.12</v>
      </c>
      <c r="J128" s="24">
        <f>-TRUNC(K$3*J$3*(G$3-H$3*SIN((E128+J$9)*PI()/180)-SQRT(I$3^2-(E$3-F$3-H$3*COS((E128+J$9)*PI()/180))^2))/5)</f>
        <v>-88500</v>
      </c>
      <c r="K128" s="24">
        <f>-TRUNC(U$3*T$3*(Q$3-R$3*SIN((F128+K$9)*PI()/180)-SQRT(S$3^2-(O$3-P$3-R$3*COS((F128+K$9)*PI()/180))^2))/5)</f>
        <v>-49143</v>
      </c>
      <c r="L128" s="24">
        <f>-TRUNC(U$3*T$3*(Q$3-R$3*SIN((G128+L$9)*PI()/180)-SQRT(S$3^2-(O$3-P$3-R$3*COS((G128+L$9)*PI()/180))^2))/5)</f>
        <v>-18518</v>
      </c>
      <c r="M128" s="25">
        <f>-TRUNC(K$3*J$3*(G$3-H$3*SIN((H128+M$9)*PI()/180)-SQRT(I$3^2-(E$3-F$3-H$3*COS((H128+M$9)*PI()/180))^2))/5)</f>
        <v>-51815</v>
      </c>
      <c r="N128" s="59">
        <f t="shared" si="229"/>
        <v>4.12</v>
      </c>
      <c r="O128" s="60">
        <f t="shared" si="292"/>
        <v>75249.9999999999</v>
      </c>
      <c r="P128" s="60">
        <f t="shared" si="293"/>
        <v>2150</v>
      </c>
      <c r="Q128" s="60">
        <f t="shared" si="294"/>
        <v>2650</v>
      </c>
      <c r="R128" s="60">
        <f t="shared" si="295"/>
        <v>-6224.99999999999</v>
      </c>
      <c r="T128" s="1">
        <f>RStart30!$T$25</f>
        <v>0.04</v>
      </c>
      <c r="V128" s="1">
        <f t="shared" ref="V128:Y128" si="448">(O128-O127)/$T$25</f>
        <v>94374.9999999996</v>
      </c>
      <c r="W128" s="1">
        <f t="shared" si="448"/>
        <v>15000</v>
      </c>
      <c r="X128" s="1">
        <f t="shared" si="448"/>
        <v>5000</v>
      </c>
      <c r="Y128" s="1">
        <f t="shared" si="448"/>
        <v>8750</v>
      </c>
      <c r="AA128">
        <f t="shared" ref="AA128:AD128" si="449">V128-V129</f>
        <v>14374.9999999996</v>
      </c>
      <c r="AB128">
        <f t="shared" si="449"/>
        <v>1875</v>
      </c>
      <c r="AC128">
        <f t="shared" si="449"/>
        <v>-624.999999999988</v>
      </c>
      <c r="AD128">
        <f t="shared" si="449"/>
        <v>-1875</v>
      </c>
      <c r="AF128">
        <f t="shared" ref="AF128:AI128" si="450">AA128-AA129</f>
        <v>-3.63797880709171e-10</v>
      </c>
      <c r="AG128">
        <f t="shared" si="450"/>
        <v>-1250</v>
      </c>
      <c r="AH128">
        <f t="shared" si="450"/>
        <v>-1874.99999999998</v>
      </c>
      <c r="AI128">
        <f t="shared" si="450"/>
        <v>-2500.00000000002</v>
      </c>
      <c r="AK128">
        <f t="shared" ref="AK128:AN128" si="451">AF128-AF129</f>
        <v>624.999999999636</v>
      </c>
      <c r="AL128">
        <f t="shared" si="451"/>
        <v>-1875</v>
      </c>
      <c r="AM128">
        <f t="shared" si="451"/>
        <v>-4374.99999999996</v>
      </c>
      <c r="AN128">
        <f t="shared" si="451"/>
        <v>-4375.00000000007</v>
      </c>
    </row>
    <row r="129" spans="4:40">
      <c r="D129" s="28">
        <f t="shared" si="291"/>
        <v>4.16</v>
      </c>
      <c r="E129" s="32">
        <f>-E272*180/PI()*RStart30!$B$23</f>
        <v>48.0029976030403</v>
      </c>
      <c r="F129" s="32">
        <f>F272*180/PI()*RStart30!$B$23</f>
        <v>26.8363688091971</v>
      </c>
      <c r="G129" s="32">
        <f>G272*180/PI()*RStart30!$B$23</f>
        <v>10.6465466494458</v>
      </c>
      <c r="H129" s="32">
        <f>-H272*180/PI()*RStart30!$B$23</f>
        <v>33.5617529088376</v>
      </c>
      <c r="I129" s="58">
        <f t="shared" si="286"/>
        <v>4.16</v>
      </c>
      <c r="J129" s="24">
        <f>-TRUNC(K$3*J$3*(G$3-H$3*SIN((E129+J$9)*PI()/180)-SQRT(I$3^2-(E$3-F$3-H$3*COS((E129+J$9)*PI()/180))^2))/5)</f>
        <v>-85362</v>
      </c>
      <c r="K129" s="24">
        <f>-TRUNC(U$3*T$3*(Q$3-R$3*SIN((F129+K$9)*PI()/180)-SQRT(S$3^2-(O$3-P$3-R$3*COS((F129+K$9)*PI()/180))^2))/5)</f>
        <v>-49036</v>
      </c>
      <c r="L129" s="24">
        <f>-TRUNC(U$3*T$3*(Q$3-R$3*SIN((G129+L$9)*PI()/180)-SQRT(S$3^2-(O$3-P$3-R$3*COS((G129+L$9)*PI()/180))^2))/5)</f>
        <v>-18403</v>
      </c>
      <c r="M129" s="25">
        <f>-TRUNC(K$3*J$3*(G$3-H$3*SIN((H129+M$9)*PI()/180)-SQRT(I$3^2-(E$3-F$3-H$3*COS((H129+M$9)*PI()/180))^2))/5)</f>
        <v>-52047</v>
      </c>
      <c r="N129" s="59">
        <f t="shared" si="229"/>
        <v>4.16</v>
      </c>
      <c r="O129" s="60">
        <f t="shared" si="292"/>
        <v>78449.9999999999</v>
      </c>
      <c r="P129" s="60">
        <f t="shared" si="293"/>
        <v>2675</v>
      </c>
      <c r="Q129" s="60">
        <f t="shared" si="294"/>
        <v>2875</v>
      </c>
      <c r="R129" s="60">
        <f t="shared" si="295"/>
        <v>-5799.99999999999</v>
      </c>
      <c r="T129" s="1">
        <f>RStart30!$T$25</f>
        <v>0.04</v>
      </c>
      <c r="V129" s="1">
        <f t="shared" ref="V129:Y129" si="452">(O129-O128)/$T$25</f>
        <v>80000</v>
      </c>
      <c r="W129" s="1">
        <f t="shared" si="452"/>
        <v>13125</v>
      </c>
      <c r="X129" s="1">
        <f t="shared" si="452"/>
        <v>5624.99999999999</v>
      </c>
      <c r="Y129" s="1">
        <f t="shared" si="452"/>
        <v>10625</v>
      </c>
      <c r="AA129">
        <f t="shared" ref="AA129:AD129" si="453">V129-V130</f>
        <v>14375</v>
      </c>
      <c r="AB129">
        <f t="shared" si="453"/>
        <v>3125</v>
      </c>
      <c r="AC129">
        <f t="shared" si="453"/>
        <v>1249.99999999999</v>
      </c>
      <c r="AD129">
        <f t="shared" si="453"/>
        <v>625.000000000024</v>
      </c>
      <c r="AF129">
        <f t="shared" ref="AF129:AI129" si="454">AA129-AA130</f>
        <v>-625</v>
      </c>
      <c r="AG129">
        <f t="shared" si="454"/>
        <v>624.999999999999</v>
      </c>
      <c r="AH129">
        <f t="shared" si="454"/>
        <v>2499.99999999999</v>
      </c>
      <c r="AI129">
        <f t="shared" si="454"/>
        <v>1875.00000000005</v>
      </c>
      <c r="AK129">
        <f t="shared" ref="AK129:AN129" si="455">AF129-AF130</f>
        <v>-625</v>
      </c>
      <c r="AL129">
        <f t="shared" si="455"/>
        <v>-1.36424205265939e-11</v>
      </c>
      <c r="AM129">
        <f t="shared" si="455"/>
        <v>4375</v>
      </c>
      <c r="AN129">
        <f t="shared" si="455"/>
        <v>2500.00000000009</v>
      </c>
    </row>
    <row r="130" spans="4:40">
      <c r="D130" s="28">
        <f t="shared" si="291"/>
        <v>4.2</v>
      </c>
      <c r="E130" s="32">
        <f>-E273*180/PI()*RStart30!$B$23</f>
        <v>46.6489295970755</v>
      </c>
      <c r="F130" s="32">
        <f>F273*180/PI()*RStart30!$B$23</f>
        <v>26.7731211441082</v>
      </c>
      <c r="G130" s="32">
        <f>G273*180/PI()*RStart30!$B$23</f>
        <v>10.5790392723332</v>
      </c>
      <c r="H130" s="32">
        <f>-H273*180/PI()*RStart30!$B$23</f>
        <v>33.6607718187668</v>
      </c>
      <c r="I130" s="58">
        <f t="shared" si="286"/>
        <v>4.2</v>
      </c>
      <c r="J130" s="24">
        <f>-TRUNC(K$3*J$3*(G$3-H$3*SIN((E130+J$9)*PI()/180)-SQRT(I$3^2-(E$3-F$3-H$3*COS((E130+J$9)*PI()/180))^2))/5)</f>
        <v>-82119</v>
      </c>
      <c r="K130" s="24">
        <f>-TRUNC(U$3*T$3*(Q$3-R$3*SIN((F130+K$9)*PI()/180)-SQRT(S$3^2-(O$3-P$3-R$3*COS((F130+K$9)*PI()/180))^2))/5)</f>
        <v>-48913</v>
      </c>
      <c r="L130" s="24">
        <f>-TRUNC(U$3*T$3*(Q$3-R$3*SIN((G130+L$9)*PI()/180)-SQRT(S$3^2-(O$3-P$3-R$3*COS((G130+L$9)*PI()/180))^2))/5)</f>
        <v>-18281</v>
      </c>
      <c r="M130" s="25">
        <f>-TRUNC(K$3*J$3*(G$3-H$3*SIN((H130+M$9)*PI()/180)-SQRT(I$3^2-(E$3-F$3-H$3*COS((H130+M$9)*PI()/180))^2))/5)</f>
        <v>-52263</v>
      </c>
      <c r="N130" s="59">
        <f t="shared" si="229"/>
        <v>4.2</v>
      </c>
      <c r="O130" s="60">
        <f t="shared" si="292"/>
        <v>81074.9999999999</v>
      </c>
      <c r="P130" s="60">
        <f t="shared" si="293"/>
        <v>3075</v>
      </c>
      <c r="Q130" s="60">
        <f t="shared" si="294"/>
        <v>3050</v>
      </c>
      <c r="R130" s="60">
        <f t="shared" si="295"/>
        <v>-5400</v>
      </c>
      <c r="T130" s="1">
        <f>RStart30!$T$25</f>
        <v>0.04</v>
      </c>
      <c r="V130" s="1">
        <f t="shared" ref="V130:Y130" si="456">(O130-O129)/$T$25</f>
        <v>65625</v>
      </c>
      <c r="W130" s="1">
        <f t="shared" si="456"/>
        <v>9999.99999999999</v>
      </c>
      <c r="X130" s="1">
        <f t="shared" si="456"/>
        <v>4375</v>
      </c>
      <c r="Y130" s="1">
        <f t="shared" si="456"/>
        <v>9999.99999999998</v>
      </c>
      <c r="AA130">
        <f t="shared" ref="AA130:AD130" si="457">V130-V131</f>
        <v>15000</v>
      </c>
      <c r="AB130">
        <f t="shared" si="457"/>
        <v>2500</v>
      </c>
      <c r="AC130">
        <f t="shared" si="457"/>
        <v>-1250</v>
      </c>
      <c r="AD130">
        <f t="shared" si="457"/>
        <v>-1250.00000000002</v>
      </c>
      <c r="AF130">
        <f t="shared" ref="AF130:AI130" si="458">AA130-AA131</f>
        <v>0</v>
      </c>
      <c r="AG130">
        <f t="shared" si="458"/>
        <v>625.000000000013</v>
      </c>
      <c r="AH130">
        <f t="shared" si="458"/>
        <v>-1875.00000000001</v>
      </c>
      <c r="AI130">
        <f t="shared" si="458"/>
        <v>-625.000000000047</v>
      </c>
      <c r="AK130">
        <f t="shared" ref="AK130:AN130" si="459">AF130-AF131</f>
        <v>625</v>
      </c>
      <c r="AL130">
        <f t="shared" si="459"/>
        <v>1250.00000000002</v>
      </c>
      <c r="AM130">
        <f t="shared" si="459"/>
        <v>-3750.00000000004</v>
      </c>
      <c r="AN130">
        <f t="shared" si="459"/>
        <v>624.999999999905</v>
      </c>
    </row>
    <row r="131" spans="4:40">
      <c r="D131" s="28">
        <f t="shared" si="291"/>
        <v>4.24</v>
      </c>
      <c r="E131" s="32">
        <f>-E274*180/PI()*RStart30!$B$23</f>
        <v>45.253535176672</v>
      </c>
      <c r="F131" s="32">
        <f>F274*180/PI()*RStart30!$B$23</f>
        <v>26.7035213824236</v>
      </c>
      <c r="G131" s="32">
        <f>G274*180/PI()*RStart30!$B$23</f>
        <v>10.5068236718349</v>
      </c>
      <c r="H131" s="32">
        <f>-H274*180/PI()*RStart30!$B$23</f>
        <v>33.7516448158352</v>
      </c>
      <c r="I131" s="58">
        <f t="shared" si="286"/>
        <v>4.24</v>
      </c>
      <c r="J131" s="24">
        <f>-TRUNC(K$3*J$3*(G$3-H$3*SIN((E131+J$9)*PI()/180)-SQRT(I$3^2-(E$3-F$3-H$3*COS((E131+J$9)*PI()/180))^2))/5)</f>
        <v>-78795</v>
      </c>
      <c r="K131" s="24">
        <f>-TRUNC(U$3*T$3*(Q$3-R$3*SIN((F131+K$9)*PI()/180)-SQRT(S$3^2-(O$3-P$3-R$3*COS((F131+K$9)*PI()/180))^2))/5)</f>
        <v>-48778</v>
      </c>
      <c r="L131" s="24">
        <f>-TRUNC(U$3*T$3*(Q$3-R$3*SIN((G131+L$9)*PI()/180)-SQRT(S$3^2-(O$3-P$3-R$3*COS((G131+L$9)*PI()/180))^2))/5)</f>
        <v>-18150</v>
      </c>
      <c r="M131" s="25">
        <f>-TRUNC(K$3*J$3*(G$3-H$3*SIN((H131+M$9)*PI()/180)-SQRT(I$3^2-(E$3-F$3-H$3*COS((H131+M$9)*PI()/180))^2))/5)</f>
        <v>-52461</v>
      </c>
      <c r="N131" s="59">
        <f t="shared" si="229"/>
        <v>4.24</v>
      </c>
      <c r="O131" s="60">
        <f t="shared" si="292"/>
        <v>83099.9999999999</v>
      </c>
      <c r="P131" s="60">
        <f t="shared" si="293"/>
        <v>3375</v>
      </c>
      <c r="Q131" s="60">
        <f t="shared" si="294"/>
        <v>3275</v>
      </c>
      <c r="R131" s="60">
        <f t="shared" si="295"/>
        <v>-4950</v>
      </c>
      <c r="T131" s="1">
        <f>RStart30!$T$25</f>
        <v>0.04</v>
      </c>
      <c r="V131" s="1">
        <f t="shared" ref="V131:Y131" si="460">(O131-O130)/$T$25</f>
        <v>50625</v>
      </c>
      <c r="W131" s="1">
        <f t="shared" si="460"/>
        <v>7499.99999999999</v>
      </c>
      <c r="X131" s="1">
        <f t="shared" si="460"/>
        <v>5625</v>
      </c>
      <c r="Y131" s="1">
        <f t="shared" si="460"/>
        <v>11250</v>
      </c>
      <c r="AA131">
        <f t="shared" ref="AA131:AD131" si="461">V131-V132</f>
        <v>15000</v>
      </c>
      <c r="AB131">
        <f t="shared" si="461"/>
        <v>1874.99999999999</v>
      </c>
      <c r="AC131">
        <f t="shared" si="461"/>
        <v>625.000000000012</v>
      </c>
      <c r="AD131">
        <f t="shared" si="461"/>
        <v>-624.999999999976</v>
      </c>
      <c r="AF131">
        <f t="shared" ref="AF131:AI131" si="462">AA131-AA132</f>
        <v>-625</v>
      </c>
      <c r="AG131">
        <f t="shared" si="462"/>
        <v>-625.000000000012</v>
      </c>
      <c r="AH131">
        <f t="shared" si="462"/>
        <v>1875.00000000002</v>
      </c>
      <c r="AI131">
        <f t="shared" si="462"/>
        <v>-1249.99999999995</v>
      </c>
      <c r="AK131">
        <f t="shared" ref="AK131:AN131" si="463">AF131-AF132</f>
        <v>-1250</v>
      </c>
      <c r="AL131">
        <f t="shared" si="463"/>
        <v>-2500.00000000001</v>
      </c>
      <c r="AM131">
        <f t="shared" si="463"/>
        <v>4375.00000000005</v>
      </c>
      <c r="AN131">
        <f t="shared" si="463"/>
        <v>-2499.99999999992</v>
      </c>
    </row>
    <row r="132" spans="4:40">
      <c r="D132" s="28">
        <f t="shared" si="291"/>
        <v>4.28</v>
      </c>
      <c r="E132" s="32">
        <f>-E275*180/PI()*RStart30!$B$23</f>
        <v>43.8252508588841</v>
      </c>
      <c r="F132" s="32">
        <f>F275*180/PI()*RStart30!$B$23</f>
        <v>26.6293849982129</v>
      </c>
      <c r="G132" s="32">
        <f>G275*180/PI()*RStart30!$B$23</f>
        <v>10.4297754588136</v>
      </c>
      <c r="H132" s="32">
        <f>-H275*180/PI()*RStart30!$B$23</f>
        <v>33.8341026671751</v>
      </c>
      <c r="I132" s="58">
        <f t="shared" si="286"/>
        <v>4.28</v>
      </c>
      <c r="J132" s="24">
        <f>-TRUNC(K$3*J$3*(G$3-H$3*SIN((E132+J$9)*PI()/180)-SQRT(I$3^2-(E$3-F$3-H$3*COS((E132+J$9)*PI()/180))^2))/5)</f>
        <v>-75414</v>
      </c>
      <c r="K132" s="24">
        <f>-TRUNC(U$3*T$3*(Q$3-R$3*SIN((F132+K$9)*PI()/180)-SQRT(S$3^2-(O$3-P$3-R$3*COS((F132+K$9)*PI()/180))^2))/5)</f>
        <v>-48634</v>
      </c>
      <c r="L132" s="24">
        <f>-TRUNC(U$3*T$3*(Q$3-R$3*SIN((G132+L$9)*PI()/180)-SQRT(S$3^2-(O$3-P$3-R$3*COS((G132+L$9)*PI()/180))^2))/5)</f>
        <v>-18011</v>
      </c>
      <c r="M132" s="25">
        <f>-TRUNC(K$3*J$3*(G$3-H$3*SIN((H132+M$9)*PI()/180)-SQRT(I$3^2-(E$3-F$3-H$3*COS((H132+M$9)*PI()/180))^2))/5)</f>
        <v>-52640</v>
      </c>
      <c r="N132" s="59">
        <f t="shared" si="229"/>
        <v>4.28</v>
      </c>
      <c r="O132" s="60">
        <f t="shared" si="292"/>
        <v>84524.9999999999</v>
      </c>
      <c r="P132" s="60">
        <f t="shared" si="293"/>
        <v>3600</v>
      </c>
      <c r="Q132" s="60">
        <f t="shared" si="294"/>
        <v>3475</v>
      </c>
      <c r="R132" s="60">
        <f t="shared" si="295"/>
        <v>-4475</v>
      </c>
      <c r="T132" s="1">
        <f>RStart30!$T$25</f>
        <v>0.04</v>
      </c>
      <c r="V132" s="1">
        <f t="shared" ref="V132:Y132" si="464">(O132-O131)/$T$25</f>
        <v>35625</v>
      </c>
      <c r="W132" s="1">
        <f t="shared" si="464"/>
        <v>5625</v>
      </c>
      <c r="X132" s="1">
        <f t="shared" si="464"/>
        <v>4999.99999999999</v>
      </c>
      <c r="Y132" s="1">
        <f t="shared" si="464"/>
        <v>11875</v>
      </c>
      <c r="AA132">
        <f t="shared" ref="AA132:AD132" si="465">V132-V133</f>
        <v>15625</v>
      </c>
      <c r="AB132">
        <f t="shared" si="465"/>
        <v>2500</v>
      </c>
      <c r="AC132">
        <f t="shared" si="465"/>
        <v>-1250.00000000001</v>
      </c>
      <c r="AD132">
        <f t="shared" si="465"/>
        <v>624.999999999976</v>
      </c>
      <c r="AF132">
        <f t="shared" ref="AF132:AI132" si="466">AA132-AA133</f>
        <v>625</v>
      </c>
      <c r="AG132">
        <f t="shared" si="466"/>
        <v>1875</v>
      </c>
      <c r="AH132">
        <f t="shared" si="466"/>
        <v>-2500.00000000002</v>
      </c>
      <c r="AI132">
        <f t="shared" si="466"/>
        <v>1249.99999999997</v>
      </c>
      <c r="AK132">
        <f t="shared" ref="AK132:AN132" si="467">AF132-AF133</f>
        <v>1875</v>
      </c>
      <c r="AL132">
        <f t="shared" si="467"/>
        <v>4375</v>
      </c>
      <c r="AM132">
        <f t="shared" si="467"/>
        <v>-5000.00000000005</v>
      </c>
      <c r="AN132">
        <f t="shared" si="467"/>
        <v>1249.99999999995</v>
      </c>
    </row>
    <row r="133" spans="4:40">
      <c r="D133" s="28">
        <f t="shared" si="291"/>
        <v>4.32</v>
      </c>
      <c r="E133" s="32">
        <f>-E276*180/PI()*RStart30!$B$23</f>
        <v>42.3726161785778</v>
      </c>
      <c r="F133" s="32">
        <f>F276*180/PI()*RStart30!$B$23</f>
        <v>26.5523732253074</v>
      </c>
      <c r="G133" s="32">
        <f>G276*180/PI()*RStart30!$B$23</f>
        <v>10.3477799844145</v>
      </c>
      <c r="H133" s="32">
        <f>-H276*180/PI()*RStart30!$B$23</f>
        <v>33.907894417272</v>
      </c>
      <c r="I133" s="58">
        <f t="shared" si="286"/>
        <v>4.32</v>
      </c>
      <c r="J133" s="24">
        <f>-TRUNC(K$3*J$3*(G$3-H$3*SIN((E133+J$9)*PI()/180)-SQRT(I$3^2-(E$3-F$3-H$3*COS((E133+J$9)*PI()/180))^2))/5)</f>
        <v>-72001</v>
      </c>
      <c r="K133" s="24">
        <f>-TRUNC(U$3*T$3*(Q$3-R$3*SIN((F133+K$9)*PI()/180)-SQRT(S$3^2-(O$3-P$3-R$3*COS((F133+K$9)*PI()/180))^2))/5)</f>
        <v>-48485</v>
      </c>
      <c r="L133" s="24">
        <f>-TRUNC(U$3*T$3*(Q$3-R$3*SIN((G133+L$9)*PI()/180)-SQRT(S$3^2-(O$3-P$3-R$3*COS((G133+L$9)*PI()/180))^2))/5)</f>
        <v>-17862</v>
      </c>
      <c r="M133" s="25">
        <f>-TRUNC(K$3*J$3*(G$3-H$3*SIN((H133+M$9)*PI()/180)-SQRT(I$3^2-(E$3-F$3-H$3*COS((H133+M$9)*PI()/180))^2))/5)</f>
        <v>-52801</v>
      </c>
      <c r="N133" s="59">
        <f t="shared" si="229"/>
        <v>4.32</v>
      </c>
      <c r="O133" s="60">
        <f t="shared" si="292"/>
        <v>85324.9999999999</v>
      </c>
      <c r="P133" s="60">
        <f t="shared" si="293"/>
        <v>3725</v>
      </c>
      <c r="Q133" s="60">
        <f t="shared" si="294"/>
        <v>3725</v>
      </c>
      <c r="R133" s="60">
        <f t="shared" si="295"/>
        <v>-4025</v>
      </c>
      <c r="T133" s="1">
        <f>RStart30!$T$25</f>
        <v>0.04</v>
      </c>
      <c r="V133" s="1">
        <f t="shared" ref="V133:Y133" si="468">(O133-O132)/$T$25</f>
        <v>20000</v>
      </c>
      <c r="W133" s="1">
        <f t="shared" si="468"/>
        <v>3125</v>
      </c>
      <c r="X133" s="1">
        <f t="shared" si="468"/>
        <v>6250</v>
      </c>
      <c r="Y133" s="1">
        <f t="shared" si="468"/>
        <v>11250</v>
      </c>
      <c r="AA133">
        <f t="shared" ref="AA133:AD133" si="469">V133-V134</f>
        <v>15000</v>
      </c>
      <c r="AB133">
        <f t="shared" si="469"/>
        <v>625</v>
      </c>
      <c r="AC133">
        <f t="shared" si="469"/>
        <v>1250.00000000001</v>
      </c>
      <c r="AD133">
        <f t="shared" si="469"/>
        <v>-624.999999999989</v>
      </c>
      <c r="AF133">
        <f t="shared" ref="AF133:AI133" si="470">AA133-AA134</f>
        <v>-1250</v>
      </c>
      <c r="AG133">
        <f t="shared" si="470"/>
        <v>-2500</v>
      </c>
      <c r="AH133">
        <f t="shared" si="470"/>
        <v>2500.00000000002</v>
      </c>
      <c r="AI133">
        <f t="shared" si="470"/>
        <v>1.09139364212751e-11</v>
      </c>
      <c r="AK133">
        <f t="shared" ref="AK133:AN133" si="471">AF133-AF134</f>
        <v>-3750</v>
      </c>
      <c r="AL133">
        <f t="shared" si="471"/>
        <v>-4375</v>
      </c>
      <c r="AM133">
        <f t="shared" si="471"/>
        <v>4375.00000000004</v>
      </c>
      <c r="AN133">
        <f t="shared" si="471"/>
        <v>625.000000000011</v>
      </c>
    </row>
    <row r="134" spans="4:40">
      <c r="D134" s="28">
        <f t="shared" si="291"/>
        <v>4.36</v>
      </c>
      <c r="E134" s="32">
        <f>-E277*180/PI()*RStart30!$B$23</f>
        <v>40.9042253307927</v>
      </c>
      <c r="F134" s="32">
        <f>F277*180/PI()*RStart30!$B$23</f>
        <v>26.4739980993283</v>
      </c>
      <c r="G134" s="32">
        <f>G277*180/PI()*RStart30!$B$23</f>
        <v>10.2607327411356</v>
      </c>
      <c r="H134" s="32">
        <f>-H277*180/PI()*RStart30!$B$23</f>
        <v>33.9727884765852</v>
      </c>
      <c r="I134" s="58">
        <f t="shared" si="286"/>
        <v>4.36</v>
      </c>
      <c r="J134" s="24">
        <f>-TRUNC(K$3*J$3*(G$3-H$3*SIN((E134+J$9)*PI()/180)-SQRT(I$3^2-(E$3-F$3-H$3*COS((E134+J$9)*PI()/180))^2))/5)</f>
        <v>-68580</v>
      </c>
      <c r="K134" s="24">
        <f>-TRUNC(U$3*T$3*(Q$3-R$3*SIN((F134+K$9)*PI()/180)-SQRT(S$3^2-(O$3-P$3-R$3*COS((F134+K$9)*PI()/180))^2))/5)</f>
        <v>-48332</v>
      </c>
      <c r="L134" s="24">
        <f>-TRUNC(U$3*T$3*(Q$3-R$3*SIN((G134+L$9)*PI()/180)-SQRT(S$3^2-(O$3-P$3-R$3*COS((G134+L$9)*PI()/180))^2))/5)</f>
        <v>-17705</v>
      </c>
      <c r="M134" s="25">
        <f>-TRUNC(K$3*J$3*(G$3-H$3*SIN((H134+M$9)*PI()/180)-SQRT(I$3^2-(E$3-F$3-H$3*COS((H134+M$9)*PI()/180))^2))/5)</f>
        <v>-52943</v>
      </c>
      <c r="N134" s="59">
        <f t="shared" si="229"/>
        <v>4.36</v>
      </c>
      <c r="O134" s="60">
        <f t="shared" si="292"/>
        <v>85524.9999999999</v>
      </c>
      <c r="P134" s="60">
        <f t="shared" si="293"/>
        <v>3825</v>
      </c>
      <c r="Q134" s="60">
        <f t="shared" si="294"/>
        <v>3925</v>
      </c>
      <c r="R134" s="60">
        <f t="shared" si="295"/>
        <v>-3550</v>
      </c>
      <c r="T134" s="1">
        <f>RStart30!$T$25</f>
        <v>0.04</v>
      </c>
      <c r="V134" s="1">
        <f t="shared" ref="V134:Y134" si="472">(O134-O133)/$T$25</f>
        <v>5000</v>
      </c>
      <c r="W134" s="1">
        <f t="shared" si="472"/>
        <v>2500</v>
      </c>
      <c r="X134" s="1">
        <f t="shared" si="472"/>
        <v>4999.99999999999</v>
      </c>
      <c r="Y134" s="1">
        <f t="shared" si="472"/>
        <v>11875</v>
      </c>
      <c r="AA134">
        <f t="shared" ref="AA134:AD134" si="473">V134-V135</f>
        <v>16250</v>
      </c>
      <c r="AB134">
        <f t="shared" si="473"/>
        <v>3125</v>
      </c>
      <c r="AC134">
        <f t="shared" si="473"/>
        <v>-1250.00000000001</v>
      </c>
      <c r="AD134">
        <f t="shared" si="473"/>
        <v>-625</v>
      </c>
      <c r="AF134">
        <f t="shared" ref="AF134:AI134" si="474">AA134-AA135</f>
        <v>2500</v>
      </c>
      <c r="AG134">
        <f t="shared" si="474"/>
        <v>1875</v>
      </c>
      <c r="AH134">
        <f t="shared" si="474"/>
        <v>-1875.00000000001</v>
      </c>
      <c r="AI134">
        <f t="shared" si="474"/>
        <v>-625</v>
      </c>
      <c r="AK134">
        <f t="shared" ref="AK134:AN134" si="475">AF134-AF135</f>
        <v>2500</v>
      </c>
      <c r="AL134">
        <f t="shared" si="475"/>
        <v>625</v>
      </c>
      <c r="AM134">
        <f t="shared" si="475"/>
        <v>-2499.99999999999</v>
      </c>
      <c r="AN134">
        <f t="shared" si="475"/>
        <v>-1875</v>
      </c>
    </row>
    <row r="135" spans="4:40">
      <c r="D135" s="28">
        <f t="shared" si="291"/>
        <v>4.4</v>
      </c>
      <c r="E135" s="32">
        <f>-E278*180/PI()*RStart30!$B$23</f>
        <v>39.4286792141748</v>
      </c>
      <c r="F135" s="32">
        <f>F278*180/PI()*RStart30!$B$23</f>
        <v>26.3956279580821</v>
      </c>
      <c r="G135" s="32">
        <f>G278*180/PI()*RStart30!$B$23</f>
        <v>10.1685399930819</v>
      </c>
      <c r="H135" s="32">
        <f>-H278*180/PI()*RStart30!$B$23</f>
        <v>34.028573767463</v>
      </c>
      <c r="I135" s="58">
        <f t="shared" si="286"/>
        <v>4.4</v>
      </c>
      <c r="J135" s="24">
        <f>-TRUNC(K$3*J$3*(G$3-H$3*SIN((E135+J$9)*PI()/180)-SQRT(I$3^2-(E$3-F$3-H$3*COS((E135+J$9)*PI()/180))^2))/5)</f>
        <v>-65177</v>
      </c>
      <c r="K135" s="24">
        <f>-TRUNC(U$3*T$3*(Q$3-R$3*SIN((F135+K$9)*PI()/180)-SQRT(S$3^2-(O$3-P$3-R$3*COS((F135+K$9)*PI()/180))^2))/5)</f>
        <v>-48180</v>
      </c>
      <c r="L135" s="24">
        <f>-TRUNC(U$3*T$3*(Q$3-R$3*SIN((G135+L$9)*PI()/180)-SQRT(S$3^2-(O$3-P$3-R$3*COS((G135+L$9)*PI()/180))^2))/5)</f>
        <v>-17538</v>
      </c>
      <c r="M135" s="25">
        <f>-TRUNC(K$3*J$3*(G$3-H$3*SIN((H135+M$9)*PI()/180)-SQRT(I$3^2-(E$3-F$3-H$3*COS((H135+M$9)*PI()/180))^2))/5)</f>
        <v>-53065</v>
      </c>
      <c r="N135" s="59">
        <f t="shared" si="229"/>
        <v>4.4</v>
      </c>
      <c r="O135" s="60">
        <f t="shared" si="292"/>
        <v>85074.9999999999</v>
      </c>
      <c r="P135" s="60">
        <f t="shared" si="293"/>
        <v>3800</v>
      </c>
      <c r="Q135" s="60">
        <f t="shared" si="294"/>
        <v>4175</v>
      </c>
      <c r="R135" s="60">
        <f t="shared" si="295"/>
        <v>-3050</v>
      </c>
      <c r="T135" s="1">
        <f>RStart30!$T$25</f>
        <v>0.04</v>
      </c>
      <c r="V135" s="1">
        <f t="shared" ref="V135:Y135" si="476">(O135-O134)/$T$25</f>
        <v>-11250</v>
      </c>
      <c r="W135" s="1">
        <f t="shared" si="476"/>
        <v>-625</v>
      </c>
      <c r="X135" s="1">
        <f t="shared" si="476"/>
        <v>6250</v>
      </c>
      <c r="Y135" s="1">
        <f t="shared" si="476"/>
        <v>12500</v>
      </c>
      <c r="AA135">
        <f t="shared" ref="AA135:AD135" si="477">V135-V136</f>
        <v>13750</v>
      </c>
      <c r="AB135">
        <f t="shared" si="477"/>
        <v>1250</v>
      </c>
      <c r="AC135">
        <f t="shared" si="477"/>
        <v>625</v>
      </c>
      <c r="AD135">
        <f t="shared" si="477"/>
        <v>0</v>
      </c>
      <c r="AF135">
        <f t="shared" ref="AF135:AI135" si="478">AA135-AA136</f>
        <v>0</v>
      </c>
      <c r="AG135">
        <f t="shared" si="478"/>
        <v>1250</v>
      </c>
      <c r="AH135">
        <f t="shared" si="478"/>
        <v>624.999999999977</v>
      </c>
      <c r="AI135">
        <f t="shared" si="478"/>
        <v>1250</v>
      </c>
      <c r="AK135">
        <f t="shared" ref="AK135:AN135" si="479">AF135-AF136</f>
        <v>625</v>
      </c>
      <c r="AL135">
        <f t="shared" si="479"/>
        <v>4375</v>
      </c>
      <c r="AM135">
        <f t="shared" si="479"/>
        <v>-6.82121026329696e-11</v>
      </c>
      <c r="AN135">
        <f t="shared" si="479"/>
        <v>3750</v>
      </c>
    </row>
    <row r="136" spans="4:40">
      <c r="D136" s="28">
        <f t="shared" si="291"/>
        <v>4.44</v>
      </c>
      <c r="E136" s="32">
        <f>-E279*180/PI()*RStart30!$B$23</f>
        <v>37.9545369014506</v>
      </c>
      <c r="F136" s="32">
        <f>F279*180/PI()*RStart30!$B$23</f>
        <v>26.3184928273632</v>
      </c>
      <c r="G136" s="32">
        <f>G279*180/PI()*RStart30!$B$23</f>
        <v>10.0711190051475</v>
      </c>
      <c r="H136" s="32">
        <f>-H279*180/PI()*RStart30!$B$23</f>
        <v>34.0750605262836</v>
      </c>
      <c r="I136" s="58">
        <f t="shared" si="286"/>
        <v>4.44</v>
      </c>
      <c r="J136" s="24">
        <f>-TRUNC(K$3*J$3*(G$3-H$3*SIN((E136+J$9)*PI()/180)-SQRT(I$3^2-(E$3-F$3-H$3*COS((E136+J$9)*PI()/180))^2))/5)</f>
        <v>-61814</v>
      </c>
      <c r="K136" s="24">
        <f>-TRUNC(U$3*T$3*(Q$3-R$3*SIN((F136+K$9)*PI()/180)-SQRT(S$3^2-(O$3-P$3-R$3*COS((F136+K$9)*PI()/180))^2))/5)</f>
        <v>-48031</v>
      </c>
      <c r="L136" s="24">
        <f>-TRUNC(U$3*T$3*(Q$3-R$3*SIN((G136+L$9)*PI()/180)-SQRT(S$3^2-(O$3-P$3-R$3*COS((G136+L$9)*PI()/180))^2))/5)</f>
        <v>-17362</v>
      </c>
      <c r="M136" s="25">
        <f>-TRUNC(K$3*J$3*(G$3-H$3*SIN((H136+M$9)*PI()/180)-SQRT(I$3^2-(E$3-F$3-H$3*COS((H136+M$9)*PI()/180))^2))/5)</f>
        <v>-53167</v>
      </c>
      <c r="N136" s="59">
        <f t="shared" si="229"/>
        <v>4.44</v>
      </c>
      <c r="O136" s="60">
        <f t="shared" si="292"/>
        <v>84074.9999999999</v>
      </c>
      <c r="P136" s="60">
        <f t="shared" si="293"/>
        <v>3725</v>
      </c>
      <c r="Q136" s="60">
        <f t="shared" si="294"/>
        <v>4400</v>
      </c>
      <c r="R136" s="60">
        <f t="shared" si="295"/>
        <v>-2550</v>
      </c>
      <c r="T136" s="1">
        <f>RStart30!$T$25</f>
        <v>0.04</v>
      </c>
      <c r="V136" s="1">
        <f t="shared" ref="V136:Y136" si="480">(O136-O135)/$T$25</f>
        <v>-25000</v>
      </c>
      <c r="W136" s="1">
        <f t="shared" si="480"/>
        <v>-1875</v>
      </c>
      <c r="X136" s="1">
        <f t="shared" si="480"/>
        <v>5625</v>
      </c>
      <c r="Y136" s="1">
        <f t="shared" si="480"/>
        <v>12500</v>
      </c>
      <c r="AA136">
        <f t="shared" ref="AA136:AD136" si="481">V136-V137</f>
        <v>13750</v>
      </c>
      <c r="AB136">
        <f t="shared" si="481"/>
        <v>0</v>
      </c>
      <c r="AC136">
        <f t="shared" si="481"/>
        <v>2.27373675443232e-11</v>
      </c>
      <c r="AD136">
        <f t="shared" si="481"/>
        <v>-1250</v>
      </c>
      <c r="AF136">
        <f t="shared" ref="AF136:AI136" si="482">AA136-AA137</f>
        <v>-625</v>
      </c>
      <c r="AG136">
        <f t="shared" si="482"/>
        <v>-3125</v>
      </c>
      <c r="AH136">
        <f t="shared" si="482"/>
        <v>625.000000000045</v>
      </c>
      <c r="AI136">
        <f t="shared" si="482"/>
        <v>-2500</v>
      </c>
      <c r="AK136">
        <f t="shared" ref="AK136:AN136" si="483">AF136-AF137</f>
        <v>-3750</v>
      </c>
      <c r="AL136">
        <f t="shared" si="483"/>
        <v>-6875.00000000001</v>
      </c>
      <c r="AM136">
        <f t="shared" si="483"/>
        <v>1250.00000000007</v>
      </c>
      <c r="AN136">
        <f t="shared" si="483"/>
        <v>-4375</v>
      </c>
    </row>
    <row r="137" spans="4:40">
      <c r="D137" s="28">
        <f t="shared" si="291"/>
        <v>4.48</v>
      </c>
      <c r="E137" s="32">
        <f>-E280*180/PI()*RStart30!$B$23</f>
        <v>36.490267854748</v>
      </c>
      <c r="F137" s="32">
        <f>F280*180/PI()*RStart30!$B$23</f>
        <v>26.2436894629832</v>
      </c>
      <c r="G137" s="32">
        <f>G280*180/PI()*RStart30!$B$23</f>
        <v>9.96839907434069</v>
      </c>
      <c r="H137" s="32">
        <f>-H280*180/PI()*RStart30!$B$23</f>
        <v>34.1120812774835</v>
      </c>
      <c r="I137" s="58">
        <f t="shared" si="286"/>
        <v>4.48</v>
      </c>
      <c r="J137" s="24">
        <f>-TRUNC(K$3*J$3*(G$3-H$3*SIN((E137+J$9)*PI()/180)-SQRT(I$3^2-(E$3-F$3-H$3*COS((E137+J$9)*PI()/180))^2))/5)</f>
        <v>-58513</v>
      </c>
      <c r="K137" s="24">
        <f>-TRUNC(U$3*T$3*(Q$3-R$3*SIN((F137+K$9)*PI()/180)-SQRT(S$3^2-(O$3-P$3-R$3*COS((F137+K$9)*PI()/180))^2))/5)</f>
        <v>-47885</v>
      </c>
      <c r="L137" s="24">
        <f>-TRUNC(U$3*T$3*(Q$3-R$3*SIN((G137+L$9)*PI()/180)-SQRT(S$3^2-(O$3-P$3-R$3*COS((G137+L$9)*PI()/180))^2))/5)</f>
        <v>-17177</v>
      </c>
      <c r="M137" s="25">
        <f>-TRUNC(K$3*J$3*(G$3-H$3*SIN((H137+M$9)*PI()/180)-SQRT(I$3^2-(E$3-F$3-H$3*COS((H137+M$9)*PI()/180))^2))/5)</f>
        <v>-53247</v>
      </c>
      <c r="N137" s="59">
        <f t="shared" si="229"/>
        <v>4.48</v>
      </c>
      <c r="O137" s="60">
        <f t="shared" si="292"/>
        <v>82524.9999999999</v>
      </c>
      <c r="P137" s="60">
        <f t="shared" si="293"/>
        <v>3650</v>
      </c>
      <c r="Q137" s="60">
        <f t="shared" si="294"/>
        <v>4625</v>
      </c>
      <c r="R137" s="60">
        <f t="shared" si="295"/>
        <v>-2000</v>
      </c>
      <c r="T137" s="1">
        <f>RStart30!$T$25</f>
        <v>0.04</v>
      </c>
      <c r="V137" s="1">
        <f t="shared" ref="V137:Y137" si="484">(O137-O136)/$T$25</f>
        <v>-38750</v>
      </c>
      <c r="W137" s="1">
        <f t="shared" si="484"/>
        <v>-1875</v>
      </c>
      <c r="X137" s="1">
        <f t="shared" si="484"/>
        <v>5624.99999999998</v>
      </c>
      <c r="Y137" s="1">
        <f t="shared" si="484"/>
        <v>13750</v>
      </c>
      <c r="AA137">
        <f t="shared" ref="AA137:AD137" si="485">V137-V138</f>
        <v>14375</v>
      </c>
      <c r="AB137">
        <f t="shared" si="485"/>
        <v>3125</v>
      </c>
      <c r="AC137">
        <f t="shared" si="485"/>
        <v>-625.000000000023</v>
      </c>
      <c r="AD137">
        <f t="shared" si="485"/>
        <v>1250</v>
      </c>
      <c r="AF137">
        <f t="shared" ref="AF137:AI137" si="486">AA137-AA138</f>
        <v>3125</v>
      </c>
      <c r="AG137">
        <f t="shared" si="486"/>
        <v>3750.00000000001</v>
      </c>
      <c r="AH137">
        <f t="shared" si="486"/>
        <v>-625.000000000023</v>
      </c>
      <c r="AI137">
        <f t="shared" si="486"/>
        <v>1875</v>
      </c>
      <c r="AK137">
        <f t="shared" ref="AK137:AN137" si="487">AF137-AF138</f>
        <v>3125</v>
      </c>
      <c r="AL137">
        <f t="shared" si="487"/>
        <v>6250.00000000004</v>
      </c>
      <c r="AM137">
        <f t="shared" si="487"/>
        <v>-2.27373675443232e-11</v>
      </c>
      <c r="AN137">
        <f t="shared" si="487"/>
        <v>1875</v>
      </c>
    </row>
    <row r="138" spans="4:40">
      <c r="D138" s="28">
        <f t="shared" si="291"/>
        <v>4.52</v>
      </c>
      <c r="E138" s="32">
        <f>-E281*180/PI()*RStart30!$B$23</f>
        <v>35.0442035106616</v>
      </c>
      <c r="F138" s="32">
        <f>F281*180/PI()*RStart30!$B$23</f>
        <v>26.1721866792779</v>
      </c>
      <c r="G138" s="32">
        <f>G281*180/PI()*RStart30!$B$23</f>
        <v>9.86032135789581</v>
      </c>
      <c r="H138" s="32">
        <f>-H281*180/PI()*RStart30!$B$23</f>
        <v>34.1394922086561</v>
      </c>
      <c r="I138" s="58">
        <f t="shared" si="286"/>
        <v>4.52</v>
      </c>
      <c r="J138" s="24">
        <f>-TRUNC(K$3*J$3*(G$3-H$3*SIN((E138+J$9)*PI()/180)-SQRT(I$3^2-(E$3-F$3-H$3*COS((E138+J$9)*PI()/180))^2))/5)</f>
        <v>-55297</v>
      </c>
      <c r="K138" s="24">
        <f>-TRUNC(U$3*T$3*(Q$3-R$3*SIN((F138+K$9)*PI()/180)-SQRT(S$3^2-(O$3-P$3-R$3*COS((F138+K$9)*PI()/180))^2))/5)</f>
        <v>-47747</v>
      </c>
      <c r="L138" s="24">
        <f>-TRUNC(U$3*T$3*(Q$3-R$3*SIN((G138+L$9)*PI()/180)-SQRT(S$3^2-(O$3-P$3-R$3*COS((G138+L$9)*PI()/180))^2))/5)</f>
        <v>-16982</v>
      </c>
      <c r="M138" s="25">
        <f>-TRUNC(K$3*J$3*(G$3-H$3*SIN((H138+M$9)*PI()/180)-SQRT(I$3^2-(E$3-F$3-H$3*COS((H138+M$9)*PI()/180))^2))/5)</f>
        <v>-53307</v>
      </c>
      <c r="N138" s="59">
        <f t="shared" si="229"/>
        <v>4.52</v>
      </c>
      <c r="O138" s="60">
        <f t="shared" si="292"/>
        <v>80399.9999999999</v>
      </c>
      <c r="P138" s="60">
        <f t="shared" si="293"/>
        <v>3450</v>
      </c>
      <c r="Q138" s="60">
        <f t="shared" si="294"/>
        <v>4875</v>
      </c>
      <c r="R138" s="60">
        <f t="shared" si="295"/>
        <v>-1500</v>
      </c>
      <c r="T138" s="1">
        <f>RStart30!$T$25</f>
        <v>0.04</v>
      </c>
      <c r="V138" s="1">
        <f t="shared" ref="V138:Y138" si="488">(O138-O137)/$T$25</f>
        <v>-53125</v>
      </c>
      <c r="W138" s="1">
        <f t="shared" si="488"/>
        <v>-5000</v>
      </c>
      <c r="X138" s="1">
        <f t="shared" si="488"/>
        <v>6250</v>
      </c>
      <c r="Y138" s="1">
        <f t="shared" si="488"/>
        <v>12500</v>
      </c>
      <c r="AA138">
        <f t="shared" ref="AA138:AD138" si="489">V138-V139</f>
        <v>11250</v>
      </c>
      <c r="AB138">
        <f t="shared" si="489"/>
        <v>-625.000000000012</v>
      </c>
      <c r="AC138">
        <f t="shared" si="489"/>
        <v>0</v>
      </c>
      <c r="AD138">
        <f t="shared" si="489"/>
        <v>-625</v>
      </c>
      <c r="AF138">
        <f t="shared" ref="AF138:AI138" si="490">AA138-AA139</f>
        <v>0</v>
      </c>
      <c r="AG138">
        <f t="shared" si="490"/>
        <v>-2500.00000000002</v>
      </c>
      <c r="AH138">
        <f t="shared" si="490"/>
        <v>-625</v>
      </c>
      <c r="AI138">
        <f t="shared" si="490"/>
        <v>0</v>
      </c>
      <c r="AK138">
        <f t="shared" ref="AK138:AN138" si="491">AF138-AF139</f>
        <v>-1250.00000000036</v>
      </c>
      <c r="AL138">
        <f t="shared" si="491"/>
        <v>-4375.00000000005</v>
      </c>
      <c r="AM138">
        <f t="shared" si="491"/>
        <v>-1875</v>
      </c>
      <c r="AN138">
        <f t="shared" si="491"/>
        <v>1250</v>
      </c>
    </row>
    <row r="139" spans="4:40">
      <c r="D139" s="28">
        <f t="shared" si="291"/>
        <v>4.56</v>
      </c>
      <c r="E139" s="32">
        <f>-E282*180/PI()*RStart30!$B$23</f>
        <v>33.6244892090943</v>
      </c>
      <c r="F139" s="32">
        <f>F282*180/PI()*RStart30!$B$23</f>
        <v>26.1048309640937</v>
      </c>
      <c r="G139" s="32">
        <f>G282*180/PI()*RStart30!$B$23</f>
        <v>9.74683996189349</v>
      </c>
      <c r="H139" s="32">
        <f>-H282*180/PI()*RStart30!$B$23</f>
        <v>34.1571738581012</v>
      </c>
      <c r="I139" s="58">
        <f t="shared" si="286"/>
        <v>4.56</v>
      </c>
      <c r="J139" s="24">
        <f>-TRUNC(K$3*J$3*(G$3-H$3*SIN((E139+J$9)*PI()/180)-SQRT(I$3^2-(E$3-F$3-H$3*COS((E139+J$9)*PI()/180))^2))/5)</f>
        <v>-52184</v>
      </c>
      <c r="K139" s="24">
        <f>-TRUNC(U$3*T$3*(Q$3-R$3*SIN((F139+K$9)*PI()/180)-SQRT(S$3^2-(O$3-P$3-R$3*COS((F139+K$9)*PI()/180))^2))/5)</f>
        <v>-47616</v>
      </c>
      <c r="L139" s="24">
        <f>-TRUNC(U$3*T$3*(Q$3-R$3*SIN((G139+L$9)*PI()/180)-SQRT(S$3^2-(O$3-P$3-R$3*COS((G139+L$9)*PI()/180))^2))/5)</f>
        <v>-16777</v>
      </c>
      <c r="M139" s="25">
        <f>-TRUNC(K$3*J$3*(G$3-H$3*SIN((H139+M$9)*PI()/180)-SQRT(I$3^2-(E$3-F$3-H$3*COS((H139+M$9)*PI()/180))^2))/5)</f>
        <v>-53346</v>
      </c>
      <c r="N139" s="59">
        <f t="shared" ref="N139:N165" si="492">I139</f>
        <v>4.56</v>
      </c>
      <c r="O139" s="60">
        <f t="shared" si="292"/>
        <v>77824.9999999999</v>
      </c>
      <c r="P139" s="60">
        <f t="shared" si="293"/>
        <v>3275</v>
      </c>
      <c r="Q139" s="60">
        <f t="shared" si="294"/>
        <v>5125</v>
      </c>
      <c r="R139" s="60">
        <f t="shared" si="295"/>
        <v>-974.999999999999</v>
      </c>
      <c r="T139" s="1">
        <f>RStart30!$T$25</f>
        <v>0.04</v>
      </c>
      <c r="V139" s="1">
        <f t="shared" ref="V139:Y139" si="493">(O139-O138)/$T$25</f>
        <v>-64375</v>
      </c>
      <c r="W139" s="1">
        <f t="shared" si="493"/>
        <v>-4374.99999999999</v>
      </c>
      <c r="X139" s="1">
        <f t="shared" si="493"/>
        <v>6250</v>
      </c>
      <c r="Y139" s="1">
        <f t="shared" si="493"/>
        <v>13125</v>
      </c>
      <c r="AA139">
        <f t="shared" ref="AA139:AD139" si="494">V139-V140</f>
        <v>11250</v>
      </c>
      <c r="AB139">
        <f t="shared" si="494"/>
        <v>1875.00000000001</v>
      </c>
      <c r="AC139">
        <f t="shared" si="494"/>
        <v>625</v>
      </c>
      <c r="AD139">
        <f t="shared" si="494"/>
        <v>-625</v>
      </c>
      <c r="AF139">
        <f t="shared" ref="AF139:AI139" si="495">AA139-AA140</f>
        <v>1250.00000000036</v>
      </c>
      <c r="AG139">
        <f t="shared" si="495"/>
        <v>1875.00000000002</v>
      </c>
      <c r="AH139">
        <f t="shared" si="495"/>
        <v>1250</v>
      </c>
      <c r="AI139">
        <f t="shared" si="495"/>
        <v>-1250</v>
      </c>
      <c r="AK139">
        <f t="shared" ref="AK139:AN139" si="496">AF139-AF140</f>
        <v>1.09139364212751e-9</v>
      </c>
      <c r="AL139">
        <f t="shared" si="496"/>
        <v>3125.00000000005</v>
      </c>
      <c r="AM139">
        <f t="shared" si="496"/>
        <v>2500.00000000002</v>
      </c>
      <c r="AN139">
        <f t="shared" si="496"/>
        <v>-2500</v>
      </c>
    </row>
    <row r="140" spans="4:40">
      <c r="D140" s="28">
        <f t="shared" si="291"/>
        <v>4.6</v>
      </c>
      <c r="E140" s="32">
        <f>-E283*180/PI()*RStart30!$B$23</f>
        <v>32.239035950211</v>
      </c>
      <c r="F140" s="32">
        <f>F283*180/PI()*RStart30!$B$23</f>
        <v>26.0423512916334</v>
      </c>
      <c r="G140" s="32">
        <f>G283*180/PI()*RStart30!$B$23</f>
        <v>9.62792211314785</v>
      </c>
      <c r="H140" s="32">
        <f>-H283*180/PI()*RStart30!$B$23</f>
        <v>34.1650322034445</v>
      </c>
      <c r="I140" s="58">
        <f t="shared" si="286"/>
        <v>4.6</v>
      </c>
      <c r="J140" s="24">
        <f>-TRUNC(K$3*J$3*(G$3-H$3*SIN((E140+J$9)*PI()/180)-SQRT(I$3^2-(E$3-F$3-H$3*COS((E140+J$9)*PI()/180))^2))/5)</f>
        <v>-49192</v>
      </c>
      <c r="K140" s="24">
        <f>-TRUNC(U$3*T$3*(Q$3-R$3*SIN((F140+K$9)*PI()/180)-SQRT(S$3^2-(O$3-P$3-R$3*COS((F140+K$9)*PI()/180))^2))/5)</f>
        <v>-47495</v>
      </c>
      <c r="L140" s="24">
        <f>-TRUNC(U$3*T$3*(Q$3-R$3*SIN((G140+L$9)*PI()/180)-SQRT(S$3^2-(O$3-P$3-R$3*COS((G140+L$9)*PI()/180))^2))/5)</f>
        <v>-16563</v>
      </c>
      <c r="M140" s="25">
        <f>-TRUNC(K$3*J$3*(G$3-H$3*SIN((H140+M$9)*PI()/180)-SQRT(I$3^2-(E$3-F$3-H$3*COS((H140+M$9)*PI()/180))^2))/5)</f>
        <v>-53363</v>
      </c>
      <c r="N140" s="59">
        <f t="shared" si="492"/>
        <v>4.6</v>
      </c>
      <c r="O140" s="60">
        <f t="shared" si="292"/>
        <v>74799.9999999999</v>
      </c>
      <c r="P140" s="60">
        <f t="shared" si="293"/>
        <v>3025</v>
      </c>
      <c r="Q140" s="60">
        <f t="shared" si="294"/>
        <v>5350</v>
      </c>
      <c r="R140" s="60">
        <f t="shared" si="295"/>
        <v>-425</v>
      </c>
      <c r="T140" s="1">
        <f>RStart30!$T$25</f>
        <v>0.04</v>
      </c>
      <c r="V140" s="1">
        <f t="shared" ref="V140:Y140" si="497">(O140-O139)/$T$25</f>
        <v>-75625</v>
      </c>
      <c r="W140" s="1">
        <f t="shared" si="497"/>
        <v>-6250</v>
      </c>
      <c r="X140" s="1">
        <f t="shared" si="497"/>
        <v>5625</v>
      </c>
      <c r="Y140" s="1">
        <f t="shared" si="497"/>
        <v>13750</v>
      </c>
      <c r="AA140">
        <f t="shared" ref="AA140:AD140" si="498">V140-V141</f>
        <v>9999.99999999964</v>
      </c>
      <c r="AB140">
        <f t="shared" si="498"/>
        <v>-1.18234311230481e-11</v>
      </c>
      <c r="AC140">
        <f t="shared" si="498"/>
        <v>-625</v>
      </c>
      <c r="AD140">
        <f t="shared" si="498"/>
        <v>625</v>
      </c>
      <c r="AF140">
        <f t="shared" ref="AF140:AI140" si="499">AA140-AA141</f>
        <v>1249.99999999927</v>
      </c>
      <c r="AG140">
        <f t="shared" si="499"/>
        <v>-1250.00000000002</v>
      </c>
      <c r="AH140">
        <f t="shared" si="499"/>
        <v>-1250.00000000002</v>
      </c>
      <c r="AI140">
        <f t="shared" si="499"/>
        <v>1250</v>
      </c>
      <c r="AK140">
        <f t="shared" ref="AK140:AN140" si="500">AF140-AF141</f>
        <v>-625.000000001091</v>
      </c>
      <c r="AL140">
        <f t="shared" si="500"/>
        <v>-1875.00000000005</v>
      </c>
      <c r="AM140">
        <f t="shared" si="500"/>
        <v>-2500.00000000007</v>
      </c>
      <c r="AN140">
        <f t="shared" si="500"/>
        <v>1875</v>
      </c>
    </row>
    <row r="141" spans="4:40">
      <c r="D141" s="28">
        <f t="shared" si="291"/>
        <v>4.64</v>
      </c>
      <c r="E141" s="32">
        <f>-E284*180/PI()*RStart30!$B$23</f>
        <v>30.8954720940959</v>
      </c>
      <c r="F141" s="32">
        <f>F284*180/PI()*RStart30!$B$23</f>
        <v>25.9853647947381</v>
      </c>
      <c r="G141" s="32">
        <f>G284*180/PI()*RStart30!$B$23</f>
        <v>9.50354878946009</v>
      </c>
      <c r="H141" s="32">
        <f>-H284*180/PI()*RStart30!$B$23</f>
        <v>34.1629996929621</v>
      </c>
      <c r="I141" s="58">
        <f t="shared" si="286"/>
        <v>4.64</v>
      </c>
      <c r="J141" s="24">
        <f>-TRUNC(K$3*J$3*(G$3-H$3*SIN((E141+J$9)*PI()/180)-SQRT(I$3^2-(E$3-F$3-H$3*COS((E141+J$9)*PI()/180))^2))/5)</f>
        <v>-46337</v>
      </c>
      <c r="K141" s="24">
        <f>-TRUNC(U$3*T$3*(Q$3-R$3*SIN((F141+K$9)*PI()/180)-SQRT(S$3^2-(O$3-P$3-R$3*COS((F141+K$9)*PI()/180))^2))/5)</f>
        <v>-47384</v>
      </c>
      <c r="L141" s="24">
        <f>-TRUNC(U$3*T$3*(Q$3-R$3*SIN((G141+L$9)*PI()/180)-SQRT(S$3^2-(O$3-P$3-R$3*COS((G141+L$9)*PI()/180))^2))/5)</f>
        <v>-16339</v>
      </c>
      <c r="M141" s="25">
        <f>-TRUNC(K$3*J$3*(G$3-H$3*SIN((H141+M$9)*PI()/180)-SQRT(I$3^2-(E$3-F$3-H$3*COS((H141+M$9)*PI()/180))^2))/5)</f>
        <v>-53359</v>
      </c>
      <c r="N141" s="59">
        <f t="shared" si="492"/>
        <v>4.64</v>
      </c>
      <c r="O141" s="60">
        <f t="shared" si="292"/>
        <v>71374.9999999999</v>
      </c>
      <c r="P141" s="60">
        <f t="shared" si="293"/>
        <v>2775</v>
      </c>
      <c r="Q141" s="60">
        <f t="shared" si="294"/>
        <v>5600</v>
      </c>
      <c r="R141" s="60">
        <f t="shared" si="295"/>
        <v>99.9999999999999</v>
      </c>
      <c r="T141" s="1">
        <f>RStart30!$T$25</f>
        <v>0.04</v>
      </c>
      <c r="V141" s="1">
        <f t="shared" ref="V141:Y141" si="501">(O141-O140)/$T$25</f>
        <v>-85624.9999999996</v>
      </c>
      <c r="W141" s="1">
        <f t="shared" si="501"/>
        <v>-6249.99999999999</v>
      </c>
      <c r="X141" s="1">
        <f t="shared" si="501"/>
        <v>6250</v>
      </c>
      <c r="Y141" s="1">
        <f t="shared" si="501"/>
        <v>13125</v>
      </c>
      <c r="AA141">
        <f t="shared" ref="AA141:AD141" si="502">V141-V142</f>
        <v>8750.00000000036</v>
      </c>
      <c r="AB141">
        <f t="shared" si="502"/>
        <v>1250.00000000001</v>
      </c>
      <c r="AC141">
        <f t="shared" si="502"/>
        <v>625.000000000023</v>
      </c>
      <c r="AD141">
        <f t="shared" si="502"/>
        <v>-625</v>
      </c>
      <c r="AF141">
        <f t="shared" ref="AF141:AI141" si="503">AA141-AA142</f>
        <v>1875.00000000036</v>
      </c>
      <c r="AG141">
        <f t="shared" si="503"/>
        <v>625.000000000024</v>
      </c>
      <c r="AH141">
        <f t="shared" si="503"/>
        <v>1250.00000000005</v>
      </c>
      <c r="AI141">
        <f t="shared" si="503"/>
        <v>-625</v>
      </c>
      <c r="AK141">
        <f t="shared" ref="AK141:AN141" si="504">AF141-AF142</f>
        <v>625.000000000175</v>
      </c>
      <c r="AL141">
        <f t="shared" si="504"/>
        <v>-624.999999999958</v>
      </c>
      <c r="AM141">
        <f t="shared" si="504"/>
        <v>2500.00000000007</v>
      </c>
      <c r="AN141">
        <f t="shared" si="504"/>
        <v>-625</v>
      </c>
    </row>
    <row r="142" spans="4:40">
      <c r="D142" s="28">
        <f t="shared" si="291"/>
        <v>4.68</v>
      </c>
      <c r="E142" s="32">
        <f>-E285*180/PI()*RStart30!$B$23</f>
        <v>29.6010956333687</v>
      </c>
      <c r="F142" s="32">
        <f>F285*180/PI()*RStart30!$B$23</f>
        <v>25.934381806916</v>
      </c>
      <c r="G142" s="32">
        <f>G285*180/PI()*RStart30!$B$23</f>
        <v>9.37371512068896</v>
      </c>
      <c r="H142" s="32">
        <f>-H285*180/PI()*RStart30!$B$23</f>
        <v>34.1510364487913</v>
      </c>
      <c r="I142" s="58">
        <f t="shared" si="286"/>
        <v>4.68</v>
      </c>
      <c r="J142" s="24">
        <f>-TRUNC(K$3*J$3*(G$3-H$3*SIN((E142+J$9)*PI()/180)-SQRT(I$3^2-(E$3-F$3-H$3*COS((E142+J$9)*PI()/180))^2))/5)</f>
        <v>-43633</v>
      </c>
      <c r="K142" s="24">
        <f>-TRUNC(U$3*T$3*(Q$3-R$3*SIN((F142+K$9)*PI()/180)-SQRT(S$3^2-(O$3-P$3-R$3*COS((F142+K$9)*PI()/180))^2))/5)</f>
        <v>-47285</v>
      </c>
      <c r="L142" s="24">
        <f>-TRUNC(U$3*T$3*(Q$3-R$3*SIN((G142+L$9)*PI()/180)-SQRT(S$3^2-(O$3-P$3-R$3*COS((G142+L$9)*PI()/180))^2))/5)</f>
        <v>-16106</v>
      </c>
      <c r="M142" s="25">
        <f>-TRUNC(K$3*J$3*(G$3-H$3*SIN((H142+M$9)*PI()/180)-SQRT(I$3^2-(E$3-F$3-H$3*COS((H142+M$9)*PI()/180))^2))/5)</f>
        <v>-53333</v>
      </c>
      <c r="N142" s="59">
        <f t="shared" si="492"/>
        <v>4.68</v>
      </c>
      <c r="O142" s="60">
        <f t="shared" si="292"/>
        <v>67599.9999999999</v>
      </c>
      <c r="P142" s="60">
        <f t="shared" si="293"/>
        <v>2475</v>
      </c>
      <c r="Q142" s="60">
        <f t="shared" si="294"/>
        <v>5824.99999999999</v>
      </c>
      <c r="R142" s="60">
        <f t="shared" si="295"/>
        <v>649.999999999999</v>
      </c>
      <c r="T142" s="1">
        <f>RStart30!$T$25</f>
        <v>0.04</v>
      </c>
      <c r="V142" s="1">
        <f t="shared" ref="V142:Y142" si="505">(O142-O141)/$T$25</f>
        <v>-94375</v>
      </c>
      <c r="W142" s="1">
        <f t="shared" si="505"/>
        <v>-7500</v>
      </c>
      <c r="X142" s="1">
        <f t="shared" si="505"/>
        <v>5624.99999999998</v>
      </c>
      <c r="Y142" s="1">
        <f t="shared" si="505"/>
        <v>13750</v>
      </c>
      <c r="AA142">
        <f t="shared" ref="AA142:AD142" si="506">V142-V143</f>
        <v>6875</v>
      </c>
      <c r="AB142">
        <f t="shared" si="506"/>
        <v>624.999999999988</v>
      </c>
      <c r="AC142">
        <f t="shared" si="506"/>
        <v>-625.000000000023</v>
      </c>
      <c r="AD142">
        <f t="shared" si="506"/>
        <v>0</v>
      </c>
      <c r="AF142">
        <f t="shared" ref="AF142:AI142" si="507">AA142-AA143</f>
        <v>1250.00000000019</v>
      </c>
      <c r="AG142">
        <f t="shared" si="507"/>
        <v>1249.99999999998</v>
      </c>
      <c r="AH142">
        <f t="shared" si="507"/>
        <v>-1250.00000000002</v>
      </c>
      <c r="AI142">
        <f t="shared" si="507"/>
        <v>0</v>
      </c>
      <c r="AK142">
        <f t="shared" ref="AK142:AN142" si="508">AF142-AF143</f>
        <v>625.000000000568</v>
      </c>
      <c r="AL142">
        <f t="shared" si="508"/>
        <v>3124.99999999998</v>
      </c>
      <c r="AM142">
        <f t="shared" si="508"/>
        <v>-2500.00000000002</v>
      </c>
      <c r="AN142">
        <f t="shared" si="508"/>
        <v>624.999999999995</v>
      </c>
    </row>
    <row r="143" spans="4:40">
      <c r="D143" s="28">
        <f t="shared" si="291"/>
        <v>4.72</v>
      </c>
      <c r="E143" s="32">
        <f>-E286*180/PI()*RStart30!$B$23</f>
        <v>28.3628254344762</v>
      </c>
      <c r="F143" s="32">
        <f>F286*180/PI()*RStart30!$B$23</f>
        <v>25.8898113054412</v>
      </c>
      <c r="G143" s="32">
        <f>G286*180/PI()*RStart30!$B$23</f>
        <v>9.23843107630009</v>
      </c>
      <c r="H143" s="32">
        <f>-H286*180/PI()*RStart30!$B$23</f>
        <v>34.129130839889</v>
      </c>
      <c r="I143" s="58">
        <f t="shared" si="286"/>
        <v>4.72</v>
      </c>
      <c r="J143" s="24">
        <f>-TRUNC(K$3*J$3*(G$3-H$3*SIN((E143+J$9)*PI()/180)-SQRT(I$3^2-(E$3-F$3-H$3*COS((E143+J$9)*PI()/180))^2))/5)</f>
        <v>-41091</v>
      </c>
      <c r="K143" s="24">
        <f>-TRUNC(U$3*T$3*(Q$3-R$3*SIN((F143+K$9)*PI()/180)-SQRT(S$3^2-(O$3-P$3-R$3*COS((F143+K$9)*PI()/180))^2))/5)</f>
        <v>-47199</v>
      </c>
      <c r="L143" s="24">
        <f>-TRUNC(U$3*T$3*(Q$3-R$3*SIN((G143+L$9)*PI()/180)-SQRT(S$3^2-(O$3-P$3-R$3*COS((G143+L$9)*PI()/180))^2))/5)</f>
        <v>-15863</v>
      </c>
      <c r="M143" s="25">
        <f>-TRUNC(K$3*J$3*(G$3-H$3*SIN((H143+M$9)*PI()/180)-SQRT(I$3^2-(E$3-F$3-H$3*COS((H143+M$9)*PI()/180))^2))/5)</f>
        <v>-53285</v>
      </c>
      <c r="N143" s="59">
        <f t="shared" si="492"/>
        <v>4.72</v>
      </c>
      <c r="O143" s="60">
        <f t="shared" si="292"/>
        <v>63549.9999999999</v>
      </c>
      <c r="P143" s="60">
        <f t="shared" si="293"/>
        <v>2150</v>
      </c>
      <c r="Q143" s="60">
        <f t="shared" si="294"/>
        <v>6074.99999999999</v>
      </c>
      <c r="R143" s="60">
        <f t="shared" si="295"/>
        <v>1200</v>
      </c>
      <c r="T143" s="1">
        <f>RStart30!$T$25</f>
        <v>0.04</v>
      </c>
      <c r="V143" s="1">
        <f t="shared" ref="V143:Y143" si="509">(O143-O142)/$T$25</f>
        <v>-101250</v>
      </c>
      <c r="W143" s="1">
        <f t="shared" si="509"/>
        <v>-8124.99999999999</v>
      </c>
      <c r="X143" s="1">
        <f t="shared" si="509"/>
        <v>6250</v>
      </c>
      <c r="Y143" s="1">
        <f t="shared" si="509"/>
        <v>13750</v>
      </c>
      <c r="AA143">
        <f t="shared" ref="AA143:AD143" si="510">V143-V144</f>
        <v>5624.99999999981</v>
      </c>
      <c r="AB143">
        <f t="shared" si="510"/>
        <v>-624.999999999994</v>
      </c>
      <c r="AC143">
        <f t="shared" si="510"/>
        <v>625</v>
      </c>
      <c r="AD143">
        <f t="shared" si="510"/>
        <v>0</v>
      </c>
      <c r="AF143">
        <f t="shared" ref="AF143:AI143" si="511">AA143-AA144</f>
        <v>624.999999999622</v>
      </c>
      <c r="AG143">
        <f t="shared" si="511"/>
        <v>-1874.99999999999</v>
      </c>
      <c r="AH143">
        <f t="shared" si="511"/>
        <v>1250</v>
      </c>
      <c r="AI143">
        <f t="shared" si="511"/>
        <v>-624.999999999995</v>
      </c>
      <c r="AK143">
        <f t="shared" ref="AK143:AN143" si="512">AF143-AF144</f>
        <v>-2500.00000000076</v>
      </c>
      <c r="AL143">
        <f t="shared" si="512"/>
        <v>-3124.99999999999</v>
      </c>
      <c r="AM143">
        <f t="shared" si="512"/>
        <v>2500.00000000002</v>
      </c>
      <c r="AN143">
        <f t="shared" si="512"/>
        <v>-1874.99999999997</v>
      </c>
    </row>
    <row r="144" spans="4:40">
      <c r="D144" s="28">
        <f t="shared" si="291"/>
        <v>4.76</v>
      </c>
      <c r="E144" s="32">
        <f>-E287*180/PI()*RStart30!$B$23</f>
        <v>27.1871533957159</v>
      </c>
      <c r="F144" s="32">
        <f>F287*180/PI()*RStart30!$B$23</f>
        <v>25.8519661252699</v>
      </c>
      <c r="G144" s="32">
        <f>G287*180/PI()*RStart30!$B$23</f>
        <v>9.09772180914068</v>
      </c>
      <c r="H144" s="32">
        <f>-H287*180/PI()*RStart30!$B$23</f>
        <v>34.0973010290172</v>
      </c>
      <c r="I144" s="58">
        <f t="shared" si="286"/>
        <v>4.76</v>
      </c>
      <c r="J144" s="24">
        <f>-TRUNC(K$3*J$3*(G$3-H$3*SIN((E144+J$9)*PI()/180)-SQRT(I$3^2-(E$3-F$3-H$3*COS((E144+J$9)*PI()/180))^2))/5)</f>
        <v>-38720</v>
      </c>
      <c r="K144" s="24">
        <f>-TRUNC(U$3*T$3*(Q$3-R$3*SIN((F144+K$9)*PI()/180)-SQRT(S$3^2-(O$3-P$3-R$3*COS((F144+K$9)*PI()/180))^2))/5)</f>
        <v>-47125</v>
      </c>
      <c r="L144" s="24">
        <f>-TRUNC(U$3*T$3*(Q$3-R$3*SIN((G144+L$9)*PI()/180)-SQRT(S$3^2-(O$3-P$3-R$3*COS((G144+L$9)*PI()/180))^2))/5)</f>
        <v>-15611</v>
      </c>
      <c r="M144" s="25">
        <f>-TRUNC(K$3*J$3*(G$3-H$3*SIN((H144+M$9)*PI()/180)-SQRT(I$3^2-(E$3-F$3-H$3*COS((H144+M$9)*PI()/180))^2))/5)</f>
        <v>-53215</v>
      </c>
      <c r="N144" s="59">
        <f t="shared" si="492"/>
        <v>4.76</v>
      </c>
      <c r="O144" s="60">
        <f t="shared" si="292"/>
        <v>59274.9999999999</v>
      </c>
      <c r="P144" s="60">
        <f t="shared" si="293"/>
        <v>1850</v>
      </c>
      <c r="Q144" s="60">
        <f t="shared" si="294"/>
        <v>6299.99999999999</v>
      </c>
      <c r="R144" s="60">
        <f t="shared" si="295"/>
        <v>1750</v>
      </c>
      <c r="T144" s="1">
        <f>RStart30!$T$25</f>
        <v>0.04</v>
      </c>
      <c r="V144" s="1">
        <f t="shared" ref="V144:Y144" si="513">(O144-O143)/$T$25</f>
        <v>-106875</v>
      </c>
      <c r="W144" s="1">
        <f t="shared" si="513"/>
        <v>-7499.99999999999</v>
      </c>
      <c r="X144" s="1">
        <f t="shared" si="513"/>
        <v>5625</v>
      </c>
      <c r="Y144" s="1">
        <f t="shared" si="513"/>
        <v>13750</v>
      </c>
      <c r="AA144">
        <f t="shared" ref="AA144:AD144" si="514">V144-V145</f>
        <v>5000.00000000019</v>
      </c>
      <c r="AB144">
        <f t="shared" si="514"/>
        <v>1250</v>
      </c>
      <c r="AC144">
        <f t="shared" si="514"/>
        <v>-625</v>
      </c>
      <c r="AD144">
        <f t="shared" si="514"/>
        <v>624.999999999995</v>
      </c>
      <c r="AF144">
        <f t="shared" ref="AF144:AI144" si="515">AA144-AA145</f>
        <v>3125.00000000038</v>
      </c>
      <c r="AG144">
        <f t="shared" si="515"/>
        <v>1250</v>
      </c>
      <c r="AH144">
        <f t="shared" si="515"/>
        <v>-1250.00000000002</v>
      </c>
      <c r="AI144">
        <f t="shared" si="515"/>
        <v>1249.99999999998</v>
      </c>
      <c r="AK144">
        <f t="shared" ref="AK144:AN144" si="516">AF144-AF145</f>
        <v>3750.00000000076</v>
      </c>
      <c r="AL144">
        <f t="shared" si="516"/>
        <v>1250</v>
      </c>
      <c r="AM144">
        <f t="shared" si="516"/>
        <v>-1875.00000000007</v>
      </c>
      <c r="AN144">
        <f t="shared" si="516"/>
        <v>3124.99999999993</v>
      </c>
    </row>
    <row r="145" spans="4:40">
      <c r="D145" s="28">
        <f t="shared" si="291"/>
        <v>4.8</v>
      </c>
      <c r="E145" s="32">
        <f>-E288*180/PI()*RStart30!$B$23</f>
        <v>26.0800963760779</v>
      </c>
      <c r="F145" s="32">
        <f>F288*180/PI()*RStart30!$B$23</f>
        <v>25.8210684021392</v>
      </c>
      <c r="G145" s="32">
        <f>G288*180/PI()*RStart30!$B$23</f>
        <v>8.95162817110153</v>
      </c>
      <c r="H145" s="32">
        <f>-H288*180/PI()*RStart30!$B$23</f>
        <v>34.0555955457011</v>
      </c>
      <c r="I145" s="58">
        <f t="shared" si="286"/>
        <v>4.8</v>
      </c>
      <c r="J145" s="24">
        <f>-TRUNC(K$3*J$3*(G$3-H$3*SIN((E145+J$9)*PI()/180)-SQRT(I$3^2-(E$3-F$3-H$3*COS((E145+J$9)*PI()/180))^2))/5)</f>
        <v>-36528</v>
      </c>
      <c r="K145" s="24">
        <f>-TRUNC(U$3*T$3*(Q$3-R$3*SIN((F145+K$9)*PI()/180)-SQRT(S$3^2-(O$3-P$3-R$3*COS((F145+K$9)*PI()/180))^2))/5)</f>
        <v>-47065</v>
      </c>
      <c r="L145" s="24">
        <f>-TRUNC(U$3*T$3*(Q$3-R$3*SIN((G145+L$9)*PI()/180)-SQRT(S$3^2-(O$3-P$3-R$3*COS((G145+L$9)*PI()/180))^2))/5)</f>
        <v>-15349</v>
      </c>
      <c r="M145" s="25">
        <f>-TRUNC(K$3*J$3*(G$3-H$3*SIN((H145+M$9)*PI()/180)-SQRT(I$3^2-(E$3-F$3-H$3*COS((H145+M$9)*PI()/180))^2))/5)</f>
        <v>-53124</v>
      </c>
      <c r="N145" s="59">
        <f t="shared" si="492"/>
        <v>4.8</v>
      </c>
      <c r="O145" s="60">
        <f t="shared" si="292"/>
        <v>54799.9999999999</v>
      </c>
      <c r="P145" s="60">
        <f t="shared" si="293"/>
        <v>1500</v>
      </c>
      <c r="Q145" s="60">
        <f t="shared" si="294"/>
        <v>6549.99999999999</v>
      </c>
      <c r="R145" s="60">
        <f t="shared" si="295"/>
        <v>2275</v>
      </c>
      <c r="T145" s="1">
        <f>RStart30!$T$25</f>
        <v>0.04</v>
      </c>
      <c r="V145" s="1">
        <f t="shared" ref="V145:Y145" si="517">(O145-O144)/$T$25</f>
        <v>-111875</v>
      </c>
      <c r="W145" s="1">
        <f t="shared" si="517"/>
        <v>-8749.99999999999</v>
      </c>
      <c r="X145" s="1">
        <f t="shared" si="517"/>
        <v>6250</v>
      </c>
      <c r="Y145" s="1">
        <f t="shared" si="517"/>
        <v>13125</v>
      </c>
      <c r="AA145">
        <f t="shared" ref="AA145:AD145" si="518">V145-V146</f>
        <v>1874.99999999981</v>
      </c>
      <c r="AB145">
        <f t="shared" si="518"/>
        <v>0</v>
      </c>
      <c r="AC145">
        <f t="shared" si="518"/>
        <v>625.000000000023</v>
      </c>
      <c r="AD145">
        <f t="shared" si="518"/>
        <v>-624.999999999982</v>
      </c>
      <c r="AF145">
        <f t="shared" ref="AF145:AI145" si="519">AA145-AA146</f>
        <v>-625.000000000378</v>
      </c>
      <c r="AG145">
        <f t="shared" si="519"/>
        <v>0</v>
      </c>
      <c r="AH145">
        <f t="shared" si="519"/>
        <v>625.000000000045</v>
      </c>
      <c r="AI145">
        <f t="shared" si="519"/>
        <v>-1874.99999999996</v>
      </c>
      <c r="AK145">
        <f t="shared" ref="AK145:AN145" si="520">AF145-AF146</f>
        <v>-1875.00000000076</v>
      </c>
      <c r="AL145">
        <f t="shared" si="520"/>
        <v>-625.000000000002</v>
      </c>
      <c r="AM145">
        <f t="shared" si="520"/>
        <v>1250.00000000007</v>
      </c>
      <c r="AN145">
        <f t="shared" si="520"/>
        <v>-4374.99999999991</v>
      </c>
    </row>
    <row r="146" spans="4:40">
      <c r="D146" s="28">
        <f t="shared" si="291"/>
        <v>4.84</v>
      </c>
      <c r="E146" s="32">
        <f>-E289*180/PI()*RStart30!$B$23</f>
        <v>25.0471476084227</v>
      </c>
      <c r="F146" s="32">
        <f>F289*180/PI()*RStart30!$B$23</f>
        <v>25.7972545000044</v>
      </c>
      <c r="G146" s="32">
        <f>G289*180/PI()*RStart30!$B$23</f>
        <v>8.80020728607481</v>
      </c>
      <c r="H146" s="32">
        <f>-H289*180/PI()*RStart30!$B$23</f>
        <v>34.004094661328</v>
      </c>
      <c r="I146" s="58">
        <f t="shared" si="286"/>
        <v>4.84</v>
      </c>
      <c r="J146" s="24">
        <f>-TRUNC(K$3*J$3*(G$3-H$3*SIN((E146+J$9)*PI()/180)-SQRT(I$3^2-(E$3-F$3-H$3*COS((E146+J$9)*PI()/180))^2))/5)</f>
        <v>-34518</v>
      </c>
      <c r="K146" s="24">
        <f>-TRUNC(U$3*T$3*(Q$3-R$3*SIN((F146+K$9)*PI()/180)-SQRT(S$3^2-(O$3-P$3-R$3*COS((F146+K$9)*PI()/180))^2))/5)</f>
        <v>-47019</v>
      </c>
      <c r="L146" s="24">
        <f>-TRUNC(U$3*T$3*(Q$3-R$3*SIN((G146+L$9)*PI()/180)-SQRT(S$3^2-(O$3-P$3-R$3*COS((G146+L$9)*PI()/180))^2))/5)</f>
        <v>-15078</v>
      </c>
      <c r="M146" s="25">
        <f>-TRUNC(K$3*J$3*(G$3-H$3*SIN((H146+M$9)*PI()/180)-SQRT(I$3^2-(E$3-F$3-H$3*COS((H146+M$9)*PI()/180))^2))/5)</f>
        <v>-53011</v>
      </c>
      <c r="N146" s="59">
        <f t="shared" si="492"/>
        <v>4.84</v>
      </c>
      <c r="O146" s="60">
        <f t="shared" si="292"/>
        <v>50250</v>
      </c>
      <c r="P146" s="60">
        <f t="shared" si="293"/>
        <v>1150</v>
      </c>
      <c r="Q146" s="60">
        <f t="shared" si="294"/>
        <v>6774.99999999999</v>
      </c>
      <c r="R146" s="60">
        <f t="shared" si="295"/>
        <v>2825</v>
      </c>
      <c r="T146" s="1">
        <f>RStart30!$T$25</f>
        <v>0.04</v>
      </c>
      <c r="V146" s="1">
        <f t="shared" ref="V146:Y146" si="521">(O146-O145)/$T$25</f>
        <v>-113750</v>
      </c>
      <c r="W146" s="1">
        <f t="shared" si="521"/>
        <v>-8749.99999999999</v>
      </c>
      <c r="X146" s="1">
        <f t="shared" si="521"/>
        <v>5624.99999999998</v>
      </c>
      <c r="Y146" s="1">
        <f t="shared" si="521"/>
        <v>13750</v>
      </c>
      <c r="AA146">
        <f t="shared" ref="AA146:AD146" si="522">V146-V147</f>
        <v>2500.00000000019</v>
      </c>
      <c r="AB146">
        <f t="shared" si="522"/>
        <v>0</v>
      </c>
      <c r="AC146">
        <f t="shared" si="522"/>
        <v>-2.27373675443232e-11</v>
      </c>
      <c r="AD146">
        <f t="shared" si="522"/>
        <v>1249.99999999998</v>
      </c>
      <c r="AF146">
        <f t="shared" ref="AF146:AI146" si="523">AA146-AA147</f>
        <v>1250.00000000038</v>
      </c>
      <c r="AG146">
        <f t="shared" si="523"/>
        <v>625.000000000002</v>
      </c>
      <c r="AH146">
        <f t="shared" si="523"/>
        <v>-625.000000000023</v>
      </c>
      <c r="AI146">
        <f t="shared" si="523"/>
        <v>2499.99999999995</v>
      </c>
      <c r="AK146">
        <f t="shared" ref="AK146:AN146" si="524">AF146-AF147</f>
        <v>-1249.99999999943</v>
      </c>
      <c r="AL146">
        <f t="shared" si="524"/>
        <v>2500</v>
      </c>
      <c r="AM146">
        <f t="shared" si="524"/>
        <v>-2500.00000000002</v>
      </c>
      <c r="AN146">
        <f t="shared" si="524"/>
        <v>5624.99999999991</v>
      </c>
    </row>
    <row r="147" spans="4:40">
      <c r="D147" s="28">
        <f t="shared" si="291"/>
        <v>4.88</v>
      </c>
      <c r="E147" s="32">
        <f>-E290*180/PI()*RStart30!$B$23</f>
        <v>24.0932289720981</v>
      </c>
      <c r="F147" s="32">
        <f>F290*180/PI()*RStart30!$B$23</f>
        <v>25.7805808552083</v>
      </c>
      <c r="G147" s="32">
        <f>G290*180/PI()*RStart30!$B$23</f>
        <v>8.6435330656161</v>
      </c>
      <c r="H147" s="32">
        <f>-H290*180/PI()*RStart30!$B$23</f>
        <v>33.9429110766961</v>
      </c>
      <c r="I147" s="58">
        <f t="shared" si="286"/>
        <v>4.88</v>
      </c>
      <c r="J147" s="24">
        <f>-TRUNC(K$3*J$3*(G$3-H$3*SIN((E147+J$9)*PI()/180)-SQRT(I$3^2-(E$3-F$3-H$3*COS((E147+J$9)*PI()/180))^2))/5)</f>
        <v>-32694</v>
      </c>
      <c r="K147" s="24">
        <f>-TRUNC(U$3*T$3*(Q$3-R$3*SIN((F147+K$9)*PI()/180)-SQRT(S$3^2-(O$3-P$3-R$3*COS((F147+K$9)*PI()/180))^2))/5)</f>
        <v>-46987</v>
      </c>
      <c r="L147" s="24">
        <f>-TRUNC(U$3*T$3*(Q$3-R$3*SIN((G147+L$9)*PI()/180)-SQRT(S$3^2-(O$3-P$3-R$3*COS((G147+L$9)*PI()/180))^2))/5)</f>
        <v>-14798</v>
      </c>
      <c r="M147" s="25">
        <f>-TRUNC(K$3*J$3*(G$3-H$3*SIN((H147+M$9)*PI()/180)-SQRT(I$3^2-(E$3-F$3-H$3*COS((H147+M$9)*PI()/180))^2))/5)</f>
        <v>-52878</v>
      </c>
      <c r="N147" s="59">
        <f t="shared" si="492"/>
        <v>4.88</v>
      </c>
      <c r="O147" s="60">
        <f t="shared" si="292"/>
        <v>45600</v>
      </c>
      <c r="P147" s="60">
        <f t="shared" si="293"/>
        <v>799.999999999999</v>
      </c>
      <c r="Q147" s="60">
        <f t="shared" si="294"/>
        <v>6999.99999999999</v>
      </c>
      <c r="R147" s="60">
        <f t="shared" si="295"/>
        <v>3325</v>
      </c>
      <c r="T147" s="1">
        <f>RStart30!$T$25</f>
        <v>0.04</v>
      </c>
      <c r="V147" s="1">
        <f t="shared" ref="V147:Y147" si="525">(O147-O146)/$T$25</f>
        <v>-116250</v>
      </c>
      <c r="W147" s="1">
        <f t="shared" si="525"/>
        <v>-8749.99999999999</v>
      </c>
      <c r="X147" s="1">
        <f t="shared" si="525"/>
        <v>5625</v>
      </c>
      <c r="Y147" s="1">
        <f t="shared" si="525"/>
        <v>12500</v>
      </c>
      <c r="AA147">
        <f t="shared" ref="AA147:AD147" si="526">V147-V148</f>
        <v>1249.99999999981</v>
      </c>
      <c r="AB147">
        <f t="shared" si="526"/>
        <v>-625.000000000002</v>
      </c>
      <c r="AC147">
        <f t="shared" si="526"/>
        <v>625</v>
      </c>
      <c r="AD147">
        <f t="shared" si="526"/>
        <v>-1249.99999999998</v>
      </c>
      <c r="AF147">
        <f t="shared" ref="AF147:AI147" si="527">AA147-AA148</f>
        <v>2499.99999999981</v>
      </c>
      <c r="AG147">
        <f t="shared" si="527"/>
        <v>-1875</v>
      </c>
      <c r="AH147">
        <f t="shared" si="527"/>
        <v>1875</v>
      </c>
      <c r="AI147">
        <f t="shared" si="527"/>
        <v>-3124.99999999995</v>
      </c>
      <c r="AK147">
        <f t="shared" ref="AK147:AN147" si="528">AF147-AF148</f>
        <v>3750</v>
      </c>
      <c r="AL147">
        <f t="shared" si="528"/>
        <v>-4999.99999999999</v>
      </c>
      <c r="AM147">
        <f t="shared" si="528"/>
        <v>5000</v>
      </c>
      <c r="AN147">
        <f t="shared" si="528"/>
        <v>-6249.99999999991</v>
      </c>
    </row>
    <row r="148" spans="4:40">
      <c r="D148" s="28">
        <f t="shared" si="291"/>
        <v>4.92</v>
      </c>
      <c r="E148" s="32">
        <f>-E291*180/PI()*RStart30!$B$23</f>
        <v>23.2226424634128</v>
      </c>
      <c r="F148" s="32">
        <f>F291*180/PI()*RStart30!$B$23</f>
        <v>25.7710286747352</v>
      </c>
      <c r="G148" s="32">
        <f>G291*180/PI()*RStart30!$B$23</f>
        <v>8.48169655271904</v>
      </c>
      <c r="H148" s="32">
        <f>-H291*180/PI()*RStart30!$B$23</f>
        <v>33.8721911252262</v>
      </c>
      <c r="I148" s="58">
        <f t="shared" si="286"/>
        <v>4.92</v>
      </c>
      <c r="J148" s="24">
        <f>-TRUNC(K$3*J$3*(G$3-H$3*SIN((E148+J$9)*PI()/180)-SQRT(I$3^2-(E$3-F$3-H$3*COS((E148+J$9)*PI()/180))^2))/5)</f>
        <v>-31058</v>
      </c>
      <c r="K148" s="24">
        <f>-TRUNC(U$3*T$3*(Q$3-R$3*SIN((F148+K$9)*PI()/180)-SQRT(S$3^2-(O$3-P$3-R$3*COS((F148+K$9)*PI()/180))^2))/5)</f>
        <v>-46968</v>
      </c>
      <c r="L148" s="24">
        <f>-TRUNC(U$3*T$3*(Q$3-R$3*SIN((G148+L$9)*PI()/180)-SQRT(S$3^2-(O$3-P$3-R$3*COS((G148+L$9)*PI()/180))^2))/5)</f>
        <v>-14510</v>
      </c>
      <c r="M148" s="25">
        <f>-TRUNC(K$3*J$3*(G$3-H$3*SIN((H148+M$9)*PI()/180)-SQRT(I$3^2-(E$3-F$3-H$3*COS((H148+M$9)*PI()/180))^2))/5)</f>
        <v>-52723</v>
      </c>
      <c r="N148" s="59">
        <f t="shared" si="492"/>
        <v>4.92</v>
      </c>
      <c r="O148" s="60">
        <f t="shared" si="292"/>
        <v>40900</v>
      </c>
      <c r="P148" s="60">
        <f t="shared" si="293"/>
        <v>475</v>
      </c>
      <c r="Q148" s="60">
        <f t="shared" si="294"/>
        <v>7199.99999999999</v>
      </c>
      <c r="R148" s="60">
        <f t="shared" si="295"/>
        <v>3875</v>
      </c>
      <c r="T148" s="1">
        <f>RStart30!$T$25</f>
        <v>0.04</v>
      </c>
      <c r="V148" s="1">
        <f t="shared" ref="V148:Y148" si="529">(O148-O147)/$T$25</f>
        <v>-117500</v>
      </c>
      <c r="W148" s="1">
        <f t="shared" si="529"/>
        <v>-8124.99999999999</v>
      </c>
      <c r="X148" s="1">
        <f t="shared" si="529"/>
        <v>5000</v>
      </c>
      <c r="Y148" s="1">
        <f t="shared" si="529"/>
        <v>13750</v>
      </c>
      <c r="AA148">
        <f t="shared" ref="AA148:AD148" si="530">V148-V149</f>
        <v>-1250</v>
      </c>
      <c r="AB148">
        <f t="shared" si="530"/>
        <v>1250</v>
      </c>
      <c r="AC148">
        <f t="shared" si="530"/>
        <v>-1250</v>
      </c>
      <c r="AD148">
        <f t="shared" si="530"/>
        <v>1874.99999999998</v>
      </c>
      <c r="AF148">
        <f t="shared" ref="AF148:AI148" si="531">AA148-AA149</f>
        <v>-1250.00000000019</v>
      </c>
      <c r="AG148">
        <f t="shared" si="531"/>
        <v>3124.99999999999</v>
      </c>
      <c r="AH148">
        <f t="shared" si="531"/>
        <v>-3125</v>
      </c>
      <c r="AI148">
        <f t="shared" si="531"/>
        <v>3124.99999999995</v>
      </c>
      <c r="AK148">
        <f t="shared" ref="AK148:AN148" si="532">AF148-AF149</f>
        <v>-3125.00000000047</v>
      </c>
      <c r="AL148">
        <f t="shared" si="532"/>
        <v>5624.99999999999</v>
      </c>
      <c r="AM148">
        <f t="shared" si="532"/>
        <v>-6249.99999999998</v>
      </c>
      <c r="AN148">
        <f t="shared" si="532"/>
        <v>6249.99999999991</v>
      </c>
    </row>
    <row r="149" spans="4:40">
      <c r="D149" s="28">
        <f t="shared" si="291"/>
        <v>4.96</v>
      </c>
      <c r="E149" s="32">
        <f>-E292*180/PI()*RStart30!$B$23</f>
        <v>22.4390222390699</v>
      </c>
      <c r="F149" s="32">
        <f>F292*180/PI()*RStart30!$B$23</f>
        <v>25.7685096657889</v>
      </c>
      <c r="G149" s="32">
        <f>G292*180/PI()*RStart30!$B$23</f>
        <v>8.31480666666048</v>
      </c>
      <c r="H149" s="32">
        <f>-H292*180/PI()*RStart30!$B$23</f>
        <v>33.7921159188774</v>
      </c>
      <c r="I149" s="58">
        <f t="shared" si="286"/>
        <v>4.96</v>
      </c>
      <c r="J149" s="24">
        <f>-TRUNC(K$3*J$3*(G$3-H$3*SIN((E149+J$9)*PI()/180)-SQRT(I$3^2-(E$3-F$3-H$3*COS((E149+J$9)*PI()/180))^2))/5)</f>
        <v>-29608</v>
      </c>
      <c r="K149" s="24">
        <f>-TRUNC(U$3*T$3*(Q$3-R$3*SIN((F149+K$9)*PI()/180)-SQRT(S$3^2-(O$3-P$3-R$3*COS((F149+K$9)*PI()/180))^2))/5)</f>
        <v>-46964</v>
      </c>
      <c r="L149" s="24">
        <f>-TRUNC(U$3*T$3*(Q$3-R$3*SIN((G149+L$9)*PI()/180)-SQRT(S$3^2-(O$3-P$3-R$3*COS((G149+L$9)*PI()/180))^2))/5)</f>
        <v>-14212</v>
      </c>
      <c r="M149" s="25">
        <f>-TRUNC(K$3*J$3*(G$3-H$3*SIN((H149+M$9)*PI()/180)-SQRT(I$3^2-(E$3-F$3-H$3*COS((H149+M$9)*PI()/180))^2))/5)</f>
        <v>-52549</v>
      </c>
      <c r="N149" s="59">
        <f t="shared" si="492"/>
        <v>4.96</v>
      </c>
      <c r="O149" s="60">
        <f t="shared" si="292"/>
        <v>36250</v>
      </c>
      <c r="P149" s="60">
        <f t="shared" si="293"/>
        <v>99.9999999999999</v>
      </c>
      <c r="Q149" s="60">
        <f t="shared" si="294"/>
        <v>7449.99999999999</v>
      </c>
      <c r="R149" s="60">
        <f t="shared" si="295"/>
        <v>4350</v>
      </c>
      <c r="T149" s="1">
        <f>RStart30!$T$25</f>
        <v>0.04</v>
      </c>
      <c r="V149" s="1">
        <f t="shared" ref="V149:Y149" si="533">(O149-O148)/$T$25</f>
        <v>-116250</v>
      </c>
      <c r="W149" s="1">
        <f t="shared" si="533"/>
        <v>-9374.99999999999</v>
      </c>
      <c r="X149" s="1">
        <f t="shared" si="533"/>
        <v>6250</v>
      </c>
      <c r="Y149" s="1">
        <f t="shared" si="533"/>
        <v>11875</v>
      </c>
      <c r="AA149">
        <f t="shared" ref="AA149:AD149" si="534">V149-V150</f>
        <v>1.89174897968769e-10</v>
      </c>
      <c r="AB149">
        <f t="shared" si="534"/>
        <v>-1875</v>
      </c>
      <c r="AC149">
        <f t="shared" si="534"/>
        <v>1875</v>
      </c>
      <c r="AD149">
        <f t="shared" si="534"/>
        <v>-1249.99999999998</v>
      </c>
      <c r="AF149">
        <f t="shared" ref="AF149:AI149" si="535">AA149-AA150</f>
        <v>1875.00000000028</v>
      </c>
      <c r="AG149">
        <f t="shared" si="535"/>
        <v>-2499.99999999999</v>
      </c>
      <c r="AH149">
        <f t="shared" si="535"/>
        <v>3124.99999999998</v>
      </c>
      <c r="AI149">
        <f t="shared" si="535"/>
        <v>-3124.99999999995</v>
      </c>
      <c r="AK149">
        <f t="shared" ref="AK149:AN149" si="536">AF149-AF150</f>
        <v>625.000000000364</v>
      </c>
      <c r="AL149">
        <f t="shared" si="536"/>
        <v>-3124.99999999999</v>
      </c>
      <c r="AM149">
        <f t="shared" si="536"/>
        <v>4999.99999999993</v>
      </c>
      <c r="AN149">
        <f t="shared" si="536"/>
        <v>-5624.99999999991</v>
      </c>
    </row>
    <row r="150" spans="4:40">
      <c r="D150" s="28">
        <f t="shared" si="291"/>
        <v>5</v>
      </c>
      <c r="E150" s="32">
        <f>-E293*180/PI()*RStart30!$B$23</f>
        <v>21.74528637312</v>
      </c>
      <c r="F150" s="32">
        <f>F293*180/PI()*RStart30!$B$23</f>
        <v>25.772871135117</v>
      </c>
      <c r="G150" s="32">
        <f>G293*180/PI()*RStart30!$B$23</f>
        <v>8.14299054677517</v>
      </c>
      <c r="H150" s="32">
        <f>-H293*180/PI()*RStart30!$B$23</f>
        <v>33.7029020356963</v>
      </c>
      <c r="I150" s="58">
        <f t="shared" si="286"/>
        <v>5</v>
      </c>
      <c r="J150" s="24">
        <f>-TRUNC(K$3*J$3*(G$3-H$3*SIN((E150+J$9)*PI()/180)-SQRT(I$3^2-(E$3-F$3-H$3*COS((E150+J$9)*PI()/180))^2))/5)</f>
        <v>-28344</v>
      </c>
      <c r="K150" s="24">
        <f>-TRUNC(U$3*T$3*(Q$3-R$3*SIN((F150+K$9)*PI()/180)-SQRT(S$3^2-(O$3-P$3-R$3*COS((F150+K$9)*PI()/180))^2))/5)</f>
        <v>-46972</v>
      </c>
      <c r="L150" s="24">
        <f>-TRUNC(U$3*T$3*(Q$3-R$3*SIN((G150+L$9)*PI()/180)-SQRT(S$3^2-(O$3-P$3-R$3*COS((G150+L$9)*PI()/180))^2))/5)</f>
        <v>-13907</v>
      </c>
      <c r="M150" s="25">
        <f>-TRUNC(K$3*J$3*(G$3-H$3*SIN((H150+M$9)*PI()/180)-SQRT(I$3^2-(E$3-F$3-H$3*COS((H150+M$9)*PI()/180))^2))/5)</f>
        <v>-52354</v>
      </c>
      <c r="N150" s="59">
        <f t="shared" si="492"/>
        <v>5</v>
      </c>
      <c r="O150" s="60">
        <f t="shared" si="292"/>
        <v>31600</v>
      </c>
      <c r="P150" s="60">
        <f t="shared" si="293"/>
        <v>-200</v>
      </c>
      <c r="Q150" s="60">
        <f t="shared" si="294"/>
        <v>7624.99999999999</v>
      </c>
      <c r="R150" s="60">
        <f t="shared" si="295"/>
        <v>4875</v>
      </c>
      <c r="T150" s="1">
        <f>RStart30!$T$25</f>
        <v>0.04</v>
      </c>
      <c r="V150" s="1">
        <f t="shared" ref="V150:Y150" si="537">(O150-O149)/$T$25</f>
        <v>-116250</v>
      </c>
      <c r="W150" s="1">
        <f t="shared" si="537"/>
        <v>-7499.99999999999</v>
      </c>
      <c r="X150" s="1">
        <f t="shared" si="537"/>
        <v>4375</v>
      </c>
      <c r="Y150" s="1">
        <f t="shared" si="537"/>
        <v>13125</v>
      </c>
      <c r="AA150">
        <f t="shared" ref="AA150:AD150" si="538">V150-V151</f>
        <v>-1875.00000000009</v>
      </c>
      <c r="AB150">
        <f t="shared" si="538"/>
        <v>624.999999999998</v>
      </c>
      <c r="AC150">
        <f t="shared" si="538"/>
        <v>-1249.99999999998</v>
      </c>
      <c r="AD150">
        <f t="shared" si="538"/>
        <v>1874.99999999998</v>
      </c>
      <c r="AF150">
        <f t="shared" ref="AF150:AI150" si="539">AA150-AA151</f>
        <v>1249.99999999991</v>
      </c>
      <c r="AG150">
        <f t="shared" si="539"/>
        <v>624.999999999998</v>
      </c>
      <c r="AH150">
        <f t="shared" si="539"/>
        <v>-1874.99999999995</v>
      </c>
      <c r="AI150">
        <f t="shared" si="539"/>
        <v>2499.99999999995</v>
      </c>
      <c r="AK150">
        <f t="shared" ref="AK150:AN150" si="540">AF150-AF151</f>
        <v>1874.99999999981</v>
      </c>
      <c r="AL150">
        <f t="shared" si="540"/>
        <v>4.54747350886464e-12</v>
      </c>
      <c r="AM150">
        <f t="shared" si="540"/>
        <v>-1249.99999999993</v>
      </c>
      <c r="AN150">
        <f t="shared" si="540"/>
        <v>3749.99999999991</v>
      </c>
    </row>
    <row r="151" spans="4:40">
      <c r="D151" s="28">
        <f t="shared" si="291"/>
        <v>5.04</v>
      </c>
      <c r="E151" s="32">
        <f>-E294*180/PI()*RStart30!$B$23</f>
        <v>21.143588613915</v>
      </c>
      <c r="F151" s="32">
        <f>F294*180/PI()*RStart30!$B$23</f>
        <v>25.7839013175184</v>
      </c>
      <c r="G151" s="32">
        <f>G294*180/PI()*RStart30!$B$23</f>
        <v>7.96639406811774</v>
      </c>
      <c r="H151" s="32">
        <f>-H294*180/PI()*RStart30!$B$23</f>
        <v>33.6048027230283</v>
      </c>
      <c r="I151" s="58">
        <f t="shared" si="286"/>
        <v>5.04</v>
      </c>
      <c r="J151" s="24">
        <f>-TRUNC(K$3*J$3*(G$3-H$3*SIN((E151+J$9)*PI()/180)-SQRT(I$3^2-(E$3-F$3-H$3*COS((E151+J$9)*PI()/180))^2))/5)</f>
        <v>-27263</v>
      </c>
      <c r="K151" s="24">
        <f>-TRUNC(U$3*T$3*(Q$3-R$3*SIN((F151+K$9)*PI()/180)-SQRT(S$3^2-(O$3-P$3-R$3*COS((F151+K$9)*PI()/180))^2))/5)</f>
        <v>-46993</v>
      </c>
      <c r="L151" s="24">
        <f>-TRUNC(U$3*T$3*(Q$3-R$3*SIN((G151+L$9)*PI()/180)-SQRT(S$3^2-(O$3-P$3-R$3*COS((G151+L$9)*PI()/180))^2))/5)</f>
        <v>-13593</v>
      </c>
      <c r="M151" s="25">
        <f>-TRUNC(K$3*J$3*(G$3-H$3*SIN((H151+M$9)*PI()/180)-SQRT(I$3^2-(E$3-F$3-H$3*COS((H151+M$9)*PI()/180))^2))/5)</f>
        <v>-52141</v>
      </c>
      <c r="N151" s="59">
        <f t="shared" si="492"/>
        <v>5.04</v>
      </c>
      <c r="O151" s="60">
        <f t="shared" si="292"/>
        <v>27025</v>
      </c>
      <c r="P151" s="60">
        <f t="shared" si="293"/>
        <v>-525</v>
      </c>
      <c r="Q151" s="60">
        <f t="shared" si="294"/>
        <v>7849.99999999999</v>
      </c>
      <c r="R151" s="60">
        <f t="shared" si="295"/>
        <v>5325</v>
      </c>
      <c r="T151" s="1">
        <f>RStart30!$T$25</f>
        <v>0.04</v>
      </c>
      <c r="V151" s="1">
        <f t="shared" ref="V151:Y151" si="541">(O151-O150)/$T$25</f>
        <v>-114375</v>
      </c>
      <c r="W151" s="1">
        <f t="shared" si="541"/>
        <v>-8124.99999999999</v>
      </c>
      <c r="X151" s="1">
        <f t="shared" si="541"/>
        <v>5624.99999999998</v>
      </c>
      <c r="Y151" s="1">
        <f t="shared" si="541"/>
        <v>11250</v>
      </c>
      <c r="AA151">
        <f t="shared" ref="AA151:AD151" si="542">V151-V152</f>
        <v>-3125</v>
      </c>
      <c r="AB151">
        <f t="shared" si="542"/>
        <v>0</v>
      </c>
      <c r="AC151">
        <f t="shared" si="542"/>
        <v>624.999999999977</v>
      </c>
      <c r="AD151">
        <f t="shared" si="542"/>
        <v>-624.999999999976</v>
      </c>
      <c r="AF151">
        <f t="shared" ref="AF151:AI151" si="543">AA151-AA152</f>
        <v>-624.999999999898</v>
      </c>
      <c r="AG151">
        <f t="shared" si="543"/>
        <v>624.999999999994</v>
      </c>
      <c r="AH151">
        <f t="shared" si="543"/>
        <v>-625.000000000023</v>
      </c>
      <c r="AI151">
        <f t="shared" si="543"/>
        <v>-1249.99999999995</v>
      </c>
      <c r="AK151">
        <f t="shared" ref="AK151:AN151" si="544">AF151-AF152</f>
        <v>-624.999999999651</v>
      </c>
      <c r="AL151">
        <f t="shared" si="544"/>
        <v>624.999999999978</v>
      </c>
      <c r="AM151">
        <f t="shared" si="544"/>
        <v>-3125.00000000002</v>
      </c>
      <c r="AN151">
        <f t="shared" si="544"/>
        <v>-624.999999999929</v>
      </c>
    </row>
    <row r="152" spans="4:40">
      <c r="D152" s="28">
        <f t="shared" si="291"/>
        <v>5.08</v>
      </c>
      <c r="E152" s="32">
        <f>-E295*180/PI()*RStart30!$B$23</f>
        <v>20.6352702556532</v>
      </c>
      <c r="F152" s="32">
        <f>F295*180/PI()*RStart30!$B$23</f>
        <v>25.8013347043508</v>
      </c>
      <c r="G152" s="32">
        <f>G295*180/PI()*RStart30!$B$23</f>
        <v>7.78518235712475</v>
      </c>
      <c r="H152" s="32">
        <f>-H295*180/PI()*RStart30!$B$23</f>
        <v>33.4981090434333</v>
      </c>
      <c r="I152" s="58">
        <f t="shared" si="286"/>
        <v>5.08</v>
      </c>
      <c r="J152" s="24">
        <f>-TRUNC(K$3*J$3*(G$3-H$3*SIN((E152+J$9)*PI()/180)-SQRT(I$3^2-(E$3-F$3-H$3*COS((E152+J$9)*PI()/180))^2))/5)</f>
        <v>-26360</v>
      </c>
      <c r="K152" s="24">
        <f>-TRUNC(U$3*T$3*(Q$3-R$3*SIN((F152+K$9)*PI()/180)-SQRT(S$3^2-(O$3-P$3-R$3*COS((F152+K$9)*PI()/180))^2))/5)</f>
        <v>-47027</v>
      </c>
      <c r="L152" s="24">
        <f>-TRUNC(U$3*T$3*(Q$3-R$3*SIN((G152+L$9)*PI()/180)-SQRT(S$3^2-(O$3-P$3-R$3*COS((G152+L$9)*PI()/180))^2))/5)</f>
        <v>-13271</v>
      </c>
      <c r="M152" s="25">
        <f>-TRUNC(K$3*J$3*(G$3-H$3*SIN((H152+M$9)*PI()/180)-SQRT(I$3^2-(E$3-F$3-H$3*COS((H152+M$9)*PI()/180))^2))/5)</f>
        <v>-51909</v>
      </c>
      <c r="N152" s="59">
        <f t="shared" si="492"/>
        <v>5.08</v>
      </c>
      <c r="O152" s="60">
        <f t="shared" si="292"/>
        <v>22575</v>
      </c>
      <c r="P152" s="60">
        <f t="shared" si="293"/>
        <v>-849.999999999999</v>
      </c>
      <c r="Q152" s="60">
        <f t="shared" si="294"/>
        <v>8049.99999999999</v>
      </c>
      <c r="R152" s="60">
        <f t="shared" si="295"/>
        <v>5799.99999999999</v>
      </c>
      <c r="T152" s="1">
        <f>RStart30!$T$25</f>
        <v>0.04</v>
      </c>
      <c r="V152" s="1">
        <f t="shared" ref="V152:Y152" si="545">(O152-O151)/$T$25</f>
        <v>-111250</v>
      </c>
      <c r="W152" s="1">
        <f t="shared" si="545"/>
        <v>-8124.99999999999</v>
      </c>
      <c r="X152" s="1">
        <f t="shared" si="545"/>
        <v>5000</v>
      </c>
      <c r="Y152" s="1">
        <f t="shared" si="545"/>
        <v>11875</v>
      </c>
      <c r="AA152">
        <f t="shared" ref="AA152:AD152" si="546">V152-V153</f>
        <v>-2500.0000000001</v>
      </c>
      <c r="AB152">
        <f t="shared" si="546"/>
        <v>-624.999999999994</v>
      </c>
      <c r="AC152">
        <f t="shared" si="546"/>
        <v>1250</v>
      </c>
      <c r="AD152">
        <f t="shared" si="546"/>
        <v>624.999999999976</v>
      </c>
      <c r="AF152">
        <f t="shared" ref="AF152:AI152" si="547">AA152-AA153</f>
        <v>-2.47382558882236e-10</v>
      </c>
      <c r="AG152">
        <f t="shared" si="547"/>
        <v>1.54614099301398e-11</v>
      </c>
      <c r="AH152">
        <f t="shared" si="547"/>
        <v>2500</v>
      </c>
      <c r="AI152">
        <f t="shared" si="547"/>
        <v>-625.000000000024</v>
      </c>
      <c r="AK152">
        <f t="shared" ref="AK152:AN152" si="548">AF152-AF153</f>
        <v>-2500.00000000044</v>
      </c>
      <c r="AL152">
        <f t="shared" si="548"/>
        <v>3.09228198602796e-11</v>
      </c>
      <c r="AM152">
        <f t="shared" si="548"/>
        <v>5000</v>
      </c>
      <c r="AN152">
        <f t="shared" si="548"/>
        <v>-2500</v>
      </c>
    </row>
    <row r="153" spans="4:40">
      <c r="D153" s="28">
        <f t="shared" si="291"/>
        <v>5.12</v>
      </c>
      <c r="E153" s="32">
        <f>-E296*180/PI()*RStart30!$B$23</f>
        <v>20.2208121245164</v>
      </c>
      <c r="F153" s="32">
        <f>F296*180/PI()*RStart30!$B$23</f>
        <v>25.8248572001511</v>
      </c>
      <c r="G153" s="32">
        <f>G296*180/PI()*RStart30!$B$23</f>
        <v>7.59954036457248</v>
      </c>
      <c r="H153" s="32">
        <f>-H296*180/PI()*RStart30!$B$23</f>
        <v>33.3831505622352</v>
      </c>
      <c r="I153" s="58">
        <f t="shared" ref="I153:I165" si="549">D153</f>
        <v>5.12</v>
      </c>
      <c r="J153" s="24">
        <f>-TRUNC(K$3*J$3*(G$3-H$3*SIN((E153+J$9)*PI()/180)-SQRT(I$3^2-(E$3-F$3-H$3*COS((E153+J$9)*PI()/180))^2))/5)</f>
        <v>-25631</v>
      </c>
      <c r="K153" s="24">
        <f>-TRUNC(U$3*T$3*(Q$3-R$3*SIN((F153+K$9)*PI()/180)-SQRT(S$3^2-(O$3-P$3-R$3*COS((F153+K$9)*PI()/180))^2))/5)</f>
        <v>-47073</v>
      </c>
      <c r="L153" s="24">
        <f>-TRUNC(U$3*T$3*(Q$3-R$3*SIN((G153+L$9)*PI()/180)-SQRT(S$3^2-(O$3-P$3-R$3*COS((G153+L$9)*PI()/180))^2))/5)</f>
        <v>-12943</v>
      </c>
      <c r="M153" s="25">
        <f>-TRUNC(K$3*J$3*(G$3-H$3*SIN((H153+M$9)*PI()/180)-SQRT(I$3^2-(E$3-F$3-H$3*COS((H153+M$9)*PI()/180))^2))/5)</f>
        <v>-51659</v>
      </c>
      <c r="N153" s="59">
        <f t="shared" si="492"/>
        <v>5.12</v>
      </c>
      <c r="O153" s="60">
        <f t="shared" si="292"/>
        <v>18225</v>
      </c>
      <c r="P153" s="60">
        <f t="shared" si="293"/>
        <v>-1150</v>
      </c>
      <c r="Q153" s="60">
        <f t="shared" si="294"/>
        <v>8199.99999999999</v>
      </c>
      <c r="R153" s="60">
        <f t="shared" si="295"/>
        <v>6249.99999999999</v>
      </c>
      <c r="T153" s="1">
        <f>RStart30!$T$25</f>
        <v>0.04</v>
      </c>
      <c r="V153" s="1">
        <f t="shared" ref="V153:Y153" si="550">(O153-O152)/$T$25</f>
        <v>-108750</v>
      </c>
      <c r="W153" s="1">
        <f t="shared" si="550"/>
        <v>-7500</v>
      </c>
      <c r="X153" s="1">
        <f t="shared" si="550"/>
        <v>3750</v>
      </c>
      <c r="Y153" s="1">
        <f t="shared" si="550"/>
        <v>11250</v>
      </c>
      <c r="AA153">
        <f t="shared" ref="AA153:AD153" si="551">V153-V154</f>
        <v>-2499.99999999985</v>
      </c>
      <c r="AB153">
        <f t="shared" si="551"/>
        <v>-625.000000000009</v>
      </c>
      <c r="AC153">
        <f t="shared" si="551"/>
        <v>-1250</v>
      </c>
      <c r="AD153">
        <f t="shared" si="551"/>
        <v>1250</v>
      </c>
      <c r="AF153">
        <f t="shared" ref="AF153:AI153" si="552">AA153-AA154</f>
        <v>2500.00000000019</v>
      </c>
      <c r="AG153">
        <f t="shared" si="552"/>
        <v>-1.54614099301398e-11</v>
      </c>
      <c r="AH153">
        <f t="shared" si="552"/>
        <v>-2500</v>
      </c>
      <c r="AI153">
        <f t="shared" si="552"/>
        <v>1874.99999999998</v>
      </c>
      <c r="AK153">
        <f t="shared" ref="AK153:AN153" si="553">AF153-AF154</f>
        <v>4375.00000000023</v>
      </c>
      <c r="AL153">
        <f t="shared" si="553"/>
        <v>-1.63709046319127e-11</v>
      </c>
      <c r="AM153">
        <f t="shared" si="553"/>
        <v>-3750</v>
      </c>
      <c r="AN153">
        <f t="shared" si="553"/>
        <v>4374.99999999993</v>
      </c>
    </row>
    <row r="154" spans="4:40">
      <c r="D154" s="28">
        <f t="shared" ref="D154:D165" si="554">D153+T153</f>
        <v>5.16</v>
      </c>
      <c r="E154" s="32">
        <f>-E297*180/PI()*RStart30!$B$23</f>
        <v>19.8997860491442</v>
      </c>
      <c r="F154" s="32">
        <f>F297*180/PI()*RStart30!$B$23</f>
        <v>25.8541116230295</v>
      </c>
      <c r="G154" s="32">
        <f>G297*180/PI()*RStart30!$B$23</f>
        <v>7.40967332394313</v>
      </c>
      <c r="H154" s="32">
        <f>-H297*180/PI()*RStart30!$B$23</f>
        <v>33.2602967226201</v>
      </c>
      <c r="I154" s="58">
        <f t="shared" si="549"/>
        <v>5.16</v>
      </c>
      <c r="J154" s="24">
        <f>-TRUNC(K$3*J$3*(G$3-H$3*SIN((E154+J$9)*PI()/180)-SQRT(I$3^2-(E$3-F$3-H$3*COS((E154+J$9)*PI()/180))^2))/5)</f>
        <v>-25072</v>
      </c>
      <c r="K154" s="24">
        <f>-TRUNC(U$3*T$3*(Q$3-R$3*SIN((F154+K$9)*PI()/180)-SQRT(S$3^2-(O$3-P$3-R$3*COS((F154+K$9)*PI()/180))^2))/5)</f>
        <v>-47130</v>
      </c>
      <c r="L154" s="24">
        <f>-TRUNC(U$3*T$3*(Q$3-R$3*SIN((G154+L$9)*PI()/180)-SQRT(S$3^2-(O$3-P$3-R$3*COS((G154+L$9)*PI()/180))^2))/5)</f>
        <v>-12607</v>
      </c>
      <c r="M154" s="25">
        <f>-TRUNC(K$3*J$3*(G$3-H$3*SIN((H154+M$9)*PI()/180)-SQRT(I$3^2-(E$3-F$3-H$3*COS((H154+M$9)*PI()/180))^2))/5)</f>
        <v>-51393</v>
      </c>
      <c r="N154" s="59">
        <f t="shared" si="492"/>
        <v>5.16</v>
      </c>
      <c r="O154" s="60">
        <f t="shared" ref="O154:O165" si="555">(J154-J153)/(I154-I153)</f>
        <v>13975</v>
      </c>
      <c r="P154" s="60">
        <f t="shared" ref="P154:P165" si="556">(K154-K153)/(D154-D153)</f>
        <v>-1425</v>
      </c>
      <c r="Q154" s="60">
        <f t="shared" ref="Q154:Q165" si="557">(L154-L153)/(I154-I153)</f>
        <v>8399.99999999999</v>
      </c>
      <c r="R154" s="60">
        <f t="shared" ref="R154:R165" si="558">(M154-M153)/(I154-I153)</f>
        <v>6649.99999999999</v>
      </c>
      <c r="T154" s="1">
        <f>RStart30!$T$25</f>
        <v>0.04</v>
      </c>
      <c r="V154" s="1">
        <f t="shared" ref="V154:Y154" si="559">(O154-O153)/$T$25</f>
        <v>-106250</v>
      </c>
      <c r="W154" s="1">
        <f t="shared" si="559"/>
        <v>-6874.99999999999</v>
      </c>
      <c r="X154" s="1">
        <f t="shared" si="559"/>
        <v>5000</v>
      </c>
      <c r="Y154" s="1">
        <f t="shared" si="559"/>
        <v>10000</v>
      </c>
      <c r="AA154">
        <f t="shared" ref="AA154:AD154" si="560">V154-V155</f>
        <v>-5000.00000000004</v>
      </c>
      <c r="AB154">
        <f t="shared" si="560"/>
        <v>-624.999999999994</v>
      </c>
      <c r="AC154">
        <f t="shared" si="560"/>
        <v>1250</v>
      </c>
      <c r="AD154">
        <f t="shared" si="560"/>
        <v>-624.999999999976</v>
      </c>
      <c r="AF154">
        <f t="shared" ref="AF154:AI154" si="561">AA154-AA155</f>
        <v>-1875.00000000004</v>
      </c>
      <c r="AG154">
        <f t="shared" si="561"/>
        <v>9.09494701772928e-13</v>
      </c>
      <c r="AH154">
        <f t="shared" si="561"/>
        <v>1250</v>
      </c>
      <c r="AI154">
        <f t="shared" si="561"/>
        <v>-2499.99999999995</v>
      </c>
      <c r="AK154">
        <f t="shared" ref="AK154:AN154" si="562">AF154-AF155</f>
        <v>-4375.00000000004</v>
      </c>
      <c r="AL154">
        <f t="shared" si="562"/>
        <v>1249.99999999999</v>
      </c>
      <c r="AM154">
        <f t="shared" si="562"/>
        <v>1250</v>
      </c>
      <c r="AN154">
        <f t="shared" si="562"/>
        <v>-3749.99999999991</v>
      </c>
    </row>
    <row r="155" spans="4:40">
      <c r="D155" s="28">
        <f t="shared" si="554"/>
        <v>5.2</v>
      </c>
      <c r="E155" s="32">
        <f>-E298*180/PI()*RStart30!$B$23</f>
        <v>19.6708070186585</v>
      </c>
      <c r="F155" s="32">
        <f>F298*180/PI()*RStart30!$B$23</f>
        <v>25.8887029185865</v>
      </c>
      <c r="G155" s="32">
        <f>G298*180/PI()*RStart30!$B$23</f>
        <v>7.21580715249533</v>
      </c>
      <c r="H155" s="32">
        <f>-H298*180/PI()*RStart30!$B$23</f>
        <v>33.1299575331863</v>
      </c>
      <c r="I155" s="58">
        <f t="shared" si="549"/>
        <v>5.2</v>
      </c>
      <c r="J155" s="24">
        <f>-TRUNC(K$3*J$3*(G$3-H$3*SIN((E155+J$9)*PI()/180)-SQRT(I$3^2-(E$3-F$3-H$3*COS((E155+J$9)*PI()/180))^2))/5)</f>
        <v>-24675</v>
      </c>
      <c r="K155" s="24">
        <f>-TRUNC(U$3*T$3*(Q$3-R$3*SIN((F155+K$9)*PI()/180)-SQRT(S$3^2-(O$3-P$3-R$3*COS((F155+K$9)*PI()/180))^2))/5)</f>
        <v>-47197</v>
      </c>
      <c r="L155" s="24">
        <f>-TRUNC(U$3*T$3*(Q$3-R$3*SIN((G155+L$9)*PI()/180)-SQRT(S$3^2-(O$3-P$3-R$3*COS((G155+L$9)*PI()/180))^2))/5)</f>
        <v>-12265</v>
      </c>
      <c r="M155" s="25">
        <f>-TRUNC(K$3*J$3*(G$3-H$3*SIN((H155+M$9)*PI()/180)-SQRT(I$3^2-(E$3-F$3-H$3*COS((H155+M$9)*PI()/180))^2))/5)</f>
        <v>-51110</v>
      </c>
      <c r="N155" s="59">
        <f t="shared" si="492"/>
        <v>5.2</v>
      </c>
      <c r="O155" s="60">
        <f t="shared" si="555"/>
        <v>9924.99999999999</v>
      </c>
      <c r="P155" s="60">
        <f t="shared" si="556"/>
        <v>-1675</v>
      </c>
      <c r="Q155" s="60">
        <f t="shared" si="557"/>
        <v>8549.99999999999</v>
      </c>
      <c r="R155" s="60">
        <f t="shared" si="558"/>
        <v>7074.99999999999</v>
      </c>
      <c r="T155" s="1">
        <f>RStart30!$T$25</f>
        <v>0.04</v>
      </c>
      <c r="V155" s="1">
        <f t="shared" ref="V155:Y155" si="563">(O155-O154)/$T$25</f>
        <v>-101250</v>
      </c>
      <c r="W155" s="1">
        <f t="shared" si="563"/>
        <v>-6249.99999999999</v>
      </c>
      <c r="X155" s="1">
        <f t="shared" si="563"/>
        <v>3750</v>
      </c>
      <c r="Y155" s="1">
        <f t="shared" si="563"/>
        <v>10625</v>
      </c>
      <c r="AA155">
        <f t="shared" ref="AA155:AD155" si="564">V155-V156</f>
        <v>-3125</v>
      </c>
      <c r="AB155">
        <f t="shared" si="564"/>
        <v>-624.999999999995</v>
      </c>
      <c r="AC155">
        <f t="shared" si="564"/>
        <v>0</v>
      </c>
      <c r="AD155">
        <f t="shared" si="564"/>
        <v>1874.99999999998</v>
      </c>
      <c r="AF155">
        <f t="shared" ref="AF155:AI155" si="565">AA155-AA156</f>
        <v>2500</v>
      </c>
      <c r="AG155">
        <f t="shared" si="565"/>
        <v>-1249.99999999999</v>
      </c>
      <c r="AH155">
        <f t="shared" si="565"/>
        <v>0</v>
      </c>
      <c r="AI155">
        <f t="shared" si="565"/>
        <v>1249.99999999995</v>
      </c>
      <c r="AK155">
        <f t="shared" ref="AK155:AN155" si="566">AF155-AF156</f>
        <v>3750.00000000001</v>
      </c>
      <c r="AL155">
        <f t="shared" si="566"/>
        <v>-3749.99999999999</v>
      </c>
      <c r="AM155">
        <f t="shared" si="566"/>
        <v>625</v>
      </c>
      <c r="AN155">
        <f t="shared" si="566"/>
        <v>-9.18589648790658e-11</v>
      </c>
    </row>
    <row r="156" spans="4:40">
      <c r="D156" s="28">
        <f t="shared" si="554"/>
        <v>5.24</v>
      </c>
      <c r="E156" s="32">
        <f>-E299*180/PI()*RStart30!$B$23</f>
        <v>19.5314847104337</v>
      </c>
      <c r="F156" s="32">
        <f>F299*180/PI()*RStart30!$B$23</f>
        <v>25.9282032019406</v>
      </c>
      <c r="G156" s="32">
        <f>G299*180/PI()*RStart30!$B$23</f>
        <v>7.01818913881345</v>
      </c>
      <c r="H156" s="32">
        <f>-H299*180/PI()*RStart30!$B$23</f>
        <v>32.9925849430427</v>
      </c>
      <c r="I156" s="58">
        <f t="shared" si="549"/>
        <v>5.24</v>
      </c>
      <c r="J156" s="24">
        <f>-TRUNC(K$3*J$3*(G$3-H$3*SIN((E156+J$9)*PI()/180)-SQRT(I$3^2-(E$3-F$3-H$3*COS((E156+J$9)*PI()/180))^2))/5)</f>
        <v>-24435</v>
      </c>
      <c r="K156" s="24">
        <f>-TRUNC(U$3*T$3*(Q$3-R$3*SIN((F156+K$9)*PI()/180)-SQRT(S$3^2-(O$3-P$3-R$3*COS((F156+K$9)*PI()/180))^2))/5)</f>
        <v>-47273</v>
      </c>
      <c r="L156" s="24">
        <f>-TRUNC(U$3*T$3*(Q$3-R$3*SIN((G156+L$9)*PI()/180)-SQRT(S$3^2-(O$3-P$3-R$3*COS((G156+L$9)*PI()/180))^2))/5)</f>
        <v>-11917</v>
      </c>
      <c r="M156" s="25">
        <f>-TRUNC(K$3*J$3*(G$3-H$3*SIN((H156+M$9)*PI()/180)-SQRT(I$3^2-(E$3-F$3-H$3*COS((H156+M$9)*PI()/180))^2))/5)</f>
        <v>-50813</v>
      </c>
      <c r="N156" s="59">
        <f t="shared" si="492"/>
        <v>5.24</v>
      </c>
      <c r="O156" s="60">
        <f t="shared" si="555"/>
        <v>5999.99999999999</v>
      </c>
      <c r="P156" s="60">
        <f t="shared" si="556"/>
        <v>-1900</v>
      </c>
      <c r="Q156" s="60">
        <f t="shared" si="557"/>
        <v>8699.99999999999</v>
      </c>
      <c r="R156" s="60">
        <f t="shared" si="558"/>
        <v>7424.99999999999</v>
      </c>
      <c r="T156" s="1">
        <f>RStart30!$T$25</f>
        <v>0.04</v>
      </c>
      <c r="V156" s="1">
        <f t="shared" ref="V156:Y156" si="567">(O156-O155)/$T$25</f>
        <v>-98124.9999999999</v>
      </c>
      <c r="W156" s="1">
        <f t="shared" si="567"/>
        <v>-5625</v>
      </c>
      <c r="X156" s="1">
        <f t="shared" si="567"/>
        <v>3750</v>
      </c>
      <c r="Y156" s="1">
        <f t="shared" si="567"/>
        <v>8750</v>
      </c>
      <c r="AA156">
        <f t="shared" ref="AA156:AD156" si="568">V156-V157</f>
        <v>-5625</v>
      </c>
      <c r="AB156">
        <f t="shared" si="568"/>
        <v>624.999999999995</v>
      </c>
      <c r="AC156">
        <f t="shared" si="568"/>
        <v>0</v>
      </c>
      <c r="AD156">
        <f t="shared" si="568"/>
        <v>625.000000000023</v>
      </c>
      <c r="AF156">
        <f t="shared" ref="AF156:AI156" si="569">AA156-AA157</f>
        <v>-1250.00000000001</v>
      </c>
      <c r="AG156">
        <f t="shared" si="569"/>
        <v>2500</v>
      </c>
      <c r="AH156">
        <f t="shared" si="569"/>
        <v>-625</v>
      </c>
      <c r="AI156">
        <f t="shared" si="569"/>
        <v>1250.00000000005</v>
      </c>
      <c r="AK156">
        <f t="shared" ref="AK156:AN156" si="570">AF156-AF157</f>
        <v>-3125.00000000003</v>
      </c>
      <c r="AL156">
        <f t="shared" si="570"/>
        <v>3750.00000000002</v>
      </c>
      <c r="AM156">
        <f t="shared" si="570"/>
        <v>-625</v>
      </c>
      <c r="AN156">
        <f t="shared" si="570"/>
        <v>4375.00000000007</v>
      </c>
    </row>
    <row r="157" spans="4:40">
      <c r="D157" s="28">
        <f t="shared" si="554"/>
        <v>5.28</v>
      </c>
      <c r="E157" s="32">
        <f>-E300*180/PI()*RStart30!$B$23</f>
        <v>19.478375705417</v>
      </c>
      <c r="F157" s="32">
        <f>F300*180/PI()*RStart30!$B$23</f>
        <v>25.9721574873067</v>
      </c>
      <c r="G157" s="32">
        <f>G300*180/PI()*RStart30!$B$23</f>
        <v>6.81708828658231</v>
      </c>
      <c r="H157" s="32">
        <f>-H300*180/PI()*RStart30!$B$23</f>
        <v>32.8486734147663</v>
      </c>
      <c r="I157" s="58">
        <f t="shared" si="549"/>
        <v>5.28</v>
      </c>
      <c r="J157" s="24">
        <f>-TRUNC(K$3*J$3*(G$3-H$3*SIN((E157+J$9)*PI()/180)-SQRT(I$3^2-(E$3-F$3-H$3*COS((E157+J$9)*PI()/180))^2))/5)</f>
        <v>-24343</v>
      </c>
      <c r="K157" s="24">
        <f>-TRUNC(U$3*T$3*(Q$3-R$3*SIN((F157+K$9)*PI()/180)-SQRT(S$3^2-(O$3-P$3-R$3*COS((F157+K$9)*PI()/180))^2))/5)</f>
        <v>-47359</v>
      </c>
      <c r="L157" s="24">
        <f>-TRUNC(U$3*T$3*(Q$3-R$3*SIN((G157+L$9)*PI()/180)-SQRT(S$3^2-(O$3-P$3-R$3*COS((G157+L$9)*PI()/180))^2))/5)</f>
        <v>-11563</v>
      </c>
      <c r="M157" s="25">
        <f>-TRUNC(K$3*J$3*(G$3-H$3*SIN((H157+M$9)*PI()/180)-SQRT(I$3^2-(E$3-F$3-H$3*COS((H157+M$9)*PI()/180))^2))/5)</f>
        <v>-50503</v>
      </c>
      <c r="N157" s="59">
        <f t="shared" si="492"/>
        <v>5.28</v>
      </c>
      <c r="O157" s="60">
        <f t="shared" si="555"/>
        <v>2300</v>
      </c>
      <c r="P157" s="60">
        <f t="shared" si="556"/>
        <v>-2150</v>
      </c>
      <c r="Q157" s="60">
        <f t="shared" si="557"/>
        <v>8849.99999999999</v>
      </c>
      <c r="R157" s="60">
        <f t="shared" si="558"/>
        <v>7749.99999999999</v>
      </c>
      <c r="T157" s="1">
        <f>RStart30!$T$25</f>
        <v>0.04</v>
      </c>
      <c r="V157" s="1">
        <f t="shared" ref="V157:Y157" si="571">(O157-O156)/$T$25</f>
        <v>-92499.9999999999</v>
      </c>
      <c r="W157" s="1">
        <f t="shared" si="571"/>
        <v>-6249.99999999999</v>
      </c>
      <c r="X157" s="1">
        <f t="shared" si="571"/>
        <v>3750</v>
      </c>
      <c r="Y157" s="1">
        <f t="shared" si="571"/>
        <v>8124.99999999998</v>
      </c>
      <c r="AA157">
        <f t="shared" ref="AA157:AD157" si="572">V157-V158</f>
        <v>-4374.99999999999</v>
      </c>
      <c r="AB157">
        <f t="shared" si="572"/>
        <v>-1875.00000000001</v>
      </c>
      <c r="AC157">
        <f t="shared" si="572"/>
        <v>625</v>
      </c>
      <c r="AD157">
        <f t="shared" si="572"/>
        <v>-625.000000000023</v>
      </c>
      <c r="AF157">
        <f t="shared" ref="AF157:AI157" si="573">AA157-AA158</f>
        <v>1875.00000000001</v>
      </c>
      <c r="AG157">
        <f t="shared" si="573"/>
        <v>-1250.00000000002</v>
      </c>
      <c r="AH157">
        <f t="shared" si="573"/>
        <v>0</v>
      </c>
      <c r="AI157">
        <f t="shared" si="573"/>
        <v>-3125.00000000002</v>
      </c>
      <c r="AK157">
        <f t="shared" ref="AK157:AN157" si="574">AF157-AF158</f>
        <v>1875.00000000001</v>
      </c>
      <c r="AL157">
        <f t="shared" si="574"/>
        <v>-3.00133251585066e-11</v>
      </c>
      <c r="AM157">
        <f t="shared" si="574"/>
        <v>0</v>
      </c>
      <c r="AN157">
        <f t="shared" si="574"/>
        <v>-5625.00000000002</v>
      </c>
    </row>
    <row r="158" spans="4:40">
      <c r="D158" s="28">
        <f t="shared" si="554"/>
        <v>5.32</v>
      </c>
      <c r="E158" s="32">
        <f>-E301*180/PI()*RStart30!$B$23</f>
        <v>19.5069348440111</v>
      </c>
      <c r="F158" s="32">
        <f>F301*180/PI()*RStart30!$B$23</f>
        <v>26.0200886727289</v>
      </c>
      <c r="G158" s="32">
        <f>G301*180/PI()*RStart30!$B$23</f>
        <v>6.61279605943229</v>
      </c>
      <c r="H158" s="32">
        <f>-H301*180/PI()*RStart30!$B$23</f>
        <v>32.6987613567972</v>
      </c>
      <c r="I158" s="58">
        <f t="shared" si="549"/>
        <v>5.32</v>
      </c>
      <c r="J158" s="24">
        <f>-TRUNC(K$3*J$3*(G$3-H$3*SIN((E158+J$9)*PI()/180)-SQRT(I$3^2-(E$3-F$3-H$3*COS((E158+J$9)*PI()/180))^2))/5)</f>
        <v>-24392</v>
      </c>
      <c r="K158" s="24">
        <f>-TRUNC(U$3*T$3*(Q$3-R$3*SIN((F158+K$9)*PI()/180)-SQRT(S$3^2-(O$3-P$3-R$3*COS((F158+K$9)*PI()/180))^2))/5)</f>
        <v>-47452</v>
      </c>
      <c r="L158" s="24">
        <f>-TRUNC(U$3*T$3*(Q$3-R$3*SIN((G158+L$9)*PI()/180)-SQRT(S$3^2-(O$3-P$3-R$3*COS((G158+L$9)*PI()/180))^2))/5)</f>
        <v>-11204</v>
      </c>
      <c r="M158" s="25">
        <f>-TRUNC(K$3*J$3*(G$3-H$3*SIN((H158+M$9)*PI()/180)-SQRT(I$3^2-(E$3-F$3-H$3*COS((H158+M$9)*PI()/180))^2))/5)</f>
        <v>-50179</v>
      </c>
      <c r="N158" s="59">
        <f t="shared" si="492"/>
        <v>5.32</v>
      </c>
      <c r="O158" s="60">
        <f t="shared" si="555"/>
        <v>-1225</v>
      </c>
      <c r="P158" s="60">
        <f t="shared" si="556"/>
        <v>-2325</v>
      </c>
      <c r="Q158" s="60">
        <f t="shared" si="557"/>
        <v>8974.99999999999</v>
      </c>
      <c r="R158" s="60">
        <f t="shared" si="558"/>
        <v>8099.99999999999</v>
      </c>
      <c r="T158" s="1">
        <f>RStart30!$T$25</f>
        <v>0.04</v>
      </c>
      <c r="V158" s="1">
        <f t="shared" ref="V158:Y158" si="575">(O158-O157)/$T$25</f>
        <v>-88124.9999999999</v>
      </c>
      <c r="W158" s="1">
        <f t="shared" si="575"/>
        <v>-4374.99999999999</v>
      </c>
      <c r="X158" s="1">
        <f t="shared" si="575"/>
        <v>3125</v>
      </c>
      <c r="Y158" s="1">
        <f t="shared" si="575"/>
        <v>8750</v>
      </c>
      <c r="AA158">
        <f t="shared" ref="AA158:AD158" si="576">V158-V159</f>
        <v>-6250</v>
      </c>
      <c r="AB158">
        <f t="shared" si="576"/>
        <v>-624.999999999988</v>
      </c>
      <c r="AC158">
        <f t="shared" si="576"/>
        <v>625</v>
      </c>
      <c r="AD158">
        <f t="shared" si="576"/>
        <v>2500</v>
      </c>
      <c r="AF158">
        <f t="shared" ref="AF158:AI158" si="577">AA158-AA159</f>
        <v>0</v>
      </c>
      <c r="AG158">
        <f t="shared" si="577"/>
        <v>-1249.99999999999</v>
      </c>
      <c r="AH158">
        <f t="shared" si="577"/>
        <v>0</v>
      </c>
      <c r="AI158">
        <f t="shared" si="577"/>
        <v>2500</v>
      </c>
      <c r="AK158">
        <f t="shared" ref="AK158:AN158" si="578">AF158-AF159</f>
        <v>-3125</v>
      </c>
      <c r="AL158">
        <f t="shared" si="578"/>
        <v>-3749.99999999999</v>
      </c>
      <c r="AM158">
        <f t="shared" si="578"/>
        <v>-1249.99999999995</v>
      </c>
      <c r="AN158">
        <f t="shared" si="578"/>
        <v>3750</v>
      </c>
    </row>
    <row r="159" spans="4:40">
      <c r="D159" s="28">
        <f t="shared" si="554"/>
        <v>5.36</v>
      </c>
      <c r="E159" s="32">
        <f>-E302*180/PI()*RStart30!$B$23</f>
        <v>19.6114674413944</v>
      </c>
      <c r="F159" s="32">
        <f>F302*180/PI()*RStart30!$B$23</f>
        <v>26.0715029258834</v>
      </c>
      <c r="G159" s="32">
        <f>G302*180/PI()*RStart30!$B$23</f>
        <v>6.40562643823512</v>
      </c>
      <c r="H159" s="32">
        <f>-H302*180/PI()*RStart30!$B$23</f>
        <v>32.5434319828752</v>
      </c>
      <c r="I159" s="58">
        <f t="shared" si="549"/>
        <v>5.36</v>
      </c>
      <c r="J159" s="24">
        <f>-TRUNC(K$3*J$3*(G$3-H$3*SIN((E159+J$9)*PI()/180)-SQRT(I$3^2-(E$3-F$3-H$3*COS((E159+J$9)*PI()/180))^2))/5)</f>
        <v>-24572</v>
      </c>
      <c r="K159" s="24">
        <f>-TRUNC(U$3*T$3*(Q$3-R$3*SIN((F159+K$9)*PI()/180)-SQRT(S$3^2-(O$3-P$3-R$3*COS((F159+K$9)*PI()/180))^2))/5)</f>
        <v>-47551</v>
      </c>
      <c r="L159" s="24">
        <f>-TRUNC(U$3*T$3*(Q$3-R$3*SIN((G159+L$9)*PI()/180)-SQRT(S$3^2-(O$3-P$3-R$3*COS((G159+L$9)*PI()/180))^2))/5)</f>
        <v>-10841</v>
      </c>
      <c r="M159" s="25">
        <f>-TRUNC(K$3*J$3*(G$3-H$3*SIN((H159+M$9)*PI()/180)-SQRT(I$3^2-(E$3-F$3-H$3*COS((H159+M$9)*PI()/180))^2))/5)</f>
        <v>-49845</v>
      </c>
      <c r="N159" s="59">
        <f t="shared" si="492"/>
        <v>5.36</v>
      </c>
      <c r="O159" s="60">
        <f t="shared" si="555"/>
        <v>-4500</v>
      </c>
      <c r="P159" s="60">
        <f t="shared" si="556"/>
        <v>-2475</v>
      </c>
      <c r="Q159" s="60">
        <f t="shared" si="557"/>
        <v>9074.99999999999</v>
      </c>
      <c r="R159" s="60">
        <f t="shared" si="558"/>
        <v>8349.99999999999</v>
      </c>
      <c r="T159" s="1">
        <f>RStart30!$T$25</f>
        <v>0.04</v>
      </c>
      <c r="V159" s="1">
        <f t="shared" ref="V159:Y159" si="579">(O159-O158)/$T$25</f>
        <v>-81874.9999999999</v>
      </c>
      <c r="W159" s="1">
        <f t="shared" si="579"/>
        <v>-3750</v>
      </c>
      <c r="X159" s="1">
        <f t="shared" si="579"/>
        <v>2500</v>
      </c>
      <c r="Y159" s="1">
        <f t="shared" si="579"/>
        <v>6250</v>
      </c>
      <c r="AA159">
        <f t="shared" ref="AA159:AD159" si="580">V159-V160</f>
        <v>-6250</v>
      </c>
      <c r="AB159">
        <f t="shared" si="580"/>
        <v>625</v>
      </c>
      <c r="AC159">
        <f t="shared" si="580"/>
        <v>625</v>
      </c>
      <c r="AD159">
        <f t="shared" si="580"/>
        <v>0</v>
      </c>
      <c r="AF159">
        <f t="shared" ref="AF159:AI159" si="581">AA159-AA160</f>
        <v>3125</v>
      </c>
      <c r="AG159">
        <f t="shared" si="581"/>
        <v>2500</v>
      </c>
      <c r="AH159">
        <f t="shared" si="581"/>
        <v>1249.99999999995</v>
      </c>
      <c r="AI159">
        <f t="shared" si="581"/>
        <v>-1250</v>
      </c>
      <c r="AK159">
        <f t="shared" ref="AK159:AN159" si="582">AF159-AF160</f>
        <v>4375.00000000003</v>
      </c>
      <c r="AL159">
        <f t="shared" si="582"/>
        <v>4374.99999999999</v>
      </c>
      <c r="AM159">
        <f t="shared" si="582"/>
        <v>3124.99999999986</v>
      </c>
      <c r="AN159">
        <f t="shared" si="582"/>
        <v>-1250</v>
      </c>
    </row>
    <row r="160" spans="4:40">
      <c r="D160" s="28">
        <f t="shared" si="554"/>
        <v>5.4</v>
      </c>
      <c r="E160" s="32">
        <f>-E303*180/PI()*RStart30!$B$23</f>
        <v>19.7850808152915</v>
      </c>
      <c r="F160" s="32">
        <f>F303*180/PI()*RStart30!$B$23</f>
        <v>26.1258950125865</v>
      </c>
      <c r="G160" s="32">
        <f>G303*180/PI()*RStart30!$B$23</f>
        <v>6.19591695242792</v>
      </c>
      <c r="H160" s="32">
        <f>-H303*180/PI()*RStart30!$B$23</f>
        <v>32.383314228772</v>
      </c>
      <c r="I160" s="58">
        <f t="shared" si="549"/>
        <v>5.4</v>
      </c>
      <c r="J160" s="24">
        <f>-TRUNC(K$3*J$3*(G$3-H$3*SIN((E160+J$9)*PI()/180)-SQRT(I$3^2-(E$3-F$3-H$3*COS((E160+J$9)*PI()/180))^2))/5)</f>
        <v>-24873</v>
      </c>
      <c r="K160" s="24">
        <f>-TRUNC(U$3*T$3*(Q$3-R$3*SIN((F160+K$9)*PI()/180)-SQRT(S$3^2-(O$3-P$3-R$3*COS((F160+K$9)*PI()/180))^2))/5)</f>
        <v>-47657</v>
      </c>
      <c r="L160" s="24">
        <f>-TRUNC(U$3*T$3*(Q$3-R$3*SIN((G160+L$9)*PI()/180)-SQRT(S$3^2-(O$3-P$3-R$3*COS((G160+L$9)*PI()/180))^2))/5)</f>
        <v>-10475</v>
      </c>
      <c r="M160" s="25">
        <f>-TRUNC(K$3*J$3*(G$3-H$3*SIN((H160+M$9)*PI()/180)-SQRT(I$3^2-(E$3-F$3-H$3*COS((H160+M$9)*PI()/180))^2))/5)</f>
        <v>-49501</v>
      </c>
      <c r="N160" s="59">
        <f t="shared" si="492"/>
        <v>5.4</v>
      </c>
      <c r="O160" s="60">
        <f t="shared" si="555"/>
        <v>-7524.99999999999</v>
      </c>
      <c r="P160" s="60">
        <f t="shared" si="556"/>
        <v>-2650</v>
      </c>
      <c r="Q160" s="60">
        <f t="shared" si="557"/>
        <v>9149.99999999999</v>
      </c>
      <c r="R160" s="60">
        <f t="shared" si="558"/>
        <v>8599.99999999999</v>
      </c>
      <c r="T160" s="1">
        <f>RStart30!$T$25</f>
        <v>0.04</v>
      </c>
      <c r="V160" s="1">
        <f t="shared" ref="V160:Y160" si="583">(O160-O159)/$T$25</f>
        <v>-75624.9999999999</v>
      </c>
      <c r="W160" s="1">
        <f t="shared" si="583"/>
        <v>-4375</v>
      </c>
      <c r="X160" s="1">
        <f t="shared" si="583"/>
        <v>1875</v>
      </c>
      <c r="Y160" s="1">
        <f t="shared" si="583"/>
        <v>6250</v>
      </c>
      <c r="AA160">
        <f t="shared" ref="AA160:AD160" si="584">V160-V161</f>
        <v>-9375</v>
      </c>
      <c r="AB160">
        <f t="shared" si="584"/>
        <v>-1875</v>
      </c>
      <c r="AC160">
        <f t="shared" si="584"/>
        <v>-624.999999999955</v>
      </c>
      <c r="AD160">
        <f t="shared" si="584"/>
        <v>1250</v>
      </c>
      <c r="AF160">
        <f t="shared" ref="AF160:AI160" si="585">AA160-AA161</f>
        <v>-1250.00000000003</v>
      </c>
      <c r="AG160">
        <f t="shared" si="585"/>
        <v>-1874.99999999999</v>
      </c>
      <c r="AH160">
        <f t="shared" si="585"/>
        <v>-1874.99999999991</v>
      </c>
      <c r="AI160">
        <f t="shared" si="585"/>
        <v>0</v>
      </c>
      <c r="AK160">
        <f t="shared" ref="AK160:AN160" si="586">AF160-AF161</f>
        <v>-4375.00000000006</v>
      </c>
      <c r="AL160">
        <f t="shared" si="586"/>
        <v>-2499.99999999997</v>
      </c>
      <c r="AM160">
        <f t="shared" si="586"/>
        <v>-3124.99999999986</v>
      </c>
      <c r="AN160">
        <f t="shared" si="586"/>
        <v>-1250</v>
      </c>
    </row>
    <row r="161" spans="4:40">
      <c r="D161" s="28">
        <f t="shared" si="554"/>
        <v>5.44</v>
      </c>
      <c r="E161" s="32">
        <f>-E304*180/PI()*RStart30!$B$23</f>
        <v>20.0196363867014</v>
      </c>
      <c r="F161" s="32">
        <f>F304*180/PI()*RStart30!$B$23</f>
        <v>26.1827533961188</v>
      </c>
      <c r="G161" s="32">
        <f>G304*180/PI()*RStart30!$B$23</f>
        <v>5.98402885190051</v>
      </c>
      <c r="H161" s="32">
        <f>-H304*180/PI()*RStart30!$B$23</f>
        <v>32.2190838982069</v>
      </c>
      <c r="I161" s="58">
        <f t="shared" si="549"/>
        <v>5.44</v>
      </c>
      <c r="J161" s="24">
        <f>-TRUNC(K$3*J$3*(G$3-H$3*SIN((E161+J$9)*PI()/180)-SQRT(I$3^2-(E$3-F$3-H$3*COS((E161+J$9)*PI()/180))^2))/5)</f>
        <v>-25280</v>
      </c>
      <c r="K161" s="24">
        <f>-TRUNC(U$3*T$3*(Q$3-R$3*SIN((F161+K$9)*PI()/180)-SQRT(S$3^2-(O$3-P$3-R$3*COS((F161+K$9)*PI()/180))^2))/5)</f>
        <v>-47767</v>
      </c>
      <c r="L161" s="24">
        <f>-TRUNC(U$3*T$3*(Q$3-R$3*SIN((G161+L$9)*PI()/180)-SQRT(S$3^2-(O$3-P$3-R$3*COS((G161+L$9)*PI()/180))^2))/5)</f>
        <v>-10105</v>
      </c>
      <c r="M161" s="25">
        <f>-TRUNC(K$3*J$3*(G$3-H$3*SIN((H161+M$9)*PI()/180)-SQRT(I$3^2-(E$3-F$3-H$3*COS((H161+M$9)*PI()/180))^2))/5)</f>
        <v>-49149</v>
      </c>
      <c r="N161" s="59">
        <f t="shared" si="492"/>
        <v>5.44</v>
      </c>
      <c r="O161" s="60">
        <f t="shared" si="555"/>
        <v>-10175</v>
      </c>
      <c r="P161" s="60">
        <f t="shared" si="556"/>
        <v>-2750</v>
      </c>
      <c r="Q161" s="60">
        <f t="shared" si="557"/>
        <v>9249.99999999999</v>
      </c>
      <c r="R161" s="60">
        <f t="shared" si="558"/>
        <v>8799.99999999999</v>
      </c>
      <c r="T161" s="1">
        <f>RStart30!$T$25</f>
        <v>0.04</v>
      </c>
      <c r="V161" s="1">
        <f t="shared" ref="V161:Y161" si="587">(O161-O160)/$T$25</f>
        <v>-66249.9999999999</v>
      </c>
      <c r="W161" s="1">
        <f t="shared" si="587"/>
        <v>-2500</v>
      </c>
      <c r="X161" s="1">
        <f t="shared" si="587"/>
        <v>2499.99999999995</v>
      </c>
      <c r="Y161" s="1">
        <f t="shared" si="587"/>
        <v>5000</v>
      </c>
      <c r="AA161">
        <f t="shared" ref="AA161:AD161" si="588">V161-V162</f>
        <v>-8124.99999999997</v>
      </c>
      <c r="AB161">
        <f t="shared" si="588"/>
        <v>-1.13686837721616e-11</v>
      </c>
      <c r="AC161">
        <f t="shared" si="588"/>
        <v>1249.99999999995</v>
      </c>
      <c r="AD161">
        <f t="shared" si="588"/>
        <v>1250</v>
      </c>
      <c r="AF161">
        <f t="shared" ref="AF161:AI161" si="589">AA161-AA162</f>
        <v>3125.00000000003</v>
      </c>
      <c r="AG161">
        <f t="shared" si="589"/>
        <v>624.999999999977</v>
      </c>
      <c r="AH161">
        <f t="shared" si="589"/>
        <v>1249.99999999995</v>
      </c>
      <c r="AI161">
        <f t="shared" si="589"/>
        <v>1250</v>
      </c>
      <c r="AK161">
        <f t="shared" ref="AK161:AN161" si="590">AF161-AF162</f>
        <v>1875.00000000003</v>
      </c>
      <c r="AL161">
        <f t="shared" si="590"/>
        <v>624.999999999966</v>
      </c>
      <c r="AM161">
        <f t="shared" si="590"/>
        <v>1874.99999999995</v>
      </c>
      <c r="AN161">
        <f t="shared" si="590"/>
        <v>3750</v>
      </c>
    </row>
    <row r="162" spans="4:35">
      <c r="D162" s="28">
        <f t="shared" si="554"/>
        <v>5.48</v>
      </c>
      <c r="E162" s="32">
        <f>-E305*180/PI()*RStart30!$B$23</f>
        <v>20.3057012076683</v>
      </c>
      <c r="F162" s="32">
        <f>F305*180/PI()*RStart30!$B$23</f>
        <v>26.2415659095071</v>
      </c>
      <c r="G162" s="32">
        <f>G305*180/PI()*RStart30!$B$23</f>
        <v>5.77034762265746</v>
      </c>
      <c r="H162" s="32">
        <f>-H305*180/PI()*RStart30!$B$23</f>
        <v>32.0514646368751</v>
      </c>
      <c r="I162" s="58">
        <f t="shared" si="549"/>
        <v>5.48</v>
      </c>
      <c r="J162" s="24">
        <f>-TRUNC(K$3*J$3*(G$3-H$3*SIN((E162+J$9)*PI()/180)-SQRT(I$3^2-(E$3-F$3-H$3*COS((E162+J$9)*PI()/180))^2))/5)</f>
        <v>-25780</v>
      </c>
      <c r="K162" s="24">
        <f>-TRUNC(U$3*T$3*(Q$3-R$3*SIN((F162+K$9)*PI()/180)-SQRT(S$3^2-(O$3-P$3-R$3*COS((F162+K$9)*PI()/180))^2))/5)</f>
        <v>-47881</v>
      </c>
      <c r="L162" s="24">
        <f>-TRUNC(U$3*T$3*(Q$3-R$3*SIN((G162+L$9)*PI()/180)-SQRT(S$3^2-(O$3-P$3-R$3*COS((G162+L$9)*PI()/180))^2))/5)</f>
        <v>-9733</v>
      </c>
      <c r="M162" s="25">
        <f>-TRUNC(K$3*J$3*(G$3-H$3*SIN((H162+M$9)*PI()/180)-SQRT(I$3^2-(E$3-F$3-H$3*COS((H162+M$9)*PI()/180))^2))/5)</f>
        <v>-48791</v>
      </c>
      <c r="N162" s="59">
        <f t="shared" si="492"/>
        <v>5.48</v>
      </c>
      <c r="O162" s="60">
        <f t="shared" si="555"/>
        <v>-12500</v>
      </c>
      <c r="P162" s="60">
        <f t="shared" si="556"/>
        <v>-2850</v>
      </c>
      <c r="Q162" s="60">
        <f t="shared" si="557"/>
        <v>9299.99999999999</v>
      </c>
      <c r="R162" s="60">
        <f t="shared" si="558"/>
        <v>8949.99999999999</v>
      </c>
      <c r="T162" s="1">
        <f>RStart30!$T$25</f>
        <v>0.04</v>
      </c>
      <c r="V162" s="1">
        <f t="shared" ref="V162:Y162" si="591">(O162-O161)/$T$25</f>
        <v>-58125</v>
      </c>
      <c r="W162" s="1">
        <f t="shared" si="591"/>
        <v>-2499.99999999999</v>
      </c>
      <c r="X162" s="1">
        <f t="shared" si="591"/>
        <v>1250</v>
      </c>
      <c r="Y162" s="1">
        <f t="shared" si="591"/>
        <v>3750</v>
      </c>
      <c r="AA162">
        <f t="shared" ref="AA162:AD162" si="592">V162-V163</f>
        <v>-11250</v>
      </c>
      <c r="AB162">
        <f t="shared" si="592"/>
        <v>-624.999999999989</v>
      </c>
      <c r="AC162">
        <f t="shared" si="592"/>
        <v>0</v>
      </c>
      <c r="AD162">
        <f t="shared" si="592"/>
        <v>0</v>
      </c>
      <c r="AF162">
        <f t="shared" ref="AF162:AI162" si="593">AA162-AA163</f>
        <v>1250</v>
      </c>
      <c r="AG162">
        <f t="shared" si="593"/>
        <v>1.13686837721616e-11</v>
      </c>
      <c r="AH162">
        <f t="shared" si="593"/>
        <v>-625</v>
      </c>
      <c r="AI162">
        <f t="shared" si="593"/>
        <v>-2500</v>
      </c>
    </row>
    <row r="163" spans="4:30">
      <c r="D163" s="28">
        <f t="shared" si="554"/>
        <v>5.52</v>
      </c>
      <c r="E163" s="32">
        <f>-E306*180/PI()*RStart30!$B$23</f>
        <v>20.6325001193053</v>
      </c>
      <c r="F163" s="32">
        <f>F306*180/PI()*RStart30!$B$23</f>
        <v>26.301824682962</v>
      </c>
      <c r="G163" s="32">
        <f>G306*180/PI()*RStart30!$B$23</f>
        <v>5.55528361707164</v>
      </c>
      <c r="H163" s="32">
        <f>-H306*180/PI()*RStart30!$B$23</f>
        <v>31.8812289064761</v>
      </c>
      <c r="I163" s="58">
        <f t="shared" si="549"/>
        <v>5.52</v>
      </c>
      <c r="J163" s="24">
        <f>-TRUNC(K$3*J$3*(G$3-H$3*SIN((E163+J$9)*PI()/180)-SQRT(I$3^2-(E$3-F$3-H$3*COS((E163+J$9)*PI()/180))^2))/5)</f>
        <v>-26355</v>
      </c>
      <c r="K163" s="24">
        <f>-TRUNC(U$3*T$3*(Q$3-R$3*SIN((F163+K$9)*PI()/180)-SQRT(S$3^2-(O$3-P$3-R$3*COS((F163+K$9)*PI()/180))^2))/5)</f>
        <v>-47998</v>
      </c>
      <c r="L163" s="24">
        <f>-TRUNC(U$3*T$3*(Q$3-R$3*SIN((G163+L$9)*PI()/180)-SQRT(S$3^2-(O$3-P$3-R$3*COS((G163+L$9)*PI()/180))^2))/5)</f>
        <v>-9359</v>
      </c>
      <c r="M163" s="25">
        <f>-TRUNC(K$3*J$3*(G$3-H$3*SIN((H163+M$9)*PI()/180)-SQRT(I$3^2-(E$3-F$3-H$3*COS((H163+M$9)*PI()/180))^2))/5)</f>
        <v>-48427</v>
      </c>
      <c r="N163" s="59">
        <f t="shared" si="492"/>
        <v>5.52</v>
      </c>
      <c r="O163" s="60">
        <f t="shared" si="555"/>
        <v>-14375</v>
      </c>
      <c r="P163" s="60">
        <f t="shared" si="556"/>
        <v>-2925</v>
      </c>
      <c r="Q163" s="60">
        <f t="shared" si="557"/>
        <v>9349.99999999999</v>
      </c>
      <c r="R163" s="60">
        <f t="shared" si="558"/>
        <v>9099.99999999999</v>
      </c>
      <c r="T163" s="1">
        <f>RStart30!$T$25</f>
        <v>0.04</v>
      </c>
      <c r="V163" s="1">
        <f t="shared" ref="V163:Y163" si="594">(O163-O162)/$T$25</f>
        <v>-46875</v>
      </c>
      <c r="W163" s="1">
        <f t="shared" si="594"/>
        <v>-1875</v>
      </c>
      <c r="X163" s="1">
        <f t="shared" si="594"/>
        <v>1250</v>
      </c>
      <c r="Y163" s="1">
        <f t="shared" si="594"/>
        <v>3750</v>
      </c>
      <c r="AA163">
        <f t="shared" ref="AA163:AD163" si="595">V163-V164</f>
        <v>-12500</v>
      </c>
      <c r="AB163">
        <f t="shared" si="595"/>
        <v>-625</v>
      </c>
      <c r="AC163">
        <f t="shared" si="595"/>
        <v>625</v>
      </c>
      <c r="AD163">
        <f t="shared" si="595"/>
        <v>2500</v>
      </c>
    </row>
    <row r="164" spans="4:25">
      <c r="D164" s="28">
        <f t="shared" si="554"/>
        <v>5.56</v>
      </c>
      <c r="E164" s="32">
        <f>-E307*180/PI()*RStart30!$B$23</f>
        <v>20.9878671649738</v>
      </c>
      <c r="F164" s="32">
        <f>F307*180/PI()*RStart30!$B$23</f>
        <v>26.3630314723846</v>
      </c>
      <c r="G164" s="32">
        <f>G307*180/PI()*RStart30!$B$23</f>
        <v>5.33927256954625</v>
      </c>
      <c r="H164" s="32">
        <f>-H307*180/PI()*RStart30!$B$23</f>
        <v>31.709199130629</v>
      </c>
      <c r="I164" s="58">
        <f t="shared" si="549"/>
        <v>5.56</v>
      </c>
      <c r="J164" s="24">
        <f>-TRUNC(K$3*J$3*(G$3-H$3*SIN((E164+J$9)*PI()/180)-SQRT(I$3^2-(E$3-F$3-H$3*COS((E164+J$9)*PI()/180))^2))/5)</f>
        <v>-26985</v>
      </c>
      <c r="K164" s="24">
        <f>-TRUNC(U$3*T$3*(Q$3-R$3*SIN((F164+K$9)*PI()/180)-SQRT(S$3^2-(O$3-P$3-R$3*COS((F164+K$9)*PI()/180))^2))/5)</f>
        <v>-48117</v>
      </c>
      <c r="L164" s="24">
        <f>-TRUNC(U$3*T$3*(Q$3-R$3*SIN((G164+L$9)*PI()/180)-SQRT(S$3^2-(O$3-P$3-R$3*COS((G164+L$9)*PI()/180))^2))/5)</f>
        <v>-8984</v>
      </c>
      <c r="M164" s="25">
        <f>-TRUNC(K$3*J$3*(G$3-H$3*SIN((H164+M$9)*PI()/180)-SQRT(I$3^2-(E$3-F$3-H$3*COS((H164+M$9)*PI()/180))^2))/5)</f>
        <v>-48061</v>
      </c>
      <c r="N164" s="59">
        <f t="shared" si="492"/>
        <v>5.56</v>
      </c>
      <c r="O164" s="60">
        <f t="shared" si="555"/>
        <v>-15750</v>
      </c>
      <c r="P164" s="60">
        <f t="shared" si="556"/>
        <v>-2975</v>
      </c>
      <c r="Q164" s="60">
        <f t="shared" si="557"/>
        <v>9374.99999999999</v>
      </c>
      <c r="R164" s="60">
        <f t="shared" si="558"/>
        <v>9149.99999999999</v>
      </c>
      <c r="T164" s="1">
        <f>RStart30!$T$25</f>
        <v>0.04</v>
      </c>
      <c r="V164" s="1">
        <f t="shared" ref="V164:Y164" si="596">(O164-O163)/$T$25</f>
        <v>-34375</v>
      </c>
      <c r="W164" s="1">
        <f t="shared" si="596"/>
        <v>-1250</v>
      </c>
      <c r="X164" s="1">
        <f t="shared" si="596"/>
        <v>625</v>
      </c>
      <c r="Y164" s="1">
        <f t="shared" si="596"/>
        <v>1250</v>
      </c>
    </row>
    <row r="165" spans="4:25">
      <c r="D165" s="28">
        <f t="shared" si="554"/>
        <v>5.6</v>
      </c>
      <c r="E165" s="32">
        <f>-E308*180/PI()*RStart30!$B$23</f>
        <v>21.358197805603</v>
      </c>
      <c r="F165" s="32">
        <f>F308*180/PI()*RStart30!$B$23</f>
        <v>26.4247032743538</v>
      </c>
      <c r="G165" s="32">
        <f>G308*180/PI()*RStart30!$B$23</f>
        <v>5.12277594028949</v>
      </c>
      <c r="H165" s="32">
        <f>-H308*180/PI()*RStart30!$B$23</f>
        <v>31.5362486116051</v>
      </c>
      <c r="I165" s="58">
        <f t="shared" si="549"/>
        <v>5.6</v>
      </c>
      <c r="J165" s="24">
        <f>-TRUNC(K$3*J$3*(G$3-H$3*SIN((E165+J$9)*PI()/180)-SQRT(I$3^2-(E$3-F$3-H$3*COS((E165+J$9)*PI()/180))^2))/5)</f>
        <v>-27647</v>
      </c>
      <c r="K165" s="24">
        <f>-TRUNC(U$3*T$3*(Q$3-R$3*SIN((F165+K$9)*PI()/180)-SQRT(S$3^2-(O$3-P$3-R$3*COS((F165+K$9)*PI()/180))^2))/5)</f>
        <v>-48237</v>
      </c>
      <c r="L165" s="24">
        <f>-TRUNC(U$3*T$3*(Q$3-R$3*SIN((G165+L$9)*PI()/180)-SQRT(S$3^2-(O$3-P$3-R$3*COS((G165+L$9)*PI()/180))^2))/5)</f>
        <v>-8610</v>
      </c>
      <c r="M165" s="25">
        <f>-TRUNC(K$3*J$3*(G$3-H$3*SIN((H165+M$9)*PI()/180)-SQRT(I$3^2-(E$3-F$3-H$3*COS((H165+M$9)*PI()/180))^2))/5)</f>
        <v>-47693</v>
      </c>
      <c r="N165" s="59">
        <f t="shared" si="492"/>
        <v>5.6</v>
      </c>
      <c r="O165" s="60">
        <f t="shared" si="555"/>
        <v>-16550</v>
      </c>
      <c r="P165" s="60">
        <f t="shared" si="556"/>
        <v>-3000</v>
      </c>
      <c r="Q165" s="60">
        <f t="shared" si="557"/>
        <v>9349.99999999999</v>
      </c>
      <c r="R165" s="60">
        <f t="shared" si="558"/>
        <v>9199.99999999999</v>
      </c>
      <c r="T165" s="1">
        <f>RStart30!$T$25</f>
        <v>0.04</v>
      </c>
      <c r="V165" s="1"/>
      <c r="W165" s="1"/>
      <c r="X165" s="1"/>
      <c r="Y165" s="1"/>
    </row>
    <row r="166" spans="4:25">
      <c r="D166" s="28"/>
      <c r="E166" s="32"/>
      <c r="F166" s="32"/>
      <c r="G166" s="32"/>
      <c r="H166" s="32"/>
      <c r="I166" s="58"/>
      <c r="J166" s="24"/>
      <c r="K166" s="24"/>
      <c r="L166" s="24"/>
      <c r="M166" s="25"/>
      <c r="O166" s="60"/>
      <c r="P166" s="60"/>
      <c r="Q166" s="1"/>
      <c r="R166" s="1"/>
      <c r="T166" s="1"/>
      <c r="V166" s="1"/>
      <c r="W166" s="1"/>
      <c r="X166" s="1"/>
      <c r="Y166" s="1"/>
    </row>
    <row r="167" spans="5:25">
      <c r="E167" s="32"/>
      <c r="F167" s="32"/>
      <c r="G167" s="32"/>
      <c r="H167" s="32"/>
      <c r="T167" s="1"/>
      <c r="V167" s="1"/>
      <c r="W167" s="1"/>
      <c r="X167" s="1"/>
      <c r="Y167" s="1"/>
    </row>
    <row r="168" spans="4:25">
      <c r="D168" s="32">
        <v>-0.365782838</v>
      </c>
      <c r="E168" s="32">
        <v>-0.365782838</v>
      </c>
      <c r="F168" s="32">
        <v>0.046877644</v>
      </c>
      <c r="G168" s="71">
        <v>0.306855515</v>
      </c>
      <c r="H168" s="32">
        <v>-0.208760805</v>
      </c>
      <c r="T168" s="1"/>
      <c r="V168" s="1"/>
      <c r="W168" s="1"/>
      <c r="X168" s="1"/>
      <c r="Y168" s="1"/>
    </row>
    <row r="169" spans="5:25">
      <c r="E169" s="32">
        <v>-0.361662439</v>
      </c>
      <c r="F169" s="32">
        <v>0.042000632</v>
      </c>
      <c r="G169" s="71">
        <v>0.309462807</v>
      </c>
      <c r="H169" s="32">
        <v>-0.219481499</v>
      </c>
      <c r="T169" s="1"/>
      <c r="V169" s="1"/>
      <c r="W169" s="1"/>
      <c r="X169" s="1"/>
      <c r="Y169" s="1"/>
    </row>
    <row r="170" spans="5:25">
      <c r="E170" s="32">
        <v>-0.357664396</v>
      </c>
      <c r="F170" s="32">
        <v>0.037082358</v>
      </c>
      <c r="G170" s="71">
        <v>0.311966729</v>
      </c>
      <c r="H170" s="32">
        <v>-0.230190352</v>
      </c>
      <c r="T170" s="1"/>
      <c r="V170" s="1"/>
      <c r="W170" s="1"/>
      <c r="X170" s="1"/>
      <c r="Y170" s="1"/>
    </row>
    <row r="171" spans="5:25">
      <c r="E171" s="32">
        <v>-0.353893025</v>
      </c>
      <c r="F171" s="32">
        <v>0.032087616</v>
      </c>
      <c r="G171" s="71">
        <v>0.314277209</v>
      </c>
      <c r="H171" s="32">
        <v>-0.240873502</v>
      </c>
      <c r="V171" s="1"/>
      <c r="W171" s="1"/>
      <c r="X171" s="1"/>
      <c r="Y171" s="1"/>
    </row>
    <row r="172" spans="5:8">
      <c r="E172" s="32">
        <v>-0.350433925</v>
      </c>
      <c r="F172" s="32">
        <v>0.02698748</v>
      </c>
      <c r="G172" s="71">
        <v>0.316318016</v>
      </c>
      <c r="H172" s="32">
        <v>-0.251515077</v>
      </c>
    </row>
    <row r="173" spans="5:8">
      <c r="E173" s="32">
        <v>-0.347355036</v>
      </c>
      <c r="F173" s="32">
        <v>0.021758953</v>
      </c>
      <c r="G173" s="71">
        <v>0.318026038</v>
      </c>
      <c r="H173" s="32">
        <v>-0.262097429</v>
      </c>
    </row>
    <row r="174" spans="5:8">
      <c r="E174" s="32">
        <v>-0.344707702</v>
      </c>
      <c r="F174" s="32">
        <v>0.016384609</v>
      </c>
      <c r="G174" s="71">
        <v>0.319350552</v>
      </c>
      <c r="H174" s="32">
        <v>-0.272601347</v>
      </c>
    </row>
    <row r="175" spans="5:8">
      <c r="E175" s="32">
        <v>-0.342527726</v>
      </c>
      <c r="F175" s="32">
        <v>0.010852244</v>
      </c>
      <c r="G175" s="71">
        <v>0.320252498</v>
      </c>
      <c r="H175" s="32">
        <v>-0.283006286</v>
      </c>
    </row>
    <row r="176" spans="5:8">
      <c r="E176" s="32">
        <v>-0.340836432</v>
      </c>
      <c r="F176" s="32">
        <v>0.005154512</v>
      </c>
      <c r="G176" s="71">
        <v>0.320703752</v>
      </c>
      <c r="H176" s="32">
        <v>-0.29329059</v>
      </c>
    </row>
    <row r="177" spans="5:8">
      <c r="E177" s="32">
        <v>-0.339641722</v>
      </c>
      <c r="F177" s="32">
        <v>-0.000711419</v>
      </c>
      <c r="G177" s="71">
        <v>0.3206864</v>
      </c>
      <c r="H177" s="32">
        <v>-0.30343171</v>
      </c>
    </row>
    <row r="178" spans="5:8">
      <c r="E178" s="32">
        <v>-0.338939137</v>
      </c>
      <c r="F178" s="32">
        <v>-0.006744231</v>
      </c>
      <c r="G178" s="71">
        <v>0.320192011</v>
      </c>
      <c r="H178" s="32">
        <v>-0.313406434</v>
      </c>
    </row>
    <row r="179" spans="5:8">
      <c r="E179" s="32">
        <v>-0.338712917</v>
      </c>
      <c r="F179" s="32">
        <v>-0.012938803</v>
      </c>
      <c r="G179" s="71">
        <v>0.319220907</v>
      </c>
      <c r="H179" s="32">
        <v>-0.323191104</v>
      </c>
    </row>
    <row r="180" spans="5:8">
      <c r="E180" s="32">
        <v>-0.338937057</v>
      </c>
      <c r="F180" s="32">
        <v>-0.019286572</v>
      </c>
      <c r="G180" s="71">
        <v>0.31778144</v>
      </c>
      <c r="H180" s="32">
        <v>-0.332761844</v>
      </c>
    </row>
    <row r="181" spans="5:8">
      <c r="E181" s="32">
        <v>-0.33957637</v>
      </c>
      <c r="F181" s="32">
        <v>-0.025775883</v>
      </c>
      <c r="G181" s="71">
        <v>0.315889265</v>
      </c>
      <c r="H181" s="32">
        <v>-0.34209478</v>
      </c>
    </row>
    <row r="182" spans="5:8">
      <c r="E182" s="32">
        <v>-0.340587542</v>
      </c>
      <c r="F182" s="32">
        <v>-0.032392346</v>
      </c>
      <c r="G182" s="71">
        <v>0.31356661</v>
      </c>
      <c r="H182" s="32">
        <v>-0.351166263</v>
      </c>
    </row>
    <row r="183" spans="5:8">
      <c r="E183" s="32">
        <v>-0.341920196</v>
      </c>
      <c r="F183" s="32">
        <v>-0.039119192</v>
      </c>
      <c r="G183" s="71">
        <v>0.31084155</v>
      </c>
      <c r="H183" s="32">
        <v>-0.359953094</v>
      </c>
    </row>
    <row r="184" spans="5:8">
      <c r="E184" s="32">
        <v>-0.343517947</v>
      </c>
      <c r="F184" s="32">
        <v>-0.045937623</v>
      </c>
      <c r="G184" s="71">
        <v>0.307747284</v>
      </c>
      <c r="H184" s="32">
        <v>-0.368432746</v>
      </c>
    </row>
    <row r="185" spans="5:8">
      <c r="E185" s="32">
        <v>-0.345319466</v>
      </c>
      <c r="F185" s="32">
        <v>-0.052827172</v>
      </c>
      <c r="G185" s="71">
        <v>0.304321402</v>
      </c>
      <c r="H185" s="32">
        <v>-0.376583586</v>
      </c>
    </row>
    <row r="186" spans="5:8">
      <c r="E186" s="32">
        <v>-0.347259534</v>
      </c>
      <c r="F186" s="32">
        <v>-0.059766053</v>
      </c>
      <c r="G186" s="71">
        <v>0.300605163</v>
      </c>
      <c r="H186" s="32">
        <v>-0.384385101</v>
      </c>
    </row>
    <row r="187" spans="5:8">
      <c r="E187" s="32">
        <v>-0.349270104</v>
      </c>
      <c r="F187" s="32">
        <v>-0.06673152</v>
      </c>
      <c r="G187" s="71">
        <v>0.296642766</v>
      </c>
      <c r="H187" s="32">
        <v>-0.391818117</v>
      </c>
    </row>
    <row r="188" spans="5:8">
      <c r="E188" s="32">
        <v>-0.351281359</v>
      </c>
      <c r="F188" s="32">
        <v>-0.073700219</v>
      </c>
      <c r="G188" s="71">
        <v>0.292480623</v>
      </c>
      <c r="H188" s="32">
        <v>-0.398865027</v>
      </c>
    </row>
    <row r="189" spans="5:8">
      <c r="E189" s="32">
        <v>-0.353222775</v>
      </c>
      <c r="F189" s="32">
        <v>-0.080648542</v>
      </c>
      <c r="G189" s="71">
        <v>0.288166632</v>
      </c>
      <c r="H189" s="32">
        <v>-0.405510009</v>
      </c>
    </row>
    <row r="190" spans="5:8">
      <c r="E190" s="32">
        <v>-0.355024175</v>
      </c>
      <c r="F190" s="32">
        <v>-0.087552983</v>
      </c>
      <c r="G190" s="71">
        <v>0.283749451</v>
      </c>
      <c r="H190" s="32">
        <v>-0.411739253</v>
      </c>
    </row>
    <row r="191" spans="5:8">
      <c r="E191" s="32">
        <v>-0.35661679</v>
      </c>
      <c r="F191" s="32">
        <v>-0.094390496</v>
      </c>
      <c r="G191" s="71">
        <v>0.279277772</v>
      </c>
      <c r="H191" s="32">
        <v>-0.417541181</v>
      </c>
    </row>
    <row r="192" spans="5:8">
      <c r="E192" s="32">
        <v>-0.357934321</v>
      </c>
      <c r="F192" s="32">
        <v>-0.101138842</v>
      </c>
      <c r="G192" s="71">
        <v>0.274799591</v>
      </c>
      <c r="H192" s="32">
        <v>-0.422906675</v>
      </c>
    </row>
    <row r="193" spans="5:8">
      <c r="E193" s="32">
        <v>-0.358913995</v>
      </c>
      <c r="F193" s="32">
        <v>-0.107776949</v>
      </c>
      <c r="G193" s="71">
        <v>0.270361482</v>
      </c>
      <c r="H193" s="32">
        <v>-0.427829292</v>
      </c>
    </row>
    <row r="194" spans="5:8">
      <c r="E194" s="32">
        <v>-0.359497625</v>
      </c>
      <c r="F194" s="32">
        <v>-0.114285268</v>
      </c>
      <c r="G194" s="71">
        <v>0.266007874</v>
      </c>
      <c r="H194" s="32">
        <v>-0.432305495</v>
      </c>
    </row>
    <row r="195" spans="5:8">
      <c r="E195" s="32">
        <v>-0.35963267</v>
      </c>
      <c r="F195" s="32">
        <v>-0.120646123</v>
      </c>
      <c r="G195" s="71">
        <v>0.261780319</v>
      </c>
      <c r="H195" s="32">
        <v>-0.436334871</v>
      </c>
    </row>
    <row r="196" spans="5:8">
      <c r="E196" s="32">
        <v>-0.359273294</v>
      </c>
      <c r="F196" s="32">
        <v>-0.126844068</v>
      </c>
      <c r="G196" s="71">
        <v>0.257716767</v>
      </c>
      <c r="H196" s="32">
        <v>-0.439920359</v>
      </c>
    </row>
    <row r="197" spans="5:8">
      <c r="E197" s="32">
        <v>-0.358381423</v>
      </c>
      <c r="F197" s="32">
        <v>-0.132866241</v>
      </c>
      <c r="G197" s="71">
        <v>0.25385084</v>
      </c>
      <c r="H197" s="32">
        <v>-0.443068466</v>
      </c>
    </row>
    <row r="198" spans="5:8">
      <c r="E198" s="32">
        <v>-0.35692781</v>
      </c>
      <c r="F198" s="32">
        <v>-0.138702723</v>
      </c>
      <c r="G198" s="71">
        <v>0.250211105</v>
      </c>
      <c r="H198" s="32">
        <v>-0.445789497</v>
      </c>
    </row>
    <row r="199" spans="5:8">
      <c r="E199" s="32">
        <v>-0.354893088</v>
      </c>
      <c r="F199" s="32">
        <v>-0.144346885</v>
      </c>
      <c r="G199" s="71">
        <v>0.246820343</v>
      </c>
      <c r="H199" s="32">
        <v>-0.448097773</v>
      </c>
    </row>
    <row r="200" spans="5:8">
      <c r="E200" s="32">
        <v>-0.35226883</v>
      </c>
      <c r="F200" s="32">
        <v>-0.149795747</v>
      </c>
      <c r="G200" s="71">
        <v>0.243694831</v>
      </c>
      <c r="H200" s="32">
        <v>-0.450011858</v>
      </c>
    </row>
    <row r="201" spans="5:8">
      <c r="E201" s="32">
        <v>-0.349058615</v>
      </c>
      <c r="F201" s="32">
        <v>-0.155050335</v>
      </c>
      <c r="G201" s="71">
        <v>0.240843605</v>
      </c>
      <c r="H201" s="32">
        <v>-0.451554779</v>
      </c>
    </row>
    <row r="202" spans="5:8">
      <c r="E202" s="32">
        <v>-0.345279078</v>
      </c>
      <c r="F202" s="32">
        <v>-0.160116031</v>
      </c>
      <c r="G202" s="71">
        <v>0.238267741</v>
      </c>
      <c r="H202" s="32">
        <v>-0.452754251</v>
      </c>
    </row>
    <row r="203" spans="5:8">
      <c r="E203" s="32">
        <v>-0.340960974</v>
      </c>
      <c r="F203" s="32">
        <v>-0.165002929</v>
      </c>
      <c r="G203" s="71">
        <v>0.235959621</v>
      </c>
      <c r="H203" s="32">
        <v>-0.4536429</v>
      </c>
    </row>
    <row r="204" spans="5:8">
      <c r="E204" s="32">
        <v>-0.336150239</v>
      </c>
      <c r="F204" s="32">
        <v>-0.169726192</v>
      </c>
      <c r="G204" s="71">
        <v>0.233902215</v>
      </c>
      <c r="H204" s="32">
        <v>-0.454258485</v>
      </c>
    </row>
    <row r="205" spans="5:8">
      <c r="E205" s="32">
        <v>-0.330909045</v>
      </c>
      <c r="F205" s="32">
        <v>-0.174306404</v>
      </c>
      <c r="G205" s="71">
        <v>0.232068344</v>
      </c>
      <c r="H205" s="32">
        <v>-0.454644119</v>
      </c>
    </row>
    <row r="206" spans="5:8">
      <c r="E206" s="32">
        <v>-0.32531686</v>
      </c>
      <c r="F206" s="32">
        <v>-0.178769926</v>
      </c>
      <c r="G206" s="71">
        <v>0.230419962</v>
      </c>
      <c r="H206" s="32">
        <v>-0.4548485</v>
      </c>
    </row>
    <row r="207" spans="5:8">
      <c r="E207" s="32">
        <v>-0.319471513</v>
      </c>
      <c r="F207" s="32">
        <v>-0.18314925</v>
      </c>
      <c r="G207" s="71">
        <v>0.228907423</v>
      </c>
      <c r="H207" s="32">
        <v>-0.454926124</v>
      </c>
    </row>
    <row r="208" spans="5:8">
      <c r="E208" s="32">
        <v>-0.313490243</v>
      </c>
      <c r="F208" s="32">
        <v>-0.187483355</v>
      </c>
      <c r="G208" s="71">
        <v>0.227468757</v>
      </c>
      <c r="H208" s="32">
        <v>-0.454937515</v>
      </c>
    </row>
    <row r="209" spans="5:8">
      <c r="E209" s="32">
        <v>-0.307533608</v>
      </c>
      <c r="F209" s="32">
        <v>-0.191768722</v>
      </c>
      <c r="G209" s="71">
        <v>0.226044115</v>
      </c>
      <c r="H209" s="32">
        <v>-0.454939643</v>
      </c>
    </row>
    <row r="210" spans="5:8">
      <c r="E210" s="32">
        <v>-0.301858042</v>
      </c>
      <c r="F210" s="32">
        <v>-0.195817642</v>
      </c>
      <c r="G210" s="71">
        <v>0.224625155</v>
      </c>
      <c r="H210" s="32">
        <v>-0.454954258</v>
      </c>
    </row>
    <row r="211" spans="5:8">
      <c r="E211" s="32">
        <v>-0.29671855</v>
      </c>
      <c r="F211" s="32">
        <v>-0.19941646</v>
      </c>
      <c r="G211" s="71">
        <v>0.223217192</v>
      </c>
      <c r="H211" s="32">
        <v>-0.454993086</v>
      </c>
    </row>
    <row r="212" spans="5:8">
      <c r="E212" s="32">
        <v>-0.292342575</v>
      </c>
      <c r="F212" s="32">
        <v>-0.202375564</v>
      </c>
      <c r="G212" s="71">
        <v>0.221825146</v>
      </c>
      <c r="H212" s="32">
        <v>-0.455067034</v>
      </c>
    </row>
    <row r="213" spans="5:8">
      <c r="E213" s="32">
        <v>-0.288930938</v>
      </c>
      <c r="F213" s="32">
        <v>-0.204528483</v>
      </c>
      <c r="G213" s="71">
        <v>0.220453551</v>
      </c>
      <c r="H213" s="32">
        <v>-0.455186215</v>
      </c>
    </row>
    <row r="214" spans="5:8">
      <c r="E214" s="32">
        <v>-0.286658798</v>
      </c>
      <c r="F214" s="32">
        <v>-0.20573099</v>
      </c>
      <c r="G214" s="71">
        <v>0.219106565</v>
      </c>
      <c r="H214" s="32">
        <v>-0.455359959</v>
      </c>
    </row>
    <row r="215" spans="5:8">
      <c r="E215" s="32">
        <v>-0.285676593</v>
      </c>
      <c r="F215" s="32">
        <v>-0.205860198</v>
      </c>
      <c r="G215" s="71">
        <v>0.217787978</v>
      </c>
      <c r="H215" s="32">
        <v>-0.455596833</v>
      </c>
    </row>
    <row r="216" spans="5:8">
      <c r="E216" s="32">
        <v>-0.286110996</v>
      </c>
      <c r="F216" s="32">
        <v>-0.204813658</v>
      </c>
      <c r="G216" s="71">
        <v>0.216501223</v>
      </c>
      <c r="H216" s="32">
        <v>-0.455904662</v>
      </c>
    </row>
    <row r="217" spans="5:8">
      <c r="E217" s="32">
        <v>-0.288065861</v>
      </c>
      <c r="F217" s="32">
        <v>-0.202508463</v>
      </c>
      <c r="G217" s="71">
        <v>0.215249379</v>
      </c>
      <c r="H217" s="32">
        <v>-0.456290542</v>
      </c>
    </row>
    <row r="218" spans="5:8">
      <c r="E218" s="32">
        <v>-0.291623176</v>
      </c>
      <c r="F218" s="32">
        <v>-0.19888034</v>
      </c>
      <c r="G218" s="71">
        <v>0.214035188</v>
      </c>
      <c r="H218" s="32">
        <v>-0.456760859</v>
      </c>
    </row>
    <row r="219" spans="5:8">
      <c r="E219" s="32">
        <v>-0.296844009</v>
      </c>
      <c r="F219" s="32">
        <v>-0.193882755</v>
      </c>
      <c r="G219" s="71">
        <v>0.212861055</v>
      </c>
      <c r="H219" s="32">
        <v>-0.45732131</v>
      </c>
    </row>
    <row r="220" spans="5:8">
      <c r="E220" s="32">
        <v>-0.303769462</v>
      </c>
      <c r="F220" s="32">
        <v>-0.18748601</v>
      </c>
      <c r="G220" s="71">
        <v>0.211729065</v>
      </c>
      <c r="H220" s="32">
        <v>-0.457976916</v>
      </c>
    </row>
    <row r="221" spans="5:8">
      <c r="E221" s="32">
        <v>-0.312421618</v>
      </c>
      <c r="F221" s="32">
        <v>-0.179676342</v>
      </c>
      <c r="G221" s="71">
        <v>0.210640987</v>
      </c>
      <c r="H221" s="32">
        <v>-0.458732043</v>
      </c>
    </row>
    <row r="222" spans="5:8">
      <c r="E222" s="32">
        <v>-0.322804491</v>
      </c>
      <c r="F222" s="32">
        <v>-0.170455019</v>
      </c>
      <c r="G222" s="71">
        <v>0.209598282</v>
      </c>
      <c r="H222" s="32">
        <v>-0.459590419</v>
      </c>
    </row>
    <row r="223" spans="5:8">
      <c r="E223" s="32">
        <v>-0.334904977</v>
      </c>
      <c r="F223" s="32">
        <v>-0.159837446</v>
      </c>
      <c r="G223" s="71">
        <v>0.208602116</v>
      </c>
      <c r="H223" s="32">
        <v>-0.46055515</v>
      </c>
    </row>
    <row r="224" spans="5:8">
      <c r="E224" s="32">
        <v>-0.348693803</v>
      </c>
      <c r="F224" s="32">
        <v>-0.147852257</v>
      </c>
      <c r="G224" s="71">
        <v>0.207653366</v>
      </c>
      <c r="H224" s="32">
        <v>-0.46162874</v>
      </c>
    </row>
    <row r="225" spans="5:8">
      <c r="E225" s="32">
        <v>-0.364126477</v>
      </c>
      <c r="F225" s="32">
        <v>-0.134540418</v>
      </c>
      <c r="G225" s="71">
        <v>0.206752627</v>
      </c>
      <c r="H225" s="32">
        <v>-0.462813109</v>
      </c>
    </row>
    <row r="226" spans="5:8">
      <c r="E226" s="32">
        <v>-0.381144239</v>
      </c>
      <c r="F226" s="32">
        <v>-0.119954326</v>
      </c>
      <c r="G226" s="71">
        <v>0.205900227</v>
      </c>
      <c r="H226" s="32">
        <v>-0.464109609</v>
      </c>
    </row>
    <row r="227" spans="5:8">
      <c r="E227" s="32">
        <v>-0.399675009</v>
      </c>
      <c r="F227" s="32">
        <v>-0.104156906</v>
      </c>
      <c r="G227" s="71">
        <v>0.205096229</v>
      </c>
      <c r="H227" s="32">
        <v>-0.465519042</v>
      </c>
    </row>
    <row r="228" spans="5:8">
      <c r="E228" s="32">
        <v>-0.419634336</v>
      </c>
      <c r="F228" s="32">
        <v>-0.08722071</v>
      </c>
      <c r="G228" s="71">
        <v>0.204340442</v>
      </c>
      <c r="H228" s="32">
        <v>-0.467041679</v>
      </c>
    </row>
    <row r="229" spans="5:8">
      <c r="E229" s="32">
        <v>-0.440926352</v>
      </c>
      <c r="F229" s="32">
        <v>-0.069227019</v>
      </c>
      <c r="G229" s="71">
        <v>0.203632434</v>
      </c>
      <c r="H229" s="32">
        <v>-0.468677275</v>
      </c>
    </row>
    <row r="230" spans="5:8">
      <c r="E230" s="32">
        <v>-0.463444717</v>
      </c>
      <c r="F230" s="32">
        <v>-0.050264939</v>
      </c>
      <c r="G230" s="71">
        <v>0.202971533</v>
      </c>
      <c r="H230" s="32">
        <v>-0.470425093</v>
      </c>
    </row>
    <row r="231" spans="5:8">
      <c r="E231" s="32">
        <v>-0.487073573</v>
      </c>
      <c r="F231" s="32">
        <v>-0.030430502</v>
      </c>
      <c r="G231" s="71">
        <v>0.202356844</v>
      </c>
      <c r="H231" s="32">
        <v>-0.472283913</v>
      </c>
    </row>
    <row r="232" spans="5:8">
      <c r="E232" s="32">
        <v>-0.51168849</v>
      </c>
      <c r="F232" s="32">
        <v>-0.009825764</v>
      </c>
      <c r="G232" s="71">
        <v>0.201787251</v>
      </c>
      <c r="H232" s="32">
        <v>-0.474252056</v>
      </c>
    </row>
    <row r="233" spans="5:8">
      <c r="E233" s="32">
        <v>-0.537157418</v>
      </c>
      <c r="F233" s="32">
        <v>0.011442096</v>
      </c>
      <c r="G233" s="71">
        <v>0.20126143</v>
      </c>
      <c r="H233" s="32">
        <v>-0.476327401</v>
      </c>
    </row>
    <row r="234" spans="5:8">
      <c r="E234" s="32">
        <v>-0.563341638</v>
      </c>
      <c r="F234" s="32">
        <v>0.033261677</v>
      </c>
      <c r="G234" s="71">
        <v>0.200777855</v>
      </c>
      <c r="H234" s="32">
        <v>-0.4785074</v>
      </c>
    </row>
    <row r="235" spans="5:8">
      <c r="E235" s="32">
        <v>-0.590096709</v>
      </c>
      <c r="F235" s="32">
        <v>0.055518257</v>
      </c>
      <c r="G235" s="71">
        <v>0.200334811</v>
      </c>
      <c r="H235" s="32">
        <v>-0.480789099</v>
      </c>
    </row>
    <row r="236" spans="5:8">
      <c r="E236" s="32">
        <v>-0.617273418</v>
      </c>
      <c r="F236" s="32">
        <v>0.078094692</v>
      </c>
      <c r="G236" s="71">
        <v>0.199930397</v>
      </c>
      <c r="H236" s="32">
        <v>-0.483169152</v>
      </c>
    </row>
    <row r="237" spans="5:8">
      <c r="E237" s="32">
        <v>-0.644718734</v>
      </c>
      <c r="F237" s="32">
        <v>0.10087232</v>
      </c>
      <c r="G237" s="71">
        <v>0.19956254</v>
      </c>
      <c r="H237" s="32">
        <v>-0.485643845</v>
      </c>
    </row>
    <row r="238" spans="5:8">
      <c r="E238" s="32">
        <v>-0.672276752</v>
      </c>
      <c r="F238" s="32">
        <v>0.12373186</v>
      </c>
      <c r="G238" s="71">
        <v>0.199229001</v>
      </c>
      <c r="H238" s="32">
        <v>-0.488209105</v>
      </c>
    </row>
    <row r="239" spans="5:8">
      <c r="E239" s="32">
        <v>-0.699789646</v>
      </c>
      <c r="F239" s="32">
        <v>0.146554315</v>
      </c>
      <c r="G239" s="71">
        <v>0.198927384</v>
      </c>
      <c r="H239" s="32">
        <v>-0.490860525</v>
      </c>
    </row>
    <row r="240" spans="5:8">
      <c r="E240" s="32">
        <v>-0.727098621</v>
      </c>
      <c r="F240" s="32">
        <v>0.169221869</v>
      </c>
      <c r="G240" s="71">
        <v>0.198655146</v>
      </c>
      <c r="H240" s="32">
        <v>-0.49359338</v>
      </c>
    </row>
    <row r="241" spans="5:8">
      <c r="E241" s="32">
        <v>-0.754044856</v>
      </c>
      <c r="F241" s="32">
        <v>0.191618793</v>
      </c>
      <c r="G241" s="71">
        <v>0.198409604</v>
      </c>
      <c r="H241" s="32">
        <v>-0.496402642</v>
      </c>
    </row>
    <row r="242" spans="5:8">
      <c r="E242" s="32">
        <v>-0.780470462</v>
      </c>
      <c r="F242" s="32">
        <v>0.213632342</v>
      </c>
      <c r="G242" s="71">
        <v>0.198187946</v>
      </c>
      <c r="H242" s="32">
        <v>-0.499283001</v>
      </c>
    </row>
    <row r="243" spans="5:8">
      <c r="E243" s="32">
        <v>-0.806219425</v>
      </c>
      <c r="F243" s="32">
        <v>0.235153657</v>
      </c>
      <c r="G243" s="71">
        <v>0.197987237</v>
      </c>
      <c r="H243" s="32">
        <v>-0.502228882</v>
      </c>
    </row>
    <row r="244" spans="5:8">
      <c r="E244" s="32">
        <v>-0.83113856</v>
      </c>
      <c r="F244" s="32">
        <v>0.256078668</v>
      </c>
      <c r="G244" s="71">
        <v>0.197804433</v>
      </c>
      <c r="H244" s="32">
        <v>-0.50523446</v>
      </c>
    </row>
    <row r="245" spans="5:8">
      <c r="E245" s="32">
        <v>-0.85507846</v>
      </c>
      <c r="F245" s="32">
        <v>0.276308993</v>
      </c>
      <c r="G245" s="71">
        <v>0.197636382</v>
      </c>
      <c r="H245" s="32">
        <v>-0.508293682</v>
      </c>
    </row>
    <row r="246" spans="5:8">
      <c r="E246" s="32">
        <v>-0.877894445</v>
      </c>
      <c r="F246" s="32">
        <v>0.295752838</v>
      </c>
      <c r="G246" s="71">
        <v>0.19747984</v>
      </c>
      <c r="H246" s="32">
        <v>-0.511400283</v>
      </c>
    </row>
    <row r="247" spans="5:8">
      <c r="E247" s="32">
        <v>-0.89944751</v>
      </c>
      <c r="F247" s="32">
        <v>0.3143259</v>
      </c>
      <c r="G247" s="71">
        <v>0.197331474</v>
      </c>
      <c r="H247" s="32">
        <v>-0.514547801</v>
      </c>
    </row>
    <row r="248" spans="5:8">
      <c r="E248" s="32">
        <v>-0.919605281</v>
      </c>
      <c r="F248" s="32">
        <v>0.331952269</v>
      </c>
      <c r="G248" s="71">
        <v>0.197187878</v>
      </c>
      <c r="H248" s="32">
        <v>-0.5177296</v>
      </c>
    </row>
    <row r="249" spans="5:8">
      <c r="E249" s="32">
        <v>-0.938242958</v>
      </c>
      <c r="F249" s="32">
        <v>0.348565324</v>
      </c>
      <c r="G249" s="71">
        <v>0.197045572</v>
      </c>
      <c r="H249" s="32">
        <v>-0.520938884</v>
      </c>
    </row>
    <row r="250" spans="5:8">
      <c r="E250" s="32">
        <v>-0.955244268</v>
      </c>
      <c r="F250" s="32">
        <v>0.364108641</v>
      </c>
      <c r="G250" s="71">
        <v>0.196901022</v>
      </c>
      <c r="H250" s="32">
        <v>-0.524168715</v>
      </c>
    </row>
    <row r="251" spans="5:8">
      <c r="E251" s="32">
        <v>-0.970502414</v>
      </c>
      <c r="F251" s="32">
        <v>0.378536886</v>
      </c>
      <c r="G251" s="71">
        <v>0.196750638</v>
      </c>
      <c r="H251" s="32">
        <v>-0.527412033</v>
      </c>
    </row>
    <row r="252" spans="5:8">
      <c r="E252" s="32">
        <v>-0.983921028</v>
      </c>
      <c r="F252" s="32">
        <v>0.391816724</v>
      </c>
      <c r="G252" s="71">
        <v>0.196590792</v>
      </c>
      <c r="H252" s="32">
        <v>-0.530661671</v>
      </c>
    </row>
    <row r="253" spans="5:8">
      <c r="E253" s="32">
        <v>-0.995415115</v>
      </c>
      <c r="F253" s="32">
        <v>0.403927714</v>
      </c>
      <c r="G253" s="71">
        <v>0.196417818</v>
      </c>
      <c r="H253" s="32">
        <v>-0.533910373</v>
      </c>
    </row>
    <row r="254" spans="5:8">
      <c r="E254" s="32">
        <v>-1.004912007</v>
      </c>
      <c r="F254" s="32">
        <v>0.414863211</v>
      </c>
      <c r="G254" s="71">
        <v>0.196228031</v>
      </c>
      <c r="H254" s="32">
        <v>-0.537150817</v>
      </c>
    </row>
    <row r="255" spans="5:8">
      <c r="E255" s="32">
        <v>-1.012352312</v>
      </c>
      <c r="F255" s="32">
        <v>0.424631272</v>
      </c>
      <c r="G255" s="71">
        <v>0.196017726</v>
      </c>
      <c r="H255" s="32">
        <v>-0.540375623</v>
      </c>
    </row>
    <row r="256" spans="5:8">
      <c r="E256" s="32">
        <v>-1.017690864</v>
      </c>
      <c r="F256" s="32">
        <v>0.433255549</v>
      </c>
      <c r="G256" s="71">
        <v>0.195783192</v>
      </c>
      <c r="H256" s="32">
        <v>-0.543577381</v>
      </c>
    </row>
    <row r="257" spans="5:8">
      <c r="E257" s="32">
        <v>-1.020897671</v>
      </c>
      <c r="F257" s="32">
        <v>0.440776195</v>
      </c>
      <c r="G257" s="71">
        <v>0.195520721</v>
      </c>
      <c r="H257" s="32">
        <v>-0.54674866</v>
      </c>
    </row>
    <row r="258" spans="5:8">
      <c r="E258" s="32">
        <v>-1.021958867</v>
      </c>
      <c r="F258" s="32">
        <v>0.447250766</v>
      </c>
      <c r="G258" s="71">
        <v>0.195226616</v>
      </c>
      <c r="H258" s="32">
        <v>-0.549882033</v>
      </c>
    </row>
    <row r="259" spans="5:8">
      <c r="E259" s="32">
        <v>-1.020877531</v>
      </c>
      <c r="F259" s="32">
        <v>0.452754138</v>
      </c>
      <c r="G259" s="71">
        <v>0.194897196</v>
      </c>
      <c r="H259" s="32">
        <v>-0.55297009</v>
      </c>
    </row>
    <row r="260" spans="5:8">
      <c r="E260" s="32">
        <v>-1.01767296</v>
      </c>
      <c r="F260" s="32">
        <v>0.457368512</v>
      </c>
      <c r="G260" s="71">
        <v>0.194528812</v>
      </c>
      <c r="H260" s="32">
        <v>-0.556005456</v>
      </c>
    </row>
    <row r="261" spans="5:8">
      <c r="E261" s="32">
        <v>-1.012378964</v>
      </c>
      <c r="F261" s="32">
        <v>0.461172981</v>
      </c>
      <c r="G261" s="71">
        <v>0.194117851</v>
      </c>
      <c r="H261" s="32">
        <v>-0.558980814</v>
      </c>
    </row>
    <row r="262" spans="5:8">
      <c r="E262" s="32">
        <v>-1.005042917</v>
      </c>
      <c r="F262" s="32">
        <v>0.46424265</v>
      </c>
      <c r="G262" s="71">
        <v>0.193660745</v>
      </c>
      <c r="H262" s="32">
        <v>-0.561888914</v>
      </c>
    </row>
    <row r="263" spans="5:8">
      <c r="E263" s="32">
        <v>-0.995724923</v>
      </c>
      <c r="F263" s="32">
        <v>0.466648728</v>
      </c>
      <c r="G263" s="71">
        <v>0.193153982</v>
      </c>
      <c r="H263" s="32">
        <v>-0.564722599</v>
      </c>
    </row>
    <row r="264" spans="5:8">
      <c r="E264" s="32">
        <v>-0.984496973</v>
      </c>
      <c r="F264" s="32">
        <v>0.468458627</v>
      </c>
      <c r="G264" s="71">
        <v>0.192594112</v>
      </c>
      <c r="H264" s="32">
        <v>-0.567474817</v>
      </c>
    </row>
    <row r="265" spans="5:8">
      <c r="E265" s="32">
        <v>-0.971442103</v>
      </c>
      <c r="F265" s="32">
        <v>0.469736044</v>
      </c>
      <c r="G265" s="71">
        <v>0.191977758</v>
      </c>
      <c r="H265" s="32">
        <v>-0.570138642</v>
      </c>
    </row>
    <row r="266" spans="5:8">
      <c r="E266" s="32">
        <v>-0.956653552</v>
      </c>
      <c r="F266" s="32">
        <v>0.470541064</v>
      </c>
      <c r="G266" s="71">
        <v>0.191301624</v>
      </c>
      <c r="H266" s="32">
        <v>-0.572707291</v>
      </c>
    </row>
    <row r="267" spans="5:8">
      <c r="E267" s="32">
        <v>-0.940233926</v>
      </c>
      <c r="F267" s="32">
        <v>0.470930244</v>
      </c>
      <c r="G267" s="71">
        <v>0.190562503</v>
      </c>
      <c r="H267" s="32">
        <v>-0.575174142</v>
      </c>
    </row>
    <row r="268" spans="5:8">
      <c r="E268" s="32">
        <v>-0.922294352</v>
      </c>
      <c r="F268" s="32">
        <v>0.47095671</v>
      </c>
      <c r="G268" s="71">
        <v>0.18975729</v>
      </c>
      <c r="H268" s="32">
        <v>-0.57753275</v>
      </c>
    </row>
    <row r="269" spans="5:8">
      <c r="E269" s="32">
        <v>-0.902953641</v>
      </c>
      <c r="F269" s="32">
        <v>0.470670248</v>
      </c>
      <c r="G269" s="71">
        <v>0.188882982</v>
      </c>
      <c r="H269" s="32">
        <v>-0.579776866</v>
      </c>
    </row>
    <row r="270" spans="5:8">
      <c r="E270" s="32">
        <v>-0.882337444</v>
      </c>
      <c r="F270" s="32">
        <v>0.470117397</v>
      </c>
      <c r="G270" s="71">
        <v>0.187936697</v>
      </c>
      <c r="H270" s="32">
        <v>-0.581900455</v>
      </c>
    </row>
    <row r="271" spans="5:8">
      <c r="E271" s="32">
        <v>-0.860577412</v>
      </c>
      <c r="F271" s="32">
        <v>0.469341539</v>
      </c>
      <c r="G271" s="71">
        <v>0.186915676</v>
      </c>
      <c r="H271" s="32">
        <v>-0.583897715</v>
      </c>
    </row>
    <row r="272" spans="5:8">
      <c r="E272" s="32">
        <v>-0.837810359</v>
      </c>
      <c r="F272" s="32">
        <v>0.468382995</v>
      </c>
      <c r="G272" s="71">
        <v>0.185817293</v>
      </c>
      <c r="H272" s="32">
        <v>-0.585763091</v>
      </c>
    </row>
    <row r="273" spans="5:8">
      <c r="E273" s="32">
        <v>-0.814177414</v>
      </c>
      <c r="F273" s="32">
        <v>0.467279115</v>
      </c>
      <c r="G273" s="71">
        <v>0.184639067</v>
      </c>
      <c r="H273" s="32">
        <v>-0.587491297</v>
      </c>
    </row>
    <row r="274" spans="5:8">
      <c r="E274" s="32">
        <v>-0.789823187</v>
      </c>
      <c r="F274" s="32">
        <v>0.46606437</v>
      </c>
      <c r="G274" s="71">
        <v>0.183378667</v>
      </c>
      <c r="H274" s="32">
        <v>-0.58907733</v>
      </c>
    </row>
    <row r="275" spans="5:8">
      <c r="E275" s="32">
        <v>-0.764894923</v>
      </c>
      <c r="F275" s="32">
        <v>0.464770446</v>
      </c>
      <c r="G275" s="71">
        <v>0.182033922</v>
      </c>
      <c r="H275" s="32">
        <v>-0.590516491</v>
      </c>
    </row>
    <row r="276" spans="5:8">
      <c r="E276" s="32">
        <v>-0.739541665</v>
      </c>
      <c r="F276" s="32">
        <v>0.463426337</v>
      </c>
      <c r="G276" s="71">
        <v>0.180602831</v>
      </c>
      <c r="H276" s="32">
        <v>-0.5918044</v>
      </c>
    </row>
    <row r="277" spans="5:8">
      <c r="E277" s="32">
        <v>-0.71391341</v>
      </c>
      <c r="F277" s="32">
        <v>0.462058433</v>
      </c>
      <c r="G277" s="71">
        <v>0.17908357</v>
      </c>
      <c r="H277" s="32">
        <v>-0.592937015</v>
      </c>
    </row>
    <row r="278" spans="5:8">
      <c r="E278" s="32">
        <v>-0.688160272</v>
      </c>
      <c r="F278" s="32">
        <v>0.460690616</v>
      </c>
      <c r="G278" s="71">
        <v>0.177474503</v>
      </c>
      <c r="H278" s="32">
        <v>-0.593910652</v>
      </c>
    </row>
    <row r="279" spans="5:8">
      <c r="E279" s="32">
        <v>-0.662431635</v>
      </c>
      <c r="F279" s="32">
        <v>0.459344354</v>
      </c>
      <c r="G279" s="71">
        <v>0.175774186</v>
      </c>
      <c r="H279" s="32">
        <v>-0.594721999</v>
      </c>
    </row>
    <row r="280" spans="5:8">
      <c r="E280" s="32">
        <v>-0.636875319</v>
      </c>
      <c r="F280" s="32">
        <v>0.458038789</v>
      </c>
      <c r="G280" s="71">
        <v>0.173981385</v>
      </c>
      <c r="H280" s="32">
        <v>-0.595368133</v>
      </c>
    </row>
    <row r="281" spans="5:8">
      <c r="E281" s="32">
        <v>-0.611636735</v>
      </c>
      <c r="F281" s="32">
        <v>0.45679083</v>
      </c>
      <c r="G281" s="71">
        <v>0.172095073</v>
      </c>
      <c r="H281" s="32">
        <v>-0.595846544</v>
      </c>
    </row>
    <row r="282" spans="5:8">
      <c r="E282" s="32">
        <v>-0.586858046</v>
      </c>
      <c r="F282" s="32">
        <v>0.455615251</v>
      </c>
      <c r="G282" s="71">
        <v>0.170114449</v>
      </c>
      <c r="H282" s="32">
        <v>-0.596155147</v>
      </c>
    </row>
    <row r="283" spans="5:8">
      <c r="E283" s="32">
        <v>-0.562677325</v>
      </c>
      <c r="F283" s="32">
        <v>0.454524775</v>
      </c>
      <c r="G283" s="71">
        <v>0.168038941</v>
      </c>
      <c r="H283" s="32">
        <v>-0.596292301</v>
      </c>
    </row>
    <row r="284" spans="5:8">
      <c r="E284" s="32">
        <v>-0.539227712</v>
      </c>
      <c r="F284" s="32">
        <v>0.453530173</v>
      </c>
      <c r="G284" s="71">
        <v>0.165868217</v>
      </c>
      <c r="H284" s="32">
        <v>-0.596256827</v>
      </c>
    </row>
    <row r="285" spans="5:8">
      <c r="E285" s="32">
        <v>-0.516636581</v>
      </c>
      <c r="F285" s="32">
        <v>0.452640352</v>
      </c>
      <c r="G285" s="71">
        <v>0.163602192</v>
      </c>
      <c r="H285" s="32">
        <v>-0.596048029</v>
      </c>
    </row>
    <row r="286" spans="5:8">
      <c r="E286" s="32">
        <v>-0.495024689</v>
      </c>
      <c r="F286" s="32">
        <v>0.45186245</v>
      </c>
      <c r="G286" s="71">
        <v>0.16124104</v>
      </c>
      <c r="H286" s="32">
        <v>-0.595665704</v>
      </c>
    </row>
    <row r="287" spans="5:8">
      <c r="E287" s="32">
        <v>-0.474505341</v>
      </c>
      <c r="F287" s="32">
        <v>0.451201927</v>
      </c>
      <c r="G287" s="71">
        <v>0.1587852</v>
      </c>
      <c r="H287" s="32">
        <v>-0.595110169</v>
      </c>
    </row>
    <row r="288" spans="5:8">
      <c r="E288" s="32">
        <v>-0.455183551</v>
      </c>
      <c r="F288" s="32">
        <v>0.45066266</v>
      </c>
      <c r="G288" s="71">
        <v>0.156235385</v>
      </c>
      <c r="H288" s="32">
        <v>-0.594382271</v>
      </c>
    </row>
    <row r="289" spans="5:8">
      <c r="E289" s="32">
        <v>-0.437155194</v>
      </c>
      <c r="F289" s="32">
        <v>0.450247029</v>
      </c>
      <c r="G289" s="71">
        <v>0.153592592</v>
      </c>
      <c r="H289" s="32">
        <v>-0.593483411</v>
      </c>
    </row>
    <row r="290" spans="5:8">
      <c r="E290" s="32">
        <v>-0.420506173</v>
      </c>
      <c r="F290" s="32">
        <v>0.449956019</v>
      </c>
      <c r="G290" s="71">
        <v>0.150858111</v>
      </c>
      <c r="H290" s="32">
        <v>-0.592415556</v>
      </c>
    </row>
    <row r="291" spans="5:8">
      <c r="E291" s="32">
        <v>-0.405311572</v>
      </c>
      <c r="F291" s="32">
        <v>0.449789302</v>
      </c>
      <c r="G291" s="71">
        <v>0.148033531</v>
      </c>
      <c r="H291" s="32">
        <v>-0.59118126</v>
      </c>
    </row>
    <row r="292" spans="5:8">
      <c r="E292" s="32">
        <v>-0.391634819</v>
      </c>
      <c r="F292" s="32">
        <v>0.449745337</v>
      </c>
      <c r="G292" s="71">
        <v>0.145120753</v>
      </c>
      <c r="H292" s="32">
        <v>-0.589783684</v>
      </c>
    </row>
    <row r="293" spans="5:8">
      <c r="E293" s="32">
        <v>-0.379526844</v>
      </c>
      <c r="F293" s="32">
        <v>0.449821459</v>
      </c>
      <c r="G293" s="71">
        <v>0.142121996</v>
      </c>
      <c r="H293" s="32">
        <v>-0.588226608</v>
      </c>
    </row>
    <row r="294" spans="5:8">
      <c r="E294" s="32">
        <v>-0.369025237</v>
      </c>
      <c r="F294" s="32">
        <v>0.450013972</v>
      </c>
      <c r="G294" s="71">
        <v>0.139039806</v>
      </c>
      <c r="H294" s="32">
        <v>-0.586514452</v>
      </c>
    </row>
    <row r="295" spans="5:8">
      <c r="E295" s="32">
        <v>-0.360153408</v>
      </c>
      <c r="F295" s="32">
        <v>0.450318242</v>
      </c>
      <c r="G295" s="71">
        <v>0.135877065</v>
      </c>
      <c r="H295" s="32">
        <v>-0.584652296</v>
      </c>
    </row>
    <row r="296" spans="5:8">
      <c r="E296" s="32">
        <v>-0.352919749</v>
      </c>
      <c r="F296" s="32">
        <v>0.450728787</v>
      </c>
      <c r="G296" s="71">
        <v>0.132637001</v>
      </c>
      <c r="H296" s="32">
        <v>-0.582645892</v>
      </c>
    </row>
    <row r="297" spans="5:8">
      <c r="E297" s="32">
        <v>-0.347316787</v>
      </c>
      <c r="F297" s="32">
        <v>0.451239373</v>
      </c>
      <c r="G297" s="71">
        <v>0.129323196</v>
      </c>
      <c r="H297" s="32">
        <v>-0.580501688</v>
      </c>
    </row>
    <row r="298" spans="5:8">
      <c r="E298" s="32">
        <v>-0.343320349</v>
      </c>
      <c r="F298" s="32">
        <v>0.451843105</v>
      </c>
      <c r="G298" s="71">
        <v>0.125939593</v>
      </c>
      <c r="H298" s="32">
        <v>-0.57822684</v>
      </c>
    </row>
    <row r="299" spans="5:8">
      <c r="E299" s="32">
        <v>-0.340888716</v>
      </c>
      <c r="F299" s="32">
        <v>0.452532515</v>
      </c>
      <c r="G299" s="71">
        <v>0.122490508</v>
      </c>
      <c r="H299" s="32">
        <v>-0.575829236</v>
      </c>
    </row>
    <row r="300" spans="5:8">
      <c r="E300" s="32">
        <v>-0.339961789</v>
      </c>
      <c r="F300" s="32">
        <v>0.453299662</v>
      </c>
      <c r="G300" s="71">
        <v>0.118980636</v>
      </c>
      <c r="H300" s="32">
        <v>-0.573317506</v>
      </c>
    </row>
    <row r="301" spans="5:8">
      <c r="E301" s="32">
        <v>-0.34046024</v>
      </c>
      <c r="F301" s="32">
        <v>0.454136219</v>
      </c>
      <c r="G301" s="71">
        <v>0.115415064</v>
      </c>
      <c r="H301" s="32">
        <v>-0.570701047</v>
      </c>
    </row>
    <row r="302" spans="5:8">
      <c r="E302" s="32">
        <v>-0.342284678</v>
      </c>
      <c r="F302" s="32">
        <v>0.455033567</v>
      </c>
      <c r="G302" s="71">
        <v>0.111799272</v>
      </c>
      <c r="H302" s="32">
        <v>-0.567990038</v>
      </c>
    </row>
    <row r="303" spans="5:8">
      <c r="E303" s="32">
        <v>-0.345314803</v>
      </c>
      <c r="F303" s="32">
        <v>0.455982888</v>
      </c>
      <c r="G303" s="71">
        <v>0.108139151</v>
      </c>
      <c r="H303" s="32">
        <v>-0.565195456</v>
      </c>
    </row>
    <row r="304" spans="5:8">
      <c r="E304" s="32">
        <v>-0.34940857</v>
      </c>
      <c r="F304" s="32">
        <v>0.456975254</v>
      </c>
      <c r="G304" s="71">
        <v>0.104441006</v>
      </c>
      <c r="H304" s="32">
        <v>-0.562329096</v>
      </c>
    </row>
    <row r="305" spans="5:8">
      <c r="E305" s="32">
        <v>-0.354401343</v>
      </c>
      <c r="F305" s="32">
        <v>0.458001726</v>
      </c>
      <c r="G305" s="71">
        <v>0.100711565</v>
      </c>
      <c r="H305" s="32">
        <v>-0.559403588</v>
      </c>
    </row>
    <row r="306" spans="5:8">
      <c r="E306" s="32">
        <v>-0.36010506</v>
      </c>
      <c r="F306" s="32">
        <v>0.45905344</v>
      </c>
      <c r="G306" s="71">
        <v>0.09695799</v>
      </c>
      <c r="H306" s="32">
        <v>-0.556432414</v>
      </c>
    </row>
    <row r="307" spans="5:8">
      <c r="E307" s="32">
        <v>-0.366307385</v>
      </c>
      <c r="F307" s="32">
        <v>0.4601217</v>
      </c>
      <c r="G307" s="71">
        <v>0.093187886</v>
      </c>
      <c r="H307" s="32">
        <v>-0.553429928</v>
      </c>
    </row>
    <row r="308" spans="5:8">
      <c r="E308">
        <v>-0.372770874</v>
      </c>
      <c r="F308">
        <v>0.461198076</v>
      </c>
      <c r="G308">
        <v>0.089409307</v>
      </c>
      <c r="H308">
        <v>-0.550411372</v>
      </c>
    </row>
  </sheetData>
  <mergeCells count="5">
    <mergeCell ref="D1:L1"/>
    <mergeCell ref="N1:V1"/>
    <mergeCell ref="D6:H7"/>
    <mergeCell ref="N6:R7"/>
    <mergeCell ref="N8:R9"/>
  </mergeCells>
  <dataValidations count="4">
    <dataValidation type="textLength" operator="lessThanOrEqual" allowBlank="1" showInputMessage="1" showErrorMessage="1" sqref="I9">
      <formula1>30</formula1>
    </dataValidation>
    <dataValidation type="whole" operator="equal" allowBlank="1" showInputMessage="1" showErrorMessage="1" promptTitle="谨慎修改" prompt="第三代外骨骼膝关节120°" sqref="J9 M9">
      <formula1>120</formula1>
    </dataValidation>
    <dataValidation type="whole" operator="equal" allowBlank="1" showInputMessage="1" showErrorMessage="1" promptTitle="谨慎修改" prompt="第三代外骨骼髋关节157°" sqref="K9:L9">
      <formula1>157</formula1>
    </dataValidation>
    <dataValidation type="decimal" operator="between" allowBlank="1" showInputMessage="1" showErrorMessage="1" errorTitle="时间不合理" error="有效范围：0~60" promptTitle="有效范围：0~60" sqref="D11:D22">
      <formula1>0</formula1>
      <formula2>60</formula2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08"/>
  <sheetViews>
    <sheetView topLeftCell="A9" workbookViewId="0">
      <selection activeCell="F166" sqref="F166"/>
    </sheetView>
  </sheetViews>
  <sheetFormatPr defaultColWidth="9" defaultRowHeight="13.5"/>
  <cols>
    <col min="2" max="3" width="13.75"/>
    <col min="4" max="4" width="16" customWidth="1"/>
    <col min="5" max="6" width="13.75"/>
    <col min="7" max="7" width="12.625"/>
    <col min="8" max="8" width="13.75"/>
    <col min="15" max="18" width="13.75"/>
    <col min="22" max="22" width="15" customWidth="1"/>
    <col min="23" max="23" width="12.625"/>
    <col min="24" max="25" width="13.75"/>
    <col min="27" max="43" width="13.75"/>
  </cols>
  <sheetData>
    <row r="1" spans="1:23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7"/>
      <c r="N1" s="33" t="s">
        <v>1</v>
      </c>
      <c r="O1" s="34"/>
      <c r="P1" s="34"/>
      <c r="Q1" s="34"/>
      <c r="R1" s="34"/>
      <c r="S1" s="34"/>
      <c r="T1" s="34"/>
      <c r="U1" s="34"/>
      <c r="V1" s="34"/>
      <c r="W1" s="1"/>
    </row>
    <row r="2" spans="1:23">
      <c r="A2" s="1"/>
      <c r="B2" s="1"/>
      <c r="C2" s="1"/>
      <c r="D2" s="3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35" t="s">
        <v>9</v>
      </c>
      <c r="L2" s="36" t="s">
        <v>10</v>
      </c>
      <c r="M2" s="7"/>
      <c r="N2" s="37" t="s">
        <v>2</v>
      </c>
      <c r="O2" s="35" t="s">
        <v>3</v>
      </c>
      <c r="P2" s="35" t="s">
        <v>4</v>
      </c>
      <c r="Q2" s="35" t="s">
        <v>5</v>
      </c>
      <c r="R2" s="35" t="s">
        <v>6</v>
      </c>
      <c r="S2" s="35" t="s">
        <v>7</v>
      </c>
      <c r="T2" s="35" t="s">
        <v>8</v>
      </c>
      <c r="U2" s="61" t="s">
        <v>9</v>
      </c>
      <c r="V2" s="36" t="s">
        <v>10</v>
      </c>
      <c r="W2" s="1"/>
    </row>
    <row r="3" ht="14.25" spans="1:23">
      <c r="A3" s="1"/>
      <c r="B3" s="1"/>
      <c r="C3" s="1"/>
      <c r="D3" s="5" t="s">
        <v>11</v>
      </c>
      <c r="E3" s="6">
        <v>24</v>
      </c>
      <c r="F3" s="6">
        <v>50</v>
      </c>
      <c r="G3" s="6">
        <v>73.055</v>
      </c>
      <c r="H3" s="6">
        <v>29</v>
      </c>
      <c r="I3" s="6">
        <v>49.3</v>
      </c>
      <c r="J3" s="6">
        <v>12</v>
      </c>
      <c r="K3" s="35">
        <v>2000</v>
      </c>
      <c r="L3" s="35">
        <v>5</v>
      </c>
      <c r="M3" s="7"/>
      <c r="N3" s="5" t="s">
        <v>11</v>
      </c>
      <c r="O3" s="6">
        <v>24</v>
      </c>
      <c r="P3" s="6">
        <v>55</v>
      </c>
      <c r="Q3" s="6">
        <v>60.05</v>
      </c>
      <c r="R3" s="6">
        <v>23</v>
      </c>
      <c r="S3" s="6">
        <v>52</v>
      </c>
      <c r="T3" s="6">
        <v>12</v>
      </c>
      <c r="U3" s="62">
        <v>2000</v>
      </c>
      <c r="V3" s="36">
        <v>5</v>
      </c>
      <c r="W3" s="1"/>
    </row>
    <row r="4" spans="1:23">
      <c r="A4" s="1"/>
      <c r="B4" s="1"/>
      <c r="C4" s="1"/>
      <c r="D4" s="7" t="s">
        <v>12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1"/>
    </row>
    <row r="5" ht="14.25" spans="1:2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4.25" spans="1:23">
      <c r="A6" s="1"/>
      <c r="B6" s="1"/>
      <c r="C6" s="1"/>
      <c r="D6" s="8" t="s">
        <v>13</v>
      </c>
      <c r="E6" s="9"/>
      <c r="F6" s="9"/>
      <c r="G6" s="9"/>
      <c r="H6" s="10"/>
      <c r="I6" s="7"/>
      <c r="J6" s="7"/>
      <c r="K6" s="7"/>
      <c r="L6" s="7"/>
      <c r="M6" s="7"/>
      <c r="N6" s="38" t="s">
        <v>14</v>
      </c>
      <c r="O6" s="39"/>
      <c r="P6" s="39"/>
      <c r="Q6" s="39"/>
      <c r="R6" s="63"/>
      <c r="S6" s="1"/>
      <c r="T6" s="1"/>
      <c r="U6" s="1"/>
      <c r="V6" s="1"/>
      <c r="W6" s="1"/>
    </row>
    <row r="7" spans="1:23">
      <c r="A7" s="1"/>
      <c r="B7" s="1"/>
      <c r="C7" s="1"/>
      <c r="D7" s="11"/>
      <c r="E7" s="12"/>
      <c r="F7" s="12"/>
      <c r="G7" s="12"/>
      <c r="H7" s="13"/>
      <c r="I7" s="7"/>
      <c r="J7" s="7"/>
      <c r="K7" s="7"/>
      <c r="L7" s="7"/>
      <c r="M7" s="7"/>
      <c r="N7" s="40"/>
      <c r="O7" s="41"/>
      <c r="P7" s="41"/>
      <c r="Q7" s="41"/>
      <c r="R7" s="64"/>
      <c r="S7" s="1"/>
      <c r="T7" s="1"/>
      <c r="U7" s="1"/>
      <c r="V7" s="1"/>
      <c r="W7" s="1"/>
    </row>
    <row r="8" ht="14.25" spans="1:23">
      <c r="A8" s="1"/>
      <c r="B8" s="1"/>
      <c r="C8" s="1"/>
      <c r="D8" s="14" t="s">
        <v>15</v>
      </c>
      <c r="E8" s="15">
        <v>130</v>
      </c>
      <c r="F8" s="15">
        <v>150</v>
      </c>
      <c r="G8" s="15">
        <v>150</v>
      </c>
      <c r="H8" s="16">
        <v>130</v>
      </c>
      <c r="I8" s="42" t="s">
        <v>16</v>
      </c>
      <c r="J8" s="43">
        <v>0.9</v>
      </c>
      <c r="K8" s="7"/>
      <c r="L8" s="42" t="s">
        <v>17</v>
      </c>
      <c r="M8" s="44">
        <v>0.95</v>
      </c>
      <c r="N8" s="45" t="s">
        <v>18</v>
      </c>
      <c r="O8" s="46"/>
      <c r="P8" s="46"/>
      <c r="Q8" s="46"/>
      <c r="R8" s="65"/>
      <c r="S8" s="1"/>
      <c r="T8" s="1"/>
      <c r="U8" s="1"/>
      <c r="V8" s="1"/>
      <c r="W8" s="1"/>
    </row>
    <row r="9" ht="14.25" spans="1:23">
      <c r="A9" s="1"/>
      <c r="B9" s="1"/>
      <c r="C9" s="1"/>
      <c r="D9" s="14" t="s">
        <v>19</v>
      </c>
      <c r="E9" s="15">
        <v>-30</v>
      </c>
      <c r="F9" s="15">
        <v>-20</v>
      </c>
      <c r="G9" s="15">
        <v>-20</v>
      </c>
      <c r="H9" s="16">
        <v>-10</v>
      </c>
      <c r="I9" s="47" t="s">
        <v>20</v>
      </c>
      <c r="J9" s="47">
        <v>120</v>
      </c>
      <c r="K9" s="47">
        <v>157</v>
      </c>
      <c r="L9" s="47">
        <v>157</v>
      </c>
      <c r="M9" s="47">
        <v>120</v>
      </c>
      <c r="N9" s="45"/>
      <c r="O9" s="46"/>
      <c r="P9" s="46"/>
      <c r="Q9" s="46"/>
      <c r="R9" s="65"/>
      <c r="S9" s="1"/>
      <c r="T9" s="1"/>
      <c r="U9" s="1"/>
      <c r="V9" s="1"/>
      <c r="W9" s="1"/>
    </row>
    <row r="10" ht="14.25" spans="1:23">
      <c r="A10" s="1"/>
      <c r="B10" s="1"/>
      <c r="C10" s="1" t="s">
        <v>21</v>
      </c>
      <c r="D10" s="17" t="s">
        <v>22</v>
      </c>
      <c r="E10" s="18" t="s">
        <v>23</v>
      </c>
      <c r="F10" s="18" t="s">
        <v>24</v>
      </c>
      <c r="G10" s="18" t="s">
        <v>25</v>
      </c>
      <c r="H10" s="19" t="s">
        <v>26</v>
      </c>
      <c r="I10" s="7"/>
      <c r="J10" s="7" t="s">
        <v>27</v>
      </c>
      <c r="K10" s="7" t="s">
        <v>28</v>
      </c>
      <c r="L10" s="7" t="s">
        <v>29</v>
      </c>
      <c r="M10" s="7" t="s">
        <v>30</v>
      </c>
      <c r="N10" s="48"/>
      <c r="O10" s="49"/>
      <c r="P10" s="49"/>
      <c r="Q10" s="49"/>
      <c r="R10" s="66"/>
      <c r="S10" s="1"/>
      <c r="T10" s="1"/>
      <c r="U10" s="1"/>
      <c r="V10" s="1"/>
      <c r="W10" s="1"/>
    </row>
    <row r="11" spans="1:23">
      <c r="A11" s="1"/>
      <c r="B11" s="1"/>
      <c r="C11" s="1"/>
      <c r="D11" s="20">
        <v>1.1</v>
      </c>
      <c r="E11" s="21">
        <f t="shared" ref="E11:H11" si="0">E15</f>
        <v>75</v>
      </c>
      <c r="F11" s="21">
        <f t="shared" si="0"/>
        <v>58</v>
      </c>
      <c r="G11" s="21">
        <f t="shared" si="0"/>
        <v>-4</v>
      </c>
      <c r="H11" s="22">
        <f t="shared" si="0"/>
        <v>0</v>
      </c>
      <c r="I11" s="50">
        <f t="shared" ref="I11:I24" si="1">D11*$J$8</f>
        <v>0.99</v>
      </c>
      <c r="J11" s="21">
        <f>-TRUNC(K$3*J$3*(G$3-H$3*SIN((E11+J$9)*PI()/180)-SQRT(I$3^2-(E$3-F$3-H$3*COS((E11+J$9)*PI()/180))^2))/5)</f>
        <v>-150248</v>
      </c>
      <c r="K11" s="21">
        <f>-TRUNC(U$3*T$3*(Q$3-R$3*SIN((F11+K$9)*PI()/180)-SQRT(S$3^2-(O$3-P$3-R$3*COS((F11+K$9)*PI()/180))^2))/5)</f>
        <v>-108882</v>
      </c>
      <c r="L11" s="21">
        <f>-TRUNC(U$3*T$3*(Q$3-R$3*SIN((G11+L$9)*PI()/180)-SQRT(S$3^2-(O$3-P$3-R$3*COS((G11+L$9)*PI()/180))^2))/5)</f>
        <v>6332</v>
      </c>
      <c r="M11" s="22">
        <f>-TRUNC(K$3*J$3*(G$3-H$3*SIN((H11+M$9)*PI()/180)-SQRT(I$3^2-(E$3-F$3-H$3*COS((H11+M$9)*PI()/180))^2))/5)</f>
        <v>-1</v>
      </c>
      <c r="N11" s="51">
        <f t="shared" ref="N11:N74" si="2">I11</f>
        <v>0.99</v>
      </c>
      <c r="O11" s="52">
        <f t="shared" ref="O11:R11" si="3">TRUNC(J11*$M$8)</f>
        <v>-142735</v>
      </c>
      <c r="P11" s="52">
        <f t="shared" si="3"/>
        <v>-103437</v>
      </c>
      <c r="Q11" s="52">
        <f t="shared" si="3"/>
        <v>6015</v>
      </c>
      <c r="R11" s="67">
        <f t="shared" si="3"/>
        <v>0</v>
      </c>
      <c r="S11" s="1"/>
      <c r="T11" s="1"/>
      <c r="U11" s="1"/>
      <c r="V11" s="1"/>
      <c r="W11" s="1"/>
    </row>
    <row r="12" spans="1:23">
      <c r="A12" s="1"/>
      <c r="B12" s="1"/>
      <c r="C12" s="1">
        <v>0.9</v>
      </c>
      <c r="D12" s="23">
        <f t="shared" ref="D12:D24" si="4">C12+D11</f>
        <v>2</v>
      </c>
      <c r="E12" s="24">
        <f>E16</f>
        <v>34</v>
      </c>
      <c r="F12" s="24">
        <f>F16</f>
        <v>28</v>
      </c>
      <c r="G12" s="24">
        <v>-18</v>
      </c>
      <c r="H12" s="25">
        <v>16</v>
      </c>
      <c r="I12" s="53">
        <f t="shared" si="1"/>
        <v>1.8</v>
      </c>
      <c r="J12" s="24">
        <f>-TRUNC(K$3*J$3*(G$3-H$3*SIN((E12+J$9)*PI()/180)-SQRT(I$3^2-(E$3-F$3-H$3*COS((E12+J$9)*PI()/180))^2))/5)</f>
        <v>-53002</v>
      </c>
      <c r="K12" s="24">
        <f>-TRUNC(U$3*T$3*(Q$3-R$3*SIN((F12+K$9)*PI()/180)-SQRT(S$3^2-(O$3-P$3-R$3*COS((F12+K$9)*PI()/180))^2))/5)</f>
        <v>-51299</v>
      </c>
      <c r="L12" s="24">
        <f>-TRUNC(U$3*T$3*(Q$3-R$3*SIN((G12+L$9)*PI()/180)-SQRT(S$3^2-(O$3-P$3-R$3*COS((G12+L$9)*PI()/180))^2))/5)</f>
        <v>25046</v>
      </c>
      <c r="M12" s="25">
        <f>-TRUNC(K$3*J$3*(G$3-H$3*SIN((H12+M$9)*PI()/180)-SQRT(I$3^2-(E$3-F$3-H$3*COS((H12+M$9)*PI()/180))^2))/5)</f>
        <v>-18616</v>
      </c>
      <c r="N12" s="54">
        <f t="shared" si="2"/>
        <v>1.8</v>
      </c>
      <c r="O12" s="55">
        <f t="shared" ref="O12:R12" si="5">TRUNC(J12*$M$8)</f>
        <v>-50351</v>
      </c>
      <c r="P12" s="55">
        <f t="shared" si="5"/>
        <v>-48734</v>
      </c>
      <c r="Q12" s="55">
        <f t="shared" si="5"/>
        <v>23793</v>
      </c>
      <c r="R12" s="68">
        <f t="shared" si="5"/>
        <v>-17685</v>
      </c>
      <c r="S12" s="1"/>
      <c r="T12" s="1"/>
      <c r="U12" s="1"/>
      <c r="V12" s="1"/>
      <c r="W12" s="1"/>
    </row>
    <row r="13" spans="1:23">
      <c r="A13" s="1"/>
      <c r="B13" s="1"/>
      <c r="C13" s="1">
        <v>1.05</v>
      </c>
      <c r="D13" s="23">
        <f t="shared" si="4"/>
        <v>3.05</v>
      </c>
      <c r="E13" s="24">
        <f t="shared" ref="E13:H13" si="6">E17</f>
        <v>0</v>
      </c>
      <c r="F13" s="24">
        <f t="shared" si="6"/>
        <v>-4</v>
      </c>
      <c r="G13" s="24">
        <f t="shared" si="6"/>
        <v>58</v>
      </c>
      <c r="H13" s="25">
        <f t="shared" si="6"/>
        <v>75</v>
      </c>
      <c r="I13" s="53">
        <f t="shared" si="1"/>
        <v>2.745</v>
      </c>
      <c r="J13" s="24">
        <f>-TRUNC(K$3*J$3*(G$3-H$3*SIN((E13+J$9)*PI()/180)-SQRT(I$3^2-(E$3-F$3-H$3*COS((E13+J$9)*PI()/180))^2))/5)</f>
        <v>-1</v>
      </c>
      <c r="K13" s="24">
        <f>-TRUNC(U$3*T$3*(Q$3-R$3*SIN((F13+K$9)*PI()/180)-SQRT(S$3^2-(O$3-P$3-R$3*COS((F13+K$9)*PI()/180))^2))/5)</f>
        <v>6332</v>
      </c>
      <c r="L13" s="24">
        <f>-TRUNC(U$3*T$3*(Q$3-R$3*SIN((G13+L$9)*PI()/180)-SQRT(S$3^2-(O$3-P$3-R$3*COS((G13+L$9)*PI()/180))^2))/5)</f>
        <v>-108882</v>
      </c>
      <c r="M13" s="25">
        <f>-TRUNC(K$3*J$3*(G$3-H$3*SIN((H13+M$9)*PI()/180)-SQRT(I$3^2-(E$3-F$3-H$3*COS((H13+M$9)*PI()/180))^2))/5)</f>
        <v>-150248</v>
      </c>
      <c r="N13" s="54">
        <f t="shared" si="2"/>
        <v>2.745</v>
      </c>
      <c r="O13" s="55">
        <f t="shared" ref="O13:R13" si="7">TRUNC(J13*$M$8)</f>
        <v>0</v>
      </c>
      <c r="P13" s="55">
        <f t="shared" si="7"/>
        <v>6015</v>
      </c>
      <c r="Q13" s="55">
        <f t="shared" si="7"/>
        <v>-103437</v>
      </c>
      <c r="R13" s="68">
        <f t="shared" si="7"/>
        <v>-142735</v>
      </c>
      <c r="S13" s="1"/>
      <c r="T13" s="1"/>
      <c r="U13" s="1"/>
      <c r="V13" s="1"/>
      <c r="W13" s="1"/>
    </row>
    <row r="14" spans="1:23">
      <c r="A14" s="1"/>
      <c r="B14" s="1"/>
      <c r="C14" s="1">
        <v>0.9</v>
      </c>
      <c r="D14" s="23">
        <f t="shared" si="4"/>
        <v>3.95</v>
      </c>
      <c r="E14" s="24">
        <f t="shared" ref="E14:H14" si="8">E18</f>
        <v>16</v>
      </c>
      <c r="F14" s="24">
        <f t="shared" si="8"/>
        <v>-18</v>
      </c>
      <c r="G14" s="24">
        <f t="shared" si="8"/>
        <v>28</v>
      </c>
      <c r="H14" s="25">
        <f t="shared" si="8"/>
        <v>34</v>
      </c>
      <c r="I14" s="53">
        <f t="shared" si="1"/>
        <v>3.555</v>
      </c>
      <c r="J14" s="24">
        <f>-TRUNC(K$3*J$3*(G$3-H$3*SIN((E14+J$9)*PI()/180)-SQRT(I$3^2-(E$3-F$3-H$3*COS((E14+J$9)*PI()/180))^2))/5)</f>
        <v>-18616</v>
      </c>
      <c r="K14" s="24">
        <f>-TRUNC(U$3*T$3*(Q$3-R$3*SIN((F14+K$9)*PI()/180)-SQRT(S$3^2-(O$3-P$3-R$3*COS((F14+K$9)*PI()/180))^2))/5)</f>
        <v>25046</v>
      </c>
      <c r="L14" s="24">
        <f>-TRUNC(U$3*T$3*(Q$3-R$3*SIN((G14+L$9)*PI()/180)-SQRT(S$3^2-(O$3-P$3-R$3*COS((G14+L$9)*PI()/180))^2))/5)</f>
        <v>-51299</v>
      </c>
      <c r="M14" s="25">
        <f>-TRUNC(K$3*J$3*(G$3-H$3*SIN((H14+M$9)*PI()/180)-SQRT(I$3^2-(E$3-F$3-H$3*COS((H14+M$9)*PI()/180))^2))/5)</f>
        <v>-53002</v>
      </c>
      <c r="N14" s="54">
        <f t="shared" si="2"/>
        <v>3.555</v>
      </c>
      <c r="O14" s="55">
        <f t="shared" ref="O14:R14" si="9">TRUNC(J14*$M$8)</f>
        <v>-17685</v>
      </c>
      <c r="P14" s="55">
        <f t="shared" si="9"/>
        <v>23793</v>
      </c>
      <c r="Q14" s="55">
        <f t="shared" si="9"/>
        <v>-48734</v>
      </c>
      <c r="R14" s="68">
        <f t="shared" si="9"/>
        <v>-50351</v>
      </c>
      <c r="S14" s="1"/>
      <c r="T14" s="1"/>
      <c r="U14" s="1"/>
      <c r="V14" s="1"/>
      <c r="W14" s="1"/>
    </row>
    <row r="15" spans="1:23">
      <c r="A15" s="1"/>
      <c r="B15" s="1"/>
      <c r="C15" s="1">
        <v>1.05</v>
      </c>
      <c r="D15" s="23">
        <f t="shared" si="4"/>
        <v>5</v>
      </c>
      <c r="E15" s="26">
        <v>75</v>
      </c>
      <c r="F15" s="26">
        <v>58</v>
      </c>
      <c r="G15" s="24">
        <f>F17</f>
        <v>-4</v>
      </c>
      <c r="H15" s="25">
        <f>E17</f>
        <v>0</v>
      </c>
      <c r="I15" s="53">
        <f t="shared" si="1"/>
        <v>4.5</v>
      </c>
      <c r="J15" s="24">
        <f>-TRUNC(K$3*J$3*(G$3-H$3*SIN((E15+J$9)*PI()/180)-SQRT(I$3^2-(E$3-F$3-H$3*COS((E15+J$9)*PI()/180))^2))/5)</f>
        <v>-150248</v>
      </c>
      <c r="K15" s="24">
        <f>-TRUNC(U$3*T$3*(Q$3-R$3*SIN((F15+K$9)*PI()/180)-SQRT(S$3^2-(O$3-P$3-R$3*COS((F15+K$9)*PI()/180))^2))/5)</f>
        <v>-108882</v>
      </c>
      <c r="L15" s="24">
        <f>-TRUNC(U$3*T$3*(Q$3-R$3*SIN((G15+L$9)*PI()/180)-SQRT(S$3^2-(O$3-P$3-R$3*COS((G15+L$9)*PI()/180))^2))/5)</f>
        <v>6332</v>
      </c>
      <c r="M15" s="25">
        <f>-TRUNC(K$3*J$3*(G$3-H$3*SIN((H15+M$9)*PI()/180)-SQRT(I$3^2-(E$3-F$3-H$3*COS((H15+M$9)*PI()/180))^2))/5)</f>
        <v>-1</v>
      </c>
      <c r="N15" s="54">
        <f t="shared" si="2"/>
        <v>4.5</v>
      </c>
      <c r="O15" s="55">
        <f t="shared" ref="O15:R15" si="10">TRUNC(J15*$M$8)</f>
        <v>-142735</v>
      </c>
      <c r="P15" s="55">
        <f t="shared" si="10"/>
        <v>-103437</v>
      </c>
      <c r="Q15" s="55">
        <f t="shared" si="10"/>
        <v>6015</v>
      </c>
      <c r="R15" s="68">
        <f t="shared" si="10"/>
        <v>0</v>
      </c>
      <c r="S15" s="1"/>
      <c r="T15" s="1"/>
      <c r="U15" s="1"/>
      <c r="V15" s="1"/>
      <c r="W15" s="1"/>
    </row>
    <row r="16" spans="1:23">
      <c r="A16" s="1"/>
      <c r="B16" s="1"/>
      <c r="C16" s="1">
        <v>0.9</v>
      </c>
      <c r="D16" s="23">
        <f t="shared" si="4"/>
        <v>5.9</v>
      </c>
      <c r="E16" s="26">
        <v>34</v>
      </c>
      <c r="F16" s="26">
        <v>28</v>
      </c>
      <c r="G16" s="24">
        <f>F18</f>
        <v>-18</v>
      </c>
      <c r="H16" s="25">
        <f>E18</f>
        <v>16</v>
      </c>
      <c r="I16" s="53">
        <f t="shared" si="1"/>
        <v>5.31</v>
      </c>
      <c r="J16" s="24">
        <f>-TRUNC(K$3*J$3*(G$3-H$3*SIN((E16+J$9)*PI()/180)-SQRT(I$3^2-(E$3-F$3-H$3*COS((E16+J$9)*PI()/180))^2))/5)</f>
        <v>-53002</v>
      </c>
      <c r="K16" s="24">
        <f>-TRUNC(U$3*T$3*(Q$3-R$3*SIN((F16+K$9)*PI()/180)-SQRT(S$3^2-(O$3-P$3-R$3*COS((F16+K$9)*PI()/180))^2))/5)</f>
        <v>-51299</v>
      </c>
      <c r="L16" s="24">
        <f>-TRUNC(U$3*T$3*(Q$3-R$3*SIN((G16+L$9)*PI()/180)-SQRT(S$3^2-(O$3-P$3-R$3*COS((G16+L$9)*PI()/180))^2))/5)</f>
        <v>25046</v>
      </c>
      <c r="M16" s="25">
        <f>-TRUNC(K$3*J$3*(G$3-H$3*SIN((H16+M$9)*PI()/180)-SQRT(I$3^2-(E$3-F$3-H$3*COS((H16+M$9)*PI()/180))^2))/5)</f>
        <v>-18616</v>
      </c>
      <c r="N16" s="54">
        <f t="shared" si="2"/>
        <v>5.31</v>
      </c>
      <c r="O16" s="55">
        <f t="shared" ref="O16:R16" si="11">TRUNC(J16*$M$8)</f>
        <v>-50351</v>
      </c>
      <c r="P16" s="55">
        <f t="shared" si="11"/>
        <v>-48734</v>
      </c>
      <c r="Q16" s="55">
        <f t="shared" si="11"/>
        <v>23793</v>
      </c>
      <c r="R16" s="68">
        <f t="shared" si="11"/>
        <v>-17685</v>
      </c>
      <c r="S16" s="1"/>
      <c r="T16" s="1"/>
      <c r="U16" s="1"/>
      <c r="V16" s="1"/>
      <c r="W16" s="1"/>
    </row>
    <row r="17" spans="1:23">
      <c r="A17" s="1"/>
      <c r="B17" s="1"/>
      <c r="C17" s="1">
        <v>1.05</v>
      </c>
      <c r="D17" s="23">
        <f t="shared" si="4"/>
        <v>6.95</v>
      </c>
      <c r="E17" s="26">
        <v>0</v>
      </c>
      <c r="F17" s="26">
        <v>-4</v>
      </c>
      <c r="G17" s="24">
        <f>F15</f>
        <v>58</v>
      </c>
      <c r="H17" s="25">
        <f>E15</f>
        <v>75</v>
      </c>
      <c r="I17" s="53">
        <f t="shared" si="1"/>
        <v>6.255</v>
      </c>
      <c r="J17" s="24">
        <f>-TRUNC(K$3*J$3*(G$3-H$3*SIN((E17+J$9)*PI()/180)-SQRT(I$3^2-(E$3-F$3-H$3*COS((E17+J$9)*PI()/180))^2))/5)</f>
        <v>-1</v>
      </c>
      <c r="K17" s="24">
        <f>-TRUNC(U$3*T$3*(Q$3-R$3*SIN((F17+K$9)*PI()/180)-SQRT(S$3^2-(O$3-P$3-R$3*COS((F17+K$9)*PI()/180))^2))/5)</f>
        <v>6332</v>
      </c>
      <c r="L17" s="24">
        <f>-TRUNC(U$3*T$3*(Q$3-R$3*SIN((G17+L$9)*PI()/180)-SQRT(S$3^2-(O$3-P$3-R$3*COS((G17+L$9)*PI()/180))^2))/5)</f>
        <v>-108882</v>
      </c>
      <c r="M17" s="25">
        <f>-TRUNC(K$3*J$3*(G$3-H$3*SIN((H17+M$9)*PI()/180)-SQRT(I$3^2-(E$3-F$3-H$3*COS((H17+M$9)*PI()/180))^2))/5)</f>
        <v>-150248</v>
      </c>
      <c r="N17" s="54">
        <f t="shared" si="2"/>
        <v>6.255</v>
      </c>
      <c r="O17" s="55">
        <f t="shared" ref="O17:R17" si="12">TRUNC(J17*$M$8)</f>
        <v>0</v>
      </c>
      <c r="P17" s="55">
        <f t="shared" si="12"/>
        <v>6015</v>
      </c>
      <c r="Q17" s="55">
        <f t="shared" si="12"/>
        <v>-103437</v>
      </c>
      <c r="R17" s="68">
        <f t="shared" si="12"/>
        <v>-142735</v>
      </c>
      <c r="S17" s="1"/>
      <c r="T17" s="1"/>
      <c r="U17" s="1"/>
      <c r="V17" s="1"/>
      <c r="W17" s="1"/>
    </row>
    <row r="18" spans="1:23">
      <c r="A18" s="1"/>
      <c r="B18" s="1"/>
      <c r="C18" s="1">
        <v>0.9</v>
      </c>
      <c r="D18" s="23">
        <f t="shared" si="4"/>
        <v>7.85</v>
      </c>
      <c r="E18" s="26">
        <v>16</v>
      </c>
      <c r="F18" s="26">
        <v>-18</v>
      </c>
      <c r="G18" s="24">
        <f>F16</f>
        <v>28</v>
      </c>
      <c r="H18" s="25">
        <f>E16</f>
        <v>34</v>
      </c>
      <c r="I18" s="53">
        <f t="shared" si="1"/>
        <v>7.065</v>
      </c>
      <c r="J18" s="24">
        <f>-TRUNC(K$3*J$3*(G$3-H$3*SIN((E18+J$9)*PI()/180)-SQRT(I$3^2-(E$3-F$3-H$3*COS((E18+J$9)*PI()/180))^2))/5)</f>
        <v>-18616</v>
      </c>
      <c r="K18" s="24">
        <f>-TRUNC(U$3*T$3*(Q$3-R$3*SIN((F18+K$9)*PI()/180)-SQRT(S$3^2-(O$3-P$3-R$3*COS((F18+K$9)*PI()/180))^2))/5)</f>
        <v>25046</v>
      </c>
      <c r="L18" s="24">
        <f>-TRUNC(U$3*T$3*(Q$3-R$3*SIN((G18+L$9)*PI()/180)-SQRT(S$3^2-(O$3-P$3-R$3*COS((G18+L$9)*PI()/180))^2))/5)</f>
        <v>-51299</v>
      </c>
      <c r="M18" s="25">
        <f>-TRUNC(K$3*J$3*(G$3-H$3*SIN((H18+M$9)*PI()/180)-SQRT(I$3^2-(E$3-F$3-H$3*COS((H18+M$9)*PI()/180))^2))/5)</f>
        <v>-53002</v>
      </c>
      <c r="N18" s="54">
        <f t="shared" si="2"/>
        <v>7.065</v>
      </c>
      <c r="O18" s="55">
        <f t="shared" ref="O18:R18" si="13">TRUNC(J18*$M$8)</f>
        <v>-17685</v>
      </c>
      <c r="P18" s="55">
        <f t="shared" si="13"/>
        <v>23793</v>
      </c>
      <c r="Q18" s="55">
        <f t="shared" si="13"/>
        <v>-48734</v>
      </c>
      <c r="R18" s="68">
        <f t="shared" si="13"/>
        <v>-50351</v>
      </c>
      <c r="S18" s="1"/>
      <c r="T18" s="1"/>
      <c r="U18" s="1"/>
      <c r="V18" s="1"/>
      <c r="W18" s="1"/>
    </row>
    <row r="19" spans="1:23">
      <c r="A19" s="1"/>
      <c r="B19" s="1"/>
      <c r="C19" s="1">
        <v>1.05</v>
      </c>
      <c r="D19" s="23">
        <f t="shared" si="4"/>
        <v>8.9</v>
      </c>
      <c r="E19" s="24">
        <f t="shared" ref="E19:H19" si="14">E15</f>
        <v>75</v>
      </c>
      <c r="F19" s="24">
        <f t="shared" si="14"/>
        <v>58</v>
      </c>
      <c r="G19" s="24">
        <f t="shared" si="14"/>
        <v>-4</v>
      </c>
      <c r="H19" s="25">
        <f t="shared" si="14"/>
        <v>0</v>
      </c>
      <c r="I19" s="53">
        <f t="shared" si="1"/>
        <v>8.01</v>
      </c>
      <c r="J19" s="24">
        <f>-TRUNC(K$3*J$3*(G$3-H$3*SIN((E19+J$9)*PI()/180)-SQRT(I$3^2-(E$3-F$3-H$3*COS((E19+J$9)*PI()/180))^2))/5)</f>
        <v>-150248</v>
      </c>
      <c r="K19" s="24">
        <f>-TRUNC(U$3*T$3*(Q$3-R$3*SIN((F19+K$9)*PI()/180)-SQRT(S$3^2-(O$3-P$3-R$3*COS((F19+K$9)*PI()/180))^2))/5)</f>
        <v>-108882</v>
      </c>
      <c r="L19" s="24">
        <f>-TRUNC(U$3*T$3*(Q$3-R$3*SIN((G19+L$9)*PI()/180)-SQRT(S$3^2-(O$3-P$3-R$3*COS((G19+L$9)*PI()/180))^2))/5)</f>
        <v>6332</v>
      </c>
      <c r="M19" s="25">
        <f>-TRUNC(K$3*J$3*(G$3-H$3*SIN((H19+M$9)*PI()/180)-SQRT(I$3^2-(E$3-F$3-H$3*COS((H19+M$9)*PI()/180))^2))/5)</f>
        <v>-1</v>
      </c>
      <c r="N19" s="54">
        <f t="shared" si="2"/>
        <v>8.01</v>
      </c>
      <c r="O19" s="55">
        <f t="shared" ref="O19:R19" si="15">TRUNC(J19*$M$8)</f>
        <v>-142735</v>
      </c>
      <c r="P19" s="55">
        <f t="shared" si="15"/>
        <v>-103437</v>
      </c>
      <c r="Q19" s="55">
        <f t="shared" si="15"/>
        <v>6015</v>
      </c>
      <c r="R19" s="68">
        <f t="shared" si="15"/>
        <v>0</v>
      </c>
      <c r="S19" s="1"/>
      <c r="T19" s="1"/>
      <c r="U19" s="1"/>
      <c r="V19" s="1"/>
      <c r="W19" s="1"/>
    </row>
    <row r="20" spans="1:23">
      <c r="A20" s="1"/>
      <c r="B20" s="1"/>
      <c r="C20" s="1">
        <v>0.9</v>
      </c>
      <c r="D20" s="23">
        <f t="shared" si="4"/>
        <v>9.8</v>
      </c>
      <c r="E20" s="24">
        <f t="shared" ref="E20:H20" si="16">E16</f>
        <v>34</v>
      </c>
      <c r="F20" s="24">
        <f t="shared" si="16"/>
        <v>28</v>
      </c>
      <c r="G20" s="24">
        <f t="shared" si="16"/>
        <v>-18</v>
      </c>
      <c r="H20" s="25">
        <f t="shared" si="16"/>
        <v>16</v>
      </c>
      <c r="I20" s="53">
        <f t="shared" si="1"/>
        <v>8.82</v>
      </c>
      <c r="J20" s="24">
        <f>-TRUNC(K$3*J$3*(G$3-H$3*SIN((E20+J$9)*PI()/180)-SQRT(I$3^2-(E$3-F$3-H$3*COS((E20+J$9)*PI()/180))^2))/5)</f>
        <v>-53002</v>
      </c>
      <c r="K20" s="24">
        <f>-TRUNC(U$3*T$3*(Q$3-R$3*SIN((F20+K$9)*PI()/180)-SQRT(S$3^2-(O$3-P$3-R$3*COS((F20+K$9)*PI()/180))^2))/5)</f>
        <v>-51299</v>
      </c>
      <c r="L20" s="24">
        <f>-TRUNC(U$3*T$3*(Q$3-R$3*SIN((G20+L$9)*PI()/180)-SQRT(S$3^2-(O$3-P$3-R$3*COS((G20+L$9)*PI()/180))^2))/5)</f>
        <v>25046</v>
      </c>
      <c r="M20" s="25">
        <f>-TRUNC(K$3*J$3*(G$3-H$3*SIN((H20+M$9)*PI()/180)-SQRT(I$3^2-(E$3-F$3-H$3*COS((H20+M$9)*PI()/180))^2))/5)</f>
        <v>-18616</v>
      </c>
      <c r="N20" s="54">
        <f t="shared" si="2"/>
        <v>8.82</v>
      </c>
      <c r="O20" s="55">
        <f t="shared" ref="O20:R20" si="17">TRUNC(J20*$M$8)</f>
        <v>-50351</v>
      </c>
      <c r="P20" s="55">
        <f t="shared" si="17"/>
        <v>-48734</v>
      </c>
      <c r="Q20" s="55">
        <f t="shared" si="17"/>
        <v>23793</v>
      </c>
      <c r="R20" s="68">
        <f t="shared" si="17"/>
        <v>-17685</v>
      </c>
      <c r="S20" s="1"/>
      <c r="T20" s="1"/>
      <c r="U20" s="1"/>
      <c r="V20" s="1"/>
      <c r="W20" s="1"/>
    </row>
    <row r="21" spans="1:23">
      <c r="A21" s="1"/>
      <c r="B21" s="1"/>
      <c r="C21" s="1">
        <v>1.05</v>
      </c>
      <c r="D21" s="23">
        <f t="shared" si="4"/>
        <v>10.85</v>
      </c>
      <c r="E21" s="24">
        <f t="shared" ref="E21:H21" si="18">E17</f>
        <v>0</v>
      </c>
      <c r="F21" s="24">
        <f t="shared" si="18"/>
        <v>-4</v>
      </c>
      <c r="G21" s="24">
        <f t="shared" si="18"/>
        <v>58</v>
      </c>
      <c r="H21" s="25">
        <f t="shared" si="18"/>
        <v>75</v>
      </c>
      <c r="I21" s="53">
        <f t="shared" si="1"/>
        <v>9.765</v>
      </c>
      <c r="J21" s="24">
        <f>-TRUNC(K$3*J$3*(G$3-H$3*SIN((E21+J$9)*PI()/180)-SQRT(I$3^2-(E$3-F$3-H$3*COS((E21+J$9)*PI()/180))^2))/5)</f>
        <v>-1</v>
      </c>
      <c r="K21" s="24">
        <f>-TRUNC(U$3*T$3*(Q$3-R$3*SIN((F21+K$9)*PI()/180)-SQRT(S$3^2-(O$3-P$3-R$3*COS((F21+K$9)*PI()/180))^2))/5)</f>
        <v>6332</v>
      </c>
      <c r="L21" s="24">
        <f>-TRUNC(U$3*T$3*(Q$3-R$3*SIN((G21+L$9)*PI()/180)-SQRT(S$3^2-(O$3-P$3-R$3*COS((G21+L$9)*PI()/180))^2))/5)</f>
        <v>-108882</v>
      </c>
      <c r="M21" s="25">
        <f>-TRUNC(K$3*J$3*(G$3-H$3*SIN((H21+M$9)*PI()/180)-SQRT(I$3^2-(E$3-F$3-H$3*COS((H21+M$9)*PI()/180))^2))/5)</f>
        <v>-150248</v>
      </c>
      <c r="N21" s="54">
        <f t="shared" si="2"/>
        <v>9.765</v>
      </c>
      <c r="O21" s="55">
        <f t="shared" ref="O21:R21" si="19">TRUNC(J21*$M$8)</f>
        <v>0</v>
      </c>
      <c r="P21" s="55">
        <f t="shared" si="19"/>
        <v>6015</v>
      </c>
      <c r="Q21" s="55">
        <f t="shared" si="19"/>
        <v>-103437</v>
      </c>
      <c r="R21" s="68">
        <f t="shared" si="19"/>
        <v>-142735</v>
      </c>
      <c r="S21" s="1"/>
      <c r="T21" s="1"/>
      <c r="U21" s="1"/>
      <c r="V21" s="1"/>
      <c r="W21" s="1"/>
    </row>
    <row r="22" spans="1:23">
      <c r="A22" s="1"/>
      <c r="B22" s="1"/>
      <c r="C22" s="1">
        <v>0.9</v>
      </c>
      <c r="D22" s="23">
        <f t="shared" si="4"/>
        <v>11.75</v>
      </c>
      <c r="E22" s="24">
        <f t="shared" ref="E22:H22" si="20">E18</f>
        <v>16</v>
      </c>
      <c r="F22" s="24">
        <f t="shared" si="20"/>
        <v>-18</v>
      </c>
      <c r="G22" s="24">
        <f t="shared" si="20"/>
        <v>28</v>
      </c>
      <c r="H22" s="25">
        <f t="shared" si="20"/>
        <v>34</v>
      </c>
      <c r="I22" s="53">
        <f t="shared" si="1"/>
        <v>10.575</v>
      </c>
      <c r="J22" s="24">
        <f>-TRUNC(K$3*J$3*(G$3-H$3*SIN((E22+J$9)*PI()/180)-SQRT(I$3^2-(E$3-F$3-H$3*COS((E22+J$9)*PI()/180))^2))/5)</f>
        <v>-18616</v>
      </c>
      <c r="K22" s="24">
        <f>-TRUNC(U$3*T$3*(Q$3-R$3*SIN((F22+K$9)*PI()/180)-SQRT(S$3^2-(O$3-P$3-R$3*COS((F22+K$9)*PI()/180))^2))/5)</f>
        <v>25046</v>
      </c>
      <c r="L22" s="24">
        <f>-TRUNC(U$3*T$3*(Q$3-R$3*SIN((G22+L$9)*PI()/180)-SQRT(S$3^2-(O$3-P$3-R$3*COS((G22+L$9)*PI()/180))^2))/5)</f>
        <v>-51299</v>
      </c>
      <c r="M22" s="25">
        <f>-TRUNC(K$3*J$3*(G$3-H$3*SIN((H22+M$9)*PI()/180)-SQRT(I$3^2-(E$3-F$3-H$3*COS((H22+M$9)*PI()/180))^2))/5)</f>
        <v>-53002</v>
      </c>
      <c r="N22" s="54">
        <f t="shared" si="2"/>
        <v>10.575</v>
      </c>
      <c r="O22" s="55">
        <f t="shared" ref="O22:R22" si="21">TRUNC(J22*$M$8)</f>
        <v>-17685</v>
      </c>
      <c r="P22" s="55">
        <f t="shared" si="21"/>
        <v>23793</v>
      </c>
      <c r="Q22" s="55">
        <f t="shared" si="21"/>
        <v>-48734</v>
      </c>
      <c r="R22" s="68">
        <f t="shared" si="21"/>
        <v>-50351</v>
      </c>
      <c r="S22" s="1"/>
      <c r="T22" s="1"/>
      <c r="U22" s="1"/>
      <c r="V22" s="1"/>
      <c r="W22" s="1"/>
    </row>
    <row r="23" spans="1:23">
      <c r="A23" s="1"/>
      <c r="B23" s="1"/>
      <c r="C23" s="27">
        <v>0.8</v>
      </c>
      <c r="D23" s="28">
        <f t="shared" si="4"/>
        <v>12.55</v>
      </c>
      <c r="E23" s="26">
        <v>55</v>
      </c>
      <c r="F23" s="26">
        <v>36</v>
      </c>
      <c r="G23" s="24">
        <f>F17</f>
        <v>-4</v>
      </c>
      <c r="H23" s="25">
        <f>E17</f>
        <v>0</v>
      </c>
      <c r="I23" s="53">
        <f t="shared" si="1"/>
        <v>11.295</v>
      </c>
      <c r="J23" s="24">
        <f>-TRUNC(K$3*J$3*(G$3-H$3*SIN((E23+J$9)*PI()/180)-SQRT(I$3^2-(E$3-F$3-H$3*COS((E23+J$9)*PI()/180))^2))/5)</f>
        <v>-102298</v>
      </c>
      <c r="K23" s="24">
        <f>-TRUNC(U$3*T$3*(Q$3-R$3*SIN((F23+K$9)*PI()/180)-SQRT(S$3^2-(O$3-P$3-R$3*COS((F23+K$9)*PI()/180))^2))/5)</f>
        <v>-66903</v>
      </c>
      <c r="L23" s="24">
        <f>-TRUNC(U$3*T$3*(Q$3-R$3*SIN((G23+L$9)*PI()/180)-SQRT(S$3^2-(O$3-P$3-R$3*COS((G23+L$9)*PI()/180))^2))/5)</f>
        <v>6332</v>
      </c>
      <c r="M23" s="25">
        <f>-TRUNC(K$3*J$3*(G$3-H$3*SIN((H23+M$9)*PI()/180)-SQRT(I$3^2-(E$3-F$3-H$3*COS((H23+M$9)*PI()/180))^2))/5)</f>
        <v>-1</v>
      </c>
      <c r="N23" s="54">
        <f t="shared" si="2"/>
        <v>11.295</v>
      </c>
      <c r="O23" s="55">
        <f t="shared" ref="O23:R23" si="22">TRUNC(J23*$M$8)</f>
        <v>-97183</v>
      </c>
      <c r="P23" s="55">
        <f t="shared" si="22"/>
        <v>-63557</v>
      </c>
      <c r="Q23" s="55">
        <f t="shared" si="22"/>
        <v>6015</v>
      </c>
      <c r="R23" s="68">
        <f t="shared" si="22"/>
        <v>0</v>
      </c>
      <c r="S23" s="1"/>
      <c r="T23" s="1"/>
      <c r="U23" s="1"/>
      <c r="V23" s="1"/>
      <c r="W23" s="1"/>
    </row>
    <row r="24" ht="14.25" spans="1:23">
      <c r="A24" s="1"/>
      <c r="B24" s="1"/>
      <c r="C24" s="27">
        <v>1</v>
      </c>
      <c r="D24" s="29">
        <f t="shared" si="4"/>
        <v>13.55</v>
      </c>
      <c r="E24" s="30">
        <v>0</v>
      </c>
      <c r="F24" s="30">
        <v>0</v>
      </c>
      <c r="G24" s="30">
        <v>0</v>
      </c>
      <c r="H24" s="31">
        <v>0</v>
      </c>
      <c r="I24" s="53">
        <f t="shared" si="1"/>
        <v>12.195</v>
      </c>
      <c r="J24" s="24">
        <f>-TRUNC(K$3*J$3*(G$3-H$3*SIN((E24+J$9)*PI()/180)-SQRT(I$3^2-(E$3-F$3-H$3*COS((E24+J$9)*PI()/180))^2))/5)</f>
        <v>-1</v>
      </c>
      <c r="K24" s="24">
        <f>-TRUNC(U$3*T$3*(Q$3-R$3*SIN((F24+K$9)*PI()/180)-SQRT(S$3^2-(O$3-P$3-R$3*COS((F24+K$9)*PI()/180))^2))/5)</f>
        <v>-2</v>
      </c>
      <c r="L24" s="24">
        <f>-TRUNC(U$3*T$3*(Q$3-R$3*SIN((G24+L$9)*PI()/180)-SQRT(S$3^2-(O$3-P$3-R$3*COS((G24+L$9)*PI()/180))^2))/5)</f>
        <v>-2</v>
      </c>
      <c r="M24" s="25">
        <f>-TRUNC(K$3*J$3*(G$3-H$3*SIN((H24+M$9)*PI()/180)-SQRT(I$3^2-(E$3-F$3-H$3*COS((H24+M$9)*PI()/180))^2))/5)</f>
        <v>-1</v>
      </c>
      <c r="N24" s="56">
        <f t="shared" si="2"/>
        <v>12.195</v>
      </c>
      <c r="O24" s="57">
        <f t="shared" ref="O24:R24" si="23">TRUNC(J24*$M$8)</f>
        <v>0</v>
      </c>
      <c r="P24" s="57">
        <f t="shared" si="23"/>
        <v>-1</v>
      </c>
      <c r="Q24" s="57">
        <f t="shared" si="23"/>
        <v>-1</v>
      </c>
      <c r="R24" s="69">
        <f t="shared" si="23"/>
        <v>0</v>
      </c>
      <c r="S24" s="1"/>
      <c r="T24" s="1"/>
      <c r="U24" s="1"/>
      <c r="V24" s="1"/>
      <c r="W24" s="1"/>
    </row>
    <row r="25" spans="1:40">
      <c r="A25">
        <v>2.97</v>
      </c>
      <c r="B25">
        <v>-1.27088414634146</v>
      </c>
      <c r="C25">
        <v>-2.90945121951219</v>
      </c>
      <c r="D25" s="28">
        <v>0</v>
      </c>
      <c r="E25" s="32">
        <f>-E168*180/PI()*RStart30!$B$23</f>
        <v>11.9611130542536</v>
      </c>
      <c r="F25" s="32">
        <f>F168*180/PI()*RStart30!$B$23</f>
        <v>17.5815259298133</v>
      </c>
      <c r="G25" s="32">
        <f>G168*180/PI()*RStart30!$B$23</f>
        <v>2.68589115471677</v>
      </c>
      <c r="H25" s="32">
        <f>-H168*180/PI()*RStart30!$B$23</f>
        <v>20.9578128357175</v>
      </c>
      <c r="I25" s="58">
        <f t="shared" ref="I25:I88" si="24">D25</f>
        <v>0</v>
      </c>
      <c r="J25" s="24">
        <f>-TRUNC(K$3*J$3*(G$3-H$3*SIN((E25+J$9)*PI()/180)-SQRT(I$3^2-(E$3-F$3-H$3*COS((E25+J$9)*PI()/180))^2))/5)</f>
        <v>-12651</v>
      </c>
      <c r="K25" s="24">
        <f>-TRUNC(U$3*T$3*(Q$3-R$3*SIN((F25+K$9)*PI()/180)-SQRT(S$3^2-(O$3-P$3-R$3*COS((F25+K$9)*PI()/180))^2))/5)</f>
        <v>-31263</v>
      </c>
      <c r="L25" s="24">
        <f>-TRUNC(U$3*T$3*(Q$3-R$3*SIN((G25+L$9)*PI()/180)-SQRT(S$3^2-(O$3-P$3-R$3*COS((G25+L$9)*PI()/180))^2))/5)</f>
        <v>-4451</v>
      </c>
      <c r="M25" s="25">
        <f>-TRUNC(K$3*J$3*(G$3-H$3*SIN((H25+M$9)*PI()/180)-SQRT(I$3^2-(E$3-F$3-H$3*COS((H25+M$9)*PI()/180))^2))/5)</f>
        <v>-26931</v>
      </c>
      <c r="N25" s="59">
        <f t="shared" si="2"/>
        <v>0</v>
      </c>
      <c r="O25" s="60">
        <v>0</v>
      </c>
      <c r="P25" s="60">
        <v>0</v>
      </c>
      <c r="Q25" s="60">
        <v>0</v>
      </c>
      <c r="R25" s="60">
        <v>0</v>
      </c>
      <c r="S25" s="1"/>
      <c r="T25" s="1">
        <f>RStart30!$T$25</f>
        <v>0.04</v>
      </c>
      <c r="U25" s="70"/>
      <c r="V25" s="1" t="e">
        <f>(O25-#REF!)/$T$25</f>
        <v>#REF!</v>
      </c>
      <c r="W25" s="1" t="e">
        <f>(P25-#REF!)/$T$25</f>
        <v>#REF!</v>
      </c>
      <c r="X25" s="1" t="e">
        <f>(Q25-#REF!)/$T$25</f>
        <v>#REF!</v>
      </c>
      <c r="Y25" s="1" t="e">
        <f>(R25-#REF!)/$T$25</f>
        <v>#REF!</v>
      </c>
      <c r="AA25" t="e">
        <f t="shared" ref="AA25:AD25" si="25">V25-V26</f>
        <v>#REF!</v>
      </c>
      <c r="AB25" t="e">
        <f t="shared" si="25"/>
        <v>#REF!</v>
      </c>
      <c r="AC25" t="e">
        <f t="shared" si="25"/>
        <v>#REF!</v>
      </c>
      <c r="AD25" t="e">
        <f t="shared" si="25"/>
        <v>#REF!</v>
      </c>
      <c r="AF25" t="e">
        <f t="shared" ref="AF25:AI25" si="26">AA25-AA26</f>
        <v>#REF!</v>
      </c>
      <c r="AG25" t="e">
        <f t="shared" si="26"/>
        <v>#REF!</v>
      </c>
      <c r="AH25" t="e">
        <f t="shared" si="26"/>
        <v>#REF!</v>
      </c>
      <c r="AI25" t="e">
        <f t="shared" si="26"/>
        <v>#REF!</v>
      </c>
      <c r="AK25" t="e">
        <f t="shared" ref="AK25:AN25" si="27">AF25-AF26</f>
        <v>#REF!</v>
      </c>
      <c r="AL25" t="e">
        <f t="shared" si="27"/>
        <v>#REF!</v>
      </c>
      <c r="AM25" t="e">
        <f t="shared" si="27"/>
        <v>#REF!</v>
      </c>
      <c r="AN25" t="e">
        <f t="shared" si="27"/>
        <v>#REF!</v>
      </c>
    </row>
    <row r="26" spans="1:40">
      <c r="A26">
        <v>2.985</v>
      </c>
      <c r="B26">
        <v>-1.27957317073171</v>
      </c>
      <c r="C26">
        <v>-2.92682926829268</v>
      </c>
      <c r="D26" s="28">
        <f t="shared" ref="D26:D89" si="28">D25+T25</f>
        <v>0.04</v>
      </c>
      <c r="E26" s="32">
        <f>-E169*180/PI()*RStart30!$B$23</f>
        <v>12.5753635739048</v>
      </c>
      <c r="F26" s="32">
        <f>F169*180/PI()*RStart30!$B$23</f>
        <v>17.7309127573715</v>
      </c>
      <c r="G26" s="32">
        <f>G169*180/PI()*RStart30!$B$23</f>
        <v>2.40645895048211</v>
      </c>
      <c r="H26" s="32">
        <f>-H169*180/PI()*RStart30!$B$23</f>
        <v>20.7217313631076</v>
      </c>
      <c r="I26" s="58">
        <f t="shared" si="24"/>
        <v>0.04</v>
      </c>
      <c r="J26" s="24">
        <f>-TRUNC(K$3*J$3*(G$3-H$3*SIN((E26+J$9)*PI()/180)-SQRT(I$3^2-(E$3-F$3-H$3*COS((E26+J$9)*PI()/180))^2))/5)</f>
        <v>-13508</v>
      </c>
      <c r="K26" s="24">
        <f>-TRUNC(U$3*T$3*(Q$3-R$3*SIN((F26+K$9)*PI()/180)-SQRT(S$3^2-(O$3-P$3-R$3*COS((F26+K$9)*PI()/180))^2))/5)</f>
        <v>-31546</v>
      </c>
      <c r="L26" s="24">
        <f>-TRUNC(U$3*T$3*(Q$3-R$3*SIN((G26+L$9)*PI()/180)-SQRT(S$3^2-(O$3-P$3-R$3*COS((G26+L$9)*PI()/180))^2))/5)</f>
        <v>-3982</v>
      </c>
      <c r="M26" s="25">
        <f>-TRUNC(K$3*J$3*(G$3-H$3*SIN((H26+M$9)*PI()/180)-SQRT(I$3^2-(E$3-F$3-H$3*COS((H26+M$9)*PI()/180))^2))/5)</f>
        <v>-26513</v>
      </c>
      <c r="N26" s="59">
        <f t="shared" si="2"/>
        <v>0.04</v>
      </c>
      <c r="O26" s="60">
        <f t="shared" ref="O26:O89" si="29">(J26-J25)/(I26-I25)</f>
        <v>-21425</v>
      </c>
      <c r="P26" s="60">
        <f t="shared" ref="P26:P89" si="30">(K26-K25)/(D26-D25)</f>
        <v>-7075</v>
      </c>
      <c r="Q26" s="60">
        <f t="shared" ref="Q26:Q89" si="31">(L26-L25)/(I26-I25)</f>
        <v>11725</v>
      </c>
      <c r="R26" s="60">
        <f t="shared" ref="R26:R89" si="32">(M26-M25)/(I26-I25)</f>
        <v>10450</v>
      </c>
      <c r="S26" s="1"/>
      <c r="T26" s="1">
        <f>RStart30!$T$25</f>
        <v>0.04</v>
      </c>
      <c r="U26" s="70"/>
      <c r="V26" s="1">
        <f t="shared" ref="V26:Y26" si="33">(O26-O25)/$T$25</f>
        <v>-535625</v>
      </c>
      <c r="W26" s="1">
        <f t="shared" si="33"/>
        <v>-176875</v>
      </c>
      <c r="X26" s="1">
        <f t="shared" si="33"/>
        <v>293125</v>
      </c>
      <c r="Y26" s="1">
        <f t="shared" si="33"/>
        <v>261250</v>
      </c>
      <c r="AA26">
        <f t="shared" ref="AA26:AD26" si="34">V26-V27</f>
        <v>-525000</v>
      </c>
      <c r="AB26">
        <f t="shared" si="34"/>
        <v>-184375</v>
      </c>
      <c r="AC26">
        <f t="shared" si="34"/>
        <v>290625</v>
      </c>
      <c r="AD26">
        <f t="shared" si="34"/>
        <v>269375</v>
      </c>
      <c r="AF26">
        <f t="shared" ref="AF26:AI26" si="35">AA26-AA27</f>
        <v>-525000</v>
      </c>
      <c r="AG26">
        <f t="shared" si="35"/>
        <v>-179375</v>
      </c>
      <c r="AH26">
        <f t="shared" si="35"/>
        <v>290625</v>
      </c>
      <c r="AI26">
        <f t="shared" si="35"/>
        <v>261250</v>
      </c>
      <c r="AK26">
        <f t="shared" ref="AK26:AN26" si="36">AF26-AF27</f>
        <v>-527500</v>
      </c>
      <c r="AL26">
        <f t="shared" si="36"/>
        <v>-180625</v>
      </c>
      <c r="AM26">
        <f t="shared" si="36"/>
        <v>286875</v>
      </c>
      <c r="AN26">
        <f t="shared" si="36"/>
        <v>256875</v>
      </c>
    </row>
    <row r="27" spans="1:40">
      <c r="A27">
        <v>3</v>
      </c>
      <c r="B27">
        <v>-1.29512195121951</v>
      </c>
      <c r="C27">
        <v>-2.94009146341463</v>
      </c>
      <c r="D27" s="28">
        <f t="shared" si="28"/>
        <v>0.08</v>
      </c>
      <c r="E27" s="32">
        <f>-E170*180/PI()*RStart30!$B$23</f>
        <v>13.1889356542308</v>
      </c>
      <c r="F27" s="32">
        <f>F170*180/PI()*RStart30!$B$23</f>
        <v>17.8743769202015</v>
      </c>
      <c r="G27" s="32">
        <f>G170*180/PI()*RStart30!$B$23</f>
        <v>2.12466260779318</v>
      </c>
      <c r="H27" s="32">
        <f>-H170*180/PI()*RStart30!$B$23</f>
        <v>20.4926603728958</v>
      </c>
      <c r="I27" s="58">
        <f t="shared" si="24"/>
        <v>0.08</v>
      </c>
      <c r="J27" s="24">
        <f>-TRUNC(K$3*J$3*(G$3-H$3*SIN((E27+J$9)*PI()/180)-SQRT(I$3^2-(E$3-F$3-H$3*COS((E27+J$9)*PI()/180))^2))/5)</f>
        <v>-14382</v>
      </c>
      <c r="K27" s="24">
        <f>-TRUNC(U$3*T$3*(Q$3-R$3*SIN((F27+K$9)*PI()/180)-SQRT(S$3^2-(O$3-P$3-R$3*COS((F27+K$9)*PI()/180))^2))/5)</f>
        <v>-31817</v>
      </c>
      <c r="L27" s="24">
        <f>-TRUNC(U$3*T$3*(Q$3-R$3*SIN((G27+L$9)*PI()/180)-SQRT(S$3^2-(O$3-P$3-R$3*COS((G27+L$9)*PI()/180))^2))/5)</f>
        <v>-3509</v>
      </c>
      <c r="M27" s="25">
        <f>-TRUNC(K$3*J$3*(G$3-H$3*SIN((H27+M$9)*PI()/180)-SQRT(I$3^2-(E$3-F$3-H$3*COS((H27+M$9)*PI()/180))^2))/5)</f>
        <v>-26108</v>
      </c>
      <c r="N27" s="59">
        <f t="shared" si="2"/>
        <v>0.08</v>
      </c>
      <c r="O27" s="60">
        <f t="shared" si="29"/>
        <v>-21850</v>
      </c>
      <c r="P27" s="60">
        <f t="shared" si="30"/>
        <v>-6775</v>
      </c>
      <c r="Q27" s="60">
        <f t="shared" si="31"/>
        <v>11825</v>
      </c>
      <c r="R27" s="60">
        <f t="shared" si="32"/>
        <v>10125</v>
      </c>
      <c r="S27" s="1"/>
      <c r="T27" s="1">
        <f>RStart30!$T$25</f>
        <v>0.04</v>
      </c>
      <c r="U27" s="70"/>
      <c r="V27" s="1">
        <f t="shared" ref="V27:Y27" si="37">(O27-O26)/$T$25</f>
        <v>-10625</v>
      </c>
      <c r="W27" s="1">
        <f t="shared" si="37"/>
        <v>7500</v>
      </c>
      <c r="X27" s="1">
        <f t="shared" si="37"/>
        <v>2500</v>
      </c>
      <c r="Y27" s="1">
        <f t="shared" si="37"/>
        <v>-8125</v>
      </c>
      <c r="AA27">
        <f t="shared" ref="AA27:AD27" si="38">V27-V28</f>
        <v>9.09494701772928e-11</v>
      </c>
      <c r="AB27">
        <f t="shared" si="38"/>
        <v>-4999.99999999998</v>
      </c>
      <c r="AC27">
        <f t="shared" si="38"/>
        <v>-4.54747350886464e-11</v>
      </c>
      <c r="AD27">
        <f t="shared" si="38"/>
        <v>8124.99999999995</v>
      </c>
      <c r="AF27">
        <f t="shared" ref="AF27:AI27" si="39">AA27-AA28</f>
        <v>2500.00000000036</v>
      </c>
      <c r="AG27">
        <f t="shared" si="39"/>
        <v>1250.00000000009</v>
      </c>
      <c r="AH27">
        <f t="shared" si="39"/>
        <v>3749.99999999982</v>
      </c>
      <c r="AI27">
        <f t="shared" si="39"/>
        <v>4374.99999999982</v>
      </c>
      <c r="AK27">
        <f t="shared" ref="AK27:AN27" si="40">AF27-AF28</f>
        <v>5000.00000000082</v>
      </c>
      <c r="AL27">
        <f t="shared" si="40"/>
        <v>3750.0000000002</v>
      </c>
      <c r="AM27">
        <f t="shared" si="40"/>
        <v>8124.99999999959</v>
      </c>
      <c r="AN27">
        <f t="shared" si="40"/>
        <v>5624.99999999959</v>
      </c>
    </row>
    <row r="28" spans="1:40">
      <c r="A28">
        <v>3.015</v>
      </c>
      <c r="B28">
        <v>-1.31432926829268</v>
      </c>
      <c r="C28">
        <v>-2.95015243902439</v>
      </c>
      <c r="D28" s="28">
        <f t="shared" si="28"/>
        <v>0.12</v>
      </c>
      <c r="E28" s="32">
        <f>-E171*180/PI()*RStart30!$B$23</f>
        <v>13.801035061136</v>
      </c>
      <c r="F28" s="32">
        <f>F171*180/PI()*RStart30!$B$23</f>
        <v>18.0067576728509</v>
      </c>
      <c r="G28" s="32">
        <f>G171*180/PI()*RStart30!$B$23</f>
        <v>1.83848497143645</v>
      </c>
      <c r="H28" s="32">
        <f>-H171*180/PI()*RStart30!$B$23</f>
        <v>20.2765767316177</v>
      </c>
      <c r="I28" s="58">
        <f t="shared" si="24"/>
        <v>0.12</v>
      </c>
      <c r="J28" s="24">
        <f>-TRUNC(K$3*J$3*(G$3-H$3*SIN((E28+J$9)*PI()/180)-SQRT(I$3^2-(E$3-F$3-H$3*COS((E28+J$9)*PI()/180))^2))/5)</f>
        <v>-15273</v>
      </c>
      <c r="K28" s="24">
        <f>-TRUNC(U$3*T$3*(Q$3-R$3*SIN((F28+K$9)*PI()/180)-SQRT(S$3^2-(O$3-P$3-R$3*COS((F28+K$9)*PI()/180))^2))/5)</f>
        <v>-32068</v>
      </c>
      <c r="L28" s="24">
        <f>-TRUNC(U$3*T$3*(Q$3-R$3*SIN((G28+L$9)*PI()/180)-SQRT(S$3^2-(O$3-P$3-R$3*COS((G28+L$9)*PI()/180))^2))/5)</f>
        <v>-3032</v>
      </c>
      <c r="M28" s="25">
        <f>-TRUNC(K$3*J$3*(G$3-H$3*SIN((H28+M$9)*PI()/180)-SQRT(I$3^2-(E$3-F$3-H$3*COS((H28+M$9)*PI()/180))^2))/5)</f>
        <v>-25729</v>
      </c>
      <c r="N28" s="59">
        <f t="shared" si="2"/>
        <v>0.12</v>
      </c>
      <c r="O28" s="60">
        <f t="shared" si="29"/>
        <v>-22275</v>
      </c>
      <c r="P28" s="60">
        <f t="shared" si="30"/>
        <v>-6275</v>
      </c>
      <c r="Q28" s="60">
        <f t="shared" si="31"/>
        <v>11925</v>
      </c>
      <c r="R28" s="60">
        <f t="shared" si="32"/>
        <v>9475</v>
      </c>
      <c r="S28" s="1"/>
      <c r="T28" s="1">
        <f>RStart30!$T$25</f>
        <v>0.04</v>
      </c>
      <c r="U28" s="70"/>
      <c r="V28" s="1">
        <f t="shared" ref="V28:Y28" si="41">(O28-O27)/$T$25</f>
        <v>-10625.0000000001</v>
      </c>
      <c r="W28" s="1">
        <f t="shared" si="41"/>
        <v>12500</v>
      </c>
      <c r="X28" s="1">
        <f t="shared" si="41"/>
        <v>2500.00000000005</v>
      </c>
      <c r="Y28" s="1">
        <f t="shared" si="41"/>
        <v>-16250</v>
      </c>
      <c r="AA28">
        <f t="shared" ref="AA28:AD28" si="42">V28-V29</f>
        <v>-2500.00000000027</v>
      </c>
      <c r="AB28">
        <f t="shared" si="42"/>
        <v>-6250.00000000007</v>
      </c>
      <c r="AC28">
        <f t="shared" si="42"/>
        <v>-3749.99999999986</v>
      </c>
      <c r="AD28">
        <f t="shared" si="42"/>
        <v>3750.00000000014</v>
      </c>
      <c r="AF28">
        <f t="shared" ref="AF28:AI28" si="43">AA28-AA29</f>
        <v>-2500.00000000045</v>
      </c>
      <c r="AG28">
        <f t="shared" si="43"/>
        <v>-2500.00000000011</v>
      </c>
      <c r="AH28">
        <f t="shared" si="43"/>
        <v>-4374.99999999977</v>
      </c>
      <c r="AI28">
        <f t="shared" si="43"/>
        <v>-1249.99999999977</v>
      </c>
      <c r="AK28">
        <f t="shared" ref="AK28:AN28" si="44">AF28-AF29</f>
        <v>-4375.00000000064</v>
      </c>
      <c r="AL28">
        <f t="shared" si="44"/>
        <v>-1875.00000000015</v>
      </c>
      <c r="AM28">
        <f t="shared" si="44"/>
        <v>-7499.99999999968</v>
      </c>
      <c r="AN28">
        <f t="shared" si="44"/>
        <v>-3749.9999999997</v>
      </c>
    </row>
    <row r="29" spans="1:40">
      <c r="A29">
        <v>3.03</v>
      </c>
      <c r="B29">
        <v>-1.33170731707317</v>
      </c>
      <c r="C29">
        <v>-2.95792682926829</v>
      </c>
      <c r="D29" s="28">
        <f t="shared" si="28"/>
        <v>0.16</v>
      </c>
      <c r="E29" s="32">
        <f>-E172*180/PI()*RStart30!$B$23</f>
        <v>14.4107523960079</v>
      </c>
      <c r="F29" s="32">
        <f>F172*180/PI()*RStart30!$B$23</f>
        <v>18.1236873007516</v>
      </c>
      <c r="G29" s="32">
        <f>G172*180/PI()*RStart30!$B$23</f>
        <v>1.54626870369372</v>
      </c>
      <c r="H29" s="32">
        <f>-H172*180/PI()*RStart30!$B$23</f>
        <v>20.078384900704</v>
      </c>
      <c r="I29" s="58">
        <f t="shared" si="24"/>
        <v>0.16</v>
      </c>
      <c r="J29" s="24">
        <f>-TRUNC(K$3*J$3*(G$3-H$3*SIN((E29+J$9)*PI()/180)-SQRT(I$3^2-(E$3-F$3-H$3*COS((E29+J$9)*PI()/180))^2))/5)</f>
        <v>-16177</v>
      </c>
      <c r="K29" s="24">
        <f>-TRUNC(U$3*T$3*(Q$3-R$3*SIN((F29+K$9)*PI()/180)-SQRT(S$3^2-(O$3-P$3-R$3*COS((F29+K$9)*PI()/180))^2))/5)</f>
        <v>-32289</v>
      </c>
      <c r="L29" s="24">
        <f>-TRUNC(U$3*T$3*(Q$3-R$3*SIN((G29+L$9)*PI()/180)-SQRT(S$3^2-(O$3-P$3-R$3*COS((G29+L$9)*PI()/180))^2))/5)</f>
        <v>-2545</v>
      </c>
      <c r="M29" s="25">
        <f>-TRUNC(K$3*J$3*(G$3-H$3*SIN((H29+M$9)*PI()/180)-SQRT(I$3^2-(E$3-F$3-H$3*COS((H29+M$9)*PI()/180))^2))/5)</f>
        <v>-25382</v>
      </c>
      <c r="N29" s="59">
        <f t="shared" si="2"/>
        <v>0.16</v>
      </c>
      <c r="O29" s="60">
        <f t="shared" si="29"/>
        <v>-22600</v>
      </c>
      <c r="P29" s="60">
        <f t="shared" si="30"/>
        <v>-5525</v>
      </c>
      <c r="Q29" s="60">
        <f t="shared" si="31"/>
        <v>12175</v>
      </c>
      <c r="R29" s="60">
        <f t="shared" si="32"/>
        <v>8675</v>
      </c>
      <c r="S29" s="1"/>
      <c r="T29" s="1">
        <f>RStart30!$T$25</f>
        <v>0.04</v>
      </c>
      <c r="U29" s="70"/>
      <c r="V29" s="1">
        <f t="shared" ref="V29:Y29" si="45">(O29-O28)/$T$25</f>
        <v>-8124.99999999982</v>
      </c>
      <c r="W29" s="1">
        <f t="shared" si="45"/>
        <v>18750</v>
      </c>
      <c r="X29" s="1">
        <f t="shared" si="45"/>
        <v>6249.99999999991</v>
      </c>
      <c r="Y29" s="1">
        <f t="shared" si="45"/>
        <v>-20000.0000000001</v>
      </c>
      <c r="AA29">
        <f t="shared" ref="AA29:AD29" si="46">V29-V30</f>
        <v>1.81898940354586e-10</v>
      </c>
      <c r="AB29">
        <f t="shared" si="46"/>
        <v>-3749.99999999996</v>
      </c>
      <c r="AC29">
        <f t="shared" si="46"/>
        <v>624.999999999909</v>
      </c>
      <c r="AD29">
        <f t="shared" si="46"/>
        <v>4999.99999999991</v>
      </c>
      <c r="AF29">
        <f t="shared" ref="AF29:AI29" si="47">AA29-AA30</f>
        <v>1875.00000000018</v>
      </c>
      <c r="AG29">
        <f t="shared" si="47"/>
        <v>-624.999999999956</v>
      </c>
      <c r="AH29">
        <f t="shared" si="47"/>
        <v>3124.99999999991</v>
      </c>
      <c r="AI29">
        <f t="shared" si="47"/>
        <v>2499.99999999993</v>
      </c>
      <c r="AK29">
        <f t="shared" ref="AK29:AN29" si="48">AF29-AF30</f>
        <v>1875.00000000018</v>
      </c>
      <c r="AL29">
        <f t="shared" si="48"/>
        <v>-624.999999999945</v>
      </c>
      <c r="AM29">
        <f t="shared" si="48"/>
        <v>6249.99999999991</v>
      </c>
      <c r="AN29">
        <f t="shared" si="48"/>
        <v>2499.99999999997</v>
      </c>
    </row>
    <row r="30" spans="1:40">
      <c r="A30">
        <v>3.045</v>
      </c>
      <c r="B30">
        <v>-1.34588414634146</v>
      </c>
      <c r="C30">
        <v>-2.96341463414634</v>
      </c>
      <c r="D30" s="28">
        <f t="shared" si="28"/>
        <v>0.2</v>
      </c>
      <c r="E30" s="32">
        <f>-E173*180/PI()*RStart30!$B$23</f>
        <v>15.0170765029297</v>
      </c>
      <c r="F30" s="32">
        <f>F173*180/PI()*RStart30!$B$23</f>
        <v>18.2215497526671</v>
      </c>
      <c r="G30" s="32">
        <f>G173*180/PI()*RStart30!$B$23</f>
        <v>1.24669617352352</v>
      </c>
      <c r="H30" s="32">
        <f>-H173*180/PI()*RStart30!$B$23</f>
        <v>19.9019775554148</v>
      </c>
      <c r="I30" s="58">
        <f t="shared" si="24"/>
        <v>0.2</v>
      </c>
      <c r="J30" s="24">
        <f>-TRUNC(K$3*J$3*(G$3-H$3*SIN((E30+J$9)*PI()/180)-SQRT(I$3^2-(E$3-F$3-H$3*COS((E30+J$9)*PI()/180))^2))/5)</f>
        <v>-17094</v>
      </c>
      <c r="K30" s="24">
        <f>-TRUNC(U$3*T$3*(Q$3-R$3*SIN((F30+K$9)*PI()/180)-SQRT(S$3^2-(O$3-P$3-R$3*COS((F30+K$9)*PI()/180))^2))/5)</f>
        <v>-32474</v>
      </c>
      <c r="L30" s="24">
        <f>-TRUNC(U$3*T$3*(Q$3-R$3*SIN((G30+L$9)*PI()/180)-SQRT(S$3^2-(O$3-P$3-R$3*COS((G30+L$9)*PI()/180))^2))/5)</f>
        <v>-2049</v>
      </c>
      <c r="M30" s="25">
        <f>-TRUNC(K$3*J$3*(G$3-H$3*SIN((H30+M$9)*PI()/180)-SQRT(I$3^2-(E$3-F$3-H$3*COS((H30+M$9)*PI()/180))^2))/5)</f>
        <v>-25075</v>
      </c>
      <c r="N30" s="59">
        <f t="shared" si="2"/>
        <v>0.2</v>
      </c>
      <c r="O30" s="60">
        <f t="shared" si="29"/>
        <v>-22925</v>
      </c>
      <c r="P30" s="60">
        <f t="shared" si="30"/>
        <v>-4625</v>
      </c>
      <c r="Q30" s="60">
        <f t="shared" si="31"/>
        <v>12400</v>
      </c>
      <c r="R30" s="60">
        <f t="shared" si="32"/>
        <v>7675</v>
      </c>
      <c r="S30" s="1"/>
      <c r="T30" s="1">
        <f>RStart30!$T$25</f>
        <v>0.04</v>
      </c>
      <c r="U30" s="70"/>
      <c r="V30" s="1">
        <f t="shared" ref="V30:Y30" si="49">(O30-O29)/$T$25</f>
        <v>-8125</v>
      </c>
      <c r="W30" s="1">
        <f t="shared" si="49"/>
        <v>22500</v>
      </c>
      <c r="X30" s="1">
        <f t="shared" si="49"/>
        <v>5625</v>
      </c>
      <c r="Y30" s="1">
        <f t="shared" si="49"/>
        <v>-25000</v>
      </c>
      <c r="AA30">
        <f t="shared" ref="AA30:AD30" si="50">V30-V31</f>
        <v>-1875</v>
      </c>
      <c r="AB30">
        <f t="shared" si="50"/>
        <v>-3125</v>
      </c>
      <c r="AC30">
        <f t="shared" si="50"/>
        <v>-2500</v>
      </c>
      <c r="AD30">
        <f t="shared" si="50"/>
        <v>2499.99999999998</v>
      </c>
      <c r="AF30">
        <f t="shared" ref="AF30:AI30" si="51">AA30-AA31</f>
        <v>0</v>
      </c>
      <c r="AG30">
        <f t="shared" si="51"/>
        <v>-1.09139364212751e-11</v>
      </c>
      <c r="AH30">
        <f t="shared" si="51"/>
        <v>-3125</v>
      </c>
      <c r="AI30">
        <f t="shared" si="51"/>
        <v>-4.36557456851006e-11</v>
      </c>
      <c r="AK30">
        <f t="shared" ref="AK30:AN30" si="52">AF30-AF31</f>
        <v>625.000000000364</v>
      </c>
      <c r="AL30">
        <f t="shared" si="52"/>
        <v>1250</v>
      </c>
      <c r="AM30">
        <f t="shared" si="52"/>
        <v>-5000.00000000023</v>
      </c>
      <c r="AN30">
        <f t="shared" si="52"/>
        <v>-3125.00000000013</v>
      </c>
    </row>
    <row r="31" spans="1:40">
      <c r="A31">
        <v>3.06</v>
      </c>
      <c r="B31">
        <v>-1.35731707317073</v>
      </c>
      <c r="C31">
        <v>-2.96570121951219</v>
      </c>
      <c r="D31" s="28">
        <f t="shared" si="28"/>
        <v>0.24</v>
      </c>
      <c r="E31" s="32">
        <f>-E174*180/PI()*RStart30!$B$23</f>
        <v>15.6189066726812</v>
      </c>
      <c r="F31" s="32">
        <f>F174*180/PI()*RStart30!$B$23</f>
        <v>18.2974388147731</v>
      </c>
      <c r="G31" s="32">
        <f>G174*180/PI()*RStart30!$B$23</f>
        <v>0.938768944672064</v>
      </c>
      <c r="H31" s="32">
        <f>-H174*180/PI()*RStart30!$B$23</f>
        <v>19.7502964902533</v>
      </c>
      <c r="I31" s="58">
        <f t="shared" si="24"/>
        <v>0.24</v>
      </c>
      <c r="J31" s="24">
        <f>-TRUNC(K$3*J$3*(G$3-H$3*SIN((E31+J$9)*PI()/180)-SQRT(I$3^2-(E$3-F$3-H$3*COS((E31+J$9)*PI()/180))^2))/5)</f>
        <v>-18021</v>
      </c>
      <c r="K31" s="24">
        <f>-TRUNC(U$3*T$3*(Q$3-R$3*SIN((F31+K$9)*PI()/180)-SQRT(S$3^2-(O$3-P$3-R$3*COS((F31+K$9)*PI()/180))^2))/5)</f>
        <v>-32618</v>
      </c>
      <c r="L31" s="24">
        <f>-TRUNC(U$3*T$3*(Q$3-R$3*SIN((G31+L$9)*PI()/180)-SQRT(S$3^2-(O$3-P$3-R$3*COS((G31+L$9)*PI()/180))^2))/5)</f>
        <v>-1540</v>
      </c>
      <c r="M31" s="25">
        <f>-TRUNC(K$3*J$3*(G$3-H$3*SIN((H31+M$9)*PI()/180)-SQRT(I$3^2-(E$3-F$3-H$3*COS((H31+M$9)*PI()/180))^2))/5)</f>
        <v>-24812</v>
      </c>
      <c r="N31" s="59">
        <f t="shared" si="2"/>
        <v>0.24</v>
      </c>
      <c r="O31" s="60">
        <f t="shared" si="29"/>
        <v>-23175</v>
      </c>
      <c r="P31" s="60">
        <f t="shared" si="30"/>
        <v>-3600</v>
      </c>
      <c r="Q31" s="60">
        <f t="shared" si="31"/>
        <v>12725</v>
      </c>
      <c r="R31" s="60">
        <f t="shared" si="32"/>
        <v>6575</v>
      </c>
      <c r="S31" s="1"/>
      <c r="T31" s="1">
        <f>RStart30!$T$25</f>
        <v>0.04</v>
      </c>
      <c r="U31" s="70"/>
      <c r="V31" s="1">
        <f t="shared" ref="V31:Y31" si="53">(O31-O30)/$T$25</f>
        <v>-6250</v>
      </c>
      <c r="W31" s="1">
        <f t="shared" si="53"/>
        <v>25625</v>
      </c>
      <c r="X31" s="1">
        <f t="shared" si="53"/>
        <v>8125</v>
      </c>
      <c r="Y31" s="1">
        <f t="shared" si="53"/>
        <v>-27500</v>
      </c>
      <c r="AA31">
        <f t="shared" ref="AA31:AD31" si="54">V31-V32</f>
        <v>-1875</v>
      </c>
      <c r="AB31">
        <f t="shared" si="54"/>
        <v>-3124.99999999999</v>
      </c>
      <c r="AC31">
        <f t="shared" si="54"/>
        <v>625</v>
      </c>
      <c r="AD31">
        <f t="shared" si="54"/>
        <v>2500.00000000002</v>
      </c>
      <c r="AF31">
        <f t="shared" ref="AF31:AI31" si="55">AA31-AA32</f>
        <v>-625.000000000364</v>
      </c>
      <c r="AG31">
        <f t="shared" si="55"/>
        <v>-1250.00000000001</v>
      </c>
      <c r="AH31">
        <f t="shared" si="55"/>
        <v>1875.00000000023</v>
      </c>
      <c r="AI31">
        <f t="shared" si="55"/>
        <v>3125.00000000009</v>
      </c>
      <c r="AK31">
        <f t="shared" ref="AK31:AN31" si="56">AF31-AF32</f>
        <v>-1250.00000000109</v>
      </c>
      <c r="AL31">
        <f t="shared" si="56"/>
        <v>-625.000000000073</v>
      </c>
      <c r="AM31">
        <f t="shared" si="56"/>
        <v>3750.00000000068</v>
      </c>
      <c r="AN31">
        <f t="shared" si="56"/>
        <v>6250.00000000024</v>
      </c>
    </row>
    <row r="32" spans="1:40">
      <c r="A32">
        <v>3.075</v>
      </c>
      <c r="B32">
        <v>-1.36280487804878</v>
      </c>
      <c r="C32">
        <v>-2.96432926829268</v>
      </c>
      <c r="D32" s="28">
        <f t="shared" si="28"/>
        <v>0.28</v>
      </c>
      <c r="E32" s="32">
        <f>-E175*180/PI()*RStart30!$B$23</f>
        <v>16.2150657634723</v>
      </c>
      <c r="F32" s="32">
        <f>F175*180/PI()*RStart30!$B$23</f>
        <v>18.3491165139218</v>
      </c>
      <c r="G32" s="32">
        <f>G175*180/PI()*RStart30!$B$23</f>
        <v>0.621787779446171</v>
      </c>
      <c r="H32" s="32">
        <f>-H175*180/PI()*RStart30!$B$23</f>
        <v>19.6253930660135</v>
      </c>
      <c r="I32" s="58">
        <f t="shared" si="24"/>
        <v>0.28</v>
      </c>
      <c r="J32" s="24">
        <f>-TRUNC(K$3*J$3*(G$3-H$3*SIN((E32+J$9)*PI()/180)-SQRT(I$3^2-(E$3-F$3-H$3*COS((E32+J$9)*PI()/180))^2))/5)</f>
        <v>-18955</v>
      </c>
      <c r="K32" s="24">
        <f>-TRUNC(U$3*T$3*(Q$3-R$3*SIN((F32+K$9)*PI()/180)-SQRT(S$3^2-(O$3-P$3-R$3*COS((F32+K$9)*PI()/180))^2))/5)</f>
        <v>-32716</v>
      </c>
      <c r="L32" s="24">
        <f>-TRUNC(U$3*T$3*(Q$3-R$3*SIN((G32+L$9)*PI()/180)-SQRT(S$3^2-(O$3-P$3-R$3*COS((G32+L$9)*PI()/180))^2))/5)</f>
        <v>-1019</v>
      </c>
      <c r="M32" s="25">
        <f>-TRUNC(K$3*J$3*(G$3-H$3*SIN((H32+M$9)*PI()/180)-SQRT(I$3^2-(E$3-F$3-H$3*COS((H32+M$9)*PI()/180))^2))/5)</f>
        <v>-24597</v>
      </c>
      <c r="N32" s="59">
        <f t="shared" si="2"/>
        <v>0.28</v>
      </c>
      <c r="O32" s="60">
        <f t="shared" si="29"/>
        <v>-23350</v>
      </c>
      <c r="P32" s="60">
        <f t="shared" si="30"/>
        <v>-2450</v>
      </c>
      <c r="Q32" s="60">
        <f t="shared" si="31"/>
        <v>13025</v>
      </c>
      <c r="R32" s="60">
        <f t="shared" si="32"/>
        <v>5375</v>
      </c>
      <c r="S32" s="1"/>
      <c r="T32" s="1">
        <f>RStart30!$T$25</f>
        <v>0.04</v>
      </c>
      <c r="U32" s="70"/>
      <c r="V32" s="1">
        <f t="shared" ref="V32:Y32" si="57">(O32-O31)/$T$25</f>
        <v>-4375</v>
      </c>
      <c r="W32" s="1">
        <f t="shared" si="57"/>
        <v>28750</v>
      </c>
      <c r="X32" s="1">
        <f t="shared" si="57"/>
        <v>7500</v>
      </c>
      <c r="Y32" s="1">
        <f t="shared" si="57"/>
        <v>-30000</v>
      </c>
      <c r="AA32">
        <f t="shared" ref="AA32:AD32" si="58">V32-V33</f>
        <v>-1249.99999999964</v>
      </c>
      <c r="AB32">
        <f t="shared" si="58"/>
        <v>-1874.99999999998</v>
      </c>
      <c r="AC32">
        <f t="shared" si="58"/>
        <v>-1250.00000000023</v>
      </c>
      <c r="AD32">
        <f t="shared" si="58"/>
        <v>-625.000000000069</v>
      </c>
      <c r="AF32">
        <f t="shared" ref="AF32:AI32" si="59">AA32-AA33</f>
        <v>625.000000000728</v>
      </c>
      <c r="AG32">
        <f t="shared" si="59"/>
        <v>-624.999999999935</v>
      </c>
      <c r="AH32">
        <f t="shared" si="59"/>
        <v>-1875.00000000045</v>
      </c>
      <c r="AI32">
        <f t="shared" si="59"/>
        <v>-3125.00000000015</v>
      </c>
      <c r="AK32">
        <f t="shared" ref="AK32:AN32" si="60">AF32-AF33</f>
        <v>625.000000001091</v>
      </c>
      <c r="AL32">
        <f t="shared" si="60"/>
        <v>625.000000000113</v>
      </c>
      <c r="AM32">
        <f t="shared" si="60"/>
        <v>-2500.00000000068</v>
      </c>
      <c r="AN32">
        <f t="shared" si="60"/>
        <v>-7500.00000000023</v>
      </c>
    </row>
    <row r="33" spans="1:40">
      <c r="A33">
        <v>3.09</v>
      </c>
      <c r="B33">
        <v>-1.35137195121951</v>
      </c>
      <c r="C33">
        <v>-2.96021341463415</v>
      </c>
      <c r="D33" s="28">
        <f t="shared" si="28"/>
        <v>0.32</v>
      </c>
      <c r="E33" s="32">
        <f>-E176*180/PI()*RStart30!$B$23</f>
        <v>16.8043129779018</v>
      </c>
      <c r="F33" s="32">
        <f>F176*180/PI()*RStart30!$B$23</f>
        <v>18.3749714636102</v>
      </c>
      <c r="G33" s="32">
        <f>G176*180/PI()*RStart30!$B$23</f>
        <v>0.295331783049537</v>
      </c>
      <c r="H33" s="32">
        <f>-H176*180/PI()*RStart30!$B$23</f>
        <v>19.5284890578977</v>
      </c>
      <c r="I33" s="58">
        <f t="shared" si="24"/>
        <v>0.32</v>
      </c>
      <c r="J33" s="24">
        <f>-TRUNC(K$3*J$3*(G$3-H$3*SIN((E33+J$9)*PI()/180)-SQRT(I$3^2-(E$3-F$3-H$3*COS((E33+J$9)*PI()/180))^2))/5)</f>
        <v>-19894</v>
      </c>
      <c r="K33" s="24">
        <f>-TRUNC(U$3*T$3*(Q$3-R$3*SIN((F33+K$9)*PI()/180)-SQRT(S$3^2-(O$3-P$3-R$3*COS((F33+K$9)*PI()/180))^2))/5)</f>
        <v>-32765</v>
      </c>
      <c r="L33" s="24">
        <f>-TRUNC(U$3*T$3*(Q$3-R$3*SIN((G33+L$9)*PI()/180)-SQRT(S$3^2-(O$3-P$3-R$3*COS((G33+L$9)*PI()/180))^2))/5)</f>
        <v>-484</v>
      </c>
      <c r="M33" s="25">
        <f>-TRUNC(K$3*J$3*(G$3-H$3*SIN((H33+M$9)*PI()/180)-SQRT(I$3^2-(E$3-F$3-H$3*COS((H33+M$9)*PI()/180))^2))/5)</f>
        <v>-24429</v>
      </c>
      <c r="N33" s="59">
        <f t="shared" si="2"/>
        <v>0.32</v>
      </c>
      <c r="O33" s="60">
        <f t="shared" si="29"/>
        <v>-23475</v>
      </c>
      <c r="P33" s="60">
        <f t="shared" si="30"/>
        <v>-1225</v>
      </c>
      <c r="Q33" s="60">
        <f t="shared" si="31"/>
        <v>13375</v>
      </c>
      <c r="R33" s="60">
        <f t="shared" si="32"/>
        <v>4200</v>
      </c>
      <c r="S33" s="1"/>
      <c r="T33" s="1">
        <f>RStart30!$T$25</f>
        <v>0.04</v>
      </c>
      <c r="U33" s="70"/>
      <c r="V33" s="1">
        <f t="shared" ref="V33:Y33" si="61">(O33-O32)/$T$25</f>
        <v>-3125.00000000036</v>
      </c>
      <c r="W33" s="1">
        <f t="shared" si="61"/>
        <v>30625</v>
      </c>
      <c r="X33" s="1">
        <f t="shared" si="61"/>
        <v>8750.00000000023</v>
      </c>
      <c r="Y33" s="1">
        <f t="shared" si="61"/>
        <v>-29374.9999999999</v>
      </c>
      <c r="AA33">
        <f t="shared" ref="AA33:AD33" si="62">V33-V34</f>
        <v>-1875.00000000036</v>
      </c>
      <c r="AB33">
        <f t="shared" si="62"/>
        <v>-1250.00000000005</v>
      </c>
      <c r="AC33">
        <f t="shared" si="62"/>
        <v>625.000000000227</v>
      </c>
      <c r="AD33">
        <f t="shared" si="62"/>
        <v>2500.00000000008</v>
      </c>
      <c r="AF33">
        <f t="shared" ref="AF33:AI33" si="63">AA33-AA34</f>
        <v>-3.63797880709171e-10</v>
      </c>
      <c r="AG33">
        <f t="shared" si="63"/>
        <v>-1250.00000000005</v>
      </c>
      <c r="AH33">
        <f t="shared" si="63"/>
        <v>625.000000000227</v>
      </c>
      <c r="AI33">
        <f t="shared" si="63"/>
        <v>4375.00000000008</v>
      </c>
      <c r="AK33">
        <f t="shared" ref="AK33:AN33" si="64">AF33-AF34</f>
        <v>-625.000000000364</v>
      </c>
      <c r="AL33">
        <f t="shared" si="64"/>
        <v>-2500.00000000004</v>
      </c>
      <c r="AM33">
        <f t="shared" si="64"/>
        <v>625.000000000227</v>
      </c>
      <c r="AN33">
        <f t="shared" si="64"/>
        <v>5000.00000000008</v>
      </c>
    </row>
    <row r="34" spans="1:40">
      <c r="A34">
        <v>3.105</v>
      </c>
      <c r="B34">
        <v>-1.32484756097561</v>
      </c>
      <c r="C34">
        <v>-2.95609756097561</v>
      </c>
      <c r="D34" s="28">
        <f t="shared" si="28"/>
        <v>0.36</v>
      </c>
      <c r="E34" s="32">
        <f>-E177*180/PI()*RStart30!$B$23</f>
        <v>17.3853563534375</v>
      </c>
      <c r="F34" s="32">
        <f>F177*180/PI()*RStart30!$B$23</f>
        <v>18.3739772672441</v>
      </c>
      <c r="G34" s="32">
        <f>G177*180/PI()*RStart30!$B$23</f>
        <v>-0.0407613061654175</v>
      </c>
      <c r="H34" s="32">
        <f>-H177*180/PI()*RStart30!$B$23</f>
        <v>19.4600372171556</v>
      </c>
      <c r="I34" s="58">
        <f t="shared" si="24"/>
        <v>0.36</v>
      </c>
      <c r="J34" s="24">
        <f>-TRUNC(K$3*J$3*(G$3-H$3*SIN((E34+J$9)*PI()/180)-SQRT(I$3^2-(E$3-F$3-H$3*COS((E34+J$9)*PI()/180))^2))/5)</f>
        <v>-20835</v>
      </c>
      <c r="K34" s="24">
        <f>-TRUNC(U$3*T$3*(Q$3-R$3*SIN((F34+K$9)*PI()/180)-SQRT(S$3^2-(O$3-P$3-R$3*COS((F34+K$9)*PI()/180))^2))/5)</f>
        <v>-32763</v>
      </c>
      <c r="L34" s="24">
        <f>-TRUNC(U$3*T$3*(Q$3-R$3*SIN((G34+L$9)*PI()/180)-SQRT(S$3^2-(O$3-P$3-R$3*COS((G34+L$9)*PI()/180))^2))/5)</f>
        <v>64</v>
      </c>
      <c r="M34" s="25">
        <f>-TRUNC(K$3*J$3*(G$3-H$3*SIN((H34+M$9)*PI()/180)-SQRT(I$3^2-(E$3-F$3-H$3*COS((H34+M$9)*PI()/180))^2))/5)</f>
        <v>-24312</v>
      </c>
      <c r="N34" s="59">
        <f t="shared" si="2"/>
        <v>0.36</v>
      </c>
      <c r="O34" s="60">
        <f t="shared" si="29"/>
        <v>-23525</v>
      </c>
      <c r="P34" s="60">
        <f t="shared" si="30"/>
        <v>50</v>
      </c>
      <c r="Q34" s="60">
        <f t="shared" si="31"/>
        <v>13700</v>
      </c>
      <c r="R34" s="60">
        <f t="shared" si="32"/>
        <v>2925</v>
      </c>
      <c r="S34" s="1"/>
      <c r="T34" s="1">
        <f>RStart30!$T$25</f>
        <v>0.04</v>
      </c>
      <c r="U34" s="70"/>
      <c r="V34" s="1">
        <f t="shared" ref="V34:Y34" si="65">(O34-O33)/$T$25</f>
        <v>-1250</v>
      </c>
      <c r="W34" s="1">
        <f t="shared" si="65"/>
        <v>31875</v>
      </c>
      <c r="X34" s="1">
        <f t="shared" si="65"/>
        <v>8125</v>
      </c>
      <c r="Y34" s="1">
        <f t="shared" si="65"/>
        <v>-31875</v>
      </c>
      <c r="AA34">
        <f t="shared" ref="AA34:AD34" si="66">V34-V35</f>
        <v>-1875</v>
      </c>
      <c r="AB34">
        <f t="shared" si="66"/>
        <v>0</v>
      </c>
      <c r="AC34">
        <f t="shared" si="66"/>
        <v>0</v>
      </c>
      <c r="AD34">
        <f t="shared" si="66"/>
        <v>-1875</v>
      </c>
      <c r="AF34">
        <f t="shared" ref="AF34:AI34" si="67">AA34-AA35</f>
        <v>625</v>
      </c>
      <c r="AG34">
        <f t="shared" si="67"/>
        <v>1250</v>
      </c>
      <c r="AH34">
        <f t="shared" si="67"/>
        <v>0</v>
      </c>
      <c r="AI34">
        <f t="shared" si="67"/>
        <v>-625</v>
      </c>
      <c r="AK34">
        <f t="shared" ref="AK34:AN34" si="68">AF34-AF35</f>
        <v>1250</v>
      </c>
      <c r="AL34">
        <f t="shared" si="68"/>
        <v>4375</v>
      </c>
      <c r="AM34">
        <f t="shared" si="68"/>
        <v>1250</v>
      </c>
      <c r="AN34">
        <f t="shared" si="68"/>
        <v>0</v>
      </c>
    </row>
    <row r="35" spans="1:40">
      <c r="A35">
        <v>3.12</v>
      </c>
      <c r="B35">
        <v>-1.29192073170732</v>
      </c>
      <c r="C35">
        <v>-2.95060975609756</v>
      </c>
      <c r="D35" s="28">
        <f t="shared" si="28"/>
        <v>0.4</v>
      </c>
      <c r="E35" s="32">
        <f>-E178*180/PI()*RStart30!$B$23</f>
        <v>17.9568659404454</v>
      </c>
      <c r="F35" s="32">
        <f>F178*180/PI()*RStart30!$B$23</f>
        <v>18.3456508641064</v>
      </c>
      <c r="G35" s="32">
        <f>G178*180/PI()*RStart30!$B$23</f>
        <v>-0.386415972361295</v>
      </c>
      <c r="H35" s="32">
        <f>-H178*180/PI()*RStart30!$B$23</f>
        <v>19.4197820619064</v>
      </c>
      <c r="I35" s="58">
        <f t="shared" si="24"/>
        <v>0.4</v>
      </c>
      <c r="J35" s="24">
        <f>-TRUNC(K$3*J$3*(G$3-H$3*SIN((E35+J$9)*PI()/180)-SQRT(I$3^2-(E$3-F$3-H$3*COS((E35+J$9)*PI()/180))^2))/5)</f>
        <v>-21775</v>
      </c>
      <c r="K35" s="24">
        <f>-TRUNC(U$3*T$3*(Q$3-R$3*SIN((F35+K$9)*PI()/180)-SQRT(S$3^2-(O$3-P$3-R$3*COS((F35+K$9)*PI()/180))^2))/5)</f>
        <v>-32710</v>
      </c>
      <c r="L35" s="24">
        <f>-TRUNC(U$3*T$3*(Q$3-R$3*SIN((G35+L$9)*PI()/180)-SQRT(S$3^2-(O$3-P$3-R$3*COS((G35+L$9)*PI()/180))^2))/5)</f>
        <v>625</v>
      </c>
      <c r="M35" s="25">
        <f>-TRUNC(K$3*J$3*(G$3-H$3*SIN((H35+M$9)*PI()/180)-SQRT(I$3^2-(E$3-F$3-H$3*COS((H35+M$9)*PI()/180))^2))/5)</f>
        <v>-24243</v>
      </c>
      <c r="N35" s="59">
        <f t="shared" si="2"/>
        <v>0.4</v>
      </c>
      <c r="O35" s="60">
        <f t="shared" si="29"/>
        <v>-23500</v>
      </c>
      <c r="P35" s="60">
        <f t="shared" si="30"/>
        <v>1325</v>
      </c>
      <c r="Q35" s="60">
        <f t="shared" si="31"/>
        <v>14025</v>
      </c>
      <c r="R35" s="60">
        <f t="shared" si="32"/>
        <v>1725</v>
      </c>
      <c r="S35" s="1"/>
      <c r="T35" s="1">
        <f>RStart30!$T$25</f>
        <v>0.04</v>
      </c>
      <c r="U35" s="70"/>
      <c r="V35" s="1">
        <f t="shared" ref="V35:Y35" si="69">(O35-O34)/$T$25</f>
        <v>625</v>
      </c>
      <c r="W35" s="1">
        <f t="shared" si="69"/>
        <v>31875</v>
      </c>
      <c r="X35" s="1">
        <f t="shared" si="69"/>
        <v>8125</v>
      </c>
      <c r="Y35" s="1">
        <f t="shared" si="69"/>
        <v>-30000</v>
      </c>
      <c r="AA35">
        <f t="shared" ref="AA35:AD35" si="70">V35-V36</f>
        <v>-2500</v>
      </c>
      <c r="AB35">
        <f t="shared" si="70"/>
        <v>-1250</v>
      </c>
      <c r="AC35">
        <f t="shared" si="70"/>
        <v>0</v>
      </c>
      <c r="AD35">
        <f t="shared" si="70"/>
        <v>-1250</v>
      </c>
      <c r="AF35">
        <f t="shared" ref="AF35:AI35" si="71">AA35-AA36</f>
        <v>-625</v>
      </c>
      <c r="AG35">
        <f t="shared" si="71"/>
        <v>-3125</v>
      </c>
      <c r="AH35">
        <f t="shared" si="71"/>
        <v>-1250</v>
      </c>
      <c r="AI35">
        <f t="shared" si="71"/>
        <v>-625</v>
      </c>
      <c r="AK35">
        <f t="shared" ref="AK35:AN35" si="72">AF35-AF36</f>
        <v>0</v>
      </c>
      <c r="AL35">
        <f t="shared" si="72"/>
        <v>-4375.00000000001</v>
      </c>
      <c r="AM35">
        <f t="shared" si="72"/>
        <v>-1875</v>
      </c>
      <c r="AN35">
        <f t="shared" si="72"/>
        <v>-2500</v>
      </c>
    </row>
    <row r="36" spans="1:40">
      <c r="A36">
        <v>3.135</v>
      </c>
      <c r="B36">
        <v>-1.25807926829268</v>
      </c>
      <c r="C36">
        <v>-2.94192073170732</v>
      </c>
      <c r="D36" s="28">
        <f t="shared" si="28"/>
        <v>0.44</v>
      </c>
      <c r="E36" s="32">
        <f>-E179*180/PI()*RStart30!$B$23</f>
        <v>18.5174862353737</v>
      </c>
      <c r="F36" s="32">
        <f>F179*180/PI()*RStart30!$B$23</f>
        <v>18.2900107034382</v>
      </c>
      <c r="G36" s="32">
        <f>G179*180/PI()*RStart30!$B$23</f>
        <v>-0.741338803851208</v>
      </c>
      <c r="H36" s="32">
        <f>-H179*180/PI()*RStart30!$B$23</f>
        <v>19.406820610665</v>
      </c>
      <c r="I36" s="58">
        <f t="shared" si="24"/>
        <v>0.44</v>
      </c>
      <c r="J36" s="24">
        <f>-TRUNC(K$3*J$3*(G$3-H$3*SIN((E36+J$9)*PI()/180)-SQRT(I$3^2-(E$3-F$3-H$3*COS((E36+J$9)*PI()/180))^2))/5)</f>
        <v>-22710</v>
      </c>
      <c r="K36" s="24">
        <f>-TRUNC(U$3*T$3*(Q$3-R$3*SIN((F36+K$9)*PI()/180)-SQRT(S$3^2-(O$3-P$3-R$3*COS((F36+K$9)*PI()/180))^2))/5)</f>
        <v>-32604</v>
      </c>
      <c r="L36" s="24">
        <f>-TRUNC(U$3*T$3*(Q$3-R$3*SIN((G36+L$9)*PI()/180)-SQRT(S$3^2-(O$3-P$3-R$3*COS((G36+L$9)*PI()/180))^2))/5)</f>
        <v>1199</v>
      </c>
      <c r="M36" s="25">
        <f>-TRUNC(K$3*J$3*(G$3-H$3*SIN((H36+M$9)*PI()/180)-SQRT(I$3^2-(E$3-F$3-H$3*COS((H36+M$9)*PI()/180))^2))/5)</f>
        <v>-24220</v>
      </c>
      <c r="N36" s="59">
        <f t="shared" si="2"/>
        <v>0.44</v>
      </c>
      <c r="O36" s="60">
        <f t="shared" si="29"/>
        <v>-23375</v>
      </c>
      <c r="P36" s="60">
        <f t="shared" si="30"/>
        <v>2650</v>
      </c>
      <c r="Q36" s="60">
        <f t="shared" si="31"/>
        <v>14350</v>
      </c>
      <c r="R36" s="60">
        <f t="shared" si="32"/>
        <v>575</v>
      </c>
      <c r="S36" s="1"/>
      <c r="T36" s="1">
        <f>RStart30!$T$25</f>
        <v>0.04</v>
      </c>
      <c r="U36" s="70"/>
      <c r="V36" s="1">
        <f t="shared" ref="V36:Y36" si="73">(O36-O35)/$T$25</f>
        <v>3125</v>
      </c>
      <c r="W36" s="1">
        <f t="shared" si="73"/>
        <v>33125</v>
      </c>
      <c r="X36" s="1">
        <f t="shared" si="73"/>
        <v>8125</v>
      </c>
      <c r="Y36" s="1">
        <f t="shared" si="73"/>
        <v>-28750</v>
      </c>
      <c r="AA36">
        <f t="shared" ref="AA36:AD36" si="74">V36-V37</f>
        <v>-1875</v>
      </c>
      <c r="AB36">
        <f t="shared" si="74"/>
        <v>1875</v>
      </c>
      <c r="AC36">
        <f t="shared" si="74"/>
        <v>1250</v>
      </c>
      <c r="AD36">
        <f t="shared" si="74"/>
        <v>-625</v>
      </c>
      <c r="AF36">
        <f t="shared" ref="AF36:AI36" si="75">AA36-AA37</f>
        <v>-625</v>
      </c>
      <c r="AG36">
        <f t="shared" si="75"/>
        <v>1250.00000000001</v>
      </c>
      <c r="AH36">
        <f t="shared" si="75"/>
        <v>625</v>
      </c>
      <c r="AI36">
        <f t="shared" si="75"/>
        <v>1875</v>
      </c>
      <c r="AK36">
        <f t="shared" ref="AK36:AN36" si="76">AF36-AF37</f>
        <v>-2500.00000000082</v>
      </c>
      <c r="AL36">
        <f t="shared" si="76"/>
        <v>1875.00000000025</v>
      </c>
      <c r="AM36">
        <f t="shared" si="76"/>
        <v>1250.0000000005</v>
      </c>
      <c r="AN36">
        <f t="shared" si="76"/>
        <v>1874.99999999992</v>
      </c>
    </row>
    <row r="37" spans="1:40">
      <c r="A37">
        <v>3.15</v>
      </c>
      <c r="B37">
        <v>-1.22378048780488</v>
      </c>
      <c r="C37">
        <v>-2.93231707317073</v>
      </c>
      <c r="D37" s="28">
        <f t="shared" si="28"/>
        <v>0.48</v>
      </c>
      <c r="E37" s="32">
        <f>-E180*180/PI()*RStart30!$B$23</f>
        <v>19.0658492441907</v>
      </c>
      <c r="F37" s="32">
        <f>F180*180/PI()*RStart30!$B$23</f>
        <v>18.2075353195898</v>
      </c>
      <c r="G37" s="32">
        <f>G180*180/PI()*RStart30!$B$23</f>
        <v>-1.10503917687519</v>
      </c>
      <c r="H37" s="32">
        <f>-H180*180/PI()*RStart30!$B$23</f>
        <v>19.419662886685</v>
      </c>
      <c r="I37" s="58">
        <f t="shared" si="24"/>
        <v>0.48</v>
      </c>
      <c r="J37" s="24">
        <f>-TRUNC(K$3*J$3*(G$3-H$3*SIN((E37+J$9)*PI()/180)-SQRT(I$3^2-(E$3-F$3-H$3*COS((E37+J$9)*PI()/180))^2))/5)</f>
        <v>-23637</v>
      </c>
      <c r="K37" s="24">
        <f>-TRUNC(U$3*T$3*(Q$3-R$3*SIN((F37+K$9)*PI()/180)-SQRT(S$3^2-(O$3-P$3-R$3*COS((F37+K$9)*PI()/180))^2))/5)</f>
        <v>-32448</v>
      </c>
      <c r="L37" s="24">
        <f>-TRUNC(U$3*T$3*(Q$3-R$3*SIN((G37+L$9)*PI()/180)-SQRT(S$3^2-(O$3-P$3-R$3*COS((G37+L$9)*PI()/180))^2))/5)</f>
        <v>1784</v>
      </c>
      <c r="M37" s="25">
        <f>-TRUNC(K$3*J$3*(G$3-H$3*SIN((H37+M$9)*PI()/180)-SQRT(I$3^2-(E$3-F$3-H$3*COS((H37+M$9)*PI()/180))^2))/5)</f>
        <v>-24242</v>
      </c>
      <c r="N37" s="59">
        <f t="shared" si="2"/>
        <v>0.48</v>
      </c>
      <c r="O37" s="60">
        <f t="shared" si="29"/>
        <v>-23175</v>
      </c>
      <c r="P37" s="60">
        <f t="shared" si="30"/>
        <v>3900</v>
      </c>
      <c r="Q37" s="60">
        <f t="shared" si="31"/>
        <v>14625</v>
      </c>
      <c r="R37" s="60">
        <f t="shared" si="32"/>
        <v>-550</v>
      </c>
      <c r="S37" s="1"/>
      <c r="T37" s="1">
        <f>RStart30!$T$25</f>
        <v>0.04</v>
      </c>
      <c r="U37" s="70"/>
      <c r="V37" s="1">
        <f t="shared" ref="V37:Y37" si="77">(O37-O36)/$T$25</f>
        <v>5000</v>
      </c>
      <c r="W37" s="1">
        <f t="shared" si="77"/>
        <v>31250</v>
      </c>
      <c r="X37" s="1">
        <f t="shared" si="77"/>
        <v>6875</v>
      </c>
      <c r="Y37" s="1">
        <f t="shared" si="77"/>
        <v>-28125</v>
      </c>
      <c r="AA37">
        <f t="shared" ref="AA37:AD37" si="78">V37-V38</f>
        <v>-1250</v>
      </c>
      <c r="AB37">
        <f t="shared" si="78"/>
        <v>624.999999999989</v>
      </c>
      <c r="AC37">
        <f t="shared" si="78"/>
        <v>625</v>
      </c>
      <c r="AD37">
        <f t="shared" si="78"/>
        <v>-2500</v>
      </c>
      <c r="AF37">
        <f t="shared" ref="AF37:AI37" si="79">AA37-AA38</f>
        <v>1875.00000000082</v>
      </c>
      <c r="AG37">
        <f t="shared" si="79"/>
        <v>-625.000000000236</v>
      </c>
      <c r="AH37">
        <f t="shared" si="79"/>
        <v>-625.0000000005</v>
      </c>
      <c r="AI37">
        <f t="shared" si="79"/>
        <v>8.36735125631094e-11</v>
      </c>
      <c r="AK37">
        <f t="shared" ref="AK37:AN37" si="80">AF37-AF38</f>
        <v>3125.00000000255</v>
      </c>
      <c r="AL37">
        <f t="shared" si="80"/>
        <v>-6.43922248855233e-10</v>
      </c>
      <c r="AM37">
        <f t="shared" si="80"/>
        <v>-1250.0000000015</v>
      </c>
      <c r="AN37">
        <f t="shared" si="80"/>
        <v>-1249.99999999977</v>
      </c>
    </row>
    <row r="38" spans="1:40">
      <c r="A38">
        <v>3.165</v>
      </c>
      <c r="B38">
        <v>-1.16981707317073</v>
      </c>
      <c r="C38">
        <v>-2.92865853658537</v>
      </c>
      <c r="D38" s="28">
        <f t="shared" si="28"/>
        <v>0.52</v>
      </c>
      <c r="E38" s="32">
        <f>-E181*180/PI()*RStart30!$B$23</f>
        <v>19.6005870874564</v>
      </c>
      <c r="F38" s="32">
        <f>F181*180/PI()*RStart30!$B$23</f>
        <v>18.0991216779896</v>
      </c>
      <c r="G38" s="32">
        <f>G181*180/PI()*RStart30!$B$23</f>
        <v>-1.47684930912301</v>
      </c>
      <c r="H38" s="32">
        <f>-H181*180/PI()*RStart30!$B$23</f>
        <v>19.4562928233729</v>
      </c>
      <c r="I38" s="58">
        <f t="shared" si="24"/>
        <v>0.52</v>
      </c>
      <c r="J38" s="24">
        <f>-TRUNC(K$3*J$3*(G$3-H$3*SIN((E38+J$9)*PI()/180)-SQRT(I$3^2-(E$3-F$3-H$3*COS((E38+J$9)*PI()/180))^2))/5)</f>
        <v>-24554</v>
      </c>
      <c r="K38" s="24">
        <f>-TRUNC(U$3*T$3*(Q$3-R$3*SIN((F38+K$9)*PI()/180)-SQRT(S$3^2-(O$3-P$3-R$3*COS((F38+K$9)*PI()/180))^2))/5)</f>
        <v>-32243</v>
      </c>
      <c r="L38" s="24">
        <f>-TRUNC(U$3*T$3*(Q$3-R$3*SIN((G38+L$9)*PI()/180)-SQRT(S$3^2-(O$3-P$3-R$3*COS((G38+L$9)*PI()/180))^2))/5)</f>
        <v>2379</v>
      </c>
      <c r="M38" s="25">
        <f>-TRUNC(K$3*J$3*(G$3-H$3*SIN((H38+M$9)*PI()/180)-SQRT(I$3^2-(E$3-F$3-H$3*COS((H38+M$9)*PI()/180))^2))/5)</f>
        <v>-24305</v>
      </c>
      <c r="N38" s="59">
        <f t="shared" si="2"/>
        <v>0.52</v>
      </c>
      <c r="O38" s="60">
        <f t="shared" si="29"/>
        <v>-22925</v>
      </c>
      <c r="P38" s="60">
        <f t="shared" si="30"/>
        <v>5125</v>
      </c>
      <c r="Q38" s="60">
        <f t="shared" si="31"/>
        <v>14875</v>
      </c>
      <c r="R38" s="60">
        <f t="shared" si="32"/>
        <v>-1575</v>
      </c>
      <c r="S38" s="1"/>
      <c r="T38" s="1">
        <f>RStart30!$T$25</f>
        <v>0.04</v>
      </c>
      <c r="U38" s="70"/>
      <c r="V38" s="1">
        <f t="shared" ref="V38:Y38" si="81">(O38-O37)/$T$25</f>
        <v>6250</v>
      </c>
      <c r="W38" s="1">
        <f t="shared" si="81"/>
        <v>30625</v>
      </c>
      <c r="X38" s="1">
        <f t="shared" si="81"/>
        <v>6250</v>
      </c>
      <c r="Y38" s="1">
        <f t="shared" si="81"/>
        <v>-25625</v>
      </c>
      <c r="AA38">
        <f t="shared" ref="AA38:AD38" si="82">V38-V39</f>
        <v>-3125.00000000082</v>
      </c>
      <c r="AB38">
        <f t="shared" si="82"/>
        <v>1250.00000000023</v>
      </c>
      <c r="AC38">
        <f t="shared" si="82"/>
        <v>1250.0000000005</v>
      </c>
      <c r="AD38">
        <f t="shared" si="82"/>
        <v>-2500.00000000008</v>
      </c>
      <c r="AF38">
        <f t="shared" ref="AF38:AI38" si="83">AA38-AA39</f>
        <v>-1250.00000000173</v>
      </c>
      <c r="AG38">
        <f t="shared" si="83"/>
        <v>-624.999999999593</v>
      </c>
      <c r="AH38">
        <f t="shared" si="83"/>
        <v>625.000000001</v>
      </c>
      <c r="AI38">
        <f t="shared" si="83"/>
        <v>1249.99999999985</v>
      </c>
      <c r="AK38">
        <f t="shared" ref="AK38:AN38" si="84">AF38-AF39</f>
        <v>-1875.00000000273</v>
      </c>
      <c r="AL38">
        <f t="shared" si="84"/>
        <v>625.000000000589</v>
      </c>
      <c r="AM38">
        <f t="shared" si="84"/>
        <v>1250.00000000155</v>
      </c>
      <c r="AN38">
        <f t="shared" si="84"/>
        <v>2499.99999999978</v>
      </c>
    </row>
    <row r="39" spans="1:40">
      <c r="A39">
        <v>3.18</v>
      </c>
      <c r="B39">
        <v>-1.10487804878049</v>
      </c>
      <c r="C39">
        <v>-2.93094512195122</v>
      </c>
      <c r="D39" s="28">
        <f t="shared" si="28"/>
        <v>0.56</v>
      </c>
      <c r="E39" s="32">
        <f>-E182*180/PI()*RStart30!$B$23</f>
        <v>20.1203447772811</v>
      </c>
      <c r="F39" s="32">
        <f>F182*180/PI()*RStart30!$B$23</f>
        <v>17.9660433492247</v>
      </c>
      <c r="G39" s="32">
        <f>G182*180/PI()*RStart30!$B$23</f>
        <v>-1.85594471432747</v>
      </c>
      <c r="H39" s="32">
        <f>-H182*180/PI()*RStart30!$B$23</f>
        <v>19.5142287113347</v>
      </c>
      <c r="I39" s="58">
        <f t="shared" si="24"/>
        <v>0.56</v>
      </c>
      <c r="J39" s="24">
        <f>-TRUNC(K$3*J$3*(G$3-H$3*SIN((E39+J$9)*PI()/180)-SQRT(I$3^2-(E$3-F$3-H$3*COS((E39+J$9)*PI()/180))^2))/5)</f>
        <v>-25456</v>
      </c>
      <c r="K39" s="24">
        <f>-TRUNC(U$3*T$3*(Q$3-R$3*SIN((F39+K$9)*PI()/180)-SQRT(S$3^2-(O$3-P$3-R$3*COS((F39+K$9)*PI()/180))^2))/5)</f>
        <v>-31991</v>
      </c>
      <c r="L39" s="24">
        <f>-TRUNC(U$3*T$3*(Q$3-R$3*SIN((G39+L$9)*PI()/180)-SQRT(S$3^2-(O$3-P$3-R$3*COS((G39+L$9)*PI()/180))^2))/5)</f>
        <v>2982</v>
      </c>
      <c r="M39" s="25">
        <f>-TRUNC(K$3*J$3*(G$3-H$3*SIN((H39+M$9)*PI()/180)-SQRT(I$3^2-(E$3-F$3-H$3*COS((H39+M$9)*PI()/180))^2))/5)</f>
        <v>-24405</v>
      </c>
      <c r="N39" s="59">
        <f t="shared" si="2"/>
        <v>0.56</v>
      </c>
      <c r="O39" s="60">
        <f t="shared" si="29"/>
        <v>-22550</v>
      </c>
      <c r="P39" s="60">
        <f t="shared" si="30"/>
        <v>6299.99999999999</v>
      </c>
      <c r="Q39" s="60">
        <f t="shared" si="31"/>
        <v>15075</v>
      </c>
      <c r="R39" s="60">
        <f t="shared" si="32"/>
        <v>-2500</v>
      </c>
      <c r="S39" s="1"/>
      <c r="T39" s="1">
        <f>RStart30!$T$25</f>
        <v>0.04</v>
      </c>
      <c r="U39" s="70"/>
      <c r="V39" s="1">
        <f t="shared" ref="V39:Y39" si="85">(O39-O38)/$T$25</f>
        <v>9375.00000000082</v>
      </c>
      <c r="W39" s="1">
        <f t="shared" si="85"/>
        <v>29374.9999999998</v>
      </c>
      <c r="X39" s="1">
        <f t="shared" si="85"/>
        <v>4999.9999999995</v>
      </c>
      <c r="Y39" s="1">
        <f t="shared" si="85"/>
        <v>-23124.9999999999</v>
      </c>
      <c r="AA39">
        <f t="shared" ref="AA39:AD39" si="86">V39-V40</f>
        <v>-1874.99999999909</v>
      </c>
      <c r="AB39">
        <f t="shared" si="86"/>
        <v>1874.99999999982</v>
      </c>
      <c r="AC39">
        <f t="shared" si="86"/>
        <v>624.9999999995</v>
      </c>
      <c r="AD39">
        <f t="shared" si="86"/>
        <v>-3749.99999999994</v>
      </c>
      <c r="AF39">
        <f t="shared" ref="AF39:AI39" si="87">AA39-AA40</f>
        <v>625.000000001</v>
      </c>
      <c r="AG39">
        <f t="shared" si="87"/>
        <v>-1250.00000000018</v>
      </c>
      <c r="AH39">
        <f t="shared" si="87"/>
        <v>-625.000000000546</v>
      </c>
      <c r="AI39">
        <f t="shared" si="87"/>
        <v>-1249.99999999993</v>
      </c>
      <c r="AK39">
        <f t="shared" ref="AK39:AN39" si="88">AF39-AF40</f>
        <v>1875.00000000109</v>
      </c>
      <c r="AL39">
        <f t="shared" si="88"/>
        <v>-2500.00000000016</v>
      </c>
      <c r="AM39">
        <f t="shared" si="88"/>
        <v>-625.000000000637</v>
      </c>
      <c r="AN39">
        <f t="shared" si="88"/>
        <v>-2499.99999999989</v>
      </c>
    </row>
    <row r="40" spans="1:40">
      <c r="A40">
        <v>3.195</v>
      </c>
      <c r="B40">
        <v>-1.02576219512195</v>
      </c>
      <c r="C40">
        <v>-2.94146341463415</v>
      </c>
      <c r="D40" s="28">
        <f t="shared" si="28"/>
        <v>0.6</v>
      </c>
      <c r="E40" s="32">
        <f>-E183*180/PI()*RStart30!$B$23</f>
        <v>20.6237931088758</v>
      </c>
      <c r="F40" s="32">
        <f>F183*180/PI()*RStart30!$B$23</f>
        <v>17.8099089123048</v>
      </c>
      <c r="G40" s="32">
        <f>G183*180/PI()*RStart30!$B$23</f>
        <v>-2.24136459956193</v>
      </c>
      <c r="H40" s="32">
        <f>-H183*180/PI()*RStart30!$B$23</f>
        <v>19.5905841610859</v>
      </c>
      <c r="I40" s="58">
        <f t="shared" si="24"/>
        <v>0.6</v>
      </c>
      <c r="J40" s="24">
        <f>-TRUNC(K$3*J$3*(G$3-H$3*SIN((E40+J$9)*PI()/180)-SQRT(I$3^2-(E$3-F$3-H$3*COS((E40+J$9)*PI()/180))^2))/5)</f>
        <v>-26340</v>
      </c>
      <c r="K40" s="24">
        <f>-TRUNC(U$3*T$3*(Q$3-R$3*SIN((F40+K$9)*PI()/180)-SQRT(S$3^2-(O$3-P$3-R$3*COS((F40+K$9)*PI()/180))^2))/5)</f>
        <v>-31695</v>
      </c>
      <c r="L40" s="24">
        <f>-TRUNC(U$3*T$3*(Q$3-R$3*SIN((G40+L$9)*PI()/180)-SQRT(S$3^2-(O$3-P$3-R$3*COS((G40+L$9)*PI()/180))^2))/5)</f>
        <v>3592</v>
      </c>
      <c r="M40" s="25">
        <f>-TRUNC(K$3*J$3*(G$3-H$3*SIN((H40+M$9)*PI()/180)-SQRT(I$3^2-(E$3-F$3-H$3*COS((H40+M$9)*PI()/180))^2))/5)</f>
        <v>-24536</v>
      </c>
      <c r="N40" s="59">
        <f t="shared" si="2"/>
        <v>0.6</v>
      </c>
      <c r="O40" s="60">
        <f t="shared" si="29"/>
        <v>-22100</v>
      </c>
      <c r="P40" s="60">
        <f t="shared" si="30"/>
        <v>7399.99999999999</v>
      </c>
      <c r="Q40" s="60">
        <f t="shared" si="31"/>
        <v>15250</v>
      </c>
      <c r="R40" s="60">
        <f t="shared" si="32"/>
        <v>-3275</v>
      </c>
      <c r="S40" s="1"/>
      <c r="T40" s="1">
        <f>RStart30!$T$25</f>
        <v>0.04</v>
      </c>
      <c r="U40" s="70"/>
      <c r="V40" s="1">
        <f t="shared" ref="V40:Y40" si="89">(O40-O39)/$T$25</f>
        <v>11249.9999999999</v>
      </c>
      <c r="W40" s="1">
        <f t="shared" si="89"/>
        <v>27500</v>
      </c>
      <c r="X40" s="1">
        <f t="shared" si="89"/>
        <v>4375</v>
      </c>
      <c r="Y40" s="1">
        <f t="shared" si="89"/>
        <v>-19375</v>
      </c>
      <c r="AA40">
        <f t="shared" ref="AA40:AD40" si="90">V40-V41</f>
        <v>-2500.00000000009</v>
      </c>
      <c r="AB40">
        <f t="shared" si="90"/>
        <v>3125</v>
      </c>
      <c r="AC40">
        <f t="shared" si="90"/>
        <v>1250.00000000005</v>
      </c>
      <c r="AD40">
        <f t="shared" si="90"/>
        <v>-2500.00000000001</v>
      </c>
      <c r="AF40">
        <f t="shared" ref="AF40:AI40" si="91">AA40-AA41</f>
        <v>-1250.00000000009</v>
      </c>
      <c r="AG40">
        <f t="shared" si="91"/>
        <v>1249.99999999997</v>
      </c>
      <c r="AH40">
        <f t="shared" si="91"/>
        <v>9.09494701772928e-11</v>
      </c>
      <c r="AI40">
        <f t="shared" si="91"/>
        <v>1249.99999999997</v>
      </c>
      <c r="AK40">
        <f t="shared" ref="AK40:AN40" si="92">AF40-AF41</f>
        <v>-3125.00000000009</v>
      </c>
      <c r="AL40">
        <f t="shared" si="92"/>
        <v>2499.9999999999</v>
      </c>
      <c r="AM40">
        <f t="shared" si="92"/>
        <v>625.000000000136</v>
      </c>
      <c r="AN40">
        <f t="shared" si="92"/>
        <v>624.999999999922</v>
      </c>
    </row>
    <row r="41" spans="1:40">
      <c r="A41">
        <v>3.21</v>
      </c>
      <c r="B41">
        <v>-0.92469512195122</v>
      </c>
      <c r="C41">
        <v>-2.96524390243902</v>
      </c>
      <c r="D41" s="28">
        <f t="shared" si="28"/>
        <v>0.64</v>
      </c>
      <c r="E41" s="32">
        <f>-E184*180/PI()*RStart30!$B$23</f>
        <v>21.1096413802155</v>
      </c>
      <c r="F41" s="32">
        <f>F184*180/PI()*RStart30!$B$23</f>
        <v>17.6326205298139</v>
      </c>
      <c r="G41" s="32">
        <f>G184*180/PI()*RStart30!$B$23</f>
        <v>-2.6320319187631</v>
      </c>
      <c r="H41" s="32">
        <f>-H184*180/PI()*RStart30!$B$23</f>
        <v>19.6821285500987</v>
      </c>
      <c r="I41" s="58">
        <f t="shared" si="24"/>
        <v>0.64</v>
      </c>
      <c r="J41" s="24">
        <f>-TRUNC(K$3*J$3*(G$3-H$3*SIN((E41+J$9)*PI()/180)-SQRT(I$3^2-(E$3-F$3-H$3*COS((E41+J$9)*PI()/180))^2))/5)</f>
        <v>-27202</v>
      </c>
      <c r="K41" s="24">
        <f>-TRUNC(U$3*T$3*(Q$3-R$3*SIN((F41+K$9)*PI()/180)-SQRT(S$3^2-(O$3-P$3-R$3*COS((F41+K$9)*PI()/180))^2))/5)</f>
        <v>-31360</v>
      </c>
      <c r="L41" s="24">
        <f>-TRUNC(U$3*T$3*(Q$3-R$3*SIN((G41+L$9)*PI()/180)-SQRT(S$3^2-(O$3-P$3-R$3*COS((G41+L$9)*PI()/180))^2))/5)</f>
        <v>4207</v>
      </c>
      <c r="M41" s="25">
        <f>-TRUNC(K$3*J$3*(G$3-H$3*SIN((H41+M$9)*PI()/180)-SQRT(I$3^2-(E$3-F$3-H$3*COS((H41+M$9)*PI()/180))^2))/5)</f>
        <v>-24694</v>
      </c>
      <c r="N41" s="59">
        <f t="shared" si="2"/>
        <v>0.64</v>
      </c>
      <c r="O41" s="60">
        <f t="shared" si="29"/>
        <v>-21550</v>
      </c>
      <c r="P41" s="60">
        <f t="shared" si="30"/>
        <v>8374.99999999999</v>
      </c>
      <c r="Q41" s="60">
        <f t="shared" si="31"/>
        <v>15375</v>
      </c>
      <c r="R41" s="60">
        <f t="shared" si="32"/>
        <v>-3950</v>
      </c>
      <c r="S41" s="1"/>
      <c r="T41" s="1">
        <f>RStart30!$T$25</f>
        <v>0.04</v>
      </c>
      <c r="U41" s="70"/>
      <c r="V41" s="1">
        <f t="shared" ref="V41:Y41" si="93">(O41-O40)/$T$25</f>
        <v>13750</v>
      </c>
      <c r="W41" s="1">
        <f t="shared" si="93"/>
        <v>24375</v>
      </c>
      <c r="X41" s="1">
        <f t="shared" si="93"/>
        <v>3124.99999999995</v>
      </c>
      <c r="Y41" s="1">
        <f t="shared" si="93"/>
        <v>-16875</v>
      </c>
      <c r="AA41">
        <f t="shared" ref="AA41:AD41" si="94">V41-V42</f>
        <v>-1250</v>
      </c>
      <c r="AB41">
        <f t="shared" si="94"/>
        <v>1875.00000000003</v>
      </c>
      <c r="AC41">
        <f t="shared" si="94"/>
        <v>1249.99999999995</v>
      </c>
      <c r="AD41">
        <f t="shared" si="94"/>
        <v>-3749.99999999998</v>
      </c>
      <c r="AF41">
        <f t="shared" ref="AF41:AI41" si="95">AA41-AA42</f>
        <v>1875</v>
      </c>
      <c r="AG41">
        <f t="shared" si="95"/>
        <v>-1249.99999999993</v>
      </c>
      <c r="AH41">
        <f t="shared" si="95"/>
        <v>-625.000000000045</v>
      </c>
      <c r="AI41">
        <f t="shared" si="95"/>
        <v>625.000000000045</v>
      </c>
      <c r="AK41">
        <f t="shared" ref="AK41:AN41" si="96">AF41-AF42</f>
        <v>4375</v>
      </c>
      <c r="AL41">
        <f t="shared" si="96"/>
        <v>-1249.99999999988</v>
      </c>
      <c r="AM41">
        <f t="shared" si="96"/>
        <v>-1875.00000000005</v>
      </c>
      <c r="AN41">
        <f t="shared" si="96"/>
        <v>625.000000000093</v>
      </c>
    </row>
    <row r="42" spans="1:40">
      <c r="A42">
        <v>3.225</v>
      </c>
      <c r="B42">
        <v>-0.79344512195122</v>
      </c>
      <c r="C42">
        <v>-3.00594512195122</v>
      </c>
      <c r="D42" s="28">
        <f t="shared" si="28"/>
        <v>0.68</v>
      </c>
      <c r="E42" s="32">
        <f>-E185*180/PI()*RStart30!$B$23</f>
        <v>21.5766501117019</v>
      </c>
      <c r="F42" s="32">
        <f>F185*180/PI()*RStart30!$B$23</f>
        <v>17.4363319501041</v>
      </c>
      <c r="G42" s="32">
        <f>G185*180/PI()*RStart30!$B$23</f>
        <v>-3.02677399921168</v>
      </c>
      <c r="H42" s="32">
        <f>-H185*180/PI()*RStart30!$B$23</f>
        <v>19.7853479855113</v>
      </c>
      <c r="I42" s="58">
        <f t="shared" si="24"/>
        <v>0.68</v>
      </c>
      <c r="J42" s="24">
        <f>-TRUNC(K$3*J$3*(G$3-H$3*SIN((E42+J$9)*PI()/180)-SQRT(I$3^2-(E$3-F$3-H$3*COS((E42+J$9)*PI()/180))^2))/5)</f>
        <v>-28040</v>
      </c>
      <c r="K42" s="24">
        <f>-TRUNC(U$3*T$3*(Q$3-R$3*SIN((F42+K$9)*PI()/180)-SQRT(S$3^2-(O$3-P$3-R$3*COS((F42+K$9)*PI()/180))^2))/5)</f>
        <v>-30989</v>
      </c>
      <c r="L42" s="24">
        <f>-TRUNC(U$3*T$3*(Q$3-R$3*SIN((G42+L$9)*PI()/180)-SQRT(S$3^2-(O$3-P$3-R$3*COS((G42+L$9)*PI()/180))^2))/5)</f>
        <v>4825</v>
      </c>
      <c r="M42" s="25">
        <f>-TRUNC(K$3*J$3*(G$3-H$3*SIN((H42+M$9)*PI()/180)-SQRT(I$3^2-(E$3-F$3-H$3*COS((H42+M$9)*PI()/180))^2))/5)</f>
        <v>-24873</v>
      </c>
      <c r="N42" s="59">
        <f t="shared" si="2"/>
        <v>0.68</v>
      </c>
      <c r="O42" s="60">
        <f t="shared" si="29"/>
        <v>-20950</v>
      </c>
      <c r="P42" s="60">
        <f t="shared" si="30"/>
        <v>9274.99999999999</v>
      </c>
      <c r="Q42" s="60">
        <f t="shared" si="31"/>
        <v>15450</v>
      </c>
      <c r="R42" s="60">
        <f t="shared" si="32"/>
        <v>-4475</v>
      </c>
      <c r="S42" s="1"/>
      <c r="T42" s="1">
        <f>RStart30!$T$25</f>
        <v>0.04</v>
      </c>
      <c r="U42" s="70"/>
      <c r="V42" s="1">
        <f t="shared" ref="V42:Y42" si="97">(O42-O41)/$T$25</f>
        <v>15000</v>
      </c>
      <c r="W42" s="1">
        <f t="shared" si="97"/>
        <v>22500</v>
      </c>
      <c r="X42" s="1">
        <f t="shared" si="97"/>
        <v>1875</v>
      </c>
      <c r="Y42" s="1">
        <f t="shared" si="97"/>
        <v>-13125</v>
      </c>
      <c r="AA42">
        <f t="shared" ref="AA42:AD42" si="98">V42-V43</f>
        <v>-3125</v>
      </c>
      <c r="AB42">
        <f t="shared" si="98"/>
        <v>3124.99999999995</v>
      </c>
      <c r="AC42">
        <f t="shared" si="98"/>
        <v>1875</v>
      </c>
      <c r="AD42">
        <f t="shared" si="98"/>
        <v>-4375.00000000002</v>
      </c>
      <c r="AF42">
        <f t="shared" ref="AF42:AI42" si="99">AA42-AA43</f>
        <v>-2500</v>
      </c>
      <c r="AG42">
        <f t="shared" si="99"/>
        <v>-4.72937244921923e-11</v>
      </c>
      <c r="AH42">
        <f t="shared" si="99"/>
        <v>1250</v>
      </c>
      <c r="AI42">
        <f t="shared" si="99"/>
        <v>-4.72937244921923e-11</v>
      </c>
      <c r="AK42">
        <f t="shared" ref="AK42:AN42" si="100">AF42-AF43</f>
        <v>-5000</v>
      </c>
      <c r="AL42">
        <f t="shared" si="100"/>
        <v>-4.72937244921923e-11</v>
      </c>
      <c r="AM42">
        <f t="shared" si="100"/>
        <v>2499.99999999995</v>
      </c>
      <c r="AN42">
        <f t="shared" si="100"/>
        <v>624.999999999929</v>
      </c>
    </row>
    <row r="43" spans="1:40">
      <c r="A43">
        <v>3.24</v>
      </c>
      <c r="B43">
        <v>-0.629725609756098</v>
      </c>
      <c r="C43">
        <v>-3.06585365853659</v>
      </c>
      <c r="D43" s="28">
        <f t="shared" si="28"/>
        <v>0.72</v>
      </c>
      <c r="E43" s="32">
        <f>-E186*180/PI()*RStart30!$B$23</f>
        <v>22.0236439950099</v>
      </c>
      <c r="F43" s="32">
        <f>F186*180/PI()*RStart30!$B$23</f>
        <v>17.2234071397422</v>
      </c>
      <c r="G43" s="32">
        <f>G186*180/PI()*RStart30!$B$23</f>
        <v>-3.42434259505519</v>
      </c>
      <c r="H43" s="32">
        <f>-H186*180/PI()*RStart30!$B$23</f>
        <v>19.8965056938797</v>
      </c>
      <c r="I43" s="58">
        <f t="shared" si="24"/>
        <v>0.72</v>
      </c>
      <c r="J43" s="24">
        <f>-TRUNC(K$3*J$3*(G$3-H$3*SIN((E43+J$9)*PI()/180)-SQRT(I$3^2-(E$3-F$3-H$3*COS((E43+J$9)*PI()/180))^2))/5)</f>
        <v>-28849</v>
      </c>
      <c r="K43" s="24">
        <f>-TRUNC(U$3*T$3*(Q$3-R$3*SIN((F43+K$9)*PI()/180)-SQRT(S$3^2-(O$3-P$3-R$3*COS((F43+K$9)*PI()/180))^2))/5)</f>
        <v>-30587</v>
      </c>
      <c r="L43" s="24">
        <f>-TRUNC(U$3*T$3*(Q$3-R$3*SIN((G43+L$9)*PI()/180)-SQRT(S$3^2-(O$3-P$3-R$3*COS((G43+L$9)*PI()/180))^2))/5)</f>
        <v>5443</v>
      </c>
      <c r="M43" s="25">
        <f>-TRUNC(K$3*J$3*(G$3-H$3*SIN((H43+M$9)*PI()/180)-SQRT(I$3^2-(E$3-F$3-H$3*COS((H43+M$9)*PI()/180))^2))/5)</f>
        <v>-25066</v>
      </c>
      <c r="N43" s="59">
        <f t="shared" si="2"/>
        <v>0.72</v>
      </c>
      <c r="O43" s="60">
        <f t="shared" si="29"/>
        <v>-20225</v>
      </c>
      <c r="P43" s="60">
        <f t="shared" si="30"/>
        <v>10050</v>
      </c>
      <c r="Q43" s="60">
        <f t="shared" si="31"/>
        <v>15450</v>
      </c>
      <c r="R43" s="60">
        <f t="shared" si="32"/>
        <v>-4825</v>
      </c>
      <c r="S43" s="1"/>
      <c r="T43" s="1">
        <f>RStart30!$T$25</f>
        <v>0.04</v>
      </c>
      <c r="U43" s="70"/>
      <c r="V43" s="1">
        <f t="shared" ref="V43:Y43" si="101">(O43-O42)/$T$25</f>
        <v>18125</v>
      </c>
      <c r="W43" s="1">
        <f t="shared" si="101"/>
        <v>19375</v>
      </c>
      <c r="X43" s="1">
        <f t="shared" si="101"/>
        <v>0</v>
      </c>
      <c r="Y43" s="1">
        <f t="shared" si="101"/>
        <v>-8749.99999999998</v>
      </c>
      <c r="AA43">
        <f t="shared" ref="AA43:AD43" si="102">V43-V44</f>
        <v>-625</v>
      </c>
      <c r="AB43">
        <f t="shared" si="102"/>
        <v>3125</v>
      </c>
      <c r="AC43">
        <f t="shared" si="102"/>
        <v>625</v>
      </c>
      <c r="AD43">
        <f t="shared" si="102"/>
        <v>-4374.99999999998</v>
      </c>
      <c r="AF43">
        <f t="shared" ref="AF43:AI43" si="103">AA43-AA44</f>
        <v>2500</v>
      </c>
      <c r="AG43">
        <f t="shared" si="103"/>
        <v>0</v>
      </c>
      <c r="AH43">
        <f t="shared" si="103"/>
        <v>-1249.99999999995</v>
      </c>
      <c r="AI43">
        <f t="shared" si="103"/>
        <v>-624.999999999976</v>
      </c>
      <c r="AK43">
        <f t="shared" ref="AK43:AN43" si="104">AF43-AF44</f>
        <v>4375.00000000009</v>
      </c>
      <c r="AL43">
        <f t="shared" si="104"/>
        <v>4.54747350886464e-11</v>
      </c>
      <c r="AM43">
        <f t="shared" si="104"/>
        <v>-2499.99999999986</v>
      </c>
      <c r="AN43">
        <f t="shared" si="104"/>
        <v>-1249.99999999998</v>
      </c>
    </row>
    <row r="44" spans="1:40">
      <c r="A44">
        <v>3.255</v>
      </c>
      <c r="B44">
        <v>-0.423475609756098</v>
      </c>
      <c r="C44">
        <v>-3.15045731707317</v>
      </c>
      <c r="D44" s="28">
        <f t="shared" si="28"/>
        <v>0.76</v>
      </c>
      <c r="E44" s="32">
        <f>-E187*180/PI()*RStart30!$B$23</f>
        <v>22.4495244408631</v>
      </c>
      <c r="F44" s="32">
        <f>F187*180/PI()*RStart30!$B$23</f>
        <v>16.9963785148869</v>
      </c>
      <c r="G44" s="32">
        <f>G187*180/PI()*RStart30!$B$23</f>
        <v>-3.82343445649284</v>
      </c>
      <c r="H44" s="32">
        <f>-H187*180/PI()*RStart30!$B$23</f>
        <v>20.0117028692953</v>
      </c>
      <c r="I44" s="58">
        <f t="shared" si="24"/>
        <v>0.76</v>
      </c>
      <c r="J44" s="24">
        <f>-TRUNC(K$3*J$3*(G$3-H$3*SIN((E44+J$9)*PI()/180)-SQRT(I$3^2-(E$3-F$3-H$3*COS((E44+J$9)*PI()/180))^2))/5)</f>
        <v>-29628</v>
      </c>
      <c r="K44" s="24">
        <f>-TRUNC(U$3*T$3*(Q$3-R$3*SIN((F44+K$9)*PI()/180)-SQRT(S$3^2-(O$3-P$3-R$3*COS((F44+K$9)*PI()/180))^2))/5)</f>
        <v>-30159</v>
      </c>
      <c r="L44" s="24">
        <f>-TRUNC(U$3*T$3*(Q$3-R$3*SIN((G44+L$9)*PI()/180)-SQRT(S$3^2-(O$3-P$3-R$3*COS((G44+L$9)*PI()/180))^2))/5)</f>
        <v>6060</v>
      </c>
      <c r="M44" s="25">
        <f>-TRUNC(K$3*J$3*(G$3-H$3*SIN((H44+M$9)*PI()/180)-SQRT(I$3^2-(E$3-F$3-H$3*COS((H44+M$9)*PI()/180))^2))/5)</f>
        <v>-25266</v>
      </c>
      <c r="N44" s="59">
        <f t="shared" si="2"/>
        <v>0.76</v>
      </c>
      <c r="O44" s="60">
        <f t="shared" si="29"/>
        <v>-19475</v>
      </c>
      <c r="P44" s="60">
        <f t="shared" si="30"/>
        <v>10700</v>
      </c>
      <c r="Q44" s="60">
        <f t="shared" si="31"/>
        <v>15425</v>
      </c>
      <c r="R44" s="60">
        <f t="shared" si="32"/>
        <v>-5000</v>
      </c>
      <c r="S44" s="1"/>
      <c r="T44" s="1">
        <f>RStart30!$T$25</f>
        <v>0.04</v>
      </c>
      <c r="U44" s="70"/>
      <c r="V44" s="1">
        <f t="shared" ref="V44:Y44" si="105">(O44-O43)/$T$25</f>
        <v>18750</v>
      </c>
      <c r="W44" s="1">
        <f t="shared" si="105"/>
        <v>16250</v>
      </c>
      <c r="X44" s="1">
        <f t="shared" si="105"/>
        <v>-625</v>
      </c>
      <c r="Y44" s="1">
        <f t="shared" si="105"/>
        <v>-4375</v>
      </c>
      <c r="AA44">
        <f t="shared" ref="AA44:AD44" si="106">V44-V45</f>
        <v>-3125</v>
      </c>
      <c r="AB44">
        <f t="shared" si="106"/>
        <v>3125</v>
      </c>
      <c r="AC44">
        <f t="shared" si="106"/>
        <v>1874.99999999995</v>
      </c>
      <c r="AD44">
        <f t="shared" si="106"/>
        <v>-3750</v>
      </c>
      <c r="AF44">
        <f t="shared" ref="AF44:AI44" si="107">AA44-AA45</f>
        <v>-1875.00000000009</v>
      </c>
      <c r="AG44">
        <f t="shared" si="107"/>
        <v>-4.54747350886464e-11</v>
      </c>
      <c r="AH44">
        <f t="shared" si="107"/>
        <v>1249.99999999991</v>
      </c>
      <c r="AI44">
        <f t="shared" si="107"/>
        <v>625</v>
      </c>
      <c r="AK44">
        <f t="shared" ref="AK44:AN44" si="108">AF44-AF45</f>
        <v>-1875.00000000027</v>
      </c>
      <c r="AL44">
        <f t="shared" si="108"/>
        <v>624.999999999864</v>
      </c>
      <c r="AM44">
        <f t="shared" si="108"/>
        <v>2499.99999999986</v>
      </c>
      <c r="AN44">
        <f t="shared" si="108"/>
        <v>-624.999999999976</v>
      </c>
    </row>
    <row r="45" spans="1:40">
      <c r="A45">
        <v>3.27</v>
      </c>
      <c r="B45">
        <v>-0.165091463414635</v>
      </c>
      <c r="C45">
        <v>-3.26432926829268</v>
      </c>
      <c r="D45" s="28">
        <f t="shared" si="28"/>
        <v>0.8</v>
      </c>
      <c r="E45" s="32">
        <f>-E188*180/PI()*RStart30!$B$23</f>
        <v>22.8532826424716</v>
      </c>
      <c r="F45" s="32">
        <f>F188*180/PI()*RStart30!$B$23</f>
        <v>16.757905287257</v>
      </c>
      <c r="G45" s="32">
        <f>G188*180/PI()*RStart30!$B$23</f>
        <v>-4.22271149788988</v>
      </c>
      <c r="H45" s="32">
        <f>-H188*180/PI()*RStart30!$B$23</f>
        <v>20.1269392923199</v>
      </c>
      <c r="I45" s="58">
        <f t="shared" si="24"/>
        <v>0.8</v>
      </c>
      <c r="J45" s="24">
        <f>-TRUNC(K$3*J$3*(G$3-H$3*SIN((E45+J$9)*PI()/180)-SQRT(I$3^2-(E$3-F$3-H$3*COS((E45+J$9)*PI()/180))^2))/5)</f>
        <v>-30372</v>
      </c>
      <c r="K45" s="24">
        <f>-TRUNC(U$3*T$3*(Q$3-R$3*SIN((F45+K$9)*PI()/180)-SQRT(S$3^2-(O$3-P$3-R$3*COS((F45+K$9)*PI()/180))^2))/5)</f>
        <v>-29710</v>
      </c>
      <c r="L45" s="24">
        <f>-TRUNC(U$3*T$3*(Q$3-R$3*SIN((G45+L$9)*PI()/180)-SQRT(S$3^2-(O$3-P$3-R$3*COS((G45+L$9)*PI()/180))^2))/5)</f>
        <v>6673</v>
      </c>
      <c r="M45" s="25">
        <f>-TRUNC(K$3*J$3*(G$3-H$3*SIN((H45+M$9)*PI()/180)-SQRT(I$3^2-(E$3-F$3-H$3*COS((H45+M$9)*PI()/180))^2))/5)</f>
        <v>-25467</v>
      </c>
      <c r="N45" s="59">
        <f t="shared" si="2"/>
        <v>0.8</v>
      </c>
      <c r="O45" s="60">
        <f t="shared" si="29"/>
        <v>-18600</v>
      </c>
      <c r="P45" s="60">
        <f t="shared" si="30"/>
        <v>11225</v>
      </c>
      <c r="Q45" s="60">
        <f t="shared" si="31"/>
        <v>15325</v>
      </c>
      <c r="R45" s="60">
        <f t="shared" si="32"/>
        <v>-5025</v>
      </c>
      <c r="S45" s="1"/>
      <c r="T45" s="1">
        <f>RStart30!$T$25</f>
        <v>0.04</v>
      </c>
      <c r="U45" s="70"/>
      <c r="V45" s="1">
        <f t="shared" ref="V45:Y45" si="109">(O45-O44)/$T$25</f>
        <v>21875</v>
      </c>
      <c r="W45" s="1">
        <f t="shared" si="109"/>
        <v>13125</v>
      </c>
      <c r="X45" s="1">
        <f t="shared" si="109"/>
        <v>-2499.99999999995</v>
      </c>
      <c r="Y45" s="1">
        <f t="shared" si="109"/>
        <v>-625</v>
      </c>
      <c r="AA45">
        <f t="shared" ref="AA45:AD45" si="110">V45-V46</f>
        <v>-1249.99999999991</v>
      </c>
      <c r="AB45">
        <f t="shared" si="110"/>
        <v>3125.00000000005</v>
      </c>
      <c r="AC45">
        <f t="shared" si="110"/>
        <v>625.000000000045</v>
      </c>
      <c r="AD45">
        <f t="shared" si="110"/>
        <v>-4375</v>
      </c>
      <c r="AF45">
        <f t="shared" ref="AF45:AI45" si="111">AA45-AA46</f>
        <v>1.81898940354586e-10</v>
      </c>
      <c r="AG45">
        <f t="shared" si="111"/>
        <v>-624.999999999909</v>
      </c>
      <c r="AH45">
        <f t="shared" si="111"/>
        <v>-1249.99999999995</v>
      </c>
      <c r="AI45">
        <f t="shared" si="111"/>
        <v>1249.99999999998</v>
      </c>
      <c r="AK45">
        <f t="shared" ref="AK45:AN45" si="112">AF45-AF46</f>
        <v>-624.999999999727</v>
      </c>
      <c r="AL45">
        <f t="shared" si="112"/>
        <v>-1874.99999999986</v>
      </c>
      <c r="AM45">
        <f t="shared" si="112"/>
        <v>-1249.99999999995</v>
      </c>
      <c r="AN45">
        <f t="shared" si="112"/>
        <v>4374.99999999993</v>
      </c>
    </row>
    <row r="46" spans="1:40">
      <c r="A46">
        <v>3.285</v>
      </c>
      <c r="B46">
        <v>0.14405487804878</v>
      </c>
      <c r="C46">
        <v>-3.40975609756098</v>
      </c>
      <c r="D46" s="28">
        <f t="shared" si="28"/>
        <v>0.84</v>
      </c>
      <c r="E46" s="32">
        <f>-E189*180/PI()*RStart30!$B$23</f>
        <v>23.234012066012</v>
      </c>
      <c r="F46" s="32">
        <f>F189*180/PI()*RStart30!$B$23</f>
        <v>16.5107318100995</v>
      </c>
      <c r="G46" s="32">
        <f>G189*180/PI()*RStart30!$B$23</f>
        <v>-4.62082108048356</v>
      </c>
      <c r="H46" s="32">
        <f>-H189*180/PI()*RStart30!$B$23</f>
        <v>20.2381742353991</v>
      </c>
      <c r="I46" s="58">
        <f t="shared" si="24"/>
        <v>0.84</v>
      </c>
      <c r="J46" s="24">
        <f>-TRUNC(K$3*J$3*(G$3-H$3*SIN((E46+J$9)*PI()/180)-SQRT(I$3^2-(E$3-F$3-H$3*COS((E46+J$9)*PI()/180))^2))/5)</f>
        <v>-31079</v>
      </c>
      <c r="K46" s="24">
        <f>-TRUNC(U$3*T$3*(Q$3-R$3*SIN((F46+K$9)*PI()/180)-SQRT(S$3^2-(O$3-P$3-R$3*COS((F46+K$9)*PI()/180))^2))/5)</f>
        <v>-29245</v>
      </c>
      <c r="L46" s="24">
        <f>-TRUNC(U$3*T$3*(Q$3-R$3*SIN((G46+L$9)*PI()/180)-SQRT(S$3^2-(O$3-P$3-R$3*COS((G46+L$9)*PI()/180))^2))/5)</f>
        <v>7281</v>
      </c>
      <c r="M46" s="25">
        <f>-TRUNC(K$3*J$3*(G$3-H$3*SIN((H46+M$9)*PI()/180)-SQRT(I$3^2-(E$3-F$3-H$3*COS((H46+M$9)*PI()/180))^2))/5)</f>
        <v>-25662</v>
      </c>
      <c r="N46" s="59">
        <f t="shared" si="2"/>
        <v>0.84</v>
      </c>
      <c r="O46" s="60">
        <f t="shared" si="29"/>
        <v>-17675</v>
      </c>
      <c r="P46" s="60">
        <f t="shared" si="30"/>
        <v>11625</v>
      </c>
      <c r="Q46" s="60">
        <f t="shared" si="31"/>
        <v>15200</v>
      </c>
      <c r="R46" s="60">
        <f t="shared" si="32"/>
        <v>-4875</v>
      </c>
      <c r="S46" s="1"/>
      <c r="T46" s="1">
        <f>RStart30!$T$25</f>
        <v>0.04</v>
      </c>
      <c r="U46" s="70"/>
      <c r="V46" s="1">
        <f t="shared" ref="V46:Y46" si="113">(O46-O45)/$T$25</f>
        <v>23124.9999999999</v>
      </c>
      <c r="W46" s="1">
        <f t="shared" si="113"/>
        <v>9999.99999999995</v>
      </c>
      <c r="X46" s="1">
        <f t="shared" si="113"/>
        <v>-3125</v>
      </c>
      <c r="Y46" s="1">
        <f t="shared" si="113"/>
        <v>3750</v>
      </c>
      <c r="AA46">
        <f t="shared" ref="AA46:AD46" si="114">V46-V47</f>
        <v>-1250.00000000009</v>
      </c>
      <c r="AB46">
        <f t="shared" si="114"/>
        <v>3749.99999999995</v>
      </c>
      <c r="AC46">
        <f t="shared" si="114"/>
        <v>1875</v>
      </c>
      <c r="AD46">
        <f t="shared" si="114"/>
        <v>-5624.99999999998</v>
      </c>
      <c r="AF46">
        <f t="shared" ref="AF46:AI46" si="115">AA46-AA47</f>
        <v>624.999999999909</v>
      </c>
      <c r="AG46">
        <f t="shared" si="115"/>
        <v>1249.99999999995</v>
      </c>
      <c r="AH46">
        <f t="shared" si="115"/>
        <v>0</v>
      </c>
      <c r="AI46">
        <f t="shared" si="115"/>
        <v>-3124.99999999995</v>
      </c>
      <c r="AK46">
        <f t="shared" ref="AK46:AN46" si="116">AF46-AF47</f>
        <v>1249.99999999996</v>
      </c>
      <c r="AL46">
        <f t="shared" si="116"/>
        <v>2499.99999999995</v>
      </c>
      <c r="AM46">
        <f t="shared" si="116"/>
        <v>-2500</v>
      </c>
      <c r="AN46">
        <f t="shared" si="116"/>
        <v>-6249.99999999991</v>
      </c>
    </row>
    <row r="47" spans="1:40">
      <c r="A47">
        <v>3.3</v>
      </c>
      <c r="B47">
        <v>0.519969512195121</v>
      </c>
      <c r="C47">
        <v>-3.59542682926829</v>
      </c>
      <c r="D47" s="28">
        <f t="shared" si="28"/>
        <v>0.88</v>
      </c>
      <c r="E47" s="32">
        <f>-E190*180/PI()*RStart30!$B$23</f>
        <v>23.5909214567692</v>
      </c>
      <c r="F47" s="32">
        <f>F190*180/PI()*RStart30!$B$23</f>
        <v>16.2576459814542</v>
      </c>
      <c r="G47" s="32">
        <f>G190*180/PI()*RStart30!$B$23</f>
        <v>-5.01641640968065</v>
      </c>
      <c r="H47" s="32">
        <f>-H190*180/PI()*RStart30!$B$23</f>
        <v>20.341386852614</v>
      </c>
      <c r="I47" s="58">
        <f t="shared" si="24"/>
        <v>0.88</v>
      </c>
      <c r="J47" s="24">
        <f>-TRUNC(K$3*J$3*(G$3-H$3*SIN((E47+J$9)*PI()/180)-SQRT(I$3^2-(E$3-F$3-H$3*COS((E47+J$9)*PI()/180))^2))/5)</f>
        <v>-31747</v>
      </c>
      <c r="K47" s="24">
        <f>-TRUNC(U$3*T$3*(Q$3-R$3*SIN((F47+K$9)*PI()/180)-SQRT(S$3^2-(O$3-P$3-R$3*COS((F47+K$9)*PI()/180))^2))/5)</f>
        <v>-28770</v>
      </c>
      <c r="L47" s="24">
        <f>-TRUNC(U$3*T$3*(Q$3-R$3*SIN((G47+L$9)*PI()/180)-SQRT(S$3^2-(O$3-P$3-R$3*COS((G47+L$9)*PI()/180))^2))/5)</f>
        <v>7881</v>
      </c>
      <c r="M47" s="25">
        <f>-TRUNC(K$3*J$3*(G$3-H$3*SIN((H47+M$9)*PI()/180)-SQRT(I$3^2-(E$3-F$3-H$3*COS((H47+M$9)*PI()/180))^2))/5)</f>
        <v>-25842</v>
      </c>
      <c r="N47" s="59">
        <f t="shared" si="2"/>
        <v>0.88</v>
      </c>
      <c r="O47" s="60">
        <f t="shared" si="29"/>
        <v>-16700</v>
      </c>
      <c r="P47" s="60">
        <f t="shared" si="30"/>
        <v>11875</v>
      </c>
      <c r="Q47" s="60">
        <f t="shared" si="31"/>
        <v>15000</v>
      </c>
      <c r="R47" s="60">
        <f t="shared" si="32"/>
        <v>-4500</v>
      </c>
      <c r="S47" s="1"/>
      <c r="T47" s="1">
        <f>RStart30!$T$25</f>
        <v>0.04</v>
      </c>
      <c r="U47" s="70"/>
      <c r="V47" s="1">
        <f t="shared" ref="V47:Y47" si="117">(O47-O46)/$T$25</f>
        <v>24375</v>
      </c>
      <c r="W47" s="1">
        <f t="shared" si="117"/>
        <v>6250</v>
      </c>
      <c r="X47" s="1">
        <f t="shared" si="117"/>
        <v>-5000</v>
      </c>
      <c r="Y47" s="1">
        <f t="shared" si="117"/>
        <v>9374.99999999998</v>
      </c>
      <c r="AA47">
        <f t="shared" ref="AA47:AD47" si="118">V47-V48</f>
        <v>-1875</v>
      </c>
      <c r="AB47">
        <f t="shared" si="118"/>
        <v>2500</v>
      </c>
      <c r="AC47">
        <f t="shared" si="118"/>
        <v>1875</v>
      </c>
      <c r="AD47">
        <f t="shared" si="118"/>
        <v>-2500.00000000002</v>
      </c>
      <c r="AF47">
        <f t="shared" ref="AF47:AI47" si="119">AA47-AA48</f>
        <v>-625.000000000047</v>
      </c>
      <c r="AG47">
        <f t="shared" si="119"/>
        <v>-1250</v>
      </c>
      <c r="AH47">
        <f t="shared" si="119"/>
        <v>2500</v>
      </c>
      <c r="AI47">
        <f t="shared" si="119"/>
        <v>3124.99999999995</v>
      </c>
      <c r="AK47">
        <f t="shared" ref="AK47:AN47" si="120">AF47-AF48</f>
        <v>625.000000000815</v>
      </c>
      <c r="AL47">
        <f t="shared" si="120"/>
        <v>-1875.00000000082</v>
      </c>
      <c r="AM47">
        <f t="shared" si="120"/>
        <v>5624.999999999</v>
      </c>
      <c r="AN47">
        <f t="shared" si="120"/>
        <v>4375.00000000009</v>
      </c>
    </row>
    <row r="48" spans="1:40">
      <c r="A48">
        <v>3.31500000000001</v>
      </c>
      <c r="B48">
        <v>0.974085365853658</v>
      </c>
      <c r="C48">
        <v>-3.82362804878049</v>
      </c>
      <c r="D48" s="28">
        <f t="shared" si="28"/>
        <v>0.92</v>
      </c>
      <c r="E48" s="32">
        <f>-E191*180/PI()*RStart30!$B$23</f>
        <v>23.923347444208</v>
      </c>
      <c r="F48" s="32">
        <f>F191*180/PI()*RStart30!$B$23</f>
        <v>16.0014376474169</v>
      </c>
      <c r="G48" s="32">
        <f>G191*180/PI()*RStart30!$B$23</f>
        <v>-5.40817704694648</v>
      </c>
      <c r="H48" s="32">
        <f>-H191*180/PI()*RStart30!$B$23</f>
        <v>20.4326369705032</v>
      </c>
      <c r="I48" s="58">
        <f t="shared" si="24"/>
        <v>0.92</v>
      </c>
      <c r="J48" s="24">
        <f>-TRUNC(K$3*J$3*(G$3-H$3*SIN((E48+J$9)*PI()/180)-SQRT(I$3^2-(E$3-F$3-H$3*COS((E48+J$9)*PI()/180))^2))/5)</f>
        <v>-32373</v>
      </c>
      <c r="K48" s="24">
        <f>-TRUNC(U$3*T$3*(Q$3-R$3*SIN((F48+K$9)*PI()/180)-SQRT(S$3^2-(O$3-P$3-R$3*COS((F48+K$9)*PI()/180))^2))/5)</f>
        <v>-28289</v>
      </c>
      <c r="L48" s="24">
        <f>-TRUNC(U$3*T$3*(Q$3-R$3*SIN((G48+L$9)*PI()/180)-SQRT(S$3^2-(O$3-P$3-R$3*COS((G48+L$9)*PI()/180))^2))/5)</f>
        <v>8470</v>
      </c>
      <c r="M48" s="25">
        <f>-TRUNC(K$3*J$3*(G$3-H$3*SIN((H48+M$9)*PI()/180)-SQRT(I$3^2-(E$3-F$3-H$3*COS((H48+M$9)*PI()/180))^2))/5)</f>
        <v>-26003</v>
      </c>
      <c r="N48" s="59">
        <f t="shared" si="2"/>
        <v>0.92</v>
      </c>
      <c r="O48" s="60">
        <f t="shared" si="29"/>
        <v>-15650</v>
      </c>
      <c r="P48" s="60">
        <f t="shared" si="30"/>
        <v>12025</v>
      </c>
      <c r="Q48" s="60">
        <f t="shared" si="31"/>
        <v>14725</v>
      </c>
      <c r="R48" s="60">
        <f t="shared" si="32"/>
        <v>-4025</v>
      </c>
      <c r="S48" s="1"/>
      <c r="T48" s="1">
        <f>RStart30!$T$25</f>
        <v>0.04</v>
      </c>
      <c r="U48" s="70"/>
      <c r="V48" s="1">
        <f t="shared" ref="V48:Y48" si="121">(O48-O47)/$T$25</f>
        <v>26250</v>
      </c>
      <c r="W48" s="1">
        <f t="shared" si="121"/>
        <v>3750</v>
      </c>
      <c r="X48" s="1">
        <f t="shared" si="121"/>
        <v>-6875</v>
      </c>
      <c r="Y48" s="1">
        <f t="shared" si="121"/>
        <v>11875</v>
      </c>
      <c r="AA48">
        <f t="shared" ref="AA48:AD48" si="122">V48-V49</f>
        <v>-1249.99999999995</v>
      </c>
      <c r="AB48">
        <f t="shared" si="122"/>
        <v>3750</v>
      </c>
      <c r="AC48">
        <f t="shared" si="122"/>
        <v>-625</v>
      </c>
      <c r="AD48">
        <f t="shared" si="122"/>
        <v>-5624.99999999998</v>
      </c>
      <c r="AF48">
        <f t="shared" ref="AF48:AI48" si="123">AA48-AA49</f>
        <v>-1250.00000000086</v>
      </c>
      <c r="AG48">
        <f t="shared" si="123"/>
        <v>625.000000000819</v>
      </c>
      <c r="AH48">
        <f t="shared" si="123"/>
        <v>-3124.999999999</v>
      </c>
      <c r="AI48">
        <f t="shared" si="123"/>
        <v>-1250.00000000014</v>
      </c>
      <c r="AK48">
        <f t="shared" ref="AK48:AN48" si="124">AF48-AF49</f>
        <v>-3750.00000000364</v>
      </c>
      <c r="AL48">
        <f t="shared" si="124"/>
        <v>625.000000003274</v>
      </c>
      <c r="AM48">
        <f t="shared" si="124"/>
        <v>-4999.999999996</v>
      </c>
      <c r="AN48">
        <f t="shared" si="124"/>
        <v>624.999999999374</v>
      </c>
    </row>
    <row r="49" spans="1:40">
      <c r="A49">
        <v>3.33000000000001</v>
      </c>
      <c r="B49">
        <v>1.51189024390244</v>
      </c>
      <c r="C49">
        <v>-4.10076219512195</v>
      </c>
      <c r="D49" s="28">
        <f t="shared" si="28"/>
        <v>0.96</v>
      </c>
      <c r="E49" s="32">
        <f>-E192*180/PI()*RStart30!$B$23</f>
        <v>24.2307676054108</v>
      </c>
      <c r="F49" s="32">
        <f>F192*180/PI()*RStart30!$B$23</f>
        <v>15.7448567762212</v>
      </c>
      <c r="G49" s="32">
        <f>G192*180/PI()*RStart30!$B$23</f>
        <v>-5.79482879144047</v>
      </c>
      <c r="H49" s="32">
        <f>-H192*180/PI()*RStart30!$B$23</f>
        <v>20.5081259361808</v>
      </c>
      <c r="I49" s="58">
        <f t="shared" si="24"/>
        <v>0.96</v>
      </c>
      <c r="J49" s="24">
        <f>-TRUNC(K$3*J$3*(G$3-H$3*SIN((E49+J$9)*PI()/180)-SQRT(I$3^2-(E$3-F$3-H$3*COS((E49+J$9)*PI()/180))^2))/5)</f>
        <v>-32955</v>
      </c>
      <c r="K49" s="24">
        <f>-TRUNC(U$3*T$3*(Q$3-R$3*SIN((F49+K$9)*PI()/180)-SQRT(S$3^2-(O$3-P$3-R$3*COS((F49+K$9)*PI()/180))^2))/5)</f>
        <v>-27808</v>
      </c>
      <c r="L49" s="24">
        <f>-TRUNC(U$3*T$3*(Q$3-R$3*SIN((G49+L$9)*PI()/180)-SQRT(S$3^2-(O$3-P$3-R$3*COS((G49+L$9)*PI()/180))^2))/5)</f>
        <v>9049</v>
      </c>
      <c r="M49" s="25">
        <f>-TRUNC(K$3*J$3*(G$3-H$3*SIN((H49+M$9)*PI()/180)-SQRT(I$3^2-(E$3-F$3-H$3*COS((H49+M$9)*PI()/180))^2))/5)</f>
        <v>-26136</v>
      </c>
      <c r="N49" s="59">
        <f t="shared" si="2"/>
        <v>0.96</v>
      </c>
      <c r="O49" s="60">
        <f t="shared" si="29"/>
        <v>-14550</v>
      </c>
      <c r="P49" s="60">
        <f t="shared" si="30"/>
        <v>12025</v>
      </c>
      <c r="Q49" s="60">
        <f t="shared" si="31"/>
        <v>14475</v>
      </c>
      <c r="R49" s="60">
        <f t="shared" si="32"/>
        <v>-3325</v>
      </c>
      <c r="S49" s="1"/>
      <c r="T49" s="1">
        <f>RStart30!$T$25</f>
        <v>0.04</v>
      </c>
      <c r="U49" s="70"/>
      <c r="V49" s="1">
        <f t="shared" ref="V49:Y49" si="125">(O49-O48)/$T$25</f>
        <v>27500</v>
      </c>
      <c r="W49" s="1">
        <f t="shared" si="125"/>
        <v>0</v>
      </c>
      <c r="X49" s="1">
        <f t="shared" si="125"/>
        <v>-6250</v>
      </c>
      <c r="Y49" s="1">
        <f t="shared" si="125"/>
        <v>17500</v>
      </c>
      <c r="AA49">
        <f t="shared" ref="AA49:AD49" si="126">V49-V50</f>
        <v>9.09494701772928e-10</v>
      </c>
      <c r="AB49">
        <f t="shared" si="126"/>
        <v>3124.99999999918</v>
      </c>
      <c r="AC49">
        <f t="shared" si="126"/>
        <v>2499.999999999</v>
      </c>
      <c r="AD49">
        <f t="shared" si="126"/>
        <v>-4374.99999999984</v>
      </c>
      <c r="AF49">
        <f t="shared" ref="AF49:AI49" si="127">AA49-AA50</f>
        <v>2500.00000000278</v>
      </c>
      <c r="AG49">
        <f t="shared" si="127"/>
        <v>-2.45563569478691e-9</v>
      </c>
      <c r="AH49">
        <f t="shared" si="127"/>
        <v>1874.999999997</v>
      </c>
      <c r="AI49">
        <f t="shared" si="127"/>
        <v>-1874.99999999951</v>
      </c>
      <c r="AK49">
        <f t="shared" ref="AK49:AN49" si="128">AF49-AF50</f>
        <v>6250.0000000056</v>
      </c>
      <c r="AL49">
        <f t="shared" si="128"/>
        <v>-625.000000004911</v>
      </c>
      <c r="AM49">
        <f t="shared" si="128"/>
        <v>1874.999999994</v>
      </c>
      <c r="AN49">
        <f t="shared" si="128"/>
        <v>-3124.99999999901</v>
      </c>
    </row>
    <row r="50" spans="1:40">
      <c r="A50">
        <v>3.34500000000001</v>
      </c>
      <c r="B50">
        <v>2.15716463414634</v>
      </c>
      <c r="C50">
        <v>-4.44100609756098</v>
      </c>
      <c r="D50" s="28">
        <f t="shared" si="28"/>
        <v>1</v>
      </c>
      <c r="E50" s="32">
        <f>-E193*180/PI()*RStart30!$B$23</f>
        <v>24.5128127836701</v>
      </c>
      <c r="F50" s="32">
        <f>F193*180/PI()*RStart30!$B$23</f>
        <v>15.4905718615022</v>
      </c>
      <c r="G50" s="32">
        <f>G193*180/PI()*RStart30!$B$23</f>
        <v>-6.17516430649672</v>
      </c>
      <c r="H50" s="32">
        <f>-H193*180/PI()*RStart30!$B$23</f>
        <v>20.5642571216795</v>
      </c>
      <c r="I50" s="58">
        <f t="shared" si="24"/>
        <v>1</v>
      </c>
      <c r="J50" s="24">
        <f>-TRUNC(K$3*J$3*(G$3-H$3*SIN((E50+J$9)*PI()/180)-SQRT(I$3^2-(E$3-F$3-H$3*COS((E50+J$9)*PI()/180))^2))/5)</f>
        <v>-33493</v>
      </c>
      <c r="K50" s="24">
        <f>-TRUNC(U$3*T$3*(Q$3-R$3*SIN((F50+K$9)*PI()/180)-SQRT(S$3^2-(O$3-P$3-R$3*COS((F50+K$9)*PI()/180))^2))/5)</f>
        <v>-27332</v>
      </c>
      <c r="L50" s="24">
        <f>-TRUNC(U$3*T$3*(Q$3-R$3*SIN((G50+L$9)*PI()/180)-SQRT(S$3^2-(O$3-P$3-R$3*COS((G50+L$9)*PI()/180))^2))/5)</f>
        <v>9614</v>
      </c>
      <c r="M50" s="25">
        <f>-TRUNC(K$3*J$3*(G$3-H$3*SIN((H50+M$9)*PI()/180)-SQRT(I$3^2-(E$3-F$3-H$3*COS((H50+M$9)*PI()/180))^2))/5)</f>
        <v>-26234</v>
      </c>
      <c r="N50" s="59">
        <f t="shared" si="2"/>
        <v>1</v>
      </c>
      <c r="O50" s="60">
        <f t="shared" si="29"/>
        <v>-13450</v>
      </c>
      <c r="P50" s="60">
        <f t="shared" si="30"/>
        <v>11900</v>
      </c>
      <c r="Q50" s="60">
        <f t="shared" si="31"/>
        <v>14125</v>
      </c>
      <c r="R50" s="60">
        <f t="shared" si="32"/>
        <v>-2450</v>
      </c>
      <c r="S50" s="1"/>
      <c r="T50" s="1">
        <f>RStart30!$T$25</f>
        <v>0.04</v>
      </c>
      <c r="U50" s="70"/>
      <c r="V50" s="1">
        <f t="shared" ref="V50:Y50" si="129">(O50-O49)/$T$25</f>
        <v>27499.999999999</v>
      </c>
      <c r="W50" s="1">
        <f t="shared" si="129"/>
        <v>-3124.99999999918</v>
      </c>
      <c r="X50" s="1">
        <f t="shared" si="129"/>
        <v>-8749.999999999</v>
      </c>
      <c r="Y50" s="1">
        <f t="shared" si="129"/>
        <v>21874.9999999998</v>
      </c>
      <c r="AA50">
        <f t="shared" ref="AA50:AD50" si="130">V50-V51</f>
        <v>-2500.00000000187</v>
      </c>
      <c r="AB50">
        <f t="shared" si="130"/>
        <v>3125.00000000164</v>
      </c>
      <c r="AC50">
        <f t="shared" si="130"/>
        <v>625.000000002001</v>
      </c>
      <c r="AD50">
        <f t="shared" si="130"/>
        <v>-2500.00000000033</v>
      </c>
      <c r="AF50">
        <f t="shared" ref="AF50:AI50" si="131">AA50-AA51</f>
        <v>-3750.00000000282</v>
      </c>
      <c r="AG50">
        <f t="shared" si="131"/>
        <v>625.000000002456</v>
      </c>
      <c r="AH50">
        <f t="shared" si="131"/>
        <v>3.00133251585066e-9</v>
      </c>
      <c r="AI50">
        <f t="shared" si="131"/>
        <v>1249.9999999995</v>
      </c>
      <c r="AK50">
        <f t="shared" ref="AK50:AN50" si="132">AF50-AF51</f>
        <v>-5625.00000000383</v>
      </c>
      <c r="AL50">
        <f t="shared" si="132"/>
        <v>625.000000003229</v>
      </c>
      <c r="AM50">
        <f t="shared" si="132"/>
        <v>3.95630195271224e-9</v>
      </c>
      <c r="AN50">
        <f t="shared" si="132"/>
        <v>1874.99999999932</v>
      </c>
    </row>
    <row r="51" spans="1:40">
      <c r="A51">
        <v>3.36000000000001</v>
      </c>
      <c r="B51">
        <v>2.91905487804878</v>
      </c>
      <c r="C51">
        <v>-4.85579268292683</v>
      </c>
      <c r="D51" s="28">
        <f t="shared" si="28"/>
        <v>1.04</v>
      </c>
      <c r="E51" s="32">
        <f>-E194*180/PI()*RStart30!$B$23</f>
        <v>24.7692803238139</v>
      </c>
      <c r="F51" s="32">
        <f>F194*180/PI()*RStart30!$B$23</f>
        <v>15.2411284974478</v>
      </c>
      <c r="G51" s="32">
        <f>G194*180/PI()*RStart30!$B$23</f>
        <v>-6.54806351692152</v>
      </c>
      <c r="H51" s="32">
        <f>-H194*180/PI()*RStart30!$B$23</f>
        <v>20.5976966574767</v>
      </c>
      <c r="I51" s="58">
        <f t="shared" si="24"/>
        <v>1.04</v>
      </c>
      <c r="J51" s="24">
        <f>-TRUNC(K$3*J$3*(G$3-H$3*SIN((E51+J$9)*PI()/180)-SQRT(I$3^2-(E$3-F$3-H$3*COS((E51+J$9)*PI()/180))^2))/5)</f>
        <v>-33983</v>
      </c>
      <c r="K51" s="24">
        <f>-TRUNC(U$3*T$3*(Q$3-R$3*SIN((F51+K$9)*PI()/180)-SQRT(S$3^2-(O$3-P$3-R$3*COS((F51+K$9)*PI()/180))^2))/5)</f>
        <v>-26866</v>
      </c>
      <c r="L51" s="24">
        <f>-TRUNC(U$3*T$3*(Q$3-R$3*SIN((G51+L$9)*PI()/180)-SQRT(S$3^2-(O$3-P$3-R$3*COS((G51+L$9)*PI()/180))^2))/5)</f>
        <v>10164</v>
      </c>
      <c r="M51" s="25">
        <f>-TRUNC(K$3*J$3*(G$3-H$3*SIN((H51+M$9)*PI()/180)-SQRT(I$3^2-(E$3-F$3-H$3*COS((H51+M$9)*PI()/180))^2))/5)</f>
        <v>-26293</v>
      </c>
      <c r="N51" s="59">
        <f t="shared" si="2"/>
        <v>1.04</v>
      </c>
      <c r="O51" s="60">
        <f t="shared" si="29"/>
        <v>-12250</v>
      </c>
      <c r="P51" s="60">
        <f t="shared" si="30"/>
        <v>11650</v>
      </c>
      <c r="Q51" s="60">
        <f t="shared" si="31"/>
        <v>13750</v>
      </c>
      <c r="R51" s="60">
        <f t="shared" si="32"/>
        <v>-1475</v>
      </c>
      <c r="S51" s="1"/>
      <c r="T51" s="1">
        <f>RStart30!$T$25</f>
        <v>0.04</v>
      </c>
      <c r="U51" s="70"/>
      <c r="V51" s="1">
        <f t="shared" ref="V51:Y51" si="133">(O51-O50)/$T$25</f>
        <v>30000.0000000009</v>
      </c>
      <c r="W51" s="1">
        <f t="shared" si="133"/>
        <v>-6250.00000000082</v>
      </c>
      <c r="X51" s="1">
        <f t="shared" si="133"/>
        <v>-9375.000000001</v>
      </c>
      <c r="Y51" s="1">
        <f t="shared" si="133"/>
        <v>24375.0000000001</v>
      </c>
      <c r="AA51">
        <f t="shared" ref="AA51:AD51" si="134">V51-V52</f>
        <v>1250.00000000096</v>
      </c>
      <c r="AB51">
        <f t="shared" si="134"/>
        <v>2499.99999999918</v>
      </c>
      <c r="AC51">
        <f t="shared" si="134"/>
        <v>624.999999999</v>
      </c>
      <c r="AD51">
        <f t="shared" si="134"/>
        <v>-3749.99999999983</v>
      </c>
      <c r="AF51">
        <f t="shared" ref="AF51:AI51" si="135">AA51-AA52</f>
        <v>1875.000000001</v>
      </c>
      <c r="AG51">
        <f t="shared" si="135"/>
        <v>-7.73070496506989e-10</v>
      </c>
      <c r="AH51">
        <f t="shared" si="135"/>
        <v>-9.54969436861575e-10</v>
      </c>
      <c r="AI51">
        <f t="shared" si="135"/>
        <v>-624.999999999825</v>
      </c>
      <c r="AK51">
        <f t="shared" ref="AK51:AN51" si="136">AF51-AF52</f>
        <v>1875.0000000011</v>
      </c>
      <c r="AL51">
        <f t="shared" si="136"/>
        <v>-6.82121026329696e-10</v>
      </c>
      <c r="AM51">
        <f t="shared" si="136"/>
        <v>-625.000000000864</v>
      </c>
      <c r="AN51">
        <f t="shared" si="136"/>
        <v>1.67347025126219e-10</v>
      </c>
    </row>
    <row r="52" spans="1:40">
      <c r="A52">
        <v>3.37500000000001</v>
      </c>
      <c r="B52">
        <v>3.80579268292683</v>
      </c>
      <c r="C52">
        <v>-5.35289634146341</v>
      </c>
      <c r="D52" s="28">
        <f t="shared" si="28"/>
        <v>1.08</v>
      </c>
      <c r="E52" s="32">
        <f>-E195*180/PI()*RStart30!$B$23</f>
        <v>25.0001465626852</v>
      </c>
      <c r="F52" s="32">
        <f>F195*180/PI()*RStart30!$B$23</f>
        <v>14.9989074382884</v>
      </c>
      <c r="G52" s="32">
        <f>G195*180/PI()*RStart30!$B$23</f>
        <v>-6.91251366251621</v>
      </c>
      <c r="H52" s="32">
        <f>-H195*180/PI()*RStart30!$B$23</f>
        <v>20.6054341660211</v>
      </c>
      <c r="I52" s="58">
        <f t="shared" si="24"/>
        <v>1.08</v>
      </c>
      <c r="J52" s="24">
        <f>-TRUNC(K$3*J$3*(G$3-H$3*SIN((E52+J$9)*PI()/180)-SQRT(I$3^2-(E$3-F$3-H$3*COS((E52+J$9)*PI()/180))^2))/5)</f>
        <v>-34427</v>
      </c>
      <c r="K52" s="24">
        <f>-TRUNC(U$3*T$3*(Q$3-R$3*SIN((F52+K$9)*PI()/180)-SQRT(S$3^2-(O$3-P$3-R$3*COS((F52+K$9)*PI()/180))^2))/5)</f>
        <v>-26414</v>
      </c>
      <c r="L52" s="24">
        <f>-TRUNC(U$3*T$3*(Q$3-R$3*SIN((G52+L$9)*PI()/180)-SQRT(S$3^2-(O$3-P$3-R$3*COS((G52+L$9)*PI()/180))^2))/5)</f>
        <v>10698</v>
      </c>
      <c r="M52" s="25">
        <f>-TRUNC(K$3*J$3*(G$3-H$3*SIN((H52+M$9)*PI()/180)-SQRT(I$3^2-(E$3-F$3-H$3*COS((H52+M$9)*PI()/180))^2))/5)</f>
        <v>-26307</v>
      </c>
      <c r="N52" s="59">
        <f t="shared" si="2"/>
        <v>1.08</v>
      </c>
      <c r="O52" s="60">
        <f t="shared" si="29"/>
        <v>-11100</v>
      </c>
      <c r="P52" s="60">
        <f t="shared" si="30"/>
        <v>11300</v>
      </c>
      <c r="Q52" s="60">
        <f t="shared" si="31"/>
        <v>13350</v>
      </c>
      <c r="R52" s="60">
        <f t="shared" si="32"/>
        <v>-350</v>
      </c>
      <c r="S52" s="1"/>
      <c r="T52" s="1">
        <f>RStart30!$T$25</f>
        <v>0.04</v>
      </c>
      <c r="U52" s="70"/>
      <c r="V52" s="1">
        <f t="shared" ref="V52:Y52" si="137">(O52-O51)/$T$25</f>
        <v>28750</v>
      </c>
      <c r="W52" s="1">
        <f t="shared" si="137"/>
        <v>-8750</v>
      </c>
      <c r="X52" s="1">
        <f t="shared" si="137"/>
        <v>-10000</v>
      </c>
      <c r="Y52" s="1">
        <f t="shared" si="137"/>
        <v>28125</v>
      </c>
      <c r="AA52">
        <f t="shared" ref="AA52:AD52" si="138">V52-V53</f>
        <v>-625.000000000047</v>
      </c>
      <c r="AB52">
        <f t="shared" si="138"/>
        <v>2499.99999999995</v>
      </c>
      <c r="AC52">
        <f t="shared" si="138"/>
        <v>624.999999999955</v>
      </c>
      <c r="AD52">
        <f t="shared" si="138"/>
        <v>-3125</v>
      </c>
      <c r="AF52">
        <f t="shared" ref="AF52:AI52" si="139">AA52-AA53</f>
        <v>-9.45874489843845e-11</v>
      </c>
      <c r="AG52">
        <f t="shared" si="139"/>
        <v>-9.09494701772928e-11</v>
      </c>
      <c r="AH52">
        <f t="shared" si="139"/>
        <v>624.999999999909</v>
      </c>
      <c r="AI52">
        <f t="shared" si="139"/>
        <v>-624.999999999993</v>
      </c>
      <c r="AK52">
        <f t="shared" ref="AK52:AN52" si="140">AF52-AF53</f>
        <v>1874.99999999983</v>
      </c>
      <c r="AL52">
        <f t="shared" si="140"/>
        <v>-1250.00000000014</v>
      </c>
      <c r="AM52">
        <f t="shared" si="140"/>
        <v>2499.99999999986</v>
      </c>
      <c r="AN52">
        <f t="shared" si="140"/>
        <v>2.91038304567337e-11</v>
      </c>
    </row>
    <row r="53" spans="1:40">
      <c r="A53">
        <v>3.39000000000001</v>
      </c>
      <c r="B53">
        <v>4.83795731707317</v>
      </c>
      <c r="C53">
        <v>-5.95564024390244</v>
      </c>
      <c r="D53" s="28">
        <f t="shared" si="28"/>
        <v>1.12</v>
      </c>
      <c r="E53" s="32">
        <f>-E196*180/PI()*RStart30!$B$23</f>
        <v>25.20557989258</v>
      </c>
      <c r="F53" s="32">
        <f>F196*180/PI()*RStart30!$B$23</f>
        <v>14.7660830588564</v>
      </c>
      <c r="G53" s="32">
        <f>G196*180/PI()*RStart30!$B$23</f>
        <v>-7.26762975267042</v>
      </c>
      <c r="H53" s="32">
        <f>-H196*180/PI()*RStart30!$B$23</f>
        <v>20.5848434379628</v>
      </c>
      <c r="I53" s="58">
        <f t="shared" si="24"/>
        <v>1.12</v>
      </c>
      <c r="J53" s="24">
        <f>-TRUNC(K$3*J$3*(G$3-H$3*SIN((E53+J$9)*PI()/180)-SQRT(I$3^2-(E$3-F$3-H$3*COS((E53+J$9)*PI()/180))^2))/5)</f>
        <v>-34824</v>
      </c>
      <c r="K53" s="24">
        <f>-TRUNC(U$3*T$3*(Q$3-R$3*SIN((F53+K$9)*PI()/180)-SQRT(S$3^2-(O$3-P$3-R$3*COS((F53+K$9)*PI()/180))^2))/5)</f>
        <v>-25980</v>
      </c>
      <c r="L53" s="24">
        <f>-TRUNC(U$3*T$3*(Q$3-R$3*SIN((G53+L$9)*PI()/180)-SQRT(S$3^2-(O$3-P$3-R$3*COS((G53+L$9)*PI()/180))^2))/5)</f>
        <v>11215</v>
      </c>
      <c r="M53" s="25">
        <f>-TRUNC(K$3*J$3*(G$3-H$3*SIN((H53+M$9)*PI()/180)-SQRT(I$3^2-(E$3-F$3-H$3*COS((H53+M$9)*PI()/180))^2))/5)</f>
        <v>-26271</v>
      </c>
      <c r="N53" s="59">
        <f t="shared" si="2"/>
        <v>1.12</v>
      </c>
      <c r="O53" s="60">
        <f t="shared" si="29"/>
        <v>-9924.99999999999</v>
      </c>
      <c r="P53" s="60">
        <f t="shared" si="30"/>
        <v>10850</v>
      </c>
      <c r="Q53" s="60">
        <f t="shared" si="31"/>
        <v>12925</v>
      </c>
      <c r="R53" s="60">
        <f t="shared" si="32"/>
        <v>899.999999999999</v>
      </c>
      <c r="S53" s="1"/>
      <c r="T53" s="1">
        <f>RStart30!$T$25</f>
        <v>0.04</v>
      </c>
      <c r="U53" s="70"/>
      <c r="V53" s="1">
        <f t="shared" ref="V53:Y53" si="141">(O53-O52)/$T$25</f>
        <v>29375</v>
      </c>
      <c r="W53" s="1">
        <f t="shared" si="141"/>
        <v>-11250</v>
      </c>
      <c r="X53" s="1">
        <f t="shared" si="141"/>
        <v>-10625</v>
      </c>
      <c r="Y53" s="1">
        <f t="shared" si="141"/>
        <v>31250</v>
      </c>
      <c r="AA53">
        <f t="shared" ref="AA53:AD53" si="142">V53-V54</f>
        <v>-624.999999999953</v>
      </c>
      <c r="AB53">
        <f t="shared" si="142"/>
        <v>2500.00000000005</v>
      </c>
      <c r="AC53">
        <f t="shared" si="142"/>
        <v>4.54747350886464e-11</v>
      </c>
      <c r="AD53">
        <f t="shared" si="142"/>
        <v>-2500.00000000001</v>
      </c>
      <c r="AF53">
        <f t="shared" ref="AF53:AI53" si="143">AA53-AA54</f>
        <v>-1874.99999999993</v>
      </c>
      <c r="AG53">
        <f t="shared" si="143"/>
        <v>1250.00000000005</v>
      </c>
      <c r="AH53">
        <f t="shared" si="143"/>
        <v>-1874.99999999995</v>
      </c>
      <c r="AI53">
        <f t="shared" si="143"/>
        <v>-625.000000000022</v>
      </c>
      <c r="AK53">
        <f t="shared" ref="AK53:AN53" si="144">AF53-AF54</f>
        <v>-2499.9999999999</v>
      </c>
      <c r="AL53">
        <f t="shared" si="144"/>
        <v>1875</v>
      </c>
      <c r="AM53">
        <f t="shared" si="144"/>
        <v>-4999.99999999995</v>
      </c>
      <c r="AN53">
        <f t="shared" si="144"/>
        <v>624.999999999964</v>
      </c>
    </row>
    <row r="54" spans="1:40">
      <c r="A54">
        <v>3.40500000000001</v>
      </c>
      <c r="B54">
        <v>6.00685975609756</v>
      </c>
      <c r="C54">
        <v>-6.67682926829268</v>
      </c>
      <c r="D54" s="28">
        <f t="shared" si="28"/>
        <v>1.16</v>
      </c>
      <c r="E54" s="32">
        <f>-E197*180/PI()*RStart30!$B$23</f>
        <v>25.3859531371356</v>
      </c>
      <c r="F54" s="32">
        <f>F197*180/PI()*RStart30!$B$23</f>
        <v>14.5445817578507</v>
      </c>
      <c r="G54" s="32">
        <f>G197*180/PI()*RStart30!$B$23</f>
        <v>-7.61267484906806</v>
      </c>
      <c r="H54" s="32">
        <f>-H197*180/PI()*RStart30!$B$23</f>
        <v>20.5337429937927</v>
      </c>
      <c r="I54" s="58">
        <f t="shared" si="24"/>
        <v>1.16</v>
      </c>
      <c r="J54" s="24">
        <f>-TRUNC(K$3*J$3*(G$3-H$3*SIN((E54+J$9)*PI()/180)-SQRT(I$3^2-(E$3-F$3-H$3*COS((E54+J$9)*PI()/180))^2))/5)</f>
        <v>-35173</v>
      </c>
      <c r="K54" s="24">
        <f>-TRUNC(U$3*T$3*(Q$3-R$3*SIN((F54+K$9)*PI()/180)-SQRT(S$3^2-(O$3-P$3-R$3*COS((F54+K$9)*PI()/180))^2))/5)</f>
        <v>-25568</v>
      </c>
      <c r="L54" s="24">
        <f>-TRUNC(U$3*T$3*(Q$3-R$3*SIN((G54+L$9)*PI()/180)-SQRT(S$3^2-(O$3-P$3-R$3*COS((G54+L$9)*PI()/180))^2))/5)</f>
        <v>11715</v>
      </c>
      <c r="M54" s="25">
        <f>-TRUNC(K$3*J$3*(G$3-H$3*SIN((H54+M$9)*PI()/180)-SQRT(I$3^2-(E$3-F$3-H$3*COS((H54+M$9)*PI()/180))^2))/5)</f>
        <v>-26181</v>
      </c>
      <c r="N54" s="59">
        <f t="shared" si="2"/>
        <v>1.16</v>
      </c>
      <c r="O54" s="60">
        <f t="shared" si="29"/>
        <v>-8724.99999999999</v>
      </c>
      <c r="P54" s="60">
        <f t="shared" si="30"/>
        <v>10300</v>
      </c>
      <c r="Q54" s="60">
        <f t="shared" si="31"/>
        <v>12500</v>
      </c>
      <c r="R54" s="60">
        <f t="shared" si="32"/>
        <v>2250</v>
      </c>
      <c r="S54" s="1"/>
      <c r="T54" s="1">
        <f>RStart30!$T$25</f>
        <v>0.04</v>
      </c>
      <c r="U54" s="70"/>
      <c r="V54" s="1">
        <f t="shared" ref="V54:Y54" si="145">(O54-O53)/$T$25</f>
        <v>30000</v>
      </c>
      <c r="W54" s="1">
        <f t="shared" si="145"/>
        <v>-13750</v>
      </c>
      <c r="X54" s="1">
        <f t="shared" si="145"/>
        <v>-10625</v>
      </c>
      <c r="Y54" s="1">
        <f t="shared" si="145"/>
        <v>33750</v>
      </c>
      <c r="AA54">
        <f t="shared" ref="AA54:AD54" si="146">V54-V55</f>
        <v>1249.99999999997</v>
      </c>
      <c r="AB54">
        <f t="shared" si="146"/>
        <v>1250</v>
      </c>
      <c r="AC54">
        <f t="shared" si="146"/>
        <v>1875</v>
      </c>
      <c r="AD54">
        <f t="shared" si="146"/>
        <v>-1874.99999999999</v>
      </c>
      <c r="AF54">
        <f t="shared" ref="AF54:AI54" si="147">AA54-AA55</f>
        <v>624.999999999975</v>
      </c>
      <c r="AG54">
        <f t="shared" si="147"/>
        <v>-624.999999999953</v>
      </c>
      <c r="AH54">
        <f t="shared" si="147"/>
        <v>3125</v>
      </c>
      <c r="AI54">
        <f t="shared" si="147"/>
        <v>-1249.99999999999</v>
      </c>
      <c r="AK54">
        <f t="shared" ref="AK54:AN54" si="148">AF54-AF55</f>
        <v>-2.5465851649642e-11</v>
      </c>
      <c r="AL54">
        <f t="shared" si="148"/>
        <v>-1249.99999999986</v>
      </c>
      <c r="AM54">
        <f t="shared" si="148"/>
        <v>4999.99999999995</v>
      </c>
      <c r="AN54">
        <f t="shared" si="148"/>
        <v>-624.999999999985</v>
      </c>
    </row>
    <row r="55" spans="1:40">
      <c r="A55">
        <v>3.42000000000001</v>
      </c>
      <c r="B55">
        <v>7.28003048780488</v>
      </c>
      <c r="C55">
        <v>-7.50960365853659</v>
      </c>
      <c r="D55" s="28">
        <f t="shared" si="28"/>
        <v>1.2</v>
      </c>
      <c r="E55" s="32">
        <f>-E198*180/PI()*RStart30!$B$23</f>
        <v>25.5418567293599</v>
      </c>
      <c r="F55" s="32">
        <f>F198*180/PI()*RStart30!$B$23</f>
        <v>14.3360403038047</v>
      </c>
      <c r="G55" s="32">
        <f>G198*180/PI()*RStart30!$B$23</f>
        <v>-7.94708063487213</v>
      </c>
      <c r="H55" s="32">
        <f>-H198*180/PI()*RStart30!$B$23</f>
        <v>20.4504571038473</v>
      </c>
      <c r="I55" s="58">
        <f t="shared" si="24"/>
        <v>1.2</v>
      </c>
      <c r="J55" s="24">
        <f>-TRUNC(K$3*J$3*(G$3-H$3*SIN((E55+J$9)*PI()/180)-SQRT(I$3^2-(E$3-F$3-H$3*COS((E55+J$9)*PI()/180))^2))/5)</f>
        <v>-35476</v>
      </c>
      <c r="K55" s="24">
        <f>-TRUNC(U$3*T$3*(Q$3-R$3*SIN((F55+K$9)*PI()/180)-SQRT(S$3^2-(O$3-P$3-R$3*COS((F55+K$9)*PI()/180))^2))/5)</f>
        <v>-25180</v>
      </c>
      <c r="L55" s="24">
        <f>-TRUNC(U$3*T$3*(Q$3-R$3*SIN((G55+L$9)*PI()/180)-SQRT(S$3^2-(O$3-P$3-R$3*COS((G55+L$9)*PI()/180))^2))/5)</f>
        <v>12195</v>
      </c>
      <c r="M55" s="25">
        <f>-TRUNC(K$3*J$3*(G$3-H$3*SIN((H55+M$9)*PI()/180)-SQRT(I$3^2-(E$3-F$3-H$3*COS((H55+M$9)*PI()/180))^2))/5)</f>
        <v>-26034</v>
      </c>
      <c r="N55" s="59">
        <f t="shared" si="2"/>
        <v>1.2</v>
      </c>
      <c r="O55" s="60">
        <f t="shared" si="29"/>
        <v>-7574.99999999999</v>
      </c>
      <c r="P55" s="60">
        <f t="shared" si="30"/>
        <v>9699.99999999999</v>
      </c>
      <c r="Q55" s="60">
        <f t="shared" si="31"/>
        <v>12000</v>
      </c>
      <c r="R55" s="60">
        <f t="shared" si="32"/>
        <v>3675</v>
      </c>
      <c r="S55" s="1"/>
      <c r="T55" s="1">
        <f>RStart30!$T$25</f>
        <v>0.04</v>
      </c>
      <c r="U55" s="1"/>
      <c r="V55" s="1">
        <f t="shared" ref="V55:Y55" si="149">(O55-O54)/$T$25</f>
        <v>28750</v>
      </c>
      <c r="W55" s="1">
        <f t="shared" si="149"/>
        <v>-15000</v>
      </c>
      <c r="X55" s="1">
        <f t="shared" si="149"/>
        <v>-12500</v>
      </c>
      <c r="Y55" s="1">
        <f t="shared" si="149"/>
        <v>35625</v>
      </c>
      <c r="AA55">
        <f t="shared" ref="AA55:AD55" si="150">V55-V56</f>
        <v>625</v>
      </c>
      <c r="AB55">
        <f t="shared" si="150"/>
        <v>1874.99999999995</v>
      </c>
      <c r="AC55">
        <f t="shared" si="150"/>
        <v>-1250</v>
      </c>
      <c r="AD55">
        <f t="shared" si="150"/>
        <v>-625</v>
      </c>
      <c r="AF55">
        <f t="shared" ref="AF55:AI55" si="151">AA55-AA56</f>
        <v>625</v>
      </c>
      <c r="AG55">
        <f t="shared" si="151"/>
        <v>624.999999999905</v>
      </c>
      <c r="AH55">
        <f t="shared" si="151"/>
        <v>-1874.99999999995</v>
      </c>
      <c r="AI55">
        <f t="shared" si="151"/>
        <v>-625</v>
      </c>
      <c r="AK55">
        <f t="shared" ref="AK55:AN55" si="152">AF55-AF56</f>
        <v>3750</v>
      </c>
      <c r="AL55">
        <f t="shared" si="152"/>
        <v>-625.000000000142</v>
      </c>
      <c r="AM55">
        <f t="shared" si="152"/>
        <v>-3124.99999999986</v>
      </c>
      <c r="AN55">
        <f t="shared" si="152"/>
        <v>-625</v>
      </c>
    </row>
    <row r="56" spans="1:40">
      <c r="A56">
        <v>3.43500000000001</v>
      </c>
      <c r="B56">
        <v>8.60579268292683</v>
      </c>
      <c r="C56">
        <v>-8.45670731707317</v>
      </c>
      <c r="D56" s="28">
        <f t="shared" si="28"/>
        <v>1.24</v>
      </c>
      <c r="E56" s="32">
        <f>-E199*180/PI()*RStart30!$B$23</f>
        <v>25.6741112021112</v>
      </c>
      <c r="F56" s="32">
        <f>F199*180/PI()*RStart30!$B$23</f>
        <v>14.1417639518714</v>
      </c>
      <c r="G56" s="32">
        <f>G199*180/PI()*RStart30!$B$23</f>
        <v>-8.27046729636025</v>
      </c>
      <c r="H56" s="32">
        <f>-H199*180/PI()*RStart30!$B$23</f>
        <v>20.3338761207649</v>
      </c>
      <c r="I56" s="58">
        <f t="shared" si="24"/>
        <v>1.24</v>
      </c>
      <c r="J56" s="24">
        <f>-TRUNC(K$3*J$3*(G$3-H$3*SIN((E56+J$9)*PI()/180)-SQRT(I$3^2-(E$3-F$3-H$3*COS((E56+J$9)*PI()/180))^2))/5)</f>
        <v>-35734</v>
      </c>
      <c r="K56" s="24">
        <f>-TRUNC(U$3*T$3*(Q$3-R$3*SIN((F56+K$9)*PI()/180)-SQRT(S$3^2-(O$3-P$3-R$3*COS((F56+K$9)*PI()/180))^2))/5)</f>
        <v>-24819</v>
      </c>
      <c r="L56" s="24">
        <f>-TRUNC(U$3*T$3*(Q$3-R$3*SIN((G56+L$9)*PI()/180)-SQRT(S$3^2-(O$3-P$3-R$3*COS((G56+L$9)*PI()/180))^2))/5)</f>
        <v>12657</v>
      </c>
      <c r="M56" s="25">
        <f>-TRUNC(K$3*J$3*(G$3-H$3*SIN((H56+M$9)*PI()/180)-SQRT(I$3^2-(E$3-F$3-H$3*COS((H56+M$9)*PI()/180))^2))/5)</f>
        <v>-25829</v>
      </c>
      <c r="N56" s="59">
        <f t="shared" si="2"/>
        <v>1.24</v>
      </c>
      <c r="O56" s="60">
        <f t="shared" si="29"/>
        <v>-6449.99999999999</v>
      </c>
      <c r="P56" s="60">
        <f t="shared" si="30"/>
        <v>9024.99999999999</v>
      </c>
      <c r="Q56" s="60">
        <f t="shared" si="31"/>
        <v>11550</v>
      </c>
      <c r="R56" s="60">
        <f t="shared" si="32"/>
        <v>5125</v>
      </c>
      <c r="S56" s="1"/>
      <c r="T56" s="1">
        <f>RStart30!$T$25</f>
        <v>0.04</v>
      </c>
      <c r="U56" s="1"/>
      <c r="V56" s="1">
        <f t="shared" ref="V56:Y56" si="153">(O56-O55)/$T$25</f>
        <v>28125</v>
      </c>
      <c r="W56" s="1">
        <f t="shared" si="153"/>
        <v>-16875</v>
      </c>
      <c r="X56" s="1">
        <f t="shared" si="153"/>
        <v>-11250</v>
      </c>
      <c r="Y56" s="1">
        <f t="shared" si="153"/>
        <v>36250</v>
      </c>
      <c r="AA56">
        <f t="shared" ref="AA56:AD56" si="154">V56-V57</f>
        <v>0</v>
      </c>
      <c r="AB56">
        <f t="shared" si="154"/>
        <v>1250.00000000005</v>
      </c>
      <c r="AC56">
        <f t="shared" si="154"/>
        <v>624.999999999955</v>
      </c>
      <c r="AD56">
        <f t="shared" si="154"/>
        <v>0</v>
      </c>
      <c r="AF56">
        <f t="shared" ref="AF56:AI56" si="155">AA56-AA57</f>
        <v>-3125</v>
      </c>
      <c r="AG56">
        <f t="shared" si="155"/>
        <v>1250.00000000005</v>
      </c>
      <c r="AH56">
        <f t="shared" si="155"/>
        <v>1249.99999999991</v>
      </c>
      <c r="AI56">
        <f t="shared" si="155"/>
        <v>0</v>
      </c>
      <c r="AK56">
        <f t="shared" ref="AK56:AN56" si="156">AF56-AF57</f>
        <v>-5000.00000000001</v>
      </c>
      <c r="AL56">
        <f t="shared" si="156"/>
        <v>1875.00000000007</v>
      </c>
      <c r="AM56">
        <f t="shared" si="156"/>
        <v>2499.99999999986</v>
      </c>
      <c r="AN56">
        <f t="shared" si="156"/>
        <v>1875</v>
      </c>
    </row>
    <row r="57" spans="1:40">
      <c r="A57">
        <v>3.45000000000001</v>
      </c>
      <c r="B57">
        <v>9.96768292682927</v>
      </c>
      <c r="C57">
        <v>-9.48567073170732</v>
      </c>
      <c r="D57" s="28">
        <f t="shared" si="28"/>
        <v>1.28</v>
      </c>
      <c r="E57" s="32">
        <f>-E200*180/PI()*RStart30!$B$23</f>
        <v>25.7837801942405</v>
      </c>
      <c r="F57" s="32">
        <f>F200*180/PI()*RStart30!$B$23</f>
        <v>13.9626853054539</v>
      </c>
      <c r="G57" s="32">
        <f>G200*180/PI()*RStart30!$B$23</f>
        <v>-8.58266409210946</v>
      </c>
      <c r="H57" s="32">
        <f>-H200*180/PI()*RStart30!$B$23</f>
        <v>20.1835172130115</v>
      </c>
      <c r="I57" s="58">
        <f t="shared" si="24"/>
        <v>1.28</v>
      </c>
      <c r="J57" s="24">
        <f>-TRUNC(K$3*J$3*(G$3-H$3*SIN((E57+J$9)*PI()/180)-SQRT(I$3^2-(E$3-F$3-H$3*COS((E57+J$9)*PI()/180))^2))/5)</f>
        <v>-35947</v>
      </c>
      <c r="K57" s="24">
        <f>-TRUNC(U$3*T$3*(Q$3-R$3*SIN((F57+K$9)*PI()/180)-SQRT(S$3^2-(O$3-P$3-R$3*COS((F57+K$9)*PI()/180))^2))/5)</f>
        <v>-24487</v>
      </c>
      <c r="L57" s="24">
        <f>-TRUNC(U$3*T$3*(Q$3-R$3*SIN((G57+L$9)*PI()/180)-SQRT(S$3^2-(O$3-P$3-R$3*COS((G57+L$9)*PI()/180))^2))/5)</f>
        <v>13100</v>
      </c>
      <c r="M57" s="25">
        <f>-TRUNC(K$3*J$3*(G$3-H$3*SIN((H57+M$9)*PI()/180)-SQRT(I$3^2-(E$3-F$3-H$3*COS((H57+M$9)*PI()/180))^2))/5)</f>
        <v>-25566</v>
      </c>
      <c r="N57" s="59">
        <f t="shared" si="2"/>
        <v>1.28</v>
      </c>
      <c r="O57" s="60">
        <f t="shared" si="29"/>
        <v>-5325</v>
      </c>
      <c r="P57" s="60">
        <f t="shared" si="30"/>
        <v>8299.99999999999</v>
      </c>
      <c r="Q57" s="60">
        <f t="shared" si="31"/>
        <v>11075</v>
      </c>
      <c r="R57" s="60">
        <f t="shared" si="32"/>
        <v>6574.99999999999</v>
      </c>
      <c r="S57" s="1"/>
      <c r="T57" s="1">
        <f>RStart30!$T$25</f>
        <v>0.04</v>
      </c>
      <c r="U57" s="1"/>
      <c r="V57" s="1">
        <f t="shared" ref="V57:Y57" si="157">(O57-O56)/$T$25</f>
        <v>28125</v>
      </c>
      <c r="W57" s="1">
        <f t="shared" si="157"/>
        <v>-18125</v>
      </c>
      <c r="X57" s="1">
        <f t="shared" si="157"/>
        <v>-11875</v>
      </c>
      <c r="Y57" s="1">
        <f t="shared" si="157"/>
        <v>36250</v>
      </c>
      <c r="AA57">
        <f t="shared" ref="AA57:AD57" si="158">V57-V58</f>
        <v>3125</v>
      </c>
      <c r="AB57">
        <f t="shared" si="158"/>
        <v>0</v>
      </c>
      <c r="AC57">
        <f t="shared" si="158"/>
        <v>-624.999999999955</v>
      </c>
      <c r="AD57">
        <f t="shared" si="158"/>
        <v>0</v>
      </c>
      <c r="AF57">
        <f t="shared" ref="AF57:AI57" si="159">AA57-AA58</f>
        <v>1875.00000000001</v>
      </c>
      <c r="AG57">
        <f t="shared" si="159"/>
        <v>-625.000000000022</v>
      </c>
      <c r="AH57">
        <f t="shared" si="159"/>
        <v>-1249.99999999995</v>
      </c>
      <c r="AI57">
        <f t="shared" si="159"/>
        <v>-1875</v>
      </c>
      <c r="AK57">
        <f t="shared" ref="AK57:AN57" si="160">AF57-AF58</f>
        <v>2500.00000000003</v>
      </c>
      <c r="AL57">
        <f t="shared" si="160"/>
        <v>-2500.00000000007</v>
      </c>
      <c r="AM57">
        <f t="shared" si="160"/>
        <v>-4374.99999999995</v>
      </c>
      <c r="AN57">
        <f t="shared" si="160"/>
        <v>-1250.00000000004</v>
      </c>
    </row>
    <row r="58" spans="1:40">
      <c r="A58">
        <v>3.46500000000001</v>
      </c>
      <c r="B58">
        <v>11.3638719512195</v>
      </c>
      <c r="C58">
        <v>-10.5653963414634</v>
      </c>
      <c r="D58" s="28">
        <f t="shared" si="28"/>
        <v>1.32</v>
      </c>
      <c r="E58" s="32">
        <f>-E201*180/PI()*RStart30!$B$23</f>
        <v>25.8721830556626</v>
      </c>
      <c r="F58" s="32">
        <f>F201*180/PI()*RStart30!$B$23</f>
        <v>13.7993220892159</v>
      </c>
      <c r="G58" s="32">
        <f>G201*180/PI()*RStart30!$B$23</f>
        <v>-8.88372980758955</v>
      </c>
      <c r="H58" s="32">
        <f>-H201*180/PI()*RStart30!$B$23</f>
        <v>19.9995854421819</v>
      </c>
      <c r="I58" s="58">
        <f t="shared" si="24"/>
        <v>1.32</v>
      </c>
      <c r="J58" s="24">
        <f>-TRUNC(K$3*J$3*(G$3-H$3*SIN((E58+J$9)*PI()/180)-SQRT(I$3^2-(E$3-F$3-H$3*COS((E58+J$9)*PI()/180))^2))/5)</f>
        <v>-36120</v>
      </c>
      <c r="K58" s="24">
        <f>-TRUNC(U$3*T$3*(Q$3-R$3*SIN((F58+K$9)*PI()/180)-SQRT(S$3^2-(O$3-P$3-R$3*COS((F58+K$9)*PI()/180))^2))/5)</f>
        <v>-24184</v>
      </c>
      <c r="L58" s="24">
        <f>-TRUNC(U$3*T$3*(Q$3-R$3*SIN((G58+L$9)*PI()/180)-SQRT(S$3^2-(O$3-P$3-R$3*COS((G58+L$9)*PI()/180))^2))/5)</f>
        <v>13525</v>
      </c>
      <c r="M58" s="25">
        <f>-TRUNC(K$3*J$3*(G$3-H$3*SIN((H58+M$9)*PI()/180)-SQRT(I$3^2-(E$3-F$3-H$3*COS((H58+M$9)*PI()/180))^2))/5)</f>
        <v>-25245</v>
      </c>
      <c r="N58" s="59">
        <f t="shared" si="2"/>
        <v>1.32</v>
      </c>
      <c r="O58" s="60">
        <f t="shared" si="29"/>
        <v>-4325</v>
      </c>
      <c r="P58" s="60">
        <f t="shared" si="30"/>
        <v>7574.99999999999</v>
      </c>
      <c r="Q58" s="60">
        <f t="shared" si="31"/>
        <v>10625</v>
      </c>
      <c r="R58" s="60">
        <f t="shared" si="32"/>
        <v>8024.99999999999</v>
      </c>
      <c r="S58" s="1"/>
      <c r="T58" s="1">
        <f>RStart30!$T$25</f>
        <v>0.04</v>
      </c>
      <c r="U58" s="1"/>
      <c r="V58" s="1">
        <f t="shared" ref="V58:Y58" si="161">(O58-O57)/$T$25</f>
        <v>25000</v>
      </c>
      <c r="W58" s="1">
        <f t="shared" si="161"/>
        <v>-18125</v>
      </c>
      <c r="X58" s="1">
        <f t="shared" si="161"/>
        <v>-11250</v>
      </c>
      <c r="Y58" s="1">
        <f t="shared" si="161"/>
        <v>36250</v>
      </c>
      <c r="AA58">
        <f t="shared" ref="AA58:AD58" si="162">V58-V59</f>
        <v>1249.99999999999</v>
      </c>
      <c r="AB58">
        <f t="shared" si="162"/>
        <v>625.000000000022</v>
      </c>
      <c r="AC58">
        <f t="shared" si="162"/>
        <v>625</v>
      </c>
      <c r="AD58">
        <f t="shared" si="162"/>
        <v>1875</v>
      </c>
      <c r="AF58">
        <f t="shared" ref="AF58:AI58" si="163">AA58-AA59</f>
        <v>-625.000000000022</v>
      </c>
      <c r="AG58">
        <f t="shared" si="163"/>
        <v>1875.00000000004</v>
      </c>
      <c r="AH58">
        <f t="shared" si="163"/>
        <v>3125</v>
      </c>
      <c r="AI58">
        <f t="shared" si="163"/>
        <v>-624.999999999956</v>
      </c>
      <c r="AK58">
        <f t="shared" ref="AK58:AN58" si="164">AF58-AF59</f>
        <v>-3.63797880709171e-11</v>
      </c>
      <c r="AL58">
        <f t="shared" si="164"/>
        <v>2500.00000000007</v>
      </c>
      <c r="AM58">
        <f t="shared" si="164"/>
        <v>6250</v>
      </c>
      <c r="AN58">
        <f t="shared" si="164"/>
        <v>1.34605215862393e-10</v>
      </c>
    </row>
    <row r="59" spans="1:40">
      <c r="A59">
        <v>3.48000000000001</v>
      </c>
      <c r="B59">
        <v>12.7746951219512</v>
      </c>
      <c r="C59">
        <v>-11.6524390243902</v>
      </c>
      <c r="D59" s="28">
        <f t="shared" si="28"/>
        <v>1.36</v>
      </c>
      <c r="E59" s="32">
        <f>-E202*180/PI()*RStart30!$B$23</f>
        <v>25.9409077389067</v>
      </c>
      <c r="F59" s="32">
        <f>F202*180/PI()*RStart30!$B$23</f>
        <v>13.6517359534162</v>
      </c>
      <c r="G59" s="32">
        <f>G202*180/PI()*RStart30!$B$23</f>
        <v>-9.17397280868585</v>
      </c>
      <c r="H59" s="32">
        <f>-H202*180/PI()*RStart30!$B$23</f>
        <v>19.7830339235684</v>
      </c>
      <c r="I59" s="58">
        <f t="shared" si="24"/>
        <v>1.36</v>
      </c>
      <c r="J59" s="24">
        <f>-TRUNC(K$3*J$3*(G$3-H$3*SIN((E59+J$9)*PI()/180)-SQRT(I$3^2-(E$3-F$3-H$3*COS((E59+J$9)*PI()/180))^2))/5)</f>
        <v>-36255</v>
      </c>
      <c r="K59" s="24">
        <f>-TRUNC(U$3*T$3*(Q$3-R$3*SIN((F59+K$9)*PI()/180)-SQRT(S$3^2-(O$3-P$3-R$3*COS((F59+K$9)*PI()/180))^2))/5)</f>
        <v>-23911</v>
      </c>
      <c r="L59" s="24">
        <f>-TRUNC(U$3*T$3*(Q$3-R$3*SIN((G59+L$9)*PI()/180)-SQRT(S$3^2-(O$3-P$3-R$3*COS((G59+L$9)*PI()/180))^2))/5)</f>
        <v>13931</v>
      </c>
      <c r="M59" s="25">
        <f>-TRUNC(K$3*J$3*(G$3-H$3*SIN((H59+M$9)*PI()/180)-SQRT(I$3^2-(E$3-F$3-H$3*COS((H59+M$9)*PI()/180))^2))/5)</f>
        <v>-24869</v>
      </c>
      <c r="N59" s="59">
        <f t="shared" si="2"/>
        <v>1.36</v>
      </c>
      <c r="O59" s="60">
        <f t="shared" si="29"/>
        <v>-3375</v>
      </c>
      <c r="P59" s="60">
        <f t="shared" si="30"/>
        <v>6824.99999999999</v>
      </c>
      <c r="Q59" s="60">
        <f t="shared" si="31"/>
        <v>10150</v>
      </c>
      <c r="R59" s="60">
        <f t="shared" si="32"/>
        <v>9399.99999999999</v>
      </c>
      <c r="S59" s="1"/>
      <c r="T59" s="1">
        <f>RStart30!$T$25</f>
        <v>0.04</v>
      </c>
      <c r="U59" s="1"/>
      <c r="V59" s="1">
        <f t="shared" ref="V59:Y59" si="165">(O59-O58)/$T$25</f>
        <v>23750</v>
      </c>
      <c r="W59" s="1">
        <f t="shared" si="165"/>
        <v>-18750</v>
      </c>
      <c r="X59" s="1">
        <f t="shared" si="165"/>
        <v>-11875</v>
      </c>
      <c r="Y59" s="1">
        <f t="shared" si="165"/>
        <v>34375</v>
      </c>
      <c r="AA59">
        <f t="shared" ref="AA59:AD59" si="166">V59-V60</f>
        <v>1875.00000000001</v>
      </c>
      <c r="AB59">
        <f t="shared" si="166"/>
        <v>-1250.00000000002</v>
      </c>
      <c r="AC59">
        <f t="shared" si="166"/>
        <v>-2500</v>
      </c>
      <c r="AD59">
        <f t="shared" si="166"/>
        <v>2499.99999999996</v>
      </c>
      <c r="AF59">
        <f t="shared" ref="AF59:AI59" si="167">AA59-AA60</f>
        <v>-624.999999999985</v>
      </c>
      <c r="AG59">
        <f t="shared" si="167"/>
        <v>-625.000000000022</v>
      </c>
      <c r="AH59">
        <f t="shared" si="167"/>
        <v>-3125</v>
      </c>
      <c r="AI59">
        <f t="shared" si="167"/>
        <v>-625.000000000091</v>
      </c>
      <c r="AK59">
        <f t="shared" ref="AK59:AN59" si="168">AF59-AF60</f>
        <v>1.81898940354586e-11</v>
      </c>
      <c r="AL59">
        <f t="shared" si="168"/>
        <v>-1875</v>
      </c>
      <c r="AM59">
        <f t="shared" si="168"/>
        <v>-5000.00000000005</v>
      </c>
      <c r="AN59">
        <f t="shared" si="168"/>
        <v>624.999999999814</v>
      </c>
    </row>
    <row r="60" spans="1:40">
      <c r="A60">
        <v>3.49500000000001</v>
      </c>
      <c r="B60">
        <v>14.2019817073171</v>
      </c>
      <c r="C60">
        <v>-12.7724085365854</v>
      </c>
      <c r="D60" s="28">
        <f t="shared" si="28"/>
        <v>1.4</v>
      </c>
      <c r="E60" s="32">
        <f>-E203*180/PI()*RStart30!$B$23</f>
        <v>25.9918235760753</v>
      </c>
      <c r="F60" s="32">
        <f>F203*180/PI()*RStart30!$B$23</f>
        <v>13.5194904188065</v>
      </c>
      <c r="G60" s="32">
        <f>G203*180/PI()*RStart30!$B$23</f>
        <v>-9.45397143899678</v>
      </c>
      <c r="H60" s="32">
        <f>-H203*180/PI()*RStart30!$B$23</f>
        <v>19.5356247888698</v>
      </c>
      <c r="I60" s="58">
        <f t="shared" si="24"/>
        <v>1.4</v>
      </c>
      <c r="J60" s="24">
        <f>-TRUNC(K$3*J$3*(G$3-H$3*SIN((E60+J$9)*PI()/180)-SQRT(I$3^2-(E$3-F$3-H$3*COS((E60+J$9)*PI()/180))^2))/5)</f>
        <v>-36355</v>
      </c>
      <c r="K60" s="24">
        <f>-TRUNC(U$3*T$3*(Q$3-R$3*SIN((F60+K$9)*PI()/180)-SQRT(S$3^2-(O$3-P$3-R$3*COS((F60+K$9)*PI()/180))^2))/5)</f>
        <v>-23666</v>
      </c>
      <c r="L60" s="24">
        <f>-TRUNC(U$3*T$3*(Q$3-R$3*SIN((G60+L$9)*PI()/180)-SQRT(S$3^2-(O$3-P$3-R$3*COS((G60+L$9)*PI()/180))^2))/5)</f>
        <v>14322</v>
      </c>
      <c r="M60" s="25">
        <f>-TRUNC(K$3*J$3*(G$3-H$3*SIN((H60+M$9)*PI()/180)-SQRT(I$3^2-(E$3-F$3-H$3*COS((H60+M$9)*PI()/180))^2))/5)</f>
        <v>-24442</v>
      </c>
      <c r="N60" s="59">
        <f t="shared" si="2"/>
        <v>1.4</v>
      </c>
      <c r="O60" s="60">
        <f t="shared" si="29"/>
        <v>-2500</v>
      </c>
      <c r="P60" s="60">
        <f t="shared" si="30"/>
        <v>6124.99999999999</v>
      </c>
      <c r="Q60" s="60">
        <f t="shared" si="31"/>
        <v>9774.99999999999</v>
      </c>
      <c r="R60" s="60">
        <f t="shared" si="32"/>
        <v>10675</v>
      </c>
      <c r="S60" s="1"/>
      <c r="T60" s="1">
        <f>RStart30!$T$25</f>
        <v>0.04</v>
      </c>
      <c r="U60" s="1"/>
      <c r="V60" s="1">
        <f t="shared" ref="V60:Y60" si="169">(O60-O59)/$T$25</f>
        <v>21875</v>
      </c>
      <c r="W60" s="1">
        <f t="shared" si="169"/>
        <v>-17500</v>
      </c>
      <c r="X60" s="1">
        <f t="shared" si="169"/>
        <v>-9375</v>
      </c>
      <c r="Y60" s="1">
        <f t="shared" si="169"/>
        <v>31875</v>
      </c>
      <c r="AA60">
        <f t="shared" ref="AA60:AD60" si="170">V60-V61</f>
        <v>2500</v>
      </c>
      <c r="AB60">
        <f t="shared" si="170"/>
        <v>-625</v>
      </c>
      <c r="AC60">
        <f t="shared" si="170"/>
        <v>625</v>
      </c>
      <c r="AD60">
        <f t="shared" si="170"/>
        <v>3125.00000000005</v>
      </c>
      <c r="AF60">
        <f t="shared" ref="AF60:AI60" si="171">AA60-AA61</f>
        <v>-625.000000000004</v>
      </c>
      <c r="AG60">
        <f t="shared" si="171"/>
        <v>1249.99999999998</v>
      </c>
      <c r="AH60">
        <f t="shared" si="171"/>
        <v>1875.00000000005</v>
      </c>
      <c r="AI60">
        <f t="shared" si="171"/>
        <v>-1249.99999999991</v>
      </c>
      <c r="AK60">
        <f t="shared" ref="AK60:AN60" si="172">AF60-AF61</f>
        <v>-1.09139364212751e-11</v>
      </c>
      <c r="AL60">
        <f t="shared" si="172"/>
        <v>624.999999999933</v>
      </c>
      <c r="AM60">
        <f t="shared" si="172"/>
        <v>1250.00000000014</v>
      </c>
      <c r="AN60">
        <f t="shared" si="172"/>
        <v>1.89174897968769e-10</v>
      </c>
    </row>
    <row r="61" spans="1:40">
      <c r="A61">
        <v>3.51000000000001</v>
      </c>
      <c r="B61">
        <v>15.6420731707317</v>
      </c>
      <c r="C61">
        <v>-13.9184451219512</v>
      </c>
      <c r="D61" s="28">
        <f t="shared" si="28"/>
        <v>1.44</v>
      </c>
      <c r="E61" s="32">
        <f>-E204*180/PI()*RStart30!$B$23</f>
        <v>26.0270939985068</v>
      </c>
      <c r="F61" s="32">
        <f>F204*180/PI()*RStart30!$B$23</f>
        <v>13.4016097382616</v>
      </c>
      <c r="G61" s="32">
        <f>G204*180/PI()*RStart30!$B$23</f>
        <v>-9.72459447442708</v>
      </c>
      <c r="H61" s="32">
        <f>-H204*180/PI()*RStart30!$B$23</f>
        <v>19.2599899770139</v>
      </c>
      <c r="I61" s="58">
        <f t="shared" si="24"/>
        <v>1.44</v>
      </c>
      <c r="J61" s="24">
        <f>-TRUNC(K$3*J$3*(G$3-H$3*SIN((E61+J$9)*PI()/180)-SQRT(I$3^2-(E$3-F$3-H$3*COS((E61+J$9)*PI()/180))^2))/5)</f>
        <v>-36424</v>
      </c>
      <c r="K61" s="24">
        <f>-TRUNC(U$3*T$3*(Q$3-R$3*SIN((F61+K$9)*PI()/180)-SQRT(S$3^2-(O$3-P$3-R$3*COS((F61+K$9)*PI()/180))^2))/5)</f>
        <v>-23448</v>
      </c>
      <c r="L61" s="24">
        <f>-TRUNC(U$3*T$3*(Q$3-R$3*SIN((G61+L$9)*PI()/180)-SQRT(S$3^2-(O$3-P$3-R$3*COS((G61+L$9)*PI()/180))^2))/5)</f>
        <v>14697</v>
      </c>
      <c r="M61" s="25">
        <f>-TRUNC(K$3*J$3*(G$3-H$3*SIN((H61+M$9)*PI()/180)-SQRT(I$3^2-(E$3-F$3-H$3*COS((H61+M$9)*PI()/180))^2))/5)</f>
        <v>-23969</v>
      </c>
      <c r="N61" s="59">
        <f t="shared" si="2"/>
        <v>1.44</v>
      </c>
      <c r="O61" s="60">
        <f t="shared" si="29"/>
        <v>-1725</v>
      </c>
      <c r="P61" s="60">
        <f t="shared" si="30"/>
        <v>5450</v>
      </c>
      <c r="Q61" s="60">
        <f t="shared" si="31"/>
        <v>9374.99999999999</v>
      </c>
      <c r="R61" s="60">
        <f t="shared" si="32"/>
        <v>11825</v>
      </c>
      <c r="S61" s="1"/>
      <c r="T61" s="1">
        <f>RStart30!$T$25</f>
        <v>0.04</v>
      </c>
      <c r="U61" s="1"/>
      <c r="V61" s="1">
        <f t="shared" ref="V61:Y61" si="173">(O61-O60)/$T$25</f>
        <v>19375</v>
      </c>
      <c r="W61" s="1">
        <f t="shared" si="173"/>
        <v>-16875</v>
      </c>
      <c r="X61" s="1">
        <f t="shared" si="173"/>
        <v>-10000</v>
      </c>
      <c r="Y61" s="1">
        <f t="shared" si="173"/>
        <v>28750</v>
      </c>
      <c r="AA61">
        <f t="shared" ref="AA61:AD61" si="174">V61-V62</f>
        <v>3125</v>
      </c>
      <c r="AB61">
        <f t="shared" si="174"/>
        <v>-1874.99999999998</v>
      </c>
      <c r="AC61">
        <f t="shared" si="174"/>
        <v>-1250.00000000005</v>
      </c>
      <c r="AD61">
        <f t="shared" si="174"/>
        <v>4374.99999999995</v>
      </c>
      <c r="AF61">
        <f t="shared" ref="AF61:AI61" si="175">AA61-AA62</f>
        <v>-624.999999999993</v>
      </c>
      <c r="AG61">
        <f t="shared" si="175"/>
        <v>625.000000000045</v>
      </c>
      <c r="AH61">
        <f t="shared" si="175"/>
        <v>624.999999999909</v>
      </c>
      <c r="AI61">
        <f t="shared" si="175"/>
        <v>-1250.00000000009</v>
      </c>
      <c r="AK61">
        <f t="shared" ref="AK61:AN61" si="176">AF61-AF62</f>
        <v>-624.999999999993</v>
      </c>
      <c r="AL61">
        <f t="shared" si="176"/>
        <v>-624.999999999907</v>
      </c>
      <c r="AM61">
        <f t="shared" si="176"/>
        <v>624.999999999864</v>
      </c>
      <c r="AN61">
        <f t="shared" si="176"/>
        <v>-625.000000000189</v>
      </c>
    </row>
    <row r="62" spans="1:40">
      <c r="A62">
        <v>3.52500000000001</v>
      </c>
      <c r="B62">
        <v>17.0615853658537</v>
      </c>
      <c r="C62">
        <v>-15.1010670731707</v>
      </c>
      <c r="D62" s="28">
        <f t="shared" si="28"/>
        <v>1.48</v>
      </c>
      <c r="E62" s="32">
        <f>-E205*180/PI()*RStart30!$B$23</f>
        <v>26.0491891991436</v>
      </c>
      <c r="F62" s="32">
        <f>F205*180/PI()*RStart30!$B$23</f>
        <v>13.2965366697901</v>
      </c>
      <c r="G62" s="32">
        <f>G205*180/PI()*RStart30!$B$23</f>
        <v>-9.98702129130225</v>
      </c>
      <c r="H62" s="32">
        <f>-H205*180/PI()*RStart30!$B$23</f>
        <v>18.9596916812046</v>
      </c>
      <c r="I62" s="58">
        <f t="shared" si="24"/>
        <v>1.48</v>
      </c>
      <c r="J62" s="24">
        <f>-TRUNC(K$3*J$3*(G$3-H$3*SIN((E62+J$9)*PI()/180)-SQRT(I$3^2-(E$3-F$3-H$3*COS((E62+J$9)*PI()/180))^2))/5)</f>
        <v>-36467</v>
      </c>
      <c r="K62" s="24">
        <f>-TRUNC(U$3*T$3*(Q$3-R$3*SIN((F62+K$9)*PI()/180)-SQRT(S$3^2-(O$3-P$3-R$3*COS((F62+K$9)*PI()/180))^2))/5)</f>
        <v>-23254</v>
      </c>
      <c r="L62" s="24">
        <f>-TRUNC(U$3*T$3*(Q$3-R$3*SIN((G62+L$9)*PI()/180)-SQRT(S$3^2-(O$3-P$3-R$3*COS((G62+L$9)*PI()/180))^2))/5)</f>
        <v>15058</v>
      </c>
      <c r="M62" s="25">
        <f>-TRUNC(K$3*J$3*(G$3-H$3*SIN((H62+M$9)*PI()/180)-SQRT(I$3^2-(E$3-F$3-H$3*COS((H62+M$9)*PI()/180))^2))/5)</f>
        <v>-23457</v>
      </c>
      <c r="N62" s="59">
        <f t="shared" si="2"/>
        <v>1.48</v>
      </c>
      <c r="O62" s="60">
        <f t="shared" si="29"/>
        <v>-1075</v>
      </c>
      <c r="P62" s="60">
        <f t="shared" si="30"/>
        <v>4850</v>
      </c>
      <c r="Q62" s="60">
        <f t="shared" si="31"/>
        <v>9024.99999999999</v>
      </c>
      <c r="R62" s="60">
        <f t="shared" si="32"/>
        <v>12800</v>
      </c>
      <c r="S62" s="1"/>
      <c r="T62" s="1">
        <f>RStart30!$T$25</f>
        <v>0.04</v>
      </c>
      <c r="U62" s="1"/>
      <c r="V62" s="1">
        <f t="shared" ref="V62:Y62" si="177">(O62-O61)/$T$25</f>
        <v>16250</v>
      </c>
      <c r="W62" s="1">
        <f t="shared" si="177"/>
        <v>-15000</v>
      </c>
      <c r="X62" s="1">
        <f t="shared" si="177"/>
        <v>-8749.99999999995</v>
      </c>
      <c r="Y62" s="1">
        <f t="shared" si="177"/>
        <v>24375</v>
      </c>
      <c r="AA62">
        <f t="shared" ref="AA62:AD62" si="178">V62-V63</f>
        <v>3749.99999999999</v>
      </c>
      <c r="AB62">
        <f t="shared" si="178"/>
        <v>-2500.00000000002</v>
      </c>
      <c r="AC62">
        <f t="shared" si="178"/>
        <v>-1874.99999999995</v>
      </c>
      <c r="AD62">
        <f t="shared" si="178"/>
        <v>5625.00000000005</v>
      </c>
      <c r="AF62">
        <f t="shared" ref="AF62:AI62" si="179">AA62-AA63</f>
        <v>0</v>
      </c>
      <c r="AG62">
        <f t="shared" si="179"/>
        <v>1249.99999999995</v>
      </c>
      <c r="AH62">
        <f t="shared" si="179"/>
        <v>4.54747350886464e-11</v>
      </c>
      <c r="AI62">
        <f t="shared" si="179"/>
        <v>-624.999999999905</v>
      </c>
      <c r="AK62">
        <f t="shared" ref="AK62:AN62" si="180">AF62-AF63</f>
        <v>4.54747350886464e-12</v>
      </c>
      <c r="AL62">
        <f t="shared" si="180"/>
        <v>1249.99999999992</v>
      </c>
      <c r="AM62">
        <f t="shared" si="180"/>
        <v>4.54747350886464e-11</v>
      </c>
      <c r="AN62">
        <f t="shared" si="180"/>
        <v>1.41881173476577e-10</v>
      </c>
    </row>
    <row r="63" spans="1:40">
      <c r="A63">
        <v>3.54000000000001</v>
      </c>
      <c r="B63">
        <v>18.4394817073171</v>
      </c>
      <c r="C63">
        <v>-16.3262195121951</v>
      </c>
      <c r="D63" s="28">
        <f t="shared" si="28"/>
        <v>1.52</v>
      </c>
      <c r="E63" s="32">
        <f>-E206*180/PI()*RStart30!$B$23</f>
        <v>26.0608993678562</v>
      </c>
      <c r="F63" s="32">
        <f>F206*180/PI()*RStart30!$B$23</f>
        <v>13.2020913381648</v>
      </c>
      <c r="G63" s="32">
        <f>G206*180/PI()*RStart30!$B$23</f>
        <v>-10.242762263666</v>
      </c>
      <c r="H63" s="32">
        <f>-H206*180/PI()*RStart30!$B$23</f>
        <v>18.6392830824483</v>
      </c>
      <c r="I63" s="58">
        <f t="shared" si="24"/>
        <v>1.52</v>
      </c>
      <c r="J63" s="24">
        <f>-TRUNC(K$3*J$3*(G$3-H$3*SIN((E63+J$9)*PI()/180)-SQRT(I$3^2-(E$3-F$3-H$3*COS((E63+J$9)*PI()/180))^2))/5)</f>
        <v>-36490</v>
      </c>
      <c r="K63" s="24">
        <f>-TRUNC(U$3*T$3*(Q$3-R$3*SIN((F63+K$9)*PI()/180)-SQRT(S$3^2-(O$3-P$3-R$3*COS((F63+K$9)*PI()/180))^2))/5)</f>
        <v>-23080</v>
      </c>
      <c r="L63" s="24">
        <f>-TRUNC(U$3*T$3*(Q$3-R$3*SIN((G63+L$9)*PI()/180)-SQRT(S$3^2-(O$3-P$3-R$3*COS((G63+L$9)*PI()/180))^2))/5)</f>
        <v>15408</v>
      </c>
      <c r="M63" s="25">
        <f>-TRUNC(K$3*J$3*(G$3-H$3*SIN((H63+M$9)*PI()/180)-SQRT(I$3^2-(E$3-F$3-H$3*COS((H63+M$9)*PI()/180))^2))/5)</f>
        <v>-22915</v>
      </c>
      <c r="N63" s="59">
        <f t="shared" si="2"/>
        <v>1.52</v>
      </c>
      <c r="O63" s="60">
        <f t="shared" si="29"/>
        <v>-575</v>
      </c>
      <c r="P63" s="60">
        <f t="shared" si="30"/>
        <v>4350</v>
      </c>
      <c r="Q63" s="60">
        <f t="shared" si="31"/>
        <v>8749.99999999999</v>
      </c>
      <c r="R63" s="60">
        <f t="shared" si="32"/>
        <v>13550</v>
      </c>
      <c r="S63" s="1"/>
      <c r="T63" s="1">
        <f>RStart30!$T$25</f>
        <v>0.04</v>
      </c>
      <c r="U63" s="1"/>
      <c r="V63" s="1">
        <f t="shared" ref="V63:Y63" si="181">(O63-O62)/$T$25</f>
        <v>12500</v>
      </c>
      <c r="W63" s="1">
        <f t="shared" si="181"/>
        <v>-12500</v>
      </c>
      <c r="X63" s="1">
        <f t="shared" si="181"/>
        <v>-6875</v>
      </c>
      <c r="Y63" s="1">
        <f t="shared" si="181"/>
        <v>18750</v>
      </c>
      <c r="AA63">
        <f t="shared" ref="AA63:AD63" si="182">V63-V64</f>
        <v>3749.99999999999</v>
      </c>
      <c r="AB63">
        <f t="shared" si="182"/>
        <v>-3749.99999999998</v>
      </c>
      <c r="AC63">
        <f t="shared" si="182"/>
        <v>-1875</v>
      </c>
      <c r="AD63">
        <f t="shared" si="182"/>
        <v>6249.99999999995</v>
      </c>
      <c r="AF63">
        <f t="shared" ref="AF63:AI63" si="183">AA63-AA64</f>
        <v>-4.54747350886464e-12</v>
      </c>
      <c r="AG63">
        <f t="shared" si="183"/>
        <v>3.54702933691442e-11</v>
      </c>
      <c r="AH63">
        <f t="shared" si="183"/>
        <v>0</v>
      </c>
      <c r="AI63">
        <f t="shared" si="183"/>
        <v>-625.000000000047</v>
      </c>
      <c r="AK63">
        <f t="shared" ref="AK63:AN63" si="184">AF63-AF64</f>
        <v>624.999999999993</v>
      </c>
      <c r="AL63">
        <f t="shared" si="184"/>
        <v>5.91171556152403e-11</v>
      </c>
      <c r="AM63">
        <f t="shared" si="184"/>
        <v>2500</v>
      </c>
      <c r="AN63">
        <f t="shared" si="184"/>
        <v>3749.99999999995</v>
      </c>
    </row>
    <row r="64" spans="1:40">
      <c r="A64">
        <v>3.55500000000001</v>
      </c>
      <c r="B64">
        <v>19.7606707317073</v>
      </c>
      <c r="C64">
        <v>-17.5765243902439</v>
      </c>
      <c r="D64" s="28">
        <f t="shared" si="28"/>
        <v>1.56</v>
      </c>
      <c r="E64" s="32">
        <f>-E207*180/PI()*RStart30!$B$23</f>
        <v>26.0653468954451</v>
      </c>
      <c r="F64" s="32">
        <f>F207*180/PI()*RStart30!$B$23</f>
        <v>13.1154292371159</v>
      </c>
      <c r="G64" s="32">
        <f>G207*180/PI()*RStart30!$B$23</f>
        <v>-10.4936790459864</v>
      </c>
      <c r="H64" s="32">
        <f>-H207*180/PI()*RStart30!$B$23</f>
        <v>18.3043693695588</v>
      </c>
      <c r="I64" s="58">
        <f t="shared" si="24"/>
        <v>1.56</v>
      </c>
      <c r="J64" s="24">
        <f>-TRUNC(K$3*J$3*(G$3-H$3*SIN((E64+J$9)*PI()/180)-SQRT(I$3^2-(E$3-F$3-H$3*COS((E64+J$9)*PI()/180))^2))/5)</f>
        <v>-36499</v>
      </c>
      <c r="K64" s="24">
        <f>-TRUNC(U$3*T$3*(Q$3-R$3*SIN((F64+K$9)*PI()/180)-SQRT(S$3^2-(O$3-P$3-R$3*COS((F64+K$9)*PI()/180))^2))/5)</f>
        <v>-22920</v>
      </c>
      <c r="L64" s="24">
        <f>-TRUNC(U$3*T$3*(Q$3-R$3*SIN((G64+L$9)*PI()/180)-SQRT(S$3^2-(O$3-P$3-R$3*COS((G64+L$9)*PI()/180))^2))/5)</f>
        <v>15750</v>
      </c>
      <c r="M64" s="25">
        <f>-TRUNC(K$3*J$3*(G$3-H$3*SIN((H64+M$9)*PI()/180)-SQRT(I$3^2-(E$3-F$3-H$3*COS((H64+M$9)*PI()/180))^2))/5)</f>
        <v>-22353</v>
      </c>
      <c r="N64" s="59">
        <f t="shared" si="2"/>
        <v>1.56</v>
      </c>
      <c r="O64" s="60">
        <f t="shared" si="29"/>
        <v>-225</v>
      </c>
      <c r="P64" s="60">
        <f t="shared" si="30"/>
        <v>4000</v>
      </c>
      <c r="Q64" s="60">
        <f t="shared" si="31"/>
        <v>8549.99999999999</v>
      </c>
      <c r="R64" s="60">
        <f t="shared" si="32"/>
        <v>14050</v>
      </c>
      <c r="S64" s="1"/>
      <c r="T64" s="1">
        <f>RStart30!$T$25</f>
        <v>0.04</v>
      </c>
      <c r="U64" s="1"/>
      <c r="V64" s="1">
        <f t="shared" ref="V64:Y64" si="185">(O64-O63)/$T$25</f>
        <v>8749.99999999999</v>
      </c>
      <c r="W64" s="1">
        <f t="shared" si="185"/>
        <v>-8750</v>
      </c>
      <c r="X64" s="1">
        <f t="shared" si="185"/>
        <v>-5000</v>
      </c>
      <c r="Y64" s="1">
        <f t="shared" si="185"/>
        <v>12500</v>
      </c>
      <c r="AA64">
        <f t="shared" ref="AA64:AD64" si="186">V64-V65</f>
        <v>3750</v>
      </c>
      <c r="AB64">
        <f t="shared" si="186"/>
        <v>-3750.00000000001</v>
      </c>
      <c r="AC64">
        <f t="shared" si="186"/>
        <v>-1875</v>
      </c>
      <c r="AD64">
        <f t="shared" si="186"/>
        <v>6875</v>
      </c>
      <c r="AF64">
        <f t="shared" ref="AF64:AI64" si="187">AA64-AA65</f>
        <v>-624.999999999997</v>
      </c>
      <c r="AG64">
        <f t="shared" si="187"/>
        <v>-2.36468622460961e-11</v>
      </c>
      <c r="AH64">
        <f t="shared" si="187"/>
        <v>-2500</v>
      </c>
      <c r="AI64">
        <f t="shared" si="187"/>
        <v>-4375</v>
      </c>
      <c r="AK64">
        <f t="shared" ref="AK64:AN64" si="188">AF64-AF65</f>
        <v>-3125</v>
      </c>
      <c r="AL64">
        <f t="shared" si="188"/>
        <v>2499.99999999996</v>
      </c>
      <c r="AM64">
        <f t="shared" si="188"/>
        <v>5625</v>
      </c>
      <c r="AN64">
        <f t="shared" si="188"/>
        <v>-2500.00000000005</v>
      </c>
    </row>
    <row r="65" spans="1:40">
      <c r="A65">
        <v>3.57000000000001</v>
      </c>
      <c r="B65">
        <v>20.9926829268293</v>
      </c>
      <c r="C65">
        <v>-18.8190548780488</v>
      </c>
      <c r="D65" s="28">
        <f t="shared" si="28"/>
        <v>1.6</v>
      </c>
      <c r="E65" s="32">
        <f>-E208*180/PI()*RStart30!$B$23</f>
        <v>26.0659995516696</v>
      </c>
      <c r="F65" s="32">
        <f>F208*180/PI()*RStart30!$B$23</f>
        <v>13.0329997471869</v>
      </c>
      <c r="G65" s="32">
        <f>G208*180/PI()*RStart30!$B$23</f>
        <v>-10.7420049704529</v>
      </c>
      <c r="H65" s="32">
        <f>-H208*180/PI()*RStart30!$B$23</f>
        <v>17.9616678424306</v>
      </c>
      <c r="I65" s="58">
        <f t="shared" si="24"/>
        <v>1.6</v>
      </c>
      <c r="J65" s="24">
        <f>-TRUNC(K$3*J$3*(G$3-H$3*SIN((E65+J$9)*PI()/180)-SQRT(I$3^2-(E$3-F$3-H$3*COS((E65+J$9)*PI()/180))^2))/5)</f>
        <v>-36500</v>
      </c>
      <c r="K65" s="24">
        <f>-TRUNC(U$3*T$3*(Q$3-R$3*SIN((F65+K$9)*PI()/180)-SQRT(S$3^2-(O$3-P$3-R$3*COS((F65+K$9)*PI()/180))^2))/5)</f>
        <v>-22768</v>
      </c>
      <c r="L65" s="24">
        <f>-TRUNC(U$3*T$3*(Q$3-R$3*SIN((G65+L$9)*PI()/180)-SQRT(S$3^2-(O$3-P$3-R$3*COS((G65+L$9)*PI()/180))^2))/5)</f>
        <v>16087</v>
      </c>
      <c r="M65" s="25">
        <f>-TRUNC(K$3*J$3*(G$3-H$3*SIN((H65+M$9)*PI()/180)-SQRT(I$3^2-(E$3-F$3-H$3*COS((H65+M$9)*PI()/180))^2))/5)</f>
        <v>-21782</v>
      </c>
      <c r="N65" s="59">
        <f t="shared" si="2"/>
        <v>1.6</v>
      </c>
      <c r="O65" s="60">
        <f t="shared" si="29"/>
        <v>-25</v>
      </c>
      <c r="P65" s="60">
        <f t="shared" si="30"/>
        <v>3800</v>
      </c>
      <c r="Q65" s="60">
        <f t="shared" si="31"/>
        <v>8424.99999999999</v>
      </c>
      <c r="R65" s="60">
        <f t="shared" si="32"/>
        <v>14275</v>
      </c>
      <c r="S65" s="1"/>
      <c r="T65" s="1">
        <f>RStart30!$T$25</f>
        <v>0.04</v>
      </c>
      <c r="U65" s="1"/>
      <c r="V65" s="1">
        <f t="shared" ref="V65:Y65" si="189">(O65-O64)/$T$25</f>
        <v>5000</v>
      </c>
      <c r="W65" s="1">
        <f t="shared" si="189"/>
        <v>-4999.99999999999</v>
      </c>
      <c r="X65" s="1">
        <f t="shared" si="189"/>
        <v>-3125</v>
      </c>
      <c r="Y65" s="1">
        <f t="shared" si="189"/>
        <v>5625</v>
      </c>
      <c r="AA65">
        <f t="shared" ref="AA65:AD65" si="190">V65-V66</f>
        <v>4375</v>
      </c>
      <c r="AB65">
        <f t="shared" si="190"/>
        <v>-3749.99999999999</v>
      </c>
      <c r="AC65">
        <f t="shared" si="190"/>
        <v>625</v>
      </c>
      <c r="AD65">
        <f t="shared" si="190"/>
        <v>11250</v>
      </c>
      <c r="AF65">
        <f t="shared" ref="AF65:AI65" si="191">AA65-AA66</f>
        <v>2500</v>
      </c>
      <c r="AG65">
        <f t="shared" si="191"/>
        <v>-2499.99999999999</v>
      </c>
      <c r="AH65">
        <f t="shared" si="191"/>
        <v>-8125</v>
      </c>
      <c r="AI65">
        <f t="shared" si="191"/>
        <v>-1874.99999999995</v>
      </c>
      <c r="AK65">
        <f t="shared" ref="AK65:AN65" si="192">AF65-AF66</f>
        <v>625</v>
      </c>
      <c r="AL65">
        <f t="shared" si="192"/>
        <v>-624.999999999988</v>
      </c>
      <c r="AM65">
        <f t="shared" si="192"/>
        <v>-6250.00000000002</v>
      </c>
      <c r="AN65">
        <f t="shared" si="192"/>
        <v>1.41881173476577e-10</v>
      </c>
    </row>
    <row r="66" spans="1:40">
      <c r="A66">
        <v>3.58500000000001</v>
      </c>
      <c r="B66">
        <v>22.103506097561</v>
      </c>
      <c r="C66">
        <v>-20.0199695121951</v>
      </c>
      <c r="D66" s="28">
        <f t="shared" si="28"/>
        <v>1.64</v>
      </c>
      <c r="E66" s="32">
        <f>-E209*180/PI()*RStart30!$B$23</f>
        <v>26.0661214770884</v>
      </c>
      <c r="F66" s="32">
        <f>F209*180/PI()*RStart30!$B$23</f>
        <v>12.9513737732698</v>
      </c>
      <c r="G66" s="32">
        <f>G209*180/PI()*RStart30!$B$23</f>
        <v>-10.9875384132176</v>
      </c>
      <c r="H66" s="32">
        <f>-H209*180/PI()*RStart30!$B$23</f>
        <v>17.6203777968307</v>
      </c>
      <c r="I66" s="58">
        <f t="shared" si="24"/>
        <v>1.64</v>
      </c>
      <c r="J66" s="24">
        <f>-TRUNC(K$3*J$3*(G$3-H$3*SIN((E66+J$9)*PI()/180)-SQRT(I$3^2-(E$3-F$3-H$3*COS((E66+J$9)*PI()/180))^2))/5)</f>
        <v>-36500</v>
      </c>
      <c r="K66" s="24">
        <f>-TRUNC(U$3*T$3*(Q$3-R$3*SIN((F66+K$9)*PI()/180)-SQRT(S$3^2-(O$3-P$3-R$3*COS((F66+K$9)*PI()/180))^2))/5)</f>
        <v>-22618</v>
      </c>
      <c r="L66" s="24">
        <f>-TRUNC(U$3*T$3*(Q$3-R$3*SIN((G66+L$9)*PI()/180)-SQRT(S$3^2-(O$3-P$3-R$3*COS((G66+L$9)*PI()/180))^2))/5)</f>
        <v>16418</v>
      </c>
      <c r="M66" s="25">
        <f>-TRUNC(K$3*J$3*(G$3-H$3*SIN((H66+M$9)*PI()/180)-SQRT(I$3^2-(E$3-F$3-H$3*COS((H66+M$9)*PI()/180))^2))/5)</f>
        <v>-21220</v>
      </c>
      <c r="N66" s="59">
        <f t="shared" si="2"/>
        <v>1.64</v>
      </c>
      <c r="O66" s="60">
        <f t="shared" si="29"/>
        <v>0</v>
      </c>
      <c r="P66" s="60">
        <f t="shared" si="30"/>
        <v>3750</v>
      </c>
      <c r="Q66" s="60">
        <f t="shared" si="31"/>
        <v>8274.99999999999</v>
      </c>
      <c r="R66" s="60">
        <f t="shared" si="32"/>
        <v>14050</v>
      </c>
      <c r="S66" s="1"/>
      <c r="T66" s="1">
        <f>RStart30!$T$25</f>
        <v>0.04</v>
      </c>
      <c r="U66" s="1"/>
      <c r="V66" s="1">
        <f t="shared" ref="V66:Y66" si="193">(O66-O65)/$T$25</f>
        <v>624.999999999999</v>
      </c>
      <c r="W66" s="1">
        <f t="shared" si="193"/>
        <v>-1250</v>
      </c>
      <c r="X66" s="1">
        <f t="shared" si="193"/>
        <v>-3750</v>
      </c>
      <c r="Y66" s="1">
        <f t="shared" si="193"/>
        <v>-5625</v>
      </c>
      <c r="AA66">
        <f t="shared" ref="AA66:AD66" si="194">V66-V67</f>
        <v>1875</v>
      </c>
      <c r="AB66">
        <f t="shared" si="194"/>
        <v>-1250</v>
      </c>
      <c r="AC66">
        <f t="shared" si="194"/>
        <v>8750</v>
      </c>
      <c r="AD66">
        <f t="shared" si="194"/>
        <v>13125</v>
      </c>
      <c r="AF66">
        <f t="shared" ref="AF66:AI66" si="195">AA66-AA67</f>
        <v>1875</v>
      </c>
      <c r="AG66">
        <f t="shared" si="195"/>
        <v>-1875</v>
      </c>
      <c r="AH66">
        <f t="shared" si="195"/>
        <v>-1874.99999999998</v>
      </c>
      <c r="AI66">
        <f t="shared" si="195"/>
        <v>-1875.00000000009</v>
      </c>
      <c r="AK66">
        <f t="shared" ref="AK66:AN66" si="196">AF66-AF67</f>
        <v>3750</v>
      </c>
      <c r="AL66">
        <f t="shared" si="196"/>
        <v>-1250</v>
      </c>
      <c r="AM66">
        <f t="shared" si="196"/>
        <v>-5624.99999999996</v>
      </c>
      <c r="AN66">
        <f t="shared" si="196"/>
        <v>-3750.00000000019</v>
      </c>
    </row>
    <row r="67" spans="1:40">
      <c r="A67">
        <v>3.60000000000001</v>
      </c>
      <c r="B67">
        <v>22.9975609756098</v>
      </c>
      <c r="C67">
        <v>-21.1577743902439</v>
      </c>
      <c r="D67" s="28">
        <f t="shared" si="28"/>
        <v>1.68</v>
      </c>
      <c r="E67" s="32">
        <f>-E210*180/PI()*RStart30!$B$23</f>
        <v>26.066958854906</v>
      </c>
      <c r="F67" s="32">
        <f>F210*180/PI()*RStart30!$B$23</f>
        <v>12.8700733539719</v>
      </c>
      <c r="G67" s="32">
        <f>G210*180/PI()*RStart30!$B$23</f>
        <v>-11.2195244408037</v>
      </c>
      <c r="H67" s="32">
        <f>-H210*180/PI()*RStart30!$B$23</f>
        <v>17.2951918186827</v>
      </c>
      <c r="I67" s="58">
        <f t="shared" si="24"/>
        <v>1.68</v>
      </c>
      <c r="J67" s="24">
        <f>-TRUNC(K$3*J$3*(G$3-H$3*SIN((E67+J$9)*PI()/180)-SQRT(I$3^2-(E$3-F$3-H$3*COS((E67+J$9)*PI()/180))^2))/5)</f>
        <v>-36502</v>
      </c>
      <c r="K67" s="24">
        <f>-TRUNC(U$3*T$3*(Q$3-R$3*SIN((F67+K$9)*PI()/180)-SQRT(S$3^2-(O$3-P$3-R$3*COS((F67+K$9)*PI()/180))^2))/5)</f>
        <v>-22468</v>
      </c>
      <c r="L67" s="24">
        <f>-TRUNC(U$3*T$3*(Q$3-R$3*SIN((G67+L$9)*PI()/180)-SQRT(S$3^2-(O$3-P$3-R$3*COS((G67+L$9)*PI()/180))^2))/5)</f>
        <v>16729</v>
      </c>
      <c r="M67" s="25">
        <f>-TRUNC(K$3*J$3*(G$3-H$3*SIN((H67+M$9)*PI()/180)-SQRT(I$3^2-(E$3-F$3-H$3*COS((H67+M$9)*PI()/180))^2))/5)</f>
        <v>-20688</v>
      </c>
      <c r="N67" s="59">
        <f t="shared" si="2"/>
        <v>1.68</v>
      </c>
      <c r="O67" s="60">
        <f t="shared" si="29"/>
        <v>-50</v>
      </c>
      <c r="P67" s="60">
        <f t="shared" si="30"/>
        <v>3750</v>
      </c>
      <c r="Q67" s="60">
        <f t="shared" si="31"/>
        <v>7774.99999999999</v>
      </c>
      <c r="R67" s="60">
        <f t="shared" si="32"/>
        <v>13300</v>
      </c>
      <c r="S67" s="1"/>
      <c r="T67" s="1">
        <f>RStart30!$T$25</f>
        <v>0.04</v>
      </c>
      <c r="U67" s="1"/>
      <c r="V67" s="1">
        <f t="shared" ref="V67:Y67" si="197">(O67-O66)/$T$25</f>
        <v>-1250</v>
      </c>
      <c r="W67" s="1">
        <f t="shared" si="197"/>
        <v>0</v>
      </c>
      <c r="X67" s="1">
        <f t="shared" si="197"/>
        <v>-12500</v>
      </c>
      <c r="Y67" s="1">
        <f t="shared" si="197"/>
        <v>-18750</v>
      </c>
      <c r="AA67">
        <f t="shared" ref="AA67:AD67" si="198">V67-V68</f>
        <v>0</v>
      </c>
      <c r="AB67">
        <f t="shared" si="198"/>
        <v>625</v>
      </c>
      <c r="AC67">
        <f t="shared" si="198"/>
        <v>10625</v>
      </c>
      <c r="AD67">
        <f t="shared" si="198"/>
        <v>15000</v>
      </c>
      <c r="AF67">
        <f t="shared" ref="AF67:AI67" si="199">AA67-AA68</f>
        <v>-1875</v>
      </c>
      <c r="AG67">
        <f t="shared" si="199"/>
        <v>-625</v>
      </c>
      <c r="AH67">
        <f t="shared" si="199"/>
        <v>3749.99999999998</v>
      </c>
      <c r="AI67">
        <f t="shared" si="199"/>
        <v>1875.00000000009</v>
      </c>
      <c r="AK67">
        <f t="shared" ref="AK67:AN67" si="200">AF67-AF68</f>
        <v>-4375</v>
      </c>
      <c r="AL67">
        <f t="shared" si="200"/>
        <v>-3125</v>
      </c>
      <c r="AM67">
        <f t="shared" si="200"/>
        <v>6249.99999999996</v>
      </c>
      <c r="AN67">
        <f t="shared" si="200"/>
        <v>-1874.99999999987</v>
      </c>
    </row>
    <row r="68" spans="1:40">
      <c r="A68">
        <v>3.61500000000001</v>
      </c>
      <c r="B68">
        <v>23.6185975609756</v>
      </c>
      <c r="C68">
        <v>-22.2361280487805</v>
      </c>
      <c r="D68" s="28">
        <f t="shared" si="28"/>
        <v>1.72</v>
      </c>
      <c r="E68" s="32">
        <f>-E211*180/PI()*RStart30!$B$23</f>
        <v>26.0691835354329</v>
      </c>
      <c r="F68" s="32">
        <f>F211*180/PI()*RStart30!$B$23</f>
        <v>12.7894030163614</v>
      </c>
      <c r="G68" s="32">
        <f>G211*180/PI()*RStart30!$B$23</f>
        <v>-11.4257215234394</v>
      </c>
      <c r="H68" s="32">
        <f>-H211*180/PI()*RStart30!$B$23</f>
        <v>17.0007206182415</v>
      </c>
      <c r="I68" s="58">
        <f t="shared" si="24"/>
        <v>1.72</v>
      </c>
      <c r="J68" s="24">
        <f>-TRUNC(K$3*J$3*(G$3-H$3*SIN((E68+J$9)*PI()/180)-SQRT(I$3^2-(E$3-F$3-H$3*COS((E68+J$9)*PI()/180))^2))/5)</f>
        <v>-36506</v>
      </c>
      <c r="K68" s="24">
        <f>-TRUNC(U$3*T$3*(Q$3-R$3*SIN((F68+K$9)*PI()/180)-SQRT(S$3^2-(O$3-P$3-R$3*COS((F68+K$9)*PI()/180))^2))/5)</f>
        <v>-22319</v>
      </c>
      <c r="L68" s="24">
        <f>-TRUNC(U$3*T$3*(Q$3-R$3*SIN((G68+L$9)*PI()/180)-SQRT(S$3^2-(O$3-P$3-R$3*COS((G68+L$9)*PI()/180))^2))/5)</f>
        <v>17003</v>
      </c>
      <c r="M68" s="25">
        <f>-TRUNC(K$3*J$3*(G$3-H$3*SIN((H68+M$9)*PI()/180)-SQRT(I$3^2-(E$3-F$3-H$3*COS((H68+M$9)*PI()/180))^2))/5)</f>
        <v>-20210</v>
      </c>
      <c r="N68" s="59">
        <f t="shared" si="2"/>
        <v>1.72</v>
      </c>
      <c r="O68" s="60">
        <f t="shared" si="29"/>
        <v>-99.9999999999999</v>
      </c>
      <c r="P68" s="60">
        <f t="shared" si="30"/>
        <v>3725</v>
      </c>
      <c r="Q68" s="60">
        <f t="shared" si="31"/>
        <v>6849.99999999999</v>
      </c>
      <c r="R68" s="60">
        <f t="shared" si="32"/>
        <v>11950</v>
      </c>
      <c r="S68" s="1"/>
      <c r="T68" s="1">
        <f>RStart30!$T$25</f>
        <v>0.04</v>
      </c>
      <c r="U68" s="1"/>
      <c r="V68" s="1">
        <f t="shared" ref="V68:Y68" si="201">(O68-O67)/$T$25</f>
        <v>-1250</v>
      </c>
      <c r="W68" s="1">
        <f t="shared" si="201"/>
        <v>-625</v>
      </c>
      <c r="X68" s="1">
        <f t="shared" si="201"/>
        <v>-23125</v>
      </c>
      <c r="Y68" s="1">
        <f t="shared" si="201"/>
        <v>-33750</v>
      </c>
      <c r="AA68">
        <f t="shared" ref="AA68:AD68" si="202">V68-V69</f>
        <v>1875</v>
      </c>
      <c r="AB68">
        <f t="shared" si="202"/>
        <v>1250</v>
      </c>
      <c r="AC68">
        <f t="shared" si="202"/>
        <v>6875</v>
      </c>
      <c r="AD68">
        <f t="shared" si="202"/>
        <v>13125</v>
      </c>
      <c r="AF68">
        <f t="shared" ref="AF68:AI68" si="203">AA68-AA69</f>
        <v>2500</v>
      </c>
      <c r="AG68">
        <f t="shared" si="203"/>
        <v>2500</v>
      </c>
      <c r="AH68">
        <f t="shared" si="203"/>
        <v>-2499.99999999998</v>
      </c>
      <c r="AI68">
        <f t="shared" si="203"/>
        <v>3749.99999999996</v>
      </c>
      <c r="AK68">
        <f t="shared" ref="AK68:AN68" si="204">AF68-AF69</f>
        <v>4375</v>
      </c>
      <c r="AL68">
        <f t="shared" si="204"/>
        <v>5000</v>
      </c>
      <c r="AM68">
        <f t="shared" si="204"/>
        <v>-6249.99999999996</v>
      </c>
      <c r="AN68">
        <f t="shared" si="204"/>
        <v>4374.99999999993</v>
      </c>
    </row>
    <row r="69" spans="1:40">
      <c r="A69">
        <v>3.63000000000001</v>
      </c>
      <c r="B69">
        <v>23.9858231707317</v>
      </c>
      <c r="C69">
        <v>-23.2632621951219</v>
      </c>
      <c r="D69" s="28">
        <f t="shared" si="28"/>
        <v>1.76</v>
      </c>
      <c r="E69" s="32">
        <f>-E212*180/PI()*RStart30!$B$23</f>
        <v>26.0734204437363</v>
      </c>
      <c r="F69" s="32">
        <f>F212*180/PI()*RStart30!$B$23</f>
        <v>12.7096446556733</v>
      </c>
      <c r="G69" s="32">
        <f>G212*180/PI()*RStart30!$B$23</f>
        <v>-11.5952656937797</v>
      </c>
      <c r="H69" s="32">
        <f>-H212*180/PI()*RStart30!$B$23</f>
        <v>16.7499957194867</v>
      </c>
      <c r="I69" s="58">
        <f t="shared" si="24"/>
        <v>1.76</v>
      </c>
      <c r="J69" s="24">
        <f>-TRUNC(K$3*J$3*(G$3-H$3*SIN((E69+J$9)*PI()/180)-SQRT(I$3^2-(E$3-F$3-H$3*COS((E69+J$9)*PI()/180))^2))/5)</f>
        <v>-36515</v>
      </c>
      <c r="K69" s="24">
        <f>-TRUNC(U$3*T$3*(Q$3-R$3*SIN((F69+K$9)*PI()/180)-SQRT(S$3^2-(O$3-P$3-R$3*COS((F69+K$9)*PI()/180))^2))/5)</f>
        <v>-22173</v>
      </c>
      <c r="L69" s="24">
        <f>-TRUNC(U$3*T$3*(Q$3-R$3*SIN((G69+L$9)*PI()/180)-SQRT(S$3^2-(O$3-P$3-R$3*COS((G69+L$9)*PI()/180))^2))/5)</f>
        <v>17229</v>
      </c>
      <c r="M69" s="25">
        <f>-TRUNC(K$3*J$3*(G$3-H$3*SIN((H69+M$9)*PI()/180)-SQRT(I$3^2-(E$3-F$3-H$3*COS((H69+M$9)*PI()/180))^2))/5)</f>
        <v>-19807</v>
      </c>
      <c r="N69" s="59">
        <f t="shared" si="2"/>
        <v>1.76</v>
      </c>
      <c r="O69" s="60">
        <f t="shared" si="29"/>
        <v>-225</v>
      </c>
      <c r="P69" s="60">
        <f t="shared" si="30"/>
        <v>3650</v>
      </c>
      <c r="Q69" s="60">
        <f t="shared" si="31"/>
        <v>5649.99999999999</v>
      </c>
      <c r="R69" s="60">
        <f t="shared" si="32"/>
        <v>10075</v>
      </c>
      <c r="S69" s="1"/>
      <c r="T69" s="1">
        <f>RStart30!$T$25</f>
        <v>0.04</v>
      </c>
      <c r="U69" s="1"/>
      <c r="V69" s="1">
        <f t="shared" ref="V69:Y69" si="205">(O69-O68)/$T$25</f>
        <v>-3125</v>
      </c>
      <c r="W69" s="1">
        <f t="shared" si="205"/>
        <v>-1875</v>
      </c>
      <c r="X69" s="1">
        <f t="shared" si="205"/>
        <v>-30000</v>
      </c>
      <c r="Y69" s="1">
        <f t="shared" si="205"/>
        <v>-46875</v>
      </c>
      <c r="AA69">
        <f t="shared" ref="AA69:AD69" si="206">V69-V70</f>
        <v>-625</v>
      </c>
      <c r="AB69">
        <f t="shared" si="206"/>
        <v>-1250</v>
      </c>
      <c r="AC69">
        <f t="shared" si="206"/>
        <v>9374.99999999998</v>
      </c>
      <c r="AD69">
        <f t="shared" si="206"/>
        <v>9375</v>
      </c>
      <c r="AF69">
        <f t="shared" ref="AF69:AI69" si="207">AA69-AA70</f>
        <v>-1875</v>
      </c>
      <c r="AG69">
        <f t="shared" si="207"/>
        <v>-2500</v>
      </c>
      <c r="AH69">
        <f t="shared" si="207"/>
        <v>3749.99999999998</v>
      </c>
      <c r="AI69">
        <f t="shared" si="207"/>
        <v>-624.999999999971</v>
      </c>
      <c r="AK69">
        <f t="shared" ref="AK69:AN69" si="208">AF69-AF70</f>
        <v>-1875</v>
      </c>
      <c r="AL69">
        <f t="shared" si="208"/>
        <v>-3750</v>
      </c>
      <c r="AM69">
        <f t="shared" si="208"/>
        <v>3749.99999999998</v>
      </c>
      <c r="AN69">
        <f t="shared" si="208"/>
        <v>-3749.99999999994</v>
      </c>
    </row>
    <row r="70" spans="1:40">
      <c r="A70">
        <v>3.64500000000001</v>
      </c>
      <c r="B70">
        <v>24.0704268292683</v>
      </c>
      <c r="C70">
        <v>-24.2391768292683</v>
      </c>
      <c r="D70" s="28">
        <f t="shared" si="28"/>
        <v>1.8</v>
      </c>
      <c r="E70" s="32">
        <f>-E213*180/PI()*RStart30!$B$23</f>
        <v>26.0802490120345</v>
      </c>
      <c r="F70" s="32">
        <f>F213*180/PI()*RStart30!$B$23</f>
        <v>12.631058050972</v>
      </c>
      <c r="G70" s="32">
        <f>G213*180/PI()*RStart30!$B$23</f>
        <v>-11.7186188661132</v>
      </c>
      <c r="H70" s="32">
        <f>-H213*180/PI()*RStart30!$B$23</f>
        <v>16.5545233181561</v>
      </c>
      <c r="I70" s="58">
        <f t="shared" si="24"/>
        <v>1.8</v>
      </c>
      <c r="J70" s="24">
        <f>-TRUNC(K$3*J$3*(G$3-H$3*SIN((E70+J$9)*PI()/180)-SQRT(I$3^2-(E$3-F$3-H$3*COS((E70+J$9)*PI()/180))^2))/5)</f>
        <v>-36528</v>
      </c>
      <c r="K70" s="24">
        <f>-TRUNC(U$3*T$3*(Q$3-R$3*SIN((F70+K$9)*PI()/180)-SQRT(S$3^2-(O$3-P$3-R$3*COS((F70+K$9)*PI()/180))^2))/5)</f>
        <v>-22028</v>
      </c>
      <c r="L70" s="24">
        <f>-TRUNC(U$3*T$3*(Q$3-R$3*SIN((G70+L$9)*PI()/180)-SQRT(S$3^2-(O$3-P$3-R$3*COS((G70+L$9)*PI()/180))^2))/5)</f>
        <v>17392</v>
      </c>
      <c r="M70" s="25">
        <f>-TRUNC(K$3*J$3*(G$3-H$3*SIN((H70+M$9)*PI()/180)-SQRT(I$3^2-(E$3-F$3-H$3*COS((H70+M$9)*PI()/180))^2))/5)</f>
        <v>-19494</v>
      </c>
      <c r="N70" s="59">
        <f t="shared" si="2"/>
        <v>1.8</v>
      </c>
      <c r="O70" s="60">
        <f t="shared" si="29"/>
        <v>-325</v>
      </c>
      <c r="P70" s="60">
        <f t="shared" si="30"/>
        <v>3625</v>
      </c>
      <c r="Q70" s="60">
        <f t="shared" si="31"/>
        <v>4075</v>
      </c>
      <c r="R70" s="60">
        <f t="shared" si="32"/>
        <v>7824.99999999999</v>
      </c>
      <c r="S70" s="1"/>
      <c r="T70" s="1">
        <f>RStart30!$T$25</f>
        <v>0.04</v>
      </c>
      <c r="U70" s="1"/>
      <c r="V70" s="1">
        <f t="shared" ref="V70:Y70" si="209">(O70-O69)/$T$25</f>
        <v>-2500</v>
      </c>
      <c r="W70" s="1">
        <f t="shared" si="209"/>
        <v>-625</v>
      </c>
      <c r="X70" s="1">
        <f t="shared" si="209"/>
        <v>-39375</v>
      </c>
      <c r="Y70" s="1">
        <f t="shared" si="209"/>
        <v>-56250</v>
      </c>
      <c r="AA70">
        <f t="shared" ref="AA70:AD70" si="210">V70-V71</f>
        <v>1250</v>
      </c>
      <c r="AB70">
        <f t="shared" si="210"/>
        <v>1250</v>
      </c>
      <c r="AC70">
        <f t="shared" si="210"/>
        <v>5625</v>
      </c>
      <c r="AD70">
        <f t="shared" si="210"/>
        <v>9999.99999999997</v>
      </c>
      <c r="AF70">
        <f t="shared" ref="AF70:AI70" si="211">AA70-AA71</f>
        <v>0</v>
      </c>
      <c r="AG70">
        <f t="shared" si="211"/>
        <v>1250</v>
      </c>
      <c r="AH70">
        <f t="shared" si="211"/>
        <v>0</v>
      </c>
      <c r="AI70">
        <f t="shared" si="211"/>
        <v>3124.99999999997</v>
      </c>
      <c r="AK70">
        <f t="shared" ref="AK70:AN70" si="212">AF70-AF71</f>
        <v>-1250</v>
      </c>
      <c r="AL70">
        <f t="shared" si="212"/>
        <v>1875</v>
      </c>
      <c r="AM70">
        <f t="shared" si="212"/>
        <v>0</v>
      </c>
      <c r="AN70">
        <f t="shared" si="212"/>
        <v>4374.99999999997</v>
      </c>
    </row>
    <row r="71" spans="1:40">
      <c r="A71">
        <v>3.66000000000001</v>
      </c>
      <c r="B71">
        <v>23.8440548780488</v>
      </c>
      <c r="C71">
        <v>-25.1620426829268</v>
      </c>
      <c r="D71" s="28">
        <f t="shared" si="28"/>
        <v>1.84</v>
      </c>
      <c r="E71" s="32">
        <f>-E214*180/PI()*RStart30!$B$23</f>
        <v>26.0902038099502</v>
      </c>
      <c r="F71" s="32">
        <f>F214*180/PI()*RStart30!$B$23</f>
        <v>12.5538814381088</v>
      </c>
      <c r="G71" s="32">
        <f>G214*180/PI()*RStart30!$B$23</f>
        <v>-11.7875174420481</v>
      </c>
      <c r="H71" s="32">
        <f>-H214*180/PI()*RStart30!$B$23</f>
        <v>16.4243392856932</v>
      </c>
      <c r="I71" s="58">
        <f t="shared" si="24"/>
        <v>1.84</v>
      </c>
      <c r="J71" s="24">
        <f>-TRUNC(K$3*J$3*(G$3-H$3*SIN((E71+J$9)*PI()/180)-SQRT(I$3^2-(E$3-F$3-H$3*COS((E71+J$9)*PI()/180))^2))/5)</f>
        <v>-36547</v>
      </c>
      <c r="K71" s="24">
        <f>-TRUNC(U$3*T$3*(Q$3-R$3*SIN((F71+K$9)*PI()/180)-SQRT(S$3^2-(O$3-P$3-R$3*COS((F71+K$9)*PI()/180))^2))/5)</f>
        <v>-21886</v>
      </c>
      <c r="L71" s="24">
        <f>-TRUNC(U$3*T$3*(Q$3-R$3*SIN((G71+L$9)*PI()/180)-SQRT(S$3^2-(O$3-P$3-R$3*COS((G71+L$9)*PI()/180))^2))/5)</f>
        <v>17483</v>
      </c>
      <c r="M71" s="25">
        <f>-TRUNC(K$3*J$3*(G$3-H$3*SIN((H71+M$9)*PI()/180)-SQRT(I$3^2-(E$3-F$3-H$3*COS((H71+M$9)*PI()/180))^2))/5)</f>
        <v>-19287</v>
      </c>
      <c r="N71" s="59">
        <f t="shared" si="2"/>
        <v>1.84</v>
      </c>
      <c r="O71" s="60">
        <f t="shared" si="29"/>
        <v>-475</v>
      </c>
      <c r="P71" s="60">
        <f t="shared" si="30"/>
        <v>3550</v>
      </c>
      <c r="Q71" s="60">
        <f t="shared" si="31"/>
        <v>2275</v>
      </c>
      <c r="R71" s="60">
        <f t="shared" si="32"/>
        <v>5175</v>
      </c>
      <c r="S71" s="1"/>
      <c r="T71" s="1">
        <f>RStart30!$T$25</f>
        <v>0.04</v>
      </c>
      <c r="U71" s="1"/>
      <c r="V71" s="1">
        <f t="shared" ref="V71:Y71" si="213">(O71-O70)/$T$25</f>
        <v>-3750</v>
      </c>
      <c r="W71" s="1">
        <f t="shared" si="213"/>
        <v>-1875</v>
      </c>
      <c r="X71" s="1">
        <f t="shared" si="213"/>
        <v>-45000</v>
      </c>
      <c r="Y71" s="1">
        <f t="shared" si="213"/>
        <v>-66249.9999999999</v>
      </c>
      <c r="AA71">
        <f t="shared" ref="AA71:AD71" si="214">V71-V72</f>
        <v>1250</v>
      </c>
      <c r="AB71">
        <f t="shared" si="214"/>
        <v>0</v>
      </c>
      <c r="AC71">
        <f t="shared" si="214"/>
        <v>5625</v>
      </c>
      <c r="AD71">
        <f t="shared" si="214"/>
        <v>6875</v>
      </c>
      <c r="AF71">
        <f t="shared" ref="AF71:AI71" si="215">AA71-AA72</f>
        <v>1250</v>
      </c>
      <c r="AG71">
        <f t="shared" si="215"/>
        <v>-625</v>
      </c>
      <c r="AH71">
        <f t="shared" si="215"/>
        <v>0</v>
      </c>
      <c r="AI71">
        <f t="shared" si="215"/>
        <v>-1250</v>
      </c>
      <c r="AK71">
        <f t="shared" ref="AK71:AN71" si="216">AF71-AF72</f>
        <v>1250</v>
      </c>
      <c r="AL71">
        <f t="shared" si="216"/>
        <v>-1875.00000000001</v>
      </c>
      <c r="AM71">
        <f t="shared" si="216"/>
        <v>-3125</v>
      </c>
      <c r="AN71">
        <f t="shared" si="216"/>
        <v>-4375</v>
      </c>
    </row>
    <row r="72" spans="1:40">
      <c r="A72">
        <v>3.67500000000001</v>
      </c>
      <c r="B72">
        <v>23.3272865853659</v>
      </c>
      <c r="C72">
        <v>-26.0496951219512</v>
      </c>
      <c r="D72" s="28">
        <f t="shared" si="28"/>
        <v>1.88</v>
      </c>
      <c r="E72" s="32">
        <f>-E215*180/PI()*RStart30!$B$23</f>
        <v>26.1037756904266</v>
      </c>
      <c r="F72" s="32">
        <f>F215*180/PI()*RStart30!$B$23</f>
        <v>12.478331968088</v>
      </c>
      <c r="G72" s="32">
        <f>G215*180/PI()*RStart30!$B$23</f>
        <v>-11.7949205151275</v>
      </c>
      <c r="H72" s="32">
        <f>-H215*180/PI()*RStart30!$B$23</f>
        <v>16.3680630845766</v>
      </c>
      <c r="I72" s="58">
        <f t="shared" si="24"/>
        <v>1.88</v>
      </c>
      <c r="J72" s="24">
        <f>-TRUNC(K$3*J$3*(G$3-H$3*SIN((E72+J$9)*PI()/180)-SQRT(I$3^2-(E$3-F$3-H$3*COS((E72+J$9)*PI()/180))^2))/5)</f>
        <v>-36574</v>
      </c>
      <c r="K72" s="24">
        <f>-TRUNC(U$3*T$3*(Q$3-R$3*SIN((F72+K$9)*PI()/180)-SQRT(S$3^2-(O$3-P$3-R$3*COS((F72+K$9)*PI()/180))^2))/5)</f>
        <v>-21747</v>
      </c>
      <c r="L72" s="24">
        <f>-TRUNC(U$3*T$3*(Q$3-R$3*SIN((G72+L$9)*PI()/180)-SQRT(S$3^2-(O$3-P$3-R$3*COS((G72+L$9)*PI()/180))^2))/5)</f>
        <v>17493</v>
      </c>
      <c r="M72" s="25">
        <f>-TRUNC(K$3*J$3*(G$3-H$3*SIN((H72+M$9)*PI()/180)-SQRT(I$3^2-(E$3-F$3-H$3*COS((H72+M$9)*PI()/180))^2))/5)</f>
        <v>-19197</v>
      </c>
      <c r="N72" s="59">
        <f t="shared" si="2"/>
        <v>1.88</v>
      </c>
      <c r="O72" s="60">
        <f t="shared" si="29"/>
        <v>-674.999999999999</v>
      </c>
      <c r="P72" s="60">
        <f t="shared" si="30"/>
        <v>3475</v>
      </c>
      <c r="Q72" s="60">
        <f t="shared" si="31"/>
        <v>250</v>
      </c>
      <c r="R72" s="60">
        <f t="shared" si="32"/>
        <v>2250</v>
      </c>
      <c r="S72" s="1"/>
      <c r="T72" s="1">
        <f>RStart30!$T$25</f>
        <v>0.04</v>
      </c>
      <c r="U72" s="1"/>
      <c r="V72" s="1">
        <f t="shared" ref="V72:Y72" si="217">(O72-O71)/$T$25</f>
        <v>-5000</v>
      </c>
      <c r="W72" s="1">
        <f t="shared" si="217"/>
        <v>-1875</v>
      </c>
      <c r="X72" s="1">
        <f t="shared" si="217"/>
        <v>-50625</v>
      </c>
      <c r="Y72" s="1">
        <f t="shared" si="217"/>
        <v>-73124.9999999999</v>
      </c>
      <c r="AA72">
        <f t="shared" ref="AA72:AD72" si="218">V72-V73</f>
        <v>0</v>
      </c>
      <c r="AB72">
        <f t="shared" si="218"/>
        <v>625</v>
      </c>
      <c r="AC72">
        <f t="shared" si="218"/>
        <v>5625</v>
      </c>
      <c r="AD72">
        <f t="shared" si="218"/>
        <v>8125</v>
      </c>
      <c r="AF72">
        <f t="shared" ref="AF72:AI72" si="219">AA72-AA73</f>
        <v>0</v>
      </c>
      <c r="AG72">
        <f t="shared" si="219"/>
        <v>1250.00000000001</v>
      </c>
      <c r="AH72">
        <f t="shared" si="219"/>
        <v>3125</v>
      </c>
      <c r="AI72">
        <f t="shared" si="219"/>
        <v>3125</v>
      </c>
      <c r="AK72">
        <f t="shared" ref="AK72:AN72" si="220">AF72-AF73</f>
        <v>1250.00000000018</v>
      </c>
      <c r="AL72">
        <f t="shared" si="220"/>
        <v>3124.99999999959</v>
      </c>
      <c r="AM72">
        <f t="shared" si="220"/>
        <v>5625.00000000093</v>
      </c>
      <c r="AN72">
        <f t="shared" si="220"/>
        <v>4375.00000000112</v>
      </c>
    </row>
    <row r="73" spans="1:40">
      <c r="A73">
        <v>3.69000000000001</v>
      </c>
      <c r="B73">
        <v>22.5077743902439</v>
      </c>
      <c r="C73">
        <v>-26.8916158536585</v>
      </c>
      <c r="D73" s="28">
        <f t="shared" si="28"/>
        <v>1.92</v>
      </c>
      <c r="E73" s="32">
        <f>-E216*180/PI()*RStart30!$B$23</f>
        <v>26.1214129929383</v>
      </c>
      <c r="F73" s="32">
        <f>F216*180/PI()*RStart30!$B$23</f>
        <v>12.4046063373207</v>
      </c>
      <c r="G73" s="32">
        <f>G216*180/PI()*RStart30!$B$23</f>
        <v>-11.7349581900359</v>
      </c>
      <c r="H73" s="32">
        <f>-H216*180/PI()*RStart30!$B$23</f>
        <v>16.3929525430844</v>
      </c>
      <c r="I73" s="58">
        <f t="shared" si="24"/>
        <v>1.92</v>
      </c>
      <c r="J73" s="24">
        <f>-TRUNC(K$3*J$3*(G$3-H$3*SIN((E73+J$9)*PI()/180)-SQRT(I$3^2-(E$3-F$3-H$3*COS((E73+J$9)*PI()/180))^2))/5)</f>
        <v>-36609</v>
      </c>
      <c r="K73" s="24">
        <f>-TRUNC(U$3*T$3*(Q$3-R$3*SIN((F73+K$9)*PI()/180)-SQRT(S$3^2-(O$3-P$3-R$3*COS((F73+K$9)*PI()/180))^2))/5)</f>
        <v>-21612</v>
      </c>
      <c r="L73" s="24">
        <f>-TRUNC(U$3*T$3*(Q$3-R$3*SIN((G73+L$9)*PI()/180)-SQRT(S$3^2-(O$3-P$3-R$3*COS((G73+L$9)*PI()/180))^2))/5)</f>
        <v>17413</v>
      </c>
      <c r="M73" s="25">
        <f>-TRUNC(K$3*J$3*(G$3-H$3*SIN((H73+M$9)*PI()/180)-SQRT(I$3^2-(E$3-F$3-H$3*COS((H73+M$9)*PI()/180))^2))/5)</f>
        <v>-19237</v>
      </c>
      <c r="N73" s="59">
        <f t="shared" si="2"/>
        <v>1.92</v>
      </c>
      <c r="O73" s="60">
        <f t="shared" si="29"/>
        <v>-874.999999999999</v>
      </c>
      <c r="P73" s="60">
        <f t="shared" si="30"/>
        <v>3375</v>
      </c>
      <c r="Q73" s="60">
        <f t="shared" si="31"/>
        <v>-2000</v>
      </c>
      <c r="R73" s="60">
        <f t="shared" si="32"/>
        <v>-999.999999999999</v>
      </c>
      <c r="S73" s="1"/>
      <c r="T73" s="1">
        <f>RStart30!$T$25</f>
        <v>0.04</v>
      </c>
      <c r="U73" s="1"/>
      <c r="V73" s="1">
        <f t="shared" ref="V73:Y73" si="221">(O73-O72)/$T$25</f>
        <v>-4999.99999999999</v>
      </c>
      <c r="W73" s="1">
        <f t="shared" si="221"/>
        <v>-2500</v>
      </c>
      <c r="X73" s="1">
        <f t="shared" si="221"/>
        <v>-56250</v>
      </c>
      <c r="Y73" s="1">
        <f t="shared" si="221"/>
        <v>-81249.9999999999</v>
      </c>
      <c r="AA73">
        <f t="shared" ref="AA73:AD73" si="222">V73-V74</f>
        <v>0</v>
      </c>
      <c r="AB73">
        <f t="shared" si="222"/>
        <v>-625.000000000011</v>
      </c>
      <c r="AC73">
        <f t="shared" si="222"/>
        <v>2500</v>
      </c>
      <c r="AD73">
        <f t="shared" si="222"/>
        <v>5000</v>
      </c>
      <c r="AF73">
        <f t="shared" ref="AF73:AI73" si="223">AA73-AA74</f>
        <v>-1250.00000000018</v>
      </c>
      <c r="AG73">
        <f t="shared" si="223"/>
        <v>-1874.99999999958</v>
      </c>
      <c r="AH73">
        <f t="shared" si="223"/>
        <v>-2500.00000000093</v>
      </c>
      <c r="AI73">
        <f t="shared" si="223"/>
        <v>-1250.00000000112</v>
      </c>
      <c r="AK73">
        <f t="shared" ref="AK73:AN73" si="224">AF73-AF74</f>
        <v>-2500.00000000072</v>
      </c>
      <c r="AL73">
        <f t="shared" si="224"/>
        <v>-4374.99999999826</v>
      </c>
      <c r="AM73">
        <f t="shared" si="224"/>
        <v>-4375.00000000377</v>
      </c>
      <c r="AN73">
        <f t="shared" si="224"/>
        <v>-3125.00000000453</v>
      </c>
    </row>
    <row r="74" spans="1:40">
      <c r="A74">
        <v>3.70500000000001</v>
      </c>
      <c r="B74">
        <v>21.4175304878049</v>
      </c>
      <c r="C74">
        <v>-27.6873475609756</v>
      </c>
      <c r="D74" s="28">
        <f t="shared" si="28"/>
        <v>1.96</v>
      </c>
      <c r="E74" s="32">
        <f>-E217*180/PI()*RStart30!$B$23</f>
        <v>26.1435222883368</v>
      </c>
      <c r="F74" s="32">
        <f>F217*180/PI()*RStart30!$B$23</f>
        <v>12.3328809595119</v>
      </c>
      <c r="G74" s="32">
        <f>G217*180/PI()*RStart30!$B$23</f>
        <v>-11.6028802455812</v>
      </c>
      <c r="H74" s="32">
        <f>-H217*180/PI()*RStart30!$B$23</f>
        <v>16.5049580571022</v>
      </c>
      <c r="I74" s="58">
        <f t="shared" si="24"/>
        <v>1.96</v>
      </c>
      <c r="J74" s="24">
        <f>-TRUNC(K$3*J$3*(G$3-H$3*SIN((E74+J$9)*PI()/180)-SQRT(I$3^2-(E$3-F$3-H$3*COS((E74+J$9)*PI()/180))^2))/5)</f>
        <v>-36652</v>
      </c>
      <c r="K74" s="24">
        <f>-TRUNC(U$3*T$3*(Q$3-R$3*SIN((F74+K$9)*PI()/180)-SQRT(S$3^2-(O$3-P$3-R$3*COS((F74+K$9)*PI()/180))^2))/5)</f>
        <v>-21480</v>
      </c>
      <c r="L74" s="24">
        <f>-TRUNC(U$3*T$3*(Q$3-R$3*SIN((G74+L$9)*PI()/180)-SQRT(S$3^2-(O$3-P$3-R$3*COS((G74+L$9)*PI()/180))^2))/5)</f>
        <v>17239</v>
      </c>
      <c r="M74" s="25">
        <f>-TRUNC(K$3*J$3*(G$3-H$3*SIN((H74+M$9)*PI()/180)-SQRT(I$3^2-(E$3-F$3-H$3*COS((H74+M$9)*PI()/180))^2))/5)</f>
        <v>-19415</v>
      </c>
      <c r="N74" s="59">
        <f t="shared" si="2"/>
        <v>1.96</v>
      </c>
      <c r="O74" s="60">
        <f t="shared" si="29"/>
        <v>-1075</v>
      </c>
      <c r="P74" s="60">
        <f t="shared" si="30"/>
        <v>3300</v>
      </c>
      <c r="Q74" s="60">
        <f t="shared" si="31"/>
        <v>-4350</v>
      </c>
      <c r="R74" s="60">
        <f t="shared" si="32"/>
        <v>-4450</v>
      </c>
      <c r="S74" s="1"/>
      <c r="T74" s="1">
        <f>RStart30!$T$25</f>
        <v>0.04</v>
      </c>
      <c r="U74" s="1"/>
      <c r="V74" s="1">
        <f t="shared" ref="V74:Y74" si="225">(O74-O73)/$T$25</f>
        <v>-5000</v>
      </c>
      <c r="W74" s="1">
        <f t="shared" si="225"/>
        <v>-1874.99999999999</v>
      </c>
      <c r="X74" s="1">
        <f t="shared" si="225"/>
        <v>-58750</v>
      </c>
      <c r="Y74" s="1">
        <f t="shared" si="225"/>
        <v>-86249.9999999999</v>
      </c>
      <c r="AA74">
        <f t="shared" ref="AA74:AD74" si="226">V74-V75</f>
        <v>1250.00000000018</v>
      </c>
      <c r="AB74">
        <f t="shared" si="226"/>
        <v>1249.99999999957</v>
      </c>
      <c r="AC74">
        <f t="shared" si="226"/>
        <v>5000.00000000093</v>
      </c>
      <c r="AD74">
        <f t="shared" si="226"/>
        <v>6250.00000000112</v>
      </c>
      <c r="AF74">
        <f t="shared" ref="AF74:AI74" si="227">AA74-AA75</f>
        <v>1250.00000000054</v>
      </c>
      <c r="AG74">
        <f t="shared" si="227"/>
        <v>2499.99999999868</v>
      </c>
      <c r="AH74">
        <f t="shared" si="227"/>
        <v>1875.00000000284</v>
      </c>
      <c r="AI74">
        <f t="shared" si="227"/>
        <v>1875.00000000341</v>
      </c>
      <c r="AK74">
        <f t="shared" ref="AK74:AN74" si="228">AF74-AF75</f>
        <v>1875.00000000109</v>
      </c>
      <c r="AL74">
        <f t="shared" si="228"/>
        <v>4999.99999999735</v>
      </c>
      <c r="AM74">
        <f t="shared" si="228"/>
        <v>625.000000005719</v>
      </c>
      <c r="AN74">
        <f t="shared" si="228"/>
        <v>2500.00000000684</v>
      </c>
    </row>
    <row r="75" spans="1:40">
      <c r="A75">
        <v>3.72000000000001</v>
      </c>
      <c r="B75">
        <v>20.0675304878049</v>
      </c>
      <c r="C75">
        <v>-28.4483231707317</v>
      </c>
      <c r="D75" s="28">
        <f t="shared" si="28"/>
        <v>2</v>
      </c>
      <c r="E75" s="32">
        <f>-E218*180/PI()*RStart30!$B$23</f>
        <v>26.1704694674701</v>
      </c>
      <c r="F75" s="32">
        <f>F218*180/PI()*RStart30!$B$23</f>
        <v>12.2633129396891</v>
      </c>
      <c r="G75" s="32">
        <f>G218*180/PI()*RStart30!$B$23</f>
        <v>-11.3950041101268</v>
      </c>
      <c r="H75" s="32">
        <f>-H218*180/PI()*RStart30!$B$23</f>
        <v>16.7087771930008</v>
      </c>
      <c r="I75" s="58">
        <f t="shared" si="24"/>
        <v>2</v>
      </c>
      <c r="J75" s="24">
        <f>-TRUNC(K$3*J$3*(G$3-H$3*SIN((E75+J$9)*PI()/180)-SQRT(I$3^2-(E$3-F$3-H$3*COS((E75+J$9)*PI()/180))^2))/5)</f>
        <v>-36705</v>
      </c>
      <c r="K75" s="24">
        <f>-TRUNC(U$3*T$3*(Q$3-R$3*SIN((F75+K$9)*PI()/180)-SQRT(S$3^2-(O$3-P$3-R$3*COS((F75+K$9)*PI()/180))^2))/5)</f>
        <v>-21353</v>
      </c>
      <c r="L75" s="24">
        <f>-TRUNC(U$3*T$3*(Q$3-R$3*SIN((G75+L$9)*PI()/180)-SQRT(S$3^2-(O$3-P$3-R$3*COS((G75+L$9)*PI()/180))^2))/5)</f>
        <v>16963</v>
      </c>
      <c r="M75" s="25">
        <f>-TRUNC(K$3*J$3*(G$3-H$3*SIN((H75+M$9)*PI()/180)-SQRT(I$3^2-(E$3-F$3-H$3*COS((H75+M$9)*PI()/180))^2))/5)</f>
        <v>-19741</v>
      </c>
      <c r="N75" s="59">
        <f t="shared" ref="N75:N138" si="229">I75</f>
        <v>2</v>
      </c>
      <c r="O75" s="60">
        <f t="shared" si="29"/>
        <v>-1325.00000000001</v>
      </c>
      <c r="P75" s="60">
        <f t="shared" si="30"/>
        <v>3175.00000000002</v>
      </c>
      <c r="Q75" s="60">
        <f t="shared" si="31"/>
        <v>-6900.00000000003</v>
      </c>
      <c r="R75" s="60">
        <f t="shared" si="32"/>
        <v>-8150.00000000004</v>
      </c>
      <c r="S75" s="1"/>
      <c r="T75" s="1">
        <f>RStart30!$T$25</f>
        <v>0.04</v>
      </c>
      <c r="U75" s="1"/>
      <c r="V75" s="1">
        <f t="shared" ref="V75:Y75" si="230">(O75-O74)/$T$25</f>
        <v>-6250.00000000018</v>
      </c>
      <c r="W75" s="1">
        <f t="shared" si="230"/>
        <v>-3124.99999999956</v>
      </c>
      <c r="X75" s="1">
        <f t="shared" si="230"/>
        <v>-63750.0000000009</v>
      </c>
      <c r="Y75" s="1">
        <f t="shared" si="230"/>
        <v>-92500.000000001</v>
      </c>
      <c r="AA75">
        <f t="shared" ref="AA75:AD75" si="231">V75-V76</f>
        <v>-3.63797880709171e-10</v>
      </c>
      <c r="AB75">
        <f t="shared" si="231"/>
        <v>-1249.99999999911</v>
      </c>
      <c r="AC75">
        <f t="shared" si="231"/>
        <v>3124.99999999809</v>
      </c>
      <c r="AD75">
        <f t="shared" si="231"/>
        <v>4374.99999999772</v>
      </c>
      <c r="AF75">
        <f t="shared" ref="AF75:AI75" si="232">AA75-AA76</f>
        <v>-625.000000000546</v>
      </c>
      <c r="AG75">
        <f t="shared" si="232"/>
        <v>-2499.99999999867</v>
      </c>
      <c r="AH75">
        <f t="shared" si="232"/>
        <v>1249.99999999712</v>
      </c>
      <c r="AI75">
        <f t="shared" si="232"/>
        <v>-625.000000003434</v>
      </c>
      <c r="AK75">
        <f t="shared" ref="AK75:AN75" si="233">AF75-AF76</f>
        <v>-1250.00000000073</v>
      </c>
      <c r="AL75">
        <f t="shared" si="233"/>
        <v>-3749.99999999823</v>
      </c>
      <c r="AM75">
        <f t="shared" si="233"/>
        <v>2499.99999999614</v>
      </c>
      <c r="AN75">
        <f t="shared" si="233"/>
        <v>-625.000000004584</v>
      </c>
    </row>
    <row r="76" spans="1:40">
      <c r="A76">
        <v>3.73500000000001</v>
      </c>
      <c r="B76">
        <v>18.4545731707317</v>
      </c>
      <c r="C76">
        <v>-29.1626524390244</v>
      </c>
      <c r="D76" s="28">
        <f t="shared" si="28"/>
        <v>2.04</v>
      </c>
      <c r="E76" s="32">
        <f>-E219*180/PI()*RStart30!$B$23</f>
        <v>26.202580944394</v>
      </c>
      <c r="F76" s="32">
        <f>F219*180/PI()*RStart30!$B$23</f>
        <v>12.1960400742021</v>
      </c>
      <c r="G76" s="32">
        <f>G219*180/PI()*RStart30!$B$23</f>
        <v>-11.108663581869</v>
      </c>
      <c r="H76" s="32">
        <f>-H219*180/PI()*RStart30!$B$23</f>
        <v>17.0079088894434</v>
      </c>
      <c r="I76" s="58">
        <f t="shared" si="24"/>
        <v>2.04</v>
      </c>
      <c r="J76" s="24">
        <f>-TRUNC(K$3*J$3*(G$3-H$3*SIN((E76+J$9)*PI()/180)-SQRT(I$3^2-(E$3-F$3-H$3*COS((E76+J$9)*PI()/180))^2))/5)</f>
        <v>-36768</v>
      </c>
      <c r="K76" s="24">
        <f>-TRUNC(U$3*T$3*(Q$3-R$3*SIN((F76+K$9)*PI()/180)-SQRT(S$3^2-(O$3-P$3-R$3*COS((F76+K$9)*PI()/180))^2))/5)</f>
        <v>-21229</v>
      </c>
      <c r="L76" s="24">
        <f>-TRUNC(U$3*T$3*(Q$3-R$3*SIN((G76+L$9)*PI()/180)-SQRT(S$3^2-(O$3-P$3-R$3*COS((G76+L$9)*PI()/180))^2))/5)</f>
        <v>16580</v>
      </c>
      <c r="M76" s="25">
        <f>-TRUNC(K$3*J$3*(G$3-H$3*SIN((H76+M$9)*PI()/180)-SQRT(I$3^2-(E$3-F$3-H$3*COS((H76+M$9)*PI()/180))^2))/5)</f>
        <v>-20222</v>
      </c>
      <c r="N76" s="59">
        <f t="shared" si="229"/>
        <v>2.04</v>
      </c>
      <c r="O76" s="60">
        <f t="shared" si="29"/>
        <v>-1575</v>
      </c>
      <c r="P76" s="60">
        <f t="shared" si="30"/>
        <v>3100</v>
      </c>
      <c r="Q76" s="60">
        <f t="shared" si="31"/>
        <v>-9574.99999999999</v>
      </c>
      <c r="R76" s="60">
        <f t="shared" si="32"/>
        <v>-12025</v>
      </c>
      <c r="S76" s="1"/>
      <c r="T76" s="1">
        <f>RStart30!$T$25</f>
        <v>0.04</v>
      </c>
      <c r="U76" s="1"/>
      <c r="V76" s="1">
        <f t="shared" ref="V76:Y76" si="234">(O76-O75)/$T$25</f>
        <v>-6249.99999999981</v>
      </c>
      <c r="W76" s="1">
        <f t="shared" si="234"/>
        <v>-1875.00000000044</v>
      </c>
      <c r="X76" s="1">
        <f t="shared" si="234"/>
        <v>-66874.999999999</v>
      </c>
      <c r="Y76" s="1">
        <f t="shared" si="234"/>
        <v>-96874.9999999988</v>
      </c>
      <c r="AA76">
        <f t="shared" ref="AA76:AD76" si="235">V76-V77</f>
        <v>625.000000000182</v>
      </c>
      <c r="AB76">
        <f t="shared" si="235"/>
        <v>1249.99999999956</v>
      </c>
      <c r="AC76">
        <f t="shared" si="235"/>
        <v>1875.00000000097</v>
      </c>
      <c r="AD76">
        <f t="shared" si="235"/>
        <v>5000.00000000115</v>
      </c>
      <c r="AF76">
        <f t="shared" ref="AF76:AI76" si="236">AA76-AA77</f>
        <v>625.000000000182</v>
      </c>
      <c r="AG76">
        <f t="shared" si="236"/>
        <v>1249.99999999956</v>
      </c>
      <c r="AH76">
        <f t="shared" si="236"/>
        <v>-1249.99999999903</v>
      </c>
      <c r="AI76">
        <f t="shared" si="236"/>
        <v>1.14960130304098e-9</v>
      </c>
      <c r="AK76">
        <f t="shared" ref="AK76:AN76" si="237">AF76-AF77</f>
        <v>1250.00000000018</v>
      </c>
      <c r="AL76">
        <f t="shared" si="237"/>
        <v>1249.99999999955</v>
      </c>
      <c r="AM76">
        <f t="shared" si="237"/>
        <v>-3124.99999999903</v>
      </c>
      <c r="AN76">
        <f t="shared" si="237"/>
        <v>-1249.99999999885</v>
      </c>
    </row>
    <row r="77" spans="1:40">
      <c r="A77">
        <v>3.75000000000001</v>
      </c>
      <c r="B77">
        <v>16.6074695121951</v>
      </c>
      <c r="C77">
        <v>-29.8198170731707</v>
      </c>
      <c r="D77" s="28">
        <f t="shared" si="28"/>
        <v>2.08</v>
      </c>
      <c r="E77" s="32">
        <f>-E220*180/PI()*RStart30!$B$23</f>
        <v>26.2401444012174</v>
      </c>
      <c r="F77" s="32">
        <f>F220*180/PI()*RStart30!$B$23</f>
        <v>12.1311818247511</v>
      </c>
      <c r="G77" s="32">
        <f>G220*180/PI()*RStart30!$B$23</f>
        <v>-10.7421570907475</v>
      </c>
      <c r="H77" s="32">
        <f>-H220*180/PI()*RStart30!$B$23</f>
        <v>17.4047081175596</v>
      </c>
      <c r="I77" s="58">
        <f t="shared" si="24"/>
        <v>2.08</v>
      </c>
      <c r="J77" s="24">
        <f>-TRUNC(K$3*J$3*(G$3-H$3*SIN((E77+J$9)*PI()/180)-SQRT(I$3^2-(E$3-F$3-H$3*COS((E77+J$9)*PI()/180))^2))/5)</f>
        <v>-36842</v>
      </c>
      <c r="K77" s="24">
        <f>-TRUNC(U$3*T$3*(Q$3-R$3*SIN((F77+K$9)*PI()/180)-SQRT(S$3^2-(O$3-P$3-R$3*COS((F77+K$9)*PI()/180))^2))/5)</f>
        <v>-21110</v>
      </c>
      <c r="L77" s="24">
        <f>-TRUNC(U$3*T$3*(Q$3-R$3*SIN((G77+L$9)*PI()/180)-SQRT(S$3^2-(O$3-P$3-R$3*COS((G77+L$9)*PI()/180))^2))/5)</f>
        <v>16087</v>
      </c>
      <c r="M77" s="25">
        <f>-TRUNC(K$3*J$3*(G$3-H$3*SIN((H77+M$9)*PI()/180)-SQRT(I$3^2-(E$3-F$3-H$3*COS((H77+M$9)*PI()/180))^2))/5)</f>
        <v>-20866</v>
      </c>
      <c r="N77" s="59">
        <f t="shared" si="229"/>
        <v>2.08</v>
      </c>
      <c r="O77" s="60">
        <f t="shared" si="29"/>
        <v>-1850</v>
      </c>
      <c r="P77" s="60">
        <f t="shared" si="30"/>
        <v>2975</v>
      </c>
      <c r="Q77" s="60">
        <f t="shared" si="31"/>
        <v>-12325</v>
      </c>
      <c r="R77" s="60">
        <f t="shared" si="32"/>
        <v>-16100</v>
      </c>
      <c r="S77" s="1"/>
      <c r="T77" s="1">
        <f>RStart30!$T$25</f>
        <v>0.04</v>
      </c>
      <c r="U77" s="1"/>
      <c r="V77" s="1">
        <f t="shared" ref="V77:Y77" si="238">(O77-O76)/$T$25</f>
        <v>-6874.99999999999</v>
      </c>
      <c r="W77" s="1">
        <f t="shared" si="238"/>
        <v>-3125</v>
      </c>
      <c r="X77" s="1">
        <f t="shared" si="238"/>
        <v>-68750</v>
      </c>
      <c r="Y77" s="1">
        <f t="shared" si="238"/>
        <v>-101875</v>
      </c>
      <c r="AA77">
        <f t="shared" ref="AA77:AD77" si="239">V77-V78</f>
        <v>0</v>
      </c>
      <c r="AB77">
        <f t="shared" si="239"/>
        <v>0</v>
      </c>
      <c r="AC77">
        <f t="shared" si="239"/>
        <v>3125</v>
      </c>
      <c r="AD77">
        <f t="shared" si="239"/>
        <v>5000</v>
      </c>
      <c r="AF77">
        <f t="shared" ref="AF77:AI77" si="240">AA77-AA78</f>
        <v>-624.999999999994</v>
      </c>
      <c r="AG77">
        <f t="shared" si="240"/>
        <v>1.13686837721616e-11</v>
      </c>
      <c r="AH77">
        <f t="shared" si="240"/>
        <v>1875</v>
      </c>
      <c r="AI77">
        <f t="shared" si="240"/>
        <v>1250</v>
      </c>
      <c r="AK77">
        <f t="shared" ref="AK77:AN77" si="241">AF77-AF78</f>
        <v>-1249.99999999998</v>
      </c>
      <c r="AL77">
        <f t="shared" si="241"/>
        <v>-624.999999999966</v>
      </c>
      <c r="AM77">
        <f t="shared" si="241"/>
        <v>2499.99999999996</v>
      </c>
      <c r="AN77">
        <f t="shared" si="241"/>
        <v>625</v>
      </c>
    </row>
    <row r="78" spans="1:40">
      <c r="A78">
        <v>3.76500000000001</v>
      </c>
      <c r="B78">
        <v>14.5719512195122</v>
      </c>
      <c r="C78">
        <v>-30.4275914634146</v>
      </c>
      <c r="D78" s="28">
        <f t="shared" si="28"/>
        <v>2.12</v>
      </c>
      <c r="E78" s="32">
        <f>-E221*180/PI()*RStart30!$B$23</f>
        <v>26.2834099913138</v>
      </c>
      <c r="F78" s="32">
        <f>F221*180/PI()*RStart30!$B$23</f>
        <v>12.06883954757</v>
      </c>
      <c r="G78" s="32">
        <f>G221*180/PI()*RStart30!$B$23</f>
        <v>-10.2946960749492</v>
      </c>
      <c r="H78" s="32">
        <f>-H221*180/PI()*RStart30!$B$23</f>
        <v>17.9004401400484</v>
      </c>
      <c r="I78" s="58">
        <f t="shared" si="24"/>
        <v>2.12</v>
      </c>
      <c r="J78" s="24">
        <f>-TRUNC(K$3*J$3*(G$3-H$3*SIN((E78+J$9)*PI()/180)-SQRT(I$3^2-(E$3-F$3-H$3*COS((E78+J$9)*PI()/180))^2))/5)</f>
        <v>-36927</v>
      </c>
      <c r="K78" s="24">
        <f>-TRUNC(U$3*T$3*(Q$3-R$3*SIN((F78+K$9)*PI()/180)-SQRT(S$3^2-(O$3-P$3-R$3*COS((F78+K$9)*PI()/180))^2))/5)</f>
        <v>-20996</v>
      </c>
      <c r="L78" s="24">
        <f>-TRUNC(U$3*T$3*(Q$3-R$3*SIN((G78+L$9)*PI()/180)-SQRT(S$3^2-(O$3-P$3-R$3*COS((G78+L$9)*PI()/180))^2))/5)</f>
        <v>15479</v>
      </c>
      <c r="M78" s="25">
        <f>-TRUNC(K$3*J$3*(G$3-H$3*SIN((H78+M$9)*PI()/180)-SQRT(I$3^2-(E$3-F$3-H$3*COS((H78+M$9)*PI()/180))^2))/5)</f>
        <v>-21681</v>
      </c>
      <c r="N78" s="59">
        <f t="shared" si="229"/>
        <v>2.12</v>
      </c>
      <c r="O78" s="60">
        <f t="shared" si="29"/>
        <v>-2125</v>
      </c>
      <c r="P78" s="60">
        <f t="shared" si="30"/>
        <v>2850</v>
      </c>
      <c r="Q78" s="60">
        <f t="shared" si="31"/>
        <v>-15200</v>
      </c>
      <c r="R78" s="60">
        <f t="shared" si="32"/>
        <v>-20375</v>
      </c>
      <c r="S78" s="1"/>
      <c r="T78" s="1">
        <f>RStart30!$T$25</f>
        <v>0.04</v>
      </c>
      <c r="U78" s="1"/>
      <c r="V78" s="1">
        <f t="shared" ref="V78:Y78" si="242">(O78-O77)/$T$25</f>
        <v>-6874.99999999999</v>
      </c>
      <c r="W78" s="1">
        <f t="shared" si="242"/>
        <v>-3125</v>
      </c>
      <c r="X78" s="1">
        <f t="shared" si="242"/>
        <v>-71875</v>
      </c>
      <c r="Y78" s="1">
        <f t="shared" si="242"/>
        <v>-106875</v>
      </c>
      <c r="AA78">
        <f t="shared" ref="AA78:AD78" si="243">V78-V79</f>
        <v>624.999999999994</v>
      </c>
      <c r="AB78">
        <f t="shared" si="243"/>
        <v>-1.13686837721616e-11</v>
      </c>
      <c r="AC78">
        <f t="shared" si="243"/>
        <v>1250</v>
      </c>
      <c r="AD78">
        <f t="shared" si="243"/>
        <v>3750</v>
      </c>
      <c r="AF78">
        <f t="shared" ref="AF78:AI78" si="244">AA78-AA79</f>
        <v>624.999999999982</v>
      </c>
      <c r="AG78">
        <f t="shared" si="244"/>
        <v>624.999999999977</v>
      </c>
      <c r="AH78">
        <f t="shared" si="244"/>
        <v>-624.999999999956</v>
      </c>
      <c r="AI78">
        <f t="shared" si="244"/>
        <v>625</v>
      </c>
      <c r="AK78">
        <f t="shared" ref="AK78:AN78" si="245">AF78-AF79</f>
        <v>1249.99999999996</v>
      </c>
      <c r="AL78">
        <f t="shared" si="245"/>
        <v>2499.99999999997</v>
      </c>
      <c r="AM78">
        <f t="shared" si="245"/>
        <v>-1249.99999999991</v>
      </c>
      <c r="AN78">
        <f t="shared" si="245"/>
        <v>1250</v>
      </c>
    </row>
    <row r="79" spans="1:40">
      <c r="A79">
        <v>3.78000000000001</v>
      </c>
      <c r="B79">
        <v>12.3644817073171</v>
      </c>
      <c r="C79">
        <v>-30.9786585365854</v>
      </c>
      <c r="D79" s="28">
        <f t="shared" si="28"/>
        <v>2.16</v>
      </c>
      <c r="E79" s="32">
        <f>-E222*180/PI()*RStart30!$B$23</f>
        <v>26.3325913133491</v>
      </c>
      <c r="F79" s="32">
        <f>F222*180/PI()*RStart30!$B$23</f>
        <v>12.0090969517929</v>
      </c>
      <c r="G79" s="32">
        <f>G222*180/PI()*RStart30!$B$23</f>
        <v>-9.76635318552226</v>
      </c>
      <c r="H79" s="32">
        <f>-H222*180/PI()*RStart30!$B$23</f>
        <v>18.4953349421688</v>
      </c>
      <c r="I79" s="58">
        <f t="shared" si="24"/>
        <v>2.16</v>
      </c>
      <c r="J79" s="24">
        <f>-TRUNC(K$3*J$3*(G$3-H$3*SIN((E79+J$9)*PI()/180)-SQRT(I$3^2-(E$3-F$3-H$3*COS((E79+J$9)*PI()/180))^2))/5)</f>
        <v>-37024</v>
      </c>
      <c r="K79" s="24">
        <f>-TRUNC(U$3*T$3*(Q$3-R$3*SIN((F79+K$9)*PI()/180)-SQRT(S$3^2-(O$3-P$3-R$3*COS((F79+K$9)*PI()/180))^2))/5)</f>
        <v>-20887</v>
      </c>
      <c r="L79" s="24">
        <f>-TRUNC(U$3*T$3*(Q$3-R$3*SIN((G79+L$9)*PI()/180)-SQRT(S$3^2-(O$3-P$3-R$3*COS((G79+L$9)*PI()/180))^2))/5)</f>
        <v>14754</v>
      </c>
      <c r="M79" s="25">
        <f>-TRUNC(K$3*J$3*(G$3-H$3*SIN((H79+M$9)*PI()/180)-SQRT(I$3^2-(E$3-F$3-H$3*COS((H79+M$9)*PI()/180))^2))/5)</f>
        <v>-22673</v>
      </c>
      <c r="N79" s="59">
        <f t="shared" si="229"/>
        <v>2.16</v>
      </c>
      <c r="O79" s="60">
        <f t="shared" si="29"/>
        <v>-2425</v>
      </c>
      <c r="P79" s="60">
        <f t="shared" si="30"/>
        <v>2725</v>
      </c>
      <c r="Q79" s="60">
        <f t="shared" si="31"/>
        <v>-18125</v>
      </c>
      <c r="R79" s="60">
        <f t="shared" si="32"/>
        <v>-24800</v>
      </c>
      <c r="S79" s="1"/>
      <c r="T79" s="1">
        <f>RStart30!$T$25</f>
        <v>0.04</v>
      </c>
      <c r="U79" s="1"/>
      <c r="V79" s="1">
        <f t="shared" ref="V79:Y79" si="246">(O79-O78)/$T$25</f>
        <v>-7499.99999999999</v>
      </c>
      <c r="W79" s="1">
        <f t="shared" si="246"/>
        <v>-3124.99999999999</v>
      </c>
      <c r="X79" s="1">
        <f t="shared" si="246"/>
        <v>-73125</v>
      </c>
      <c r="Y79" s="1">
        <f t="shared" si="246"/>
        <v>-110625</v>
      </c>
      <c r="AA79">
        <f t="shared" ref="AA79:AD79" si="247">V79-V80</f>
        <v>1.18234311230481e-11</v>
      </c>
      <c r="AB79">
        <f t="shared" si="247"/>
        <v>-624.999999999989</v>
      </c>
      <c r="AC79">
        <f t="shared" si="247"/>
        <v>1874.99999999996</v>
      </c>
      <c r="AD79">
        <f t="shared" si="247"/>
        <v>3125</v>
      </c>
      <c r="AF79">
        <f t="shared" ref="AF79:AI79" si="248">AA79-AA80</f>
        <v>-624.999999999976</v>
      </c>
      <c r="AG79">
        <f t="shared" si="248"/>
        <v>-1874.99999999999</v>
      </c>
      <c r="AH79">
        <f t="shared" si="248"/>
        <v>624.999999999956</v>
      </c>
      <c r="AI79">
        <f t="shared" si="248"/>
        <v>-625</v>
      </c>
      <c r="AK79">
        <f t="shared" ref="AK79:AN79" si="249">AF79-AF80</f>
        <v>-1874.99999999996</v>
      </c>
      <c r="AL79">
        <f t="shared" si="249"/>
        <v>-4374.99999999999</v>
      </c>
      <c r="AM79">
        <f t="shared" si="249"/>
        <v>-625.000000000044</v>
      </c>
      <c r="AN79">
        <f t="shared" si="249"/>
        <v>-1875.0000000001</v>
      </c>
    </row>
    <row r="80" spans="1:40">
      <c r="A80">
        <v>3.79500000000001</v>
      </c>
      <c r="B80">
        <v>10.0157012195122</v>
      </c>
      <c r="C80">
        <v>-31.4611280487805</v>
      </c>
      <c r="D80" s="28">
        <f t="shared" si="28"/>
        <v>2.2</v>
      </c>
      <c r="E80" s="32">
        <f>-E223*180/PI()*RStart30!$B$23</f>
        <v>26.3878663280146</v>
      </c>
      <c r="F80" s="32">
        <f>F223*180/PI()*RStart30!$B$23</f>
        <v>11.9520208442984</v>
      </c>
      <c r="G80" s="32">
        <f>G223*180/PI()*RStart30!$B$23</f>
        <v>-9.1580110639502</v>
      </c>
      <c r="H80" s="32">
        <f>-H223*180/PI()*RStart30!$B$23</f>
        <v>19.1886417200259</v>
      </c>
      <c r="I80" s="58">
        <f t="shared" si="24"/>
        <v>2.2</v>
      </c>
      <c r="J80" s="24">
        <f>-TRUNC(K$3*J$3*(G$3-H$3*SIN((E80+J$9)*PI()/180)-SQRT(I$3^2-(E$3-F$3-H$3*COS((E80+J$9)*PI()/180))^2))/5)</f>
        <v>-37133</v>
      </c>
      <c r="K80" s="24">
        <f>-TRUNC(U$3*T$3*(Q$3-R$3*SIN((F80+K$9)*PI()/180)-SQRT(S$3^2-(O$3-P$3-R$3*COS((F80+K$9)*PI()/180))^2))/5)</f>
        <v>-20782</v>
      </c>
      <c r="L80" s="24">
        <f>-TRUNC(U$3*T$3*(Q$3-R$3*SIN((G80+L$9)*PI()/180)-SQRT(S$3^2-(O$3-P$3-R$3*COS((G80+L$9)*PI()/180))^2))/5)</f>
        <v>13909</v>
      </c>
      <c r="M80" s="25">
        <f>-TRUNC(K$3*J$3*(G$3-H$3*SIN((H80+M$9)*PI()/180)-SQRT(I$3^2-(E$3-F$3-H$3*COS((H80+M$9)*PI()/180))^2))/5)</f>
        <v>-23847</v>
      </c>
      <c r="N80" s="59">
        <f t="shared" si="229"/>
        <v>2.2</v>
      </c>
      <c r="O80" s="60">
        <f t="shared" si="29"/>
        <v>-2725</v>
      </c>
      <c r="P80" s="60">
        <f t="shared" si="30"/>
        <v>2625</v>
      </c>
      <c r="Q80" s="60">
        <f t="shared" si="31"/>
        <v>-21125</v>
      </c>
      <c r="R80" s="60">
        <f t="shared" si="32"/>
        <v>-29350</v>
      </c>
      <c r="S80" s="1"/>
      <c r="T80" s="1">
        <f>RStart30!$T$25</f>
        <v>0.04</v>
      </c>
      <c r="U80" s="1"/>
      <c r="V80" s="1">
        <f t="shared" ref="V80:Y80" si="250">(O80-O79)/$T$25</f>
        <v>-7500</v>
      </c>
      <c r="W80" s="1">
        <f t="shared" si="250"/>
        <v>-2500</v>
      </c>
      <c r="X80" s="1">
        <f t="shared" si="250"/>
        <v>-74999.9999999999</v>
      </c>
      <c r="Y80" s="1">
        <f t="shared" si="250"/>
        <v>-113750</v>
      </c>
      <c r="AA80">
        <f t="shared" ref="AA80:AD80" si="251">V80-V81</f>
        <v>624.999999999988</v>
      </c>
      <c r="AB80">
        <f t="shared" si="251"/>
        <v>1250</v>
      </c>
      <c r="AC80">
        <f t="shared" si="251"/>
        <v>1250</v>
      </c>
      <c r="AD80">
        <f t="shared" si="251"/>
        <v>3750</v>
      </c>
      <c r="AF80">
        <f t="shared" ref="AF80:AI80" si="252">AA80-AA81</f>
        <v>1249.99999999999</v>
      </c>
      <c r="AG80">
        <f t="shared" si="252"/>
        <v>2500</v>
      </c>
      <c r="AH80">
        <f t="shared" si="252"/>
        <v>1250</v>
      </c>
      <c r="AI80">
        <f t="shared" si="252"/>
        <v>1250.0000000001</v>
      </c>
      <c r="AK80">
        <f t="shared" ref="AK80:AN80" si="253">AF80-AF81</f>
        <v>2500</v>
      </c>
      <c r="AL80">
        <f t="shared" si="253"/>
        <v>4999.99999999999</v>
      </c>
      <c r="AM80">
        <f t="shared" si="253"/>
        <v>2500.00000000009</v>
      </c>
      <c r="AN80">
        <f t="shared" si="253"/>
        <v>625.000000000393</v>
      </c>
    </row>
    <row r="81" spans="1:40">
      <c r="A81">
        <v>3.81000000000001</v>
      </c>
      <c r="B81">
        <v>7.56173780487805</v>
      </c>
      <c r="C81">
        <v>-31.8681402439024</v>
      </c>
      <c r="D81" s="28">
        <f t="shared" si="28"/>
        <v>2.24</v>
      </c>
      <c r="E81" s="32">
        <f>-E224*180/PI()*RStart30!$B$23</f>
        <v>26.449378503942</v>
      </c>
      <c r="F81" s="32">
        <f>F224*180/PI()*RStart30!$B$23</f>
        <v>11.8976614734854</v>
      </c>
      <c r="G81" s="32">
        <f>G224*180/PI()*RStart30!$B$23</f>
        <v>-8.47131031758358</v>
      </c>
      <c r="H81" s="32">
        <f>-H224*180/PI()*RStart30!$B$23</f>
        <v>19.9786832542662</v>
      </c>
      <c r="I81" s="58">
        <f t="shared" si="24"/>
        <v>2.24</v>
      </c>
      <c r="J81" s="24">
        <f>-TRUNC(K$3*J$3*(G$3-H$3*SIN((E81+J$9)*PI()/180)-SQRT(I$3^2-(E$3-F$3-H$3*COS((E81+J$9)*PI()/180))^2))/5)</f>
        <v>-37255</v>
      </c>
      <c r="K81" s="24">
        <f>-TRUNC(U$3*T$3*(Q$3-R$3*SIN((F81+K$9)*PI()/180)-SQRT(S$3^2-(O$3-P$3-R$3*COS((F81+K$9)*PI()/180))^2))/5)</f>
        <v>-20683</v>
      </c>
      <c r="L81" s="24">
        <f>-TRUNC(U$3*T$3*(Q$3-R$3*SIN((G81+L$9)*PI()/180)-SQRT(S$3^2-(O$3-P$3-R$3*COS((G81+L$9)*PI()/180))^2))/5)</f>
        <v>12942</v>
      </c>
      <c r="M81" s="25">
        <f>-TRUNC(K$3*J$3*(G$3-H$3*SIN((H81+M$9)*PI()/180)-SQRT(I$3^2-(E$3-F$3-H$3*COS((H81+M$9)*PI()/180))^2))/5)</f>
        <v>-25209</v>
      </c>
      <c r="N81" s="59">
        <f t="shared" si="229"/>
        <v>2.24</v>
      </c>
      <c r="O81" s="60">
        <f t="shared" si="29"/>
        <v>-3050</v>
      </c>
      <c r="P81" s="60">
        <f t="shared" si="30"/>
        <v>2475</v>
      </c>
      <c r="Q81" s="60">
        <f t="shared" si="31"/>
        <v>-24175</v>
      </c>
      <c r="R81" s="60">
        <f t="shared" si="32"/>
        <v>-34050</v>
      </c>
      <c r="S81" s="1"/>
      <c r="T81" s="1">
        <f>RStart30!$T$25</f>
        <v>0.04</v>
      </c>
      <c r="U81" s="1"/>
      <c r="V81" s="1">
        <f t="shared" ref="V81:Y81" si="254">(O81-O80)/$T$25</f>
        <v>-8124.99999999999</v>
      </c>
      <c r="W81" s="1">
        <f t="shared" si="254"/>
        <v>-3750</v>
      </c>
      <c r="X81" s="1">
        <f t="shared" si="254"/>
        <v>-76249.9999999999</v>
      </c>
      <c r="Y81" s="1">
        <f t="shared" si="254"/>
        <v>-117500</v>
      </c>
      <c r="AA81">
        <f t="shared" ref="AA81:AD81" si="255">V81-V82</f>
        <v>-625</v>
      </c>
      <c r="AB81">
        <f t="shared" si="255"/>
        <v>-1250</v>
      </c>
      <c r="AC81">
        <f t="shared" si="255"/>
        <v>0</v>
      </c>
      <c r="AD81">
        <f t="shared" si="255"/>
        <v>2499.9999999999</v>
      </c>
      <c r="AF81">
        <f t="shared" ref="AF81:AI81" si="256">AA81-AA82</f>
        <v>-1250.00000000001</v>
      </c>
      <c r="AG81">
        <f t="shared" si="256"/>
        <v>-2499.99999999999</v>
      </c>
      <c r="AH81">
        <f t="shared" si="256"/>
        <v>-1250.00000000009</v>
      </c>
      <c r="AI81">
        <f t="shared" si="256"/>
        <v>624.999999999709</v>
      </c>
      <c r="AK81">
        <f t="shared" ref="AK81:AN81" si="257">AF81-AF82</f>
        <v>-1875.00000000004</v>
      </c>
      <c r="AL81">
        <f t="shared" si="257"/>
        <v>-4374.99999999997</v>
      </c>
      <c r="AM81">
        <f t="shared" si="257"/>
        <v>-4375.00000000026</v>
      </c>
      <c r="AN81">
        <f t="shared" si="257"/>
        <v>-6.69388100504875e-10</v>
      </c>
    </row>
    <row r="82" spans="1:40">
      <c r="A82">
        <v>3.82500000000001</v>
      </c>
      <c r="B82">
        <v>5.02774390243902</v>
      </c>
      <c r="C82">
        <v>-32.191006097561</v>
      </c>
      <c r="D82" s="28">
        <f t="shared" si="28"/>
        <v>2.28</v>
      </c>
      <c r="E82" s="32">
        <f>-E225*180/PI()*RStart30!$B$23</f>
        <v>26.5172378490281</v>
      </c>
      <c r="F82" s="32">
        <f>F225*180/PI()*RStart30!$B$23</f>
        <v>11.8460529303425</v>
      </c>
      <c r="G82" s="32">
        <f>G225*180/PI()*RStart30!$B$23</f>
        <v>-7.70859812532593</v>
      </c>
      <c r="H82" s="32">
        <f>-H225*180/PI()*RStart30!$B$23</f>
        <v>20.8629103410674</v>
      </c>
      <c r="I82" s="58">
        <f t="shared" si="24"/>
        <v>2.28</v>
      </c>
      <c r="J82" s="24">
        <f>-TRUNC(K$3*J$3*(G$3-H$3*SIN((E82+J$9)*PI()/180)-SQRT(I$3^2-(E$3-F$3-H$3*COS((E82+J$9)*PI()/180))^2))/5)</f>
        <v>-37389</v>
      </c>
      <c r="K82" s="24">
        <f>-TRUNC(U$3*T$3*(Q$3-R$3*SIN((F82+K$9)*PI()/180)-SQRT(S$3^2-(O$3-P$3-R$3*COS((F82+K$9)*PI()/180))^2))/5)</f>
        <v>-20588</v>
      </c>
      <c r="L82" s="24">
        <f>-TRUNC(U$3*T$3*(Q$3-R$3*SIN((G82+L$9)*PI()/180)-SQRT(S$3^2-(O$3-P$3-R$3*COS((G82+L$9)*PI()/180))^2))/5)</f>
        <v>11853</v>
      </c>
      <c r="M82" s="25">
        <f>-TRUNC(K$3*J$3*(G$3-H$3*SIN((H82+M$9)*PI()/180)-SQRT(I$3^2-(E$3-F$3-H$3*COS((H82+M$9)*PI()/180))^2))/5)</f>
        <v>-26763</v>
      </c>
      <c r="N82" s="59">
        <f t="shared" si="229"/>
        <v>2.28</v>
      </c>
      <c r="O82" s="60">
        <f t="shared" si="29"/>
        <v>-3350</v>
      </c>
      <c r="P82" s="60">
        <f t="shared" si="30"/>
        <v>2375</v>
      </c>
      <c r="Q82" s="60">
        <f t="shared" si="31"/>
        <v>-27225</v>
      </c>
      <c r="R82" s="60">
        <f t="shared" si="32"/>
        <v>-38850</v>
      </c>
      <c r="S82" s="1"/>
      <c r="T82" s="1">
        <f>RStart30!$T$25</f>
        <v>0.04</v>
      </c>
      <c r="U82" s="1"/>
      <c r="V82" s="1">
        <f t="shared" ref="V82:Y82" si="258">(O82-O81)/$T$25</f>
        <v>-7499.99999999999</v>
      </c>
      <c r="W82" s="1">
        <f t="shared" si="258"/>
        <v>-2500</v>
      </c>
      <c r="X82" s="1">
        <f t="shared" si="258"/>
        <v>-76249.9999999999</v>
      </c>
      <c r="Y82" s="1">
        <f t="shared" si="258"/>
        <v>-120000</v>
      </c>
      <c r="AA82">
        <f t="shared" ref="AA82:AD82" si="259">V82-V83</f>
        <v>625.000000000012</v>
      </c>
      <c r="AB82">
        <f t="shared" si="259"/>
        <v>1249.99999999999</v>
      </c>
      <c r="AC82">
        <f t="shared" si="259"/>
        <v>1250.00000000009</v>
      </c>
      <c r="AD82">
        <f t="shared" si="259"/>
        <v>1875.00000000019</v>
      </c>
      <c r="AF82">
        <f t="shared" ref="AF82:AI82" si="260">AA82-AA83</f>
        <v>625.000000000024</v>
      </c>
      <c r="AG82">
        <f t="shared" si="260"/>
        <v>1874.99999999998</v>
      </c>
      <c r="AH82">
        <f t="shared" si="260"/>
        <v>3125.00000000017</v>
      </c>
      <c r="AI82">
        <f t="shared" si="260"/>
        <v>625.000000000378</v>
      </c>
      <c r="AK82">
        <f t="shared" ref="AK82:AN82" si="261">AF82-AF83</f>
        <v>625.000000000047</v>
      </c>
      <c r="AL82">
        <f t="shared" si="261"/>
        <v>2499.99999999997</v>
      </c>
      <c r="AM82">
        <f t="shared" si="261"/>
        <v>4375.00000000035</v>
      </c>
      <c r="AN82">
        <f t="shared" si="261"/>
        <v>-1249.99999999943</v>
      </c>
    </row>
    <row r="83" spans="1:40">
      <c r="A83">
        <v>3.84000000000001</v>
      </c>
      <c r="B83">
        <v>2.45213414634146</v>
      </c>
      <c r="C83">
        <v>-32.4393292682927</v>
      </c>
      <c r="D83" s="28">
        <f t="shared" si="28"/>
        <v>2.32</v>
      </c>
      <c r="E83" s="32">
        <f>-E226*180/PI()*RStart30!$B$23</f>
        <v>26.5915218271668</v>
      </c>
      <c r="F83" s="32">
        <f>F226*180/PI()*RStart30!$B$23</f>
        <v>11.7972140078856</v>
      </c>
      <c r="G83" s="32">
        <f>G226*180/PI()*RStart30!$B$23</f>
        <v>-6.8728766141364</v>
      </c>
      <c r="H83" s="32">
        <f>-H226*180/PI()*RStart30!$B$23</f>
        <v>21.8379562804256</v>
      </c>
      <c r="I83" s="58">
        <f t="shared" si="24"/>
        <v>2.32</v>
      </c>
      <c r="J83" s="24">
        <f>-TRUNC(K$3*J$3*(G$3-H$3*SIN((E83+J$9)*PI()/180)-SQRT(I$3^2-(E$3-F$3-H$3*COS((E83+J$9)*PI()/180))^2))/5)</f>
        <v>-37536</v>
      </c>
      <c r="K83" s="24">
        <f>-TRUNC(U$3*T$3*(Q$3-R$3*SIN((F83+K$9)*PI()/180)-SQRT(S$3^2-(O$3-P$3-R$3*COS((F83+K$9)*PI()/180))^2))/5)</f>
        <v>-20499</v>
      </c>
      <c r="L83" s="24">
        <f>-TRUNC(U$3*T$3*(Q$3-R$3*SIN((G83+L$9)*PI()/180)-SQRT(S$3^2-(O$3-P$3-R$3*COS((G83+L$9)*PI()/180))^2))/5)</f>
        <v>10640</v>
      </c>
      <c r="M83" s="25">
        <f>-TRUNC(K$3*J$3*(G$3-H$3*SIN((H83+M$9)*PI()/180)-SQRT(I$3^2-(E$3-F$3-H$3*COS((H83+M$9)*PI()/180))^2))/5)</f>
        <v>-28512</v>
      </c>
      <c r="N83" s="59">
        <f t="shared" si="229"/>
        <v>2.32</v>
      </c>
      <c r="O83" s="60">
        <f t="shared" si="29"/>
        <v>-3675</v>
      </c>
      <c r="P83" s="60">
        <f t="shared" si="30"/>
        <v>2225</v>
      </c>
      <c r="Q83" s="60">
        <f t="shared" si="31"/>
        <v>-30325</v>
      </c>
      <c r="R83" s="60">
        <f t="shared" si="32"/>
        <v>-43725</v>
      </c>
      <c r="S83" s="1"/>
      <c r="T83" s="1">
        <f>RStart30!$T$25</f>
        <v>0.04</v>
      </c>
      <c r="U83" s="1"/>
      <c r="V83" s="1">
        <f t="shared" ref="V83:Y83" si="262">(O83-O82)/$T$25</f>
        <v>-8125</v>
      </c>
      <c r="W83" s="1">
        <f t="shared" si="262"/>
        <v>-3749.99999999999</v>
      </c>
      <c r="X83" s="1">
        <f t="shared" si="262"/>
        <v>-77500</v>
      </c>
      <c r="Y83" s="1">
        <f t="shared" si="262"/>
        <v>-121875</v>
      </c>
      <c r="AA83">
        <f t="shared" ref="AA83:AD83" si="263">V83-V84</f>
        <v>-1.18234311230481e-11</v>
      </c>
      <c r="AB83">
        <f t="shared" si="263"/>
        <v>-624.999999999989</v>
      </c>
      <c r="AC83">
        <f t="shared" si="263"/>
        <v>-1875.00000000009</v>
      </c>
      <c r="AD83">
        <f t="shared" si="263"/>
        <v>1249.99999999981</v>
      </c>
      <c r="AF83">
        <f t="shared" ref="AF83:AI83" si="264">AA83-AA84</f>
        <v>-2.36468622460961e-11</v>
      </c>
      <c r="AG83">
        <f t="shared" si="264"/>
        <v>-624.999999999989</v>
      </c>
      <c r="AH83">
        <f t="shared" si="264"/>
        <v>-1250.00000000017</v>
      </c>
      <c r="AI83">
        <f t="shared" si="264"/>
        <v>1874.99999999981</v>
      </c>
      <c r="AK83">
        <f t="shared" ref="AK83:AN83" si="265">AF83-AF84</f>
        <v>-5.82076609134674e-11</v>
      </c>
      <c r="AL83">
        <f t="shared" si="265"/>
        <v>-624.999999999995</v>
      </c>
      <c r="AM83">
        <f t="shared" si="265"/>
        <v>-1875.00000000045</v>
      </c>
      <c r="AN83">
        <f t="shared" si="265"/>
        <v>625</v>
      </c>
    </row>
    <row r="84" spans="1:40">
      <c r="A84">
        <v>3.85500000000001</v>
      </c>
      <c r="B84">
        <v>-0.139939024390248</v>
      </c>
      <c r="C84">
        <v>-32.6167682926829</v>
      </c>
      <c r="D84" s="28">
        <f t="shared" si="28"/>
        <v>2.36</v>
      </c>
      <c r="E84" s="32">
        <f>-E227*180/PI()*RStart30!$B$23</f>
        <v>26.6722763895733</v>
      </c>
      <c r="F84" s="32">
        <f>F227*180/PI()*RStart30!$B$23</f>
        <v>11.7511483157486</v>
      </c>
      <c r="G84" s="32">
        <f>G227*180/PI()*RStart30!$B$23</f>
        <v>-5.96775112094084</v>
      </c>
      <c r="H84" s="32">
        <f>-H227*180/PI()*RStart30!$B$23</f>
        <v>22.8996911925532</v>
      </c>
      <c r="I84" s="58">
        <f t="shared" si="24"/>
        <v>2.36</v>
      </c>
      <c r="J84" s="24">
        <f>-TRUNC(K$3*J$3*(G$3-H$3*SIN((E84+J$9)*PI()/180)-SQRT(I$3^2-(E$3-F$3-H$3*COS((E84+J$9)*PI()/180))^2))/5)</f>
        <v>-37696</v>
      </c>
      <c r="K84" s="24">
        <f>-TRUNC(U$3*T$3*(Q$3-R$3*SIN((F84+K$9)*PI()/180)-SQRT(S$3^2-(O$3-P$3-R$3*COS((F84+K$9)*PI()/180))^2))/5)</f>
        <v>-20415</v>
      </c>
      <c r="L84" s="24">
        <f>-TRUNC(U$3*T$3*(Q$3-R$3*SIN((G84+L$9)*PI()/180)-SQRT(S$3^2-(O$3-P$3-R$3*COS((G84+L$9)*PI()/180))^2))/5)</f>
        <v>9306</v>
      </c>
      <c r="M84" s="25">
        <f>-TRUNC(K$3*J$3*(G$3-H$3*SIN((H84+M$9)*PI()/180)-SQRT(I$3^2-(E$3-F$3-H$3*COS((H84+M$9)*PI()/180))^2))/5)</f>
        <v>-30458</v>
      </c>
      <c r="N84" s="59">
        <f t="shared" si="229"/>
        <v>2.36</v>
      </c>
      <c r="O84" s="60">
        <f t="shared" si="29"/>
        <v>-4000</v>
      </c>
      <c r="P84" s="60">
        <f t="shared" si="30"/>
        <v>2100</v>
      </c>
      <c r="Q84" s="60">
        <f t="shared" si="31"/>
        <v>-33350</v>
      </c>
      <c r="R84" s="60">
        <f t="shared" si="32"/>
        <v>-48650</v>
      </c>
      <c r="S84" s="1"/>
      <c r="T84" s="1">
        <f>RStart30!$T$25</f>
        <v>0.04</v>
      </c>
      <c r="U84" s="1"/>
      <c r="V84" s="1">
        <f t="shared" ref="V84:Y84" si="266">(O84-O83)/$T$25</f>
        <v>-8124.99999999999</v>
      </c>
      <c r="W84" s="1">
        <f t="shared" si="266"/>
        <v>-3125</v>
      </c>
      <c r="X84" s="1">
        <f t="shared" si="266"/>
        <v>-75624.9999999999</v>
      </c>
      <c r="Y84" s="1">
        <f t="shared" si="266"/>
        <v>-123125</v>
      </c>
      <c r="AA84">
        <f t="shared" ref="AA84:AD84" si="267">V84-V85</f>
        <v>1.18234311230481e-11</v>
      </c>
      <c r="AB84">
        <f t="shared" si="267"/>
        <v>0</v>
      </c>
      <c r="AC84">
        <f t="shared" si="267"/>
        <v>-624.999999999913</v>
      </c>
      <c r="AD84">
        <f t="shared" si="267"/>
        <v>-625</v>
      </c>
      <c r="AF84">
        <f t="shared" ref="AF84:AI84" si="268">AA84-AA85</f>
        <v>3.45607986673713e-11</v>
      </c>
      <c r="AG84">
        <f t="shared" si="268"/>
        <v>5.91171556152403e-12</v>
      </c>
      <c r="AH84">
        <f t="shared" si="268"/>
        <v>625.000000000276</v>
      </c>
      <c r="AI84">
        <f t="shared" si="268"/>
        <v>1249.99999999981</v>
      </c>
      <c r="AK84">
        <f t="shared" ref="AK84:AN84" si="269">AF84-AF85</f>
        <v>8.00355337560177e-11</v>
      </c>
      <c r="AL84">
        <f t="shared" si="269"/>
        <v>-624.999999999982</v>
      </c>
      <c r="AM84">
        <f t="shared" si="269"/>
        <v>-1874.99999999935</v>
      </c>
      <c r="AN84">
        <f t="shared" si="269"/>
        <v>1249.99999999943</v>
      </c>
    </row>
    <row r="85" spans="4:40">
      <c r="D85" s="28">
        <f t="shared" si="28"/>
        <v>2.4</v>
      </c>
      <c r="E85" s="32">
        <f>-E228*180/PI()*RStart30!$B$23</f>
        <v>26.7595170634038</v>
      </c>
      <c r="F85" s="32">
        <f>F228*180/PI()*RStart30!$B$23</f>
        <v>11.7078449104378</v>
      </c>
      <c r="G85" s="32">
        <f>G228*180/PI()*RStart30!$B$23</f>
        <v>-4.9973785691345</v>
      </c>
      <c r="H85" s="32">
        <f>-H228*180/PI()*RStart30!$B$23</f>
        <v>24.0432763915747</v>
      </c>
      <c r="I85" s="58">
        <f t="shared" si="24"/>
        <v>2.4</v>
      </c>
      <c r="J85" s="24">
        <f>-TRUNC(K$3*J$3*(G$3-H$3*SIN((E85+J$9)*PI()/180)-SQRT(I$3^2-(E$3-F$3-H$3*COS((E85+J$9)*PI()/180))^2))/5)</f>
        <v>-37869</v>
      </c>
      <c r="K85" s="24">
        <f>-TRUNC(U$3*T$3*(Q$3-R$3*SIN((F85+K$9)*PI()/180)-SQRT(S$3^2-(O$3-P$3-R$3*COS((F85+K$9)*PI()/180))^2))/5)</f>
        <v>-20336</v>
      </c>
      <c r="L85" s="24">
        <f>-TRUNC(U$3*T$3*(Q$3-R$3*SIN((G85+L$9)*PI()/180)-SQRT(S$3^2-(O$3-P$3-R$3*COS((G85+L$9)*PI()/180))^2))/5)</f>
        <v>7852</v>
      </c>
      <c r="M85" s="25">
        <f>-TRUNC(K$3*J$3*(G$3-H$3*SIN((H85+M$9)*PI()/180)-SQRT(I$3^2-(E$3-F$3-H$3*COS((H85+M$9)*PI()/180))^2))/5)</f>
        <v>-32600</v>
      </c>
      <c r="N85" s="59">
        <f t="shared" si="229"/>
        <v>2.4</v>
      </c>
      <c r="O85" s="60">
        <f t="shared" si="29"/>
        <v>-4325</v>
      </c>
      <c r="P85" s="60">
        <f t="shared" si="30"/>
        <v>1975</v>
      </c>
      <c r="Q85" s="60">
        <f t="shared" si="31"/>
        <v>-36350</v>
      </c>
      <c r="R85" s="60">
        <f t="shared" si="32"/>
        <v>-53549.9999999999</v>
      </c>
      <c r="T85" s="1">
        <f>RStart30!$T$25</f>
        <v>0.04</v>
      </c>
      <c r="V85" s="1">
        <f t="shared" ref="V85:Y85" si="270">(O85-O84)/$T$25</f>
        <v>-8125</v>
      </c>
      <c r="W85" s="1">
        <f t="shared" si="270"/>
        <v>-3125</v>
      </c>
      <c r="X85" s="1">
        <f t="shared" si="270"/>
        <v>-75000</v>
      </c>
      <c r="Y85" s="1">
        <f t="shared" si="270"/>
        <v>-122500</v>
      </c>
      <c r="AA85">
        <f t="shared" ref="AA85:AD85" si="271">V85-V86</f>
        <v>-2.27373675443232e-11</v>
      </c>
      <c r="AB85">
        <f t="shared" si="271"/>
        <v>-5.91171556152403e-12</v>
      </c>
      <c r="AC85">
        <f t="shared" si="271"/>
        <v>-1250.00000000019</v>
      </c>
      <c r="AD85">
        <f t="shared" si="271"/>
        <v>-1874.99999999981</v>
      </c>
      <c r="AF85">
        <f t="shared" ref="AF85:AI85" si="272">AA85-AA86</f>
        <v>-4.54747350886464e-11</v>
      </c>
      <c r="AG85">
        <f t="shared" si="272"/>
        <v>624.999999999988</v>
      </c>
      <c r="AH85">
        <f t="shared" si="272"/>
        <v>2499.99999999962</v>
      </c>
      <c r="AI85">
        <f t="shared" si="272"/>
        <v>3.78349795937538e-10</v>
      </c>
      <c r="AK85">
        <f t="shared" ref="AK85:AN85" si="273">AF85-AF86</f>
        <v>-6.82121026329696e-11</v>
      </c>
      <c r="AL85">
        <f t="shared" si="273"/>
        <v>2499.99999999998</v>
      </c>
      <c r="AM85">
        <f t="shared" si="273"/>
        <v>3749.99999999943</v>
      </c>
      <c r="AN85">
        <f t="shared" si="273"/>
        <v>-2499.99999999924</v>
      </c>
    </row>
    <row r="86" spans="4:40">
      <c r="D86" s="28">
        <f t="shared" si="28"/>
        <v>2.44</v>
      </c>
      <c r="E86" s="32">
        <f>-E229*180/PI()*RStart30!$B$23</f>
        <v>26.8532298111923</v>
      </c>
      <c r="F86" s="32">
        <f>F229*180/PI()*RStart30!$B$23</f>
        <v>11.6672790401763</v>
      </c>
      <c r="G86" s="32">
        <f>G229*180/PI()*RStart30!$B$23</f>
        <v>-3.96641601697196</v>
      </c>
      <c r="H86" s="32">
        <f>-H229*180/PI()*RStart30!$B$23</f>
        <v>25.2632190456997</v>
      </c>
      <c r="I86" s="58">
        <f t="shared" si="24"/>
        <v>2.44</v>
      </c>
      <c r="J86" s="24">
        <f>-TRUNC(K$3*J$3*(G$3-H$3*SIN((E86+J$9)*PI()/180)-SQRT(I$3^2-(E$3-F$3-H$3*COS((E86+J$9)*PI()/180))^2))/5)</f>
        <v>-38055</v>
      </c>
      <c r="K86" s="24">
        <f>-TRUNC(U$3*T$3*(Q$3-R$3*SIN((F86+K$9)*PI()/180)-SQRT(S$3^2-(O$3-P$3-R$3*COS((F86+K$9)*PI()/180))^2))/5)</f>
        <v>-20262</v>
      </c>
      <c r="L86" s="24">
        <f>-TRUNC(U$3*T$3*(Q$3-R$3*SIN((G86+L$9)*PI()/180)-SQRT(S$3^2-(O$3-P$3-R$3*COS((G86+L$9)*PI()/180))^2))/5)</f>
        <v>6280</v>
      </c>
      <c r="M86" s="25">
        <f>-TRUNC(K$3*J$3*(G$3-H$3*SIN((H86+M$9)*PI()/180)-SQRT(I$3^2-(E$3-F$3-H$3*COS((H86+M$9)*PI()/180))^2))/5)</f>
        <v>-34935</v>
      </c>
      <c r="N86" s="59">
        <f t="shared" si="229"/>
        <v>2.44</v>
      </c>
      <c r="O86" s="60">
        <f t="shared" si="29"/>
        <v>-4650</v>
      </c>
      <c r="P86" s="60">
        <f t="shared" si="30"/>
        <v>1850</v>
      </c>
      <c r="Q86" s="60">
        <f t="shared" si="31"/>
        <v>-39300</v>
      </c>
      <c r="R86" s="60">
        <f t="shared" si="32"/>
        <v>-58374.9999999999</v>
      </c>
      <c r="T86" s="1">
        <f>RStart30!$T$25</f>
        <v>0.04</v>
      </c>
      <c r="V86" s="1">
        <f t="shared" ref="V86:Y86" si="274">(O86-O85)/$T$25</f>
        <v>-8124.99999999998</v>
      </c>
      <c r="W86" s="1">
        <f t="shared" si="274"/>
        <v>-3124.99999999999</v>
      </c>
      <c r="X86" s="1">
        <f t="shared" si="274"/>
        <v>-73749.9999999998</v>
      </c>
      <c r="Y86" s="1">
        <f t="shared" si="274"/>
        <v>-120625</v>
      </c>
      <c r="AA86">
        <f t="shared" ref="AA86:AD86" si="275">V86-V87</f>
        <v>2.27373675443232e-11</v>
      </c>
      <c r="AB86">
        <f t="shared" si="275"/>
        <v>-624.999999999994</v>
      </c>
      <c r="AC86">
        <f t="shared" si="275"/>
        <v>-3749.99999999981</v>
      </c>
      <c r="AD86">
        <f t="shared" si="275"/>
        <v>-1875.00000000019</v>
      </c>
      <c r="AF86">
        <f t="shared" ref="AF86:AI86" si="276">AA86-AA87</f>
        <v>2.27373675443232e-11</v>
      </c>
      <c r="AG86">
        <f t="shared" si="276"/>
        <v>-1874.99999999999</v>
      </c>
      <c r="AH86">
        <f t="shared" si="276"/>
        <v>-1249.99999999981</v>
      </c>
      <c r="AI86">
        <f t="shared" si="276"/>
        <v>2499.99999999962</v>
      </c>
      <c r="AK86">
        <f t="shared" ref="AK86:AN86" si="277">AF86-AF87</f>
        <v>2.27373675443232e-11</v>
      </c>
      <c r="AL86">
        <f t="shared" si="277"/>
        <v>-4374.99999999998</v>
      </c>
      <c r="AM86">
        <f t="shared" si="277"/>
        <v>-3124.99999999999</v>
      </c>
      <c r="AN86">
        <f t="shared" si="277"/>
        <v>-625.000000000568</v>
      </c>
    </row>
    <row r="87" spans="4:40">
      <c r="D87" s="28">
        <f t="shared" si="28"/>
        <v>2.48</v>
      </c>
      <c r="E87" s="32">
        <f>-E230*180/PI()*RStart30!$B$23</f>
        <v>26.9533724059492</v>
      </c>
      <c r="F87" s="32">
        <f>F230*180/PI()*RStart30!$B$23</f>
        <v>11.6294122022003</v>
      </c>
      <c r="G87" s="32">
        <f>G230*180/PI()*RStart30!$B$23</f>
        <v>-2.87996886218253</v>
      </c>
      <c r="H87" s="32">
        <f>-H230*180/PI()*RStart30!$B$23</f>
        <v>26.5534263217348</v>
      </c>
      <c r="I87" s="58">
        <f t="shared" si="24"/>
        <v>2.48</v>
      </c>
      <c r="J87" s="24">
        <f>-TRUNC(K$3*J$3*(G$3-H$3*SIN((E87+J$9)*PI()/180)-SQRT(I$3^2-(E$3-F$3-H$3*COS((E87+J$9)*PI()/180))^2))/5)</f>
        <v>-38254</v>
      </c>
      <c r="K87" s="24">
        <f>-TRUNC(U$3*T$3*(Q$3-R$3*SIN((F87+K$9)*PI()/180)-SQRT(S$3^2-(O$3-P$3-R$3*COS((F87+K$9)*PI()/180))^2))/5)</f>
        <v>-20192</v>
      </c>
      <c r="L87" s="24">
        <f>-TRUNC(U$3*T$3*(Q$3-R$3*SIN((G87+L$9)*PI()/180)-SQRT(S$3^2-(O$3-P$3-R$3*COS((G87+L$9)*PI()/180))^2))/5)</f>
        <v>4596</v>
      </c>
      <c r="M87" s="25">
        <f>-TRUNC(K$3*J$3*(G$3-H$3*SIN((H87+M$9)*PI()/180)-SQRT(I$3^2-(E$3-F$3-H$3*COS((H87+M$9)*PI()/180))^2))/5)</f>
        <v>-37460</v>
      </c>
      <c r="N87" s="59">
        <f t="shared" si="229"/>
        <v>2.48</v>
      </c>
      <c r="O87" s="60">
        <f t="shared" si="29"/>
        <v>-4975</v>
      </c>
      <c r="P87" s="60">
        <f t="shared" si="30"/>
        <v>1750</v>
      </c>
      <c r="Q87" s="60">
        <f t="shared" si="31"/>
        <v>-42100</v>
      </c>
      <c r="R87" s="60">
        <f t="shared" si="32"/>
        <v>-63124.9999999999</v>
      </c>
      <c r="T87" s="1">
        <f>RStart30!$T$25</f>
        <v>0.04</v>
      </c>
      <c r="V87" s="1">
        <f t="shared" ref="V87:Y87" si="278">(O87-O86)/$T$25</f>
        <v>-8125</v>
      </c>
      <c r="W87" s="1">
        <f t="shared" si="278"/>
        <v>-2500</v>
      </c>
      <c r="X87" s="1">
        <f t="shared" si="278"/>
        <v>-70000</v>
      </c>
      <c r="Y87" s="1">
        <f t="shared" si="278"/>
        <v>-118750</v>
      </c>
      <c r="AA87">
        <f t="shared" ref="AA87:AD87" si="279">V87-V88</f>
        <v>0</v>
      </c>
      <c r="AB87">
        <f t="shared" si="279"/>
        <v>1249.99999999999</v>
      </c>
      <c r="AC87">
        <f t="shared" si="279"/>
        <v>-2500</v>
      </c>
      <c r="AD87">
        <f t="shared" si="279"/>
        <v>-4374.99999999981</v>
      </c>
      <c r="AF87">
        <f t="shared" ref="AF87:AI87" si="280">AA87-AA88</f>
        <v>0</v>
      </c>
      <c r="AG87">
        <f t="shared" si="280"/>
        <v>2499.99999999999</v>
      </c>
      <c r="AH87">
        <f t="shared" si="280"/>
        <v>1875.00000000018</v>
      </c>
      <c r="AI87">
        <f t="shared" si="280"/>
        <v>3125.00000000019</v>
      </c>
      <c r="AK87">
        <f t="shared" ref="AK87:AN87" si="281">AF87-AF88</f>
        <v>-2.27373675443232e-11</v>
      </c>
      <c r="AL87">
        <f t="shared" si="281"/>
        <v>4374.99999999998</v>
      </c>
      <c r="AM87">
        <f t="shared" si="281"/>
        <v>625.000000000546</v>
      </c>
      <c r="AN87">
        <f t="shared" si="281"/>
        <v>4999.99999999983</v>
      </c>
    </row>
    <row r="88" spans="4:40">
      <c r="D88" s="28">
        <f t="shared" si="28"/>
        <v>2.52</v>
      </c>
      <c r="E88" s="32">
        <f>-E231*180/PI()*RStart30!$B$23</f>
        <v>27.0598749468238</v>
      </c>
      <c r="F88" s="32">
        <f>F231*180/PI()*RStart30!$B$23</f>
        <v>11.5941931167872</v>
      </c>
      <c r="G88" s="32">
        <f>G231*180/PI()*RStart30!$B$23</f>
        <v>-1.74353933306441</v>
      </c>
      <c r="H88" s="32">
        <f>-H231*180/PI()*RStart30!$B$23</f>
        <v>27.9072600452572</v>
      </c>
      <c r="I88" s="58">
        <f t="shared" si="24"/>
        <v>2.52</v>
      </c>
      <c r="J88" s="24">
        <f>-TRUNC(K$3*J$3*(G$3-H$3*SIN((E88+J$9)*PI()/180)-SQRT(I$3^2-(E$3-F$3-H$3*COS((E88+J$9)*PI()/180))^2))/5)</f>
        <v>-38466</v>
      </c>
      <c r="K88" s="24">
        <f>-TRUNC(U$3*T$3*(Q$3-R$3*SIN((F88+K$9)*PI()/180)-SQRT(S$3^2-(O$3-P$3-R$3*COS((F88+K$9)*PI()/180))^2))/5)</f>
        <v>-20128</v>
      </c>
      <c r="L88" s="24">
        <f>-TRUNC(U$3*T$3*(Q$3-R$3*SIN((G88+L$9)*PI()/180)-SQRT(S$3^2-(O$3-P$3-R$3*COS((G88+L$9)*PI()/180))^2))/5)</f>
        <v>2804</v>
      </c>
      <c r="M88" s="25">
        <f>-TRUNC(K$3*J$3*(G$3-H$3*SIN((H88+M$9)*PI()/180)-SQRT(I$3^2-(E$3-F$3-H$3*COS((H88+M$9)*PI()/180))^2))/5)</f>
        <v>-40168</v>
      </c>
      <c r="N88" s="59">
        <f t="shared" si="229"/>
        <v>2.52</v>
      </c>
      <c r="O88" s="60">
        <f t="shared" si="29"/>
        <v>-5300</v>
      </c>
      <c r="P88" s="60">
        <f t="shared" si="30"/>
        <v>1600</v>
      </c>
      <c r="Q88" s="60">
        <f t="shared" si="31"/>
        <v>-44800</v>
      </c>
      <c r="R88" s="60">
        <f t="shared" si="32"/>
        <v>-67699.9999999999</v>
      </c>
      <c r="T88" s="1">
        <f>RStart30!$T$25</f>
        <v>0.04</v>
      </c>
      <c r="V88" s="1">
        <f t="shared" ref="V88:Y88" si="282">(O88-O87)/$T$25</f>
        <v>-8125</v>
      </c>
      <c r="W88" s="1">
        <f t="shared" si="282"/>
        <v>-3749.99999999999</v>
      </c>
      <c r="X88" s="1">
        <f t="shared" si="282"/>
        <v>-67500</v>
      </c>
      <c r="Y88" s="1">
        <f t="shared" si="282"/>
        <v>-114375</v>
      </c>
      <c r="AA88">
        <f t="shared" ref="AA88:AD88" si="283">V88-V89</f>
        <v>0</v>
      </c>
      <c r="AB88">
        <f t="shared" si="283"/>
        <v>-1249.99999999999</v>
      </c>
      <c r="AC88">
        <f t="shared" si="283"/>
        <v>-4375.00000000018</v>
      </c>
      <c r="AD88">
        <f t="shared" si="283"/>
        <v>-7500</v>
      </c>
      <c r="AF88">
        <f t="shared" ref="AF88:AI88" si="284">AA88-AA89</f>
        <v>2.27373675443232e-11</v>
      </c>
      <c r="AG88">
        <f t="shared" si="284"/>
        <v>-1874.99999999999</v>
      </c>
      <c r="AH88">
        <f t="shared" si="284"/>
        <v>1249.99999999964</v>
      </c>
      <c r="AI88">
        <f t="shared" si="284"/>
        <v>-1874.99999999964</v>
      </c>
      <c r="AK88">
        <f t="shared" ref="AK88:AN88" si="285">AF88-AF89</f>
        <v>-624.999999999932</v>
      </c>
      <c r="AL88">
        <f t="shared" si="285"/>
        <v>-2499.99999999998</v>
      </c>
      <c r="AM88">
        <f t="shared" si="285"/>
        <v>2499.99999999945</v>
      </c>
      <c r="AN88">
        <f t="shared" si="285"/>
        <v>-7499.99999999891</v>
      </c>
    </row>
    <row r="89" spans="4:40">
      <c r="D89" s="28">
        <f t="shared" si="28"/>
        <v>2.56</v>
      </c>
      <c r="E89" s="32">
        <f>-E232*180/PI()*RStart30!$B$23</f>
        <v>27.172641234202</v>
      </c>
      <c r="F89" s="32">
        <f>F232*180/PI()*RStart30!$B$23</f>
        <v>11.561557841847</v>
      </c>
      <c r="G89" s="32">
        <f>G232*180/PI()*RStart30!$B$23</f>
        <v>-0.562974807691582</v>
      </c>
      <c r="H89" s="32">
        <f>-H232*180/PI()*RStart30!$B$23</f>
        <v>29.317590902422</v>
      </c>
      <c r="I89" s="58">
        <f t="shared" ref="I89:I152" si="286">D89</f>
        <v>2.56</v>
      </c>
      <c r="J89" s="24">
        <f>-TRUNC(K$3*J$3*(G$3-H$3*SIN((E89+J$9)*PI()/180)-SQRT(I$3^2-(E$3-F$3-H$3*COS((E89+J$9)*PI()/180))^2))/5)</f>
        <v>-38691</v>
      </c>
      <c r="K89" s="24">
        <f>-TRUNC(U$3*T$3*(Q$3-R$3*SIN((F89+K$9)*PI()/180)-SQRT(S$3^2-(O$3-P$3-R$3*COS((F89+K$9)*PI()/180))^2))/5)</f>
        <v>-20068</v>
      </c>
      <c r="L89" s="24">
        <f>-TRUNC(U$3*T$3*(Q$3-R$3*SIN((G89+L$9)*PI()/180)-SQRT(S$3^2-(O$3-P$3-R$3*COS((G89+L$9)*PI()/180))^2))/5)</f>
        <v>911</v>
      </c>
      <c r="M89" s="25">
        <f>-TRUNC(K$3*J$3*(G$3-H$3*SIN((H89+M$9)*PI()/180)-SQRT(I$3^2-(E$3-F$3-H$3*COS((H89+M$9)*PI()/180))^2))/5)</f>
        <v>-43047</v>
      </c>
      <c r="N89" s="59">
        <f t="shared" si="229"/>
        <v>2.56</v>
      </c>
      <c r="O89" s="60">
        <f t="shared" si="29"/>
        <v>-5625</v>
      </c>
      <c r="P89" s="60">
        <f t="shared" si="30"/>
        <v>1500</v>
      </c>
      <c r="Q89" s="60">
        <f t="shared" si="31"/>
        <v>-47325</v>
      </c>
      <c r="R89" s="60">
        <f t="shared" si="32"/>
        <v>-71974.9999999999</v>
      </c>
      <c r="T89" s="1">
        <f>RStart30!$T$25</f>
        <v>0.04</v>
      </c>
      <c r="V89" s="1">
        <f t="shared" ref="V89:Y89" si="287">(O89-O88)/$T$25</f>
        <v>-8125</v>
      </c>
      <c r="W89" s="1">
        <f t="shared" si="287"/>
        <v>-2500</v>
      </c>
      <c r="X89" s="1">
        <f t="shared" si="287"/>
        <v>-63124.9999999998</v>
      </c>
      <c r="Y89" s="1">
        <f t="shared" si="287"/>
        <v>-106875</v>
      </c>
      <c r="AA89">
        <f t="shared" ref="AA89:AD89" si="288">V89-V90</f>
        <v>-2.27373675443232e-11</v>
      </c>
      <c r="AB89">
        <f t="shared" si="288"/>
        <v>624.999999999994</v>
      </c>
      <c r="AC89">
        <f t="shared" si="288"/>
        <v>-5624.99999999982</v>
      </c>
      <c r="AD89">
        <f t="shared" si="288"/>
        <v>-5625.00000000036</v>
      </c>
      <c r="AF89">
        <f t="shared" ref="AF89:AI89" si="289">AA89-AA90</f>
        <v>624.999999999955</v>
      </c>
      <c r="AG89">
        <f t="shared" si="289"/>
        <v>624.999999999988</v>
      </c>
      <c r="AH89">
        <f t="shared" si="289"/>
        <v>-1249.99999999982</v>
      </c>
      <c r="AI89">
        <f t="shared" si="289"/>
        <v>5624.99999999927</v>
      </c>
      <c r="AK89">
        <f t="shared" ref="AK89:AN89" si="290">AF89-AF90</f>
        <v>1874.99999999993</v>
      </c>
      <c r="AL89">
        <f t="shared" si="290"/>
        <v>-2.36468622460961e-11</v>
      </c>
      <c r="AM89">
        <f t="shared" si="290"/>
        <v>-4375</v>
      </c>
      <c r="AN89">
        <f t="shared" si="290"/>
        <v>8124.99999999891</v>
      </c>
    </row>
    <row r="90" spans="4:40">
      <c r="D90" s="28">
        <f t="shared" ref="D90:D153" si="291">D89+T89</f>
        <v>2.6</v>
      </c>
      <c r="E90" s="32">
        <f>-E233*180/PI()*RStart30!$B$23</f>
        <v>27.2915497437355</v>
      </c>
      <c r="F90" s="32">
        <f>F233*180/PI()*RStart30!$B$23</f>
        <v>11.5314305177677</v>
      </c>
      <c r="G90" s="32">
        <f>G233*180/PI()*RStart30!$B$23</f>
        <v>0.655583809583521</v>
      </c>
      <c r="H90" s="32">
        <f>-H233*180/PI()*RStart30!$B$23</f>
        <v>30.7768529855446</v>
      </c>
      <c r="I90" s="58">
        <f t="shared" si="286"/>
        <v>2.6</v>
      </c>
      <c r="J90" s="24">
        <f>-TRUNC(K$3*J$3*(G$3-H$3*SIN((E90+J$9)*PI()/180)-SQRT(I$3^2-(E$3-F$3-H$3*COS((E90+J$9)*PI()/180))^2))/5)</f>
        <v>-38929</v>
      </c>
      <c r="K90" s="24">
        <f>-TRUNC(U$3*T$3*(Q$3-R$3*SIN((F90+K$9)*PI()/180)-SQRT(S$3^2-(O$3-P$3-R$3*COS((F90+K$9)*PI()/180))^2))/5)</f>
        <v>-20013</v>
      </c>
      <c r="L90" s="24">
        <f>-TRUNC(U$3*T$3*(Q$3-R$3*SIN((G90+L$9)*PI()/180)-SQRT(S$3^2-(O$3-P$3-R$3*COS((G90+L$9)*PI()/180))^2))/5)</f>
        <v>-1074</v>
      </c>
      <c r="M90" s="25">
        <f>-TRUNC(K$3*J$3*(G$3-H$3*SIN((H90+M$9)*PI()/180)-SQRT(I$3^2-(E$3-F$3-H$3*COS((H90+M$9)*PI()/180))^2))/5)</f>
        <v>-46088</v>
      </c>
      <c r="N90" s="59">
        <f t="shared" si="229"/>
        <v>2.6</v>
      </c>
      <c r="O90" s="60">
        <f t="shared" ref="O90:O153" si="292">(J90-J89)/(I90-I89)</f>
        <v>-5949.99999999999</v>
      </c>
      <c r="P90" s="60">
        <f t="shared" ref="P90:P153" si="293">(K90-K89)/(D90-D89)</f>
        <v>1375</v>
      </c>
      <c r="Q90" s="60">
        <f t="shared" ref="Q90:Q153" si="294">(L90-L89)/(I90-I89)</f>
        <v>-49625</v>
      </c>
      <c r="R90" s="60">
        <f t="shared" ref="R90:R153" si="295">(M90-M89)/(I90-I89)</f>
        <v>-76024.9999999999</v>
      </c>
      <c r="T90" s="1">
        <f>RStart30!$T$25</f>
        <v>0.04</v>
      </c>
      <c r="V90" s="1">
        <f t="shared" ref="V90:Y90" si="296">(O90-O89)/$T$25</f>
        <v>-8124.99999999998</v>
      </c>
      <c r="W90" s="1">
        <f t="shared" si="296"/>
        <v>-3124.99999999999</v>
      </c>
      <c r="X90" s="1">
        <f t="shared" si="296"/>
        <v>-57500</v>
      </c>
      <c r="Y90" s="1">
        <f t="shared" si="296"/>
        <v>-101250</v>
      </c>
      <c r="AA90">
        <f t="shared" ref="AA90:AD90" si="297">V90-V91</f>
        <v>-624.999999999977</v>
      </c>
      <c r="AB90">
        <f t="shared" si="297"/>
        <v>5.91171556152403e-12</v>
      </c>
      <c r="AC90">
        <f t="shared" si="297"/>
        <v>-4375</v>
      </c>
      <c r="AD90">
        <f t="shared" si="297"/>
        <v>-11249.9999999996</v>
      </c>
      <c r="AF90">
        <f t="shared" ref="AF90:AI90" si="298">AA90-AA91</f>
        <v>-1249.99999999998</v>
      </c>
      <c r="AG90">
        <f t="shared" si="298"/>
        <v>625.000000000012</v>
      </c>
      <c r="AH90">
        <f t="shared" si="298"/>
        <v>3125.00000000018</v>
      </c>
      <c r="AI90">
        <f t="shared" si="298"/>
        <v>-2499.99999999964</v>
      </c>
      <c r="AK90">
        <f t="shared" ref="AK90:AN90" si="299">AF90-AF91</f>
        <v>-3125</v>
      </c>
      <c r="AL90">
        <f t="shared" si="299"/>
        <v>625.000000000024</v>
      </c>
      <c r="AM90">
        <f t="shared" si="299"/>
        <v>4375.00000000055</v>
      </c>
      <c r="AN90">
        <f t="shared" si="299"/>
        <v>-7499.99999999964</v>
      </c>
    </row>
    <row r="91" spans="4:40">
      <c r="D91" s="28">
        <f t="shared" si="291"/>
        <v>2.64</v>
      </c>
      <c r="E91" s="32">
        <f>-E234*180/PI()*RStart30!$B$23</f>
        <v>27.4164544857783</v>
      </c>
      <c r="F91" s="32">
        <f>F234*180/PI()*RStart30!$B$23</f>
        <v>11.5037237111896</v>
      </c>
      <c r="G91" s="32">
        <f>G234*180/PI()*RStart30!$B$23</f>
        <v>1.90575371162736</v>
      </c>
      <c r="H91" s="32">
        <f>-H234*180/PI()*RStart30!$B$23</f>
        <v>32.2770982813866</v>
      </c>
      <c r="I91" s="58">
        <f t="shared" si="286"/>
        <v>2.64</v>
      </c>
      <c r="J91" s="24">
        <f>-TRUNC(K$3*J$3*(G$3-H$3*SIN((E91+J$9)*PI()/180)-SQRT(I$3^2-(E$3-F$3-H$3*COS((E91+J$9)*PI()/180))^2))/5)</f>
        <v>-39179</v>
      </c>
      <c r="K91" s="24">
        <f>-TRUNC(U$3*T$3*(Q$3-R$3*SIN((F91+K$9)*PI()/180)-SQRT(S$3^2-(O$3-P$3-R$3*COS((F91+K$9)*PI()/180))^2))/5)</f>
        <v>-19963</v>
      </c>
      <c r="L91" s="24">
        <f>-TRUNC(U$3*T$3*(Q$3-R$3*SIN((G91+L$9)*PI()/180)-SQRT(S$3^2-(O$3-P$3-R$3*COS((G91+L$9)*PI()/180))^2))/5)</f>
        <v>-3144</v>
      </c>
      <c r="M91" s="25">
        <f>-TRUNC(K$3*J$3*(G$3-H$3*SIN((H91+M$9)*PI()/180)-SQRT(I$3^2-(E$3-F$3-H$3*COS((H91+M$9)*PI()/180))^2))/5)</f>
        <v>-49273</v>
      </c>
      <c r="N91" s="59">
        <f t="shared" si="229"/>
        <v>2.64</v>
      </c>
      <c r="O91" s="60">
        <f t="shared" si="292"/>
        <v>-6249.99999999999</v>
      </c>
      <c r="P91" s="60">
        <f t="shared" si="293"/>
        <v>1250</v>
      </c>
      <c r="Q91" s="60">
        <f t="shared" si="294"/>
        <v>-51750</v>
      </c>
      <c r="R91" s="60">
        <f t="shared" si="295"/>
        <v>-79624.9999999999</v>
      </c>
      <c r="T91" s="1">
        <f>RStart30!$T$25</f>
        <v>0.04</v>
      </c>
      <c r="V91" s="1">
        <f t="shared" ref="V91:Y91" si="300">(O91-O90)/$T$25</f>
        <v>-7500</v>
      </c>
      <c r="W91" s="1">
        <f t="shared" si="300"/>
        <v>-3125</v>
      </c>
      <c r="X91" s="1">
        <f t="shared" si="300"/>
        <v>-53125</v>
      </c>
      <c r="Y91" s="1">
        <f t="shared" si="300"/>
        <v>-90000</v>
      </c>
      <c r="AA91">
        <f t="shared" ref="AA91:AD91" si="301">V91-V92</f>
        <v>625</v>
      </c>
      <c r="AB91">
        <f t="shared" si="301"/>
        <v>-625.000000000006</v>
      </c>
      <c r="AC91">
        <f t="shared" si="301"/>
        <v>-7500.00000000018</v>
      </c>
      <c r="AD91">
        <f t="shared" si="301"/>
        <v>-8750</v>
      </c>
      <c r="AF91">
        <f t="shared" ref="AF91:AI91" si="302">AA91-AA92</f>
        <v>1875.00000000002</v>
      </c>
      <c r="AG91">
        <f t="shared" si="302"/>
        <v>-1.18234311230481e-11</v>
      </c>
      <c r="AH91">
        <f t="shared" si="302"/>
        <v>-1250.00000000036</v>
      </c>
      <c r="AI91">
        <f t="shared" si="302"/>
        <v>5000</v>
      </c>
      <c r="AK91">
        <f t="shared" ref="AK91:AN91" si="303">AF91-AF92</f>
        <v>3750.00000000007</v>
      </c>
      <c r="AL91">
        <f t="shared" si="303"/>
        <v>1874.99999999998</v>
      </c>
      <c r="AM91">
        <f t="shared" si="303"/>
        <v>-3125.00000000055</v>
      </c>
      <c r="AN91">
        <f t="shared" si="303"/>
        <v>6250</v>
      </c>
    </row>
    <row r="92" spans="4:40">
      <c r="D92" s="28">
        <f t="shared" si="291"/>
        <v>2.68</v>
      </c>
      <c r="E92" s="32">
        <f>-E235*180/PI()*RStart30!$B$23</f>
        <v>27.5471862085975</v>
      </c>
      <c r="F92" s="32">
        <f>F235*180/PI()*RStart30!$B$23</f>
        <v>11.478339159851</v>
      </c>
      <c r="G92" s="32">
        <f>G235*180/PI()*RStart30!$B$23</f>
        <v>3.18096181202264</v>
      </c>
      <c r="H92" s="32">
        <f>-H235*180/PI()*RStart30!$B$23</f>
        <v>33.8100509302595</v>
      </c>
      <c r="I92" s="58">
        <f t="shared" si="286"/>
        <v>2.68</v>
      </c>
      <c r="J92" s="24">
        <f>-TRUNC(K$3*J$3*(G$3-H$3*SIN((E92+J$9)*PI()/180)-SQRT(I$3^2-(E$3-F$3-H$3*COS((E92+J$9)*PI()/180))^2))/5)</f>
        <v>-39442</v>
      </c>
      <c r="K92" s="24">
        <f>-TRUNC(U$3*T$3*(Q$3-R$3*SIN((F92+K$9)*PI()/180)-SQRT(S$3^2-(O$3-P$3-R$3*COS((F92+K$9)*PI()/180))^2))/5)</f>
        <v>-19917</v>
      </c>
      <c r="L92" s="24">
        <f>-TRUNC(U$3*T$3*(Q$3-R$3*SIN((G92+L$9)*PI()/180)-SQRT(S$3^2-(O$3-P$3-R$3*COS((G92+L$9)*PI()/180))^2))/5)</f>
        <v>-5287</v>
      </c>
      <c r="M92" s="25">
        <f>-TRUNC(K$3*J$3*(G$3-H$3*SIN((H92+M$9)*PI()/180)-SQRT(I$3^2-(E$3-F$3-H$3*COS((H92+M$9)*PI()/180))^2))/5)</f>
        <v>-52588</v>
      </c>
      <c r="N92" s="59">
        <f t="shared" si="229"/>
        <v>2.68</v>
      </c>
      <c r="O92" s="60">
        <f t="shared" si="292"/>
        <v>-6574.99999999999</v>
      </c>
      <c r="P92" s="60">
        <f t="shared" si="293"/>
        <v>1150</v>
      </c>
      <c r="Q92" s="60">
        <f t="shared" si="294"/>
        <v>-53574.9999999999</v>
      </c>
      <c r="R92" s="60">
        <f t="shared" si="295"/>
        <v>-82874.9999999999</v>
      </c>
      <c r="T92" s="1">
        <f>RStart30!$T$25</f>
        <v>0.04</v>
      </c>
      <c r="V92" s="1">
        <f t="shared" ref="V92:Y92" si="304">(O92-O91)/$T$25</f>
        <v>-8125</v>
      </c>
      <c r="W92" s="1">
        <f t="shared" si="304"/>
        <v>-2499.99999999999</v>
      </c>
      <c r="X92" s="1">
        <f t="shared" si="304"/>
        <v>-45624.9999999998</v>
      </c>
      <c r="Y92" s="1">
        <f t="shared" si="304"/>
        <v>-81250</v>
      </c>
      <c r="AA92">
        <f t="shared" ref="AA92:AD92" si="305">V92-V93</f>
        <v>-1250.00000000002</v>
      </c>
      <c r="AB92">
        <f t="shared" si="305"/>
        <v>-624.999999999994</v>
      </c>
      <c r="AC92">
        <f t="shared" si="305"/>
        <v>-6249.99999999982</v>
      </c>
      <c r="AD92">
        <f t="shared" si="305"/>
        <v>-13750</v>
      </c>
      <c r="AF92">
        <f t="shared" ref="AF92:AI92" si="306">AA92-AA93</f>
        <v>-1875.00000000005</v>
      </c>
      <c r="AG92">
        <f t="shared" si="306"/>
        <v>-1874.99999999999</v>
      </c>
      <c r="AH92">
        <f t="shared" si="306"/>
        <v>1875.00000000018</v>
      </c>
      <c r="AI92">
        <f t="shared" si="306"/>
        <v>-1250</v>
      </c>
      <c r="AK92">
        <f t="shared" ref="AK92:AN92" si="307">AF92-AF93</f>
        <v>-3125.00000000007</v>
      </c>
      <c r="AL92">
        <f t="shared" si="307"/>
        <v>-4374.99999999999</v>
      </c>
      <c r="AM92">
        <f t="shared" si="307"/>
        <v>1875.00000000018</v>
      </c>
      <c r="AN92">
        <f t="shared" si="307"/>
        <v>-4375</v>
      </c>
    </row>
    <row r="93" spans="4:40">
      <c r="D93" s="28">
        <f t="shared" si="291"/>
        <v>2.72</v>
      </c>
      <c r="E93" s="32">
        <f>-E236*180/PI()*RStart30!$B$23</f>
        <v>27.683553200515</v>
      </c>
      <c r="F93" s="32">
        <f>F236*180/PI()*RStart30!$B$23</f>
        <v>11.455167944475</v>
      </c>
      <c r="G93" s="32">
        <f>G236*180/PI()*RStart30!$B$23</f>
        <v>4.47449625397407</v>
      </c>
      <c r="H93" s="32">
        <f>-H236*180/PI()*RStart30!$B$23</f>
        <v>35.3671616570147</v>
      </c>
      <c r="I93" s="58">
        <f t="shared" si="286"/>
        <v>2.72</v>
      </c>
      <c r="J93" s="24">
        <f>-TRUNC(K$3*J$3*(G$3-H$3*SIN((E93+J$9)*PI()/180)-SQRT(I$3^2-(E$3-F$3-H$3*COS((E93+J$9)*PI()/180))^2))/5)</f>
        <v>-39716</v>
      </c>
      <c r="K93" s="24">
        <f>-TRUNC(U$3*T$3*(Q$3-R$3*SIN((F93+K$9)*PI()/180)-SQRT(S$3^2-(O$3-P$3-R$3*COS((F93+K$9)*PI()/180))^2))/5)</f>
        <v>-19874</v>
      </c>
      <c r="L93" s="24">
        <f>-TRUNC(U$3*T$3*(Q$3-R$3*SIN((G93+L$9)*PI()/180)-SQRT(S$3^2-(O$3-P$3-R$3*COS((G93+L$9)*PI()/180))^2))/5)</f>
        <v>-7493</v>
      </c>
      <c r="M93" s="25">
        <f>-TRUNC(K$3*J$3*(G$3-H$3*SIN((H93+M$9)*PI()/180)-SQRT(I$3^2-(E$3-F$3-H$3*COS((H93+M$9)*PI()/180))^2))/5)</f>
        <v>-56011</v>
      </c>
      <c r="N93" s="59">
        <f t="shared" si="229"/>
        <v>2.72</v>
      </c>
      <c r="O93" s="60">
        <f t="shared" si="292"/>
        <v>-6849.99999999999</v>
      </c>
      <c r="P93" s="60">
        <f t="shared" si="293"/>
        <v>1075</v>
      </c>
      <c r="Q93" s="60">
        <f t="shared" si="294"/>
        <v>-55149.9999999999</v>
      </c>
      <c r="R93" s="60">
        <f t="shared" si="295"/>
        <v>-85574.9999999999</v>
      </c>
      <c r="T93" s="1">
        <f>RStart30!$T$25</f>
        <v>0.04</v>
      </c>
      <c r="V93" s="1">
        <f t="shared" ref="V93:Y93" si="308">(O93-O92)/$T$25</f>
        <v>-6874.99999999998</v>
      </c>
      <c r="W93" s="1">
        <f t="shared" si="308"/>
        <v>-1875</v>
      </c>
      <c r="X93" s="1">
        <f t="shared" si="308"/>
        <v>-39375</v>
      </c>
      <c r="Y93" s="1">
        <f t="shared" si="308"/>
        <v>-67500</v>
      </c>
      <c r="AA93">
        <f t="shared" ref="AA93:AD93" si="309">V93-V94</f>
        <v>625.000000000023</v>
      </c>
      <c r="AB93">
        <f t="shared" si="309"/>
        <v>1250</v>
      </c>
      <c r="AC93">
        <f t="shared" si="309"/>
        <v>-8125</v>
      </c>
      <c r="AD93">
        <f t="shared" si="309"/>
        <v>-12500</v>
      </c>
      <c r="AF93">
        <f t="shared" ref="AF93:AI93" si="310">AA93-AA94</f>
        <v>1250.00000000002</v>
      </c>
      <c r="AG93">
        <f t="shared" si="310"/>
        <v>2499.99999999999</v>
      </c>
      <c r="AH93">
        <f t="shared" si="310"/>
        <v>0</v>
      </c>
      <c r="AI93">
        <f t="shared" si="310"/>
        <v>3125</v>
      </c>
      <c r="AK93">
        <f t="shared" ref="AK93:AN93" si="311">AF93-AF94</f>
        <v>1875</v>
      </c>
      <c r="AL93">
        <f t="shared" si="311"/>
        <v>3749.99999999999</v>
      </c>
      <c r="AM93">
        <f t="shared" si="311"/>
        <v>0</v>
      </c>
      <c r="AN93">
        <f t="shared" si="311"/>
        <v>3749.99999999964</v>
      </c>
    </row>
    <row r="94" spans="4:40">
      <c r="D94" s="28">
        <f t="shared" si="291"/>
        <v>2.76</v>
      </c>
      <c r="E94" s="32">
        <f>-E237*180/PI()*RStart30!$B$23</f>
        <v>27.8253426650055</v>
      </c>
      <c r="F94" s="32">
        <f>F237*180/PI()*RStart30!$B$23</f>
        <v>11.4340912909107</v>
      </c>
      <c r="G94" s="32">
        <f>G237*180/PI()*RStart30!$B$23</f>
        <v>5.77955820569308</v>
      </c>
      <c r="H94" s="32">
        <f>-H237*180/PI()*RStart30!$B$23</f>
        <v>36.9396624312176</v>
      </c>
      <c r="I94" s="58">
        <f t="shared" si="286"/>
        <v>2.76</v>
      </c>
      <c r="J94" s="24">
        <f>-TRUNC(K$3*J$3*(G$3-H$3*SIN((E94+J$9)*PI()/180)-SQRT(I$3^2-(E$3-F$3-H$3*COS((E94+J$9)*PI()/180))^2))/5)</f>
        <v>-40002</v>
      </c>
      <c r="K94" s="24">
        <f>-TRUNC(U$3*T$3*(Q$3-R$3*SIN((F94+K$9)*PI()/180)-SQRT(S$3^2-(O$3-P$3-R$3*COS((F94+K$9)*PI()/180))^2))/5)</f>
        <v>-19836</v>
      </c>
      <c r="L94" s="24">
        <f>-TRUNC(U$3*T$3*(Q$3-R$3*SIN((G94+L$9)*PI()/180)-SQRT(S$3^2-(O$3-P$3-R$3*COS((G94+L$9)*PI()/180))^2))/5)</f>
        <v>-9749</v>
      </c>
      <c r="M94" s="25">
        <f>-TRUNC(K$3*J$3*(G$3-H$3*SIN((H94+M$9)*PI()/180)-SQRT(I$3^2-(E$3-F$3-H$3*COS((H94+M$9)*PI()/180))^2))/5)</f>
        <v>-59522</v>
      </c>
      <c r="N94" s="59">
        <f t="shared" si="229"/>
        <v>2.76</v>
      </c>
      <c r="O94" s="60">
        <f t="shared" si="292"/>
        <v>-7149.99999999999</v>
      </c>
      <c r="P94" s="60">
        <f t="shared" si="293"/>
        <v>949.999999999999</v>
      </c>
      <c r="Q94" s="60">
        <f t="shared" si="294"/>
        <v>-56399.9999999999</v>
      </c>
      <c r="R94" s="60">
        <f t="shared" si="295"/>
        <v>-87774.9999999999</v>
      </c>
      <c r="T94" s="1">
        <f>RStart30!$T$25</f>
        <v>0.04</v>
      </c>
      <c r="V94" s="1">
        <f t="shared" ref="V94:Y94" si="312">(O94-O93)/$T$25</f>
        <v>-7500</v>
      </c>
      <c r="W94" s="1">
        <f t="shared" si="312"/>
        <v>-3125</v>
      </c>
      <c r="X94" s="1">
        <f t="shared" si="312"/>
        <v>-31250</v>
      </c>
      <c r="Y94" s="1">
        <f t="shared" si="312"/>
        <v>-55000</v>
      </c>
      <c r="AA94">
        <f t="shared" ref="AA94:AD94" si="313">V94-V95</f>
        <v>-625</v>
      </c>
      <c r="AB94">
        <f t="shared" si="313"/>
        <v>-1250</v>
      </c>
      <c r="AC94">
        <f t="shared" si="313"/>
        <v>-8125</v>
      </c>
      <c r="AD94">
        <f t="shared" si="313"/>
        <v>-15625</v>
      </c>
      <c r="AF94">
        <f t="shared" ref="AF94:AI94" si="314">AA94-AA95</f>
        <v>-624.999999999977</v>
      </c>
      <c r="AG94">
        <f t="shared" si="314"/>
        <v>-1249.99999999999</v>
      </c>
      <c r="AH94">
        <f t="shared" si="314"/>
        <v>0</v>
      </c>
      <c r="AI94">
        <f t="shared" si="314"/>
        <v>-624.999999999636</v>
      </c>
      <c r="AK94">
        <f t="shared" ref="AK94:AN94" si="315">AF94-AF95</f>
        <v>-1249.99999999993</v>
      </c>
      <c r="AL94">
        <f t="shared" si="315"/>
        <v>-624.999999999991</v>
      </c>
      <c r="AM94">
        <f t="shared" si="315"/>
        <v>-1250</v>
      </c>
      <c r="AN94">
        <f t="shared" si="315"/>
        <v>-1249.99999999891</v>
      </c>
    </row>
    <row r="95" spans="4:40">
      <c r="D95" s="28">
        <f t="shared" si="291"/>
        <v>2.8</v>
      </c>
      <c r="E95" s="32">
        <f>-E238*180/PI()*RStart30!$B$23</f>
        <v>27.9723212363593</v>
      </c>
      <c r="F95" s="32">
        <f>F238*180/PI()*RStart30!$B$23</f>
        <v>11.4149809139077</v>
      </c>
      <c r="G95" s="32">
        <f>G238*180/PI()*RStart30!$B$23</f>
        <v>7.08931336930357</v>
      </c>
      <c r="H95" s="32">
        <f>-H238*180/PI()*RStart30!$B$23</f>
        <v>38.5186205543631</v>
      </c>
      <c r="I95" s="58">
        <f t="shared" si="286"/>
        <v>2.8</v>
      </c>
      <c r="J95" s="24">
        <f>-TRUNC(K$3*J$3*(G$3-H$3*SIN((E95+J$9)*PI()/180)-SQRT(I$3^2-(E$3-F$3-H$3*COS((E95+J$9)*PI()/180))^2))/5)</f>
        <v>-40299</v>
      </c>
      <c r="K95" s="24">
        <f>-TRUNC(U$3*T$3*(Q$3-R$3*SIN((F95+K$9)*PI()/180)-SQRT(S$3^2-(O$3-P$3-R$3*COS((F95+K$9)*PI()/180))^2))/5)</f>
        <v>-19801</v>
      </c>
      <c r="L95" s="24">
        <f>-TRUNC(U$3*T$3*(Q$3-R$3*SIN((G95+L$9)*PI()/180)-SQRT(S$3^2-(O$3-P$3-R$3*COS((G95+L$9)*PI()/180))^2))/5)</f>
        <v>-12042</v>
      </c>
      <c r="M95" s="25">
        <f>-TRUNC(K$3*J$3*(G$3-H$3*SIN((H95+M$9)*PI()/180)-SQRT(I$3^2-(E$3-F$3-H$3*COS((H95+M$9)*PI()/180))^2))/5)</f>
        <v>-63096</v>
      </c>
      <c r="N95" s="59">
        <f t="shared" si="229"/>
        <v>2.8</v>
      </c>
      <c r="O95" s="60">
        <f t="shared" si="292"/>
        <v>-7424.99999999999</v>
      </c>
      <c r="P95" s="60">
        <f t="shared" si="293"/>
        <v>874.999999999999</v>
      </c>
      <c r="Q95" s="60">
        <f t="shared" si="294"/>
        <v>-57324.9999999999</v>
      </c>
      <c r="R95" s="60">
        <f t="shared" si="295"/>
        <v>-89349.9999999999</v>
      </c>
      <c r="T95" s="1">
        <f>RStart30!$T$25</f>
        <v>0.04</v>
      </c>
      <c r="V95" s="1">
        <f t="shared" ref="V95:Y95" si="316">(O95-O94)/$T$25</f>
        <v>-6875</v>
      </c>
      <c r="W95" s="1">
        <f t="shared" si="316"/>
        <v>-1875</v>
      </c>
      <c r="X95" s="1">
        <f t="shared" si="316"/>
        <v>-23125</v>
      </c>
      <c r="Y95" s="1">
        <f t="shared" si="316"/>
        <v>-39375</v>
      </c>
      <c r="AA95">
        <f t="shared" ref="AA95:AD95" si="317">V95-V96</f>
        <v>-2.27373675443232e-11</v>
      </c>
      <c r="AB95">
        <f t="shared" si="317"/>
        <v>-2.95585778076202e-12</v>
      </c>
      <c r="AC95">
        <f t="shared" si="317"/>
        <v>-8125</v>
      </c>
      <c r="AD95">
        <f t="shared" si="317"/>
        <v>-15000.0000000004</v>
      </c>
      <c r="AF95">
        <f t="shared" ref="AF95:AI95" si="318">AA95-AA96</f>
        <v>624.999999999955</v>
      </c>
      <c r="AG95">
        <f t="shared" si="318"/>
        <v>-625.000000000003</v>
      </c>
      <c r="AH95">
        <f t="shared" si="318"/>
        <v>1250</v>
      </c>
      <c r="AI95">
        <f t="shared" si="318"/>
        <v>624.999999999272</v>
      </c>
      <c r="AK95">
        <f t="shared" ref="AK95:AN95" si="319">AF95-AF96</f>
        <v>624.999999999932</v>
      </c>
      <c r="AL95">
        <f t="shared" si="319"/>
        <v>-2500</v>
      </c>
      <c r="AM95">
        <f t="shared" si="319"/>
        <v>2500</v>
      </c>
      <c r="AN95">
        <f t="shared" si="319"/>
        <v>-625.000000001091</v>
      </c>
    </row>
    <row r="96" spans="4:40">
      <c r="D96" s="28">
        <f t="shared" si="291"/>
        <v>2.84</v>
      </c>
      <c r="E96" s="32">
        <f>-E239*180/PI()*RStart30!$B$23</f>
        <v>28.1242364120758</v>
      </c>
      <c r="F96" s="32">
        <f>F239*180/PI()*RStart30!$B$23</f>
        <v>11.3976995327783</v>
      </c>
      <c r="G96" s="32">
        <f>G239*180/PI()*RStart30!$B$23</f>
        <v>8.39694371893081</v>
      </c>
      <c r="H96" s="32">
        <f>-H239*180/PI()*RStart30!$B$23</f>
        <v>40.0949932627539</v>
      </c>
      <c r="I96" s="58">
        <f t="shared" si="286"/>
        <v>2.84</v>
      </c>
      <c r="J96" s="24">
        <f>-TRUNC(K$3*J$3*(G$3-H$3*SIN((E96+J$9)*PI()/180)-SQRT(I$3^2-(E$3-F$3-H$3*COS((E96+J$9)*PI()/180))^2))/5)</f>
        <v>-40607</v>
      </c>
      <c r="K96" s="24">
        <f>-TRUNC(U$3*T$3*(Q$3-R$3*SIN((F96+K$9)*PI()/180)-SQRT(S$3^2-(O$3-P$3-R$3*COS((F96+K$9)*PI()/180))^2))/5)</f>
        <v>-19769</v>
      </c>
      <c r="L96" s="24">
        <f>-TRUNC(U$3*T$3*(Q$3-R$3*SIN((G96+L$9)*PI()/180)-SQRT(S$3^2-(O$3-P$3-R$3*COS((G96+L$9)*PI()/180))^2))/5)</f>
        <v>-14359</v>
      </c>
      <c r="M96" s="25">
        <f>-TRUNC(K$3*J$3*(G$3-H$3*SIN((H96+M$9)*PI()/180)-SQRT(I$3^2-(E$3-F$3-H$3*COS((H96+M$9)*PI()/180))^2))/5)</f>
        <v>-66709</v>
      </c>
      <c r="N96" s="59">
        <f t="shared" si="229"/>
        <v>2.84</v>
      </c>
      <c r="O96" s="60">
        <f t="shared" si="292"/>
        <v>-7699.99999999999</v>
      </c>
      <c r="P96" s="60">
        <f t="shared" si="293"/>
        <v>799.999999999999</v>
      </c>
      <c r="Q96" s="60">
        <f t="shared" si="294"/>
        <v>-57924.9999999999</v>
      </c>
      <c r="R96" s="60">
        <f t="shared" si="295"/>
        <v>-90324.9999999999</v>
      </c>
      <c r="T96" s="1">
        <f>RStart30!$T$25</f>
        <v>0.04</v>
      </c>
      <c r="V96" s="1">
        <f t="shared" ref="V96:Y96" si="320">(O96-O95)/$T$25</f>
        <v>-6874.99999999998</v>
      </c>
      <c r="W96" s="1">
        <f t="shared" si="320"/>
        <v>-1875</v>
      </c>
      <c r="X96" s="1">
        <f t="shared" si="320"/>
        <v>-15000</v>
      </c>
      <c r="Y96" s="1">
        <f t="shared" si="320"/>
        <v>-24374.9999999996</v>
      </c>
      <c r="AA96">
        <f t="shared" ref="AA96:AD96" si="321">V96-V97</f>
        <v>-624.999999999977</v>
      </c>
      <c r="AB96">
        <f t="shared" si="321"/>
        <v>625</v>
      </c>
      <c r="AC96">
        <f t="shared" si="321"/>
        <v>-9375</v>
      </c>
      <c r="AD96">
        <f t="shared" si="321"/>
        <v>-15624.9999999996</v>
      </c>
      <c r="AF96">
        <f t="shared" ref="AF96:AI96" si="322">AA96-AA97</f>
        <v>2.27373675443232e-11</v>
      </c>
      <c r="AG96">
        <f t="shared" si="322"/>
        <v>1875</v>
      </c>
      <c r="AH96">
        <f t="shared" si="322"/>
        <v>-1250</v>
      </c>
      <c r="AI96">
        <f t="shared" si="322"/>
        <v>1250.00000000036</v>
      </c>
      <c r="AK96">
        <f t="shared" ref="AK96:AN96" si="323">AF96-AF97</f>
        <v>1250.00000000002</v>
      </c>
      <c r="AL96">
        <f t="shared" si="323"/>
        <v>3749.99999999999</v>
      </c>
      <c r="AM96">
        <f t="shared" si="323"/>
        <v>-2500</v>
      </c>
      <c r="AN96">
        <f t="shared" si="323"/>
        <v>1250.00000000073</v>
      </c>
    </row>
    <row r="97" spans="4:40">
      <c r="D97" s="28">
        <f t="shared" si="291"/>
        <v>2.88</v>
      </c>
      <c r="E97" s="32">
        <f>-E240*180/PI()*RStart30!$B$23</f>
        <v>28.2808174695971</v>
      </c>
      <c r="F97" s="32">
        <f>F240*180/PI()*RStart30!$B$23</f>
        <v>11.3821014443552</v>
      </c>
      <c r="G97" s="32">
        <f>G240*180/PI()*RStart30!$B$23</f>
        <v>9.6956988950157</v>
      </c>
      <c r="H97" s="32">
        <f>-H240*180/PI()*RStart30!$B$23</f>
        <v>41.6596822730822</v>
      </c>
      <c r="I97" s="58">
        <f t="shared" si="286"/>
        <v>2.88</v>
      </c>
      <c r="J97" s="24">
        <f>-TRUNC(K$3*J$3*(G$3-H$3*SIN((E97+J$9)*PI()/180)-SQRT(I$3^2-(E$3-F$3-H$3*COS((E97+J$9)*PI()/180))^2))/5)</f>
        <v>-40925</v>
      </c>
      <c r="K97" s="24">
        <f>-TRUNC(U$3*T$3*(Q$3-R$3*SIN((F97+K$9)*PI()/180)-SQRT(S$3^2-(O$3-P$3-R$3*COS((F97+K$9)*PI()/180))^2))/5)</f>
        <v>-19741</v>
      </c>
      <c r="L97" s="24">
        <f>-TRUNC(U$3*T$3*(Q$3-R$3*SIN((G97+L$9)*PI()/180)-SQRT(S$3^2-(O$3-P$3-R$3*COS((G97+L$9)*PI()/180))^2))/5)</f>
        <v>-16685</v>
      </c>
      <c r="M97" s="25">
        <f>-TRUNC(K$3*J$3*(G$3-H$3*SIN((H97+M$9)*PI()/180)-SQRT(I$3^2-(E$3-F$3-H$3*COS((H97+M$9)*PI()/180))^2))/5)</f>
        <v>-70336</v>
      </c>
      <c r="N97" s="59">
        <f t="shared" si="229"/>
        <v>2.88</v>
      </c>
      <c r="O97" s="60">
        <f t="shared" si="292"/>
        <v>-7949.99999999999</v>
      </c>
      <c r="P97" s="60">
        <f t="shared" si="293"/>
        <v>699.999999999999</v>
      </c>
      <c r="Q97" s="60">
        <f t="shared" si="294"/>
        <v>-58149.9999999999</v>
      </c>
      <c r="R97" s="60">
        <f t="shared" si="295"/>
        <v>-90674.9999999999</v>
      </c>
      <c r="T97" s="1">
        <f>RStart30!$T$25</f>
        <v>0.04</v>
      </c>
      <c r="V97" s="1">
        <f t="shared" ref="V97:Y97" si="324">(O97-O96)/$T$25</f>
        <v>-6250</v>
      </c>
      <c r="W97" s="1">
        <f t="shared" si="324"/>
        <v>-2500</v>
      </c>
      <c r="X97" s="1">
        <f t="shared" si="324"/>
        <v>-5625</v>
      </c>
      <c r="Y97" s="1">
        <f t="shared" si="324"/>
        <v>-8750</v>
      </c>
      <c r="AA97">
        <f t="shared" ref="AA97:AD97" si="325">V97-V98</f>
        <v>-625</v>
      </c>
      <c r="AB97">
        <f t="shared" si="325"/>
        <v>-1250</v>
      </c>
      <c r="AC97">
        <f t="shared" si="325"/>
        <v>-8125</v>
      </c>
      <c r="AD97">
        <f t="shared" si="325"/>
        <v>-16875</v>
      </c>
      <c r="AF97">
        <f t="shared" ref="AF97:AI97" si="326">AA97-AA98</f>
        <v>-1250</v>
      </c>
      <c r="AG97">
        <f t="shared" si="326"/>
        <v>-1874.99999999999</v>
      </c>
      <c r="AH97">
        <f t="shared" si="326"/>
        <v>1250</v>
      </c>
      <c r="AI97">
        <f t="shared" si="326"/>
        <v>-3.63797880709171e-10</v>
      </c>
      <c r="AK97">
        <f t="shared" ref="AK97:AN97" si="327">AF97-AF98</f>
        <v>-3125</v>
      </c>
      <c r="AL97">
        <f t="shared" si="327"/>
        <v>-3124.99999999999</v>
      </c>
      <c r="AM97">
        <f t="shared" si="327"/>
        <v>2500</v>
      </c>
      <c r="AN97">
        <f t="shared" si="327"/>
        <v>-1.09139364212751e-9</v>
      </c>
    </row>
    <row r="98" spans="4:40">
      <c r="D98" s="28">
        <f t="shared" si="291"/>
        <v>2.92</v>
      </c>
      <c r="E98" s="32">
        <f>-E241*180/PI()*RStart30!$B$23</f>
        <v>28.4417763257435</v>
      </c>
      <c r="F98" s="32">
        <f>F241*180/PI()*RStart30!$B$23</f>
        <v>11.368032924062</v>
      </c>
      <c r="G98" s="32">
        <f>G241*180/PI()*RStart30!$B$23</f>
        <v>10.978948114291</v>
      </c>
      <c r="H98" s="32">
        <f>-H241*180/PI()*RStart30!$B$23</f>
        <v>43.2035878123499</v>
      </c>
      <c r="I98" s="58">
        <f t="shared" si="286"/>
        <v>2.92</v>
      </c>
      <c r="J98" s="24">
        <f>-TRUNC(K$3*J$3*(G$3-H$3*SIN((E98+J$9)*PI()/180)-SQRT(I$3^2-(E$3-F$3-H$3*COS((E98+J$9)*PI()/180))^2))/5)</f>
        <v>-41252</v>
      </c>
      <c r="K98" s="24">
        <f>-TRUNC(U$3*T$3*(Q$3-R$3*SIN((F98+K$9)*PI()/180)-SQRT(S$3^2-(O$3-P$3-R$3*COS((F98+K$9)*PI()/180))^2))/5)</f>
        <v>-19715</v>
      </c>
      <c r="L98" s="24">
        <f>-TRUNC(U$3*T$3*(Q$3-R$3*SIN((G98+L$9)*PI()/180)-SQRT(S$3^2-(O$3-P$3-R$3*COS((G98+L$9)*PI()/180))^2))/5)</f>
        <v>-19007</v>
      </c>
      <c r="M98" s="25">
        <f>-TRUNC(K$3*J$3*(G$3-H$3*SIN((H98+M$9)*PI()/180)-SQRT(I$3^2-(E$3-F$3-H$3*COS((H98+M$9)*PI()/180))^2))/5)</f>
        <v>-73950</v>
      </c>
      <c r="N98" s="59">
        <f t="shared" si="229"/>
        <v>2.92</v>
      </c>
      <c r="O98" s="60">
        <f t="shared" si="292"/>
        <v>-8174.99999999999</v>
      </c>
      <c r="P98" s="60">
        <f t="shared" si="293"/>
        <v>649.999999999999</v>
      </c>
      <c r="Q98" s="60">
        <f t="shared" si="294"/>
        <v>-58049.9999999999</v>
      </c>
      <c r="R98" s="60">
        <f t="shared" si="295"/>
        <v>-90349.9999999999</v>
      </c>
      <c r="T98" s="1">
        <f>RStart30!$T$25</f>
        <v>0.04</v>
      </c>
      <c r="V98" s="1">
        <f t="shared" ref="V98:Y98" si="328">(O98-O97)/$T$25</f>
        <v>-5625</v>
      </c>
      <c r="W98" s="1">
        <f t="shared" si="328"/>
        <v>-1250</v>
      </c>
      <c r="X98" s="1">
        <f t="shared" si="328"/>
        <v>2500</v>
      </c>
      <c r="Y98" s="1">
        <f t="shared" si="328"/>
        <v>8125</v>
      </c>
      <c r="AA98">
        <f t="shared" ref="AA98:AD98" si="329">V98-V99</f>
        <v>625</v>
      </c>
      <c r="AB98">
        <f t="shared" si="329"/>
        <v>624.999999999997</v>
      </c>
      <c r="AC98">
        <f t="shared" si="329"/>
        <v>-9375</v>
      </c>
      <c r="AD98">
        <f t="shared" si="329"/>
        <v>-16874.9999999996</v>
      </c>
      <c r="AF98">
        <f t="shared" ref="AF98:AI98" si="330">AA98-AA99</f>
        <v>1875</v>
      </c>
      <c r="AG98">
        <f t="shared" si="330"/>
        <v>1249.99999999999</v>
      </c>
      <c r="AH98">
        <f t="shared" si="330"/>
        <v>-1250</v>
      </c>
      <c r="AI98">
        <f t="shared" si="330"/>
        <v>7.27595761418343e-10</v>
      </c>
      <c r="AK98">
        <f t="shared" ref="AK98:AN98" si="331">AF98-AF99</f>
        <v>3125</v>
      </c>
      <c r="AL98">
        <f t="shared" si="331"/>
        <v>1874.99999999999</v>
      </c>
      <c r="AM98">
        <f t="shared" si="331"/>
        <v>-2500</v>
      </c>
      <c r="AN98">
        <f t="shared" si="331"/>
        <v>625.000000001091</v>
      </c>
    </row>
    <row r="99" spans="4:40">
      <c r="D99" s="28">
        <f t="shared" si="291"/>
        <v>2.96</v>
      </c>
      <c r="E99" s="32">
        <f>-E242*180/PI()*RStart30!$B$23</f>
        <v>28.6068087399261</v>
      </c>
      <c r="F99" s="32">
        <f>F242*180/PI()*RStart30!$B$23</f>
        <v>11.3553328561667</v>
      </c>
      <c r="G99" s="32">
        <f>G242*180/PI()*RStart30!$B$23</f>
        <v>12.2402315640954</v>
      </c>
      <c r="H99" s="32">
        <f>-H242*180/PI()*RStart30!$B$23</f>
        <v>44.7176635072255</v>
      </c>
      <c r="I99" s="58">
        <f t="shared" si="286"/>
        <v>2.96</v>
      </c>
      <c r="J99" s="24">
        <f>-TRUNC(K$3*J$3*(G$3-H$3*SIN((E99+J$9)*PI()/180)-SQRT(I$3^2-(E$3-F$3-H$3*COS((E99+J$9)*PI()/180))^2))/5)</f>
        <v>-41589</v>
      </c>
      <c r="K99" s="24">
        <f>-TRUNC(U$3*T$3*(Q$3-R$3*SIN((F99+K$9)*PI()/180)-SQRT(S$3^2-(O$3-P$3-R$3*COS((F99+K$9)*PI()/180))^2))/5)</f>
        <v>-19692</v>
      </c>
      <c r="L99" s="24">
        <f>-TRUNC(U$3*T$3*(Q$3-R$3*SIN((G99+L$9)*PI()/180)-SQRT(S$3^2-(O$3-P$3-R$3*COS((G99+L$9)*PI()/180))^2))/5)</f>
        <v>-21310</v>
      </c>
      <c r="M99" s="25">
        <f>-TRUNC(K$3*J$3*(G$3-H$3*SIN((H99+M$9)*PI()/180)-SQRT(I$3^2-(E$3-F$3-H$3*COS((H99+M$9)*PI()/180))^2))/5)</f>
        <v>-77524</v>
      </c>
      <c r="N99" s="59">
        <f t="shared" si="229"/>
        <v>2.96</v>
      </c>
      <c r="O99" s="60">
        <f t="shared" si="292"/>
        <v>-8424.99999999999</v>
      </c>
      <c r="P99" s="60">
        <f t="shared" si="293"/>
        <v>575</v>
      </c>
      <c r="Q99" s="60">
        <f t="shared" si="294"/>
        <v>-57574.9999999999</v>
      </c>
      <c r="R99" s="60">
        <f t="shared" si="295"/>
        <v>-89349.9999999999</v>
      </c>
      <c r="T99" s="1">
        <f>RStart30!$T$25</f>
        <v>0.04</v>
      </c>
      <c r="V99" s="1">
        <f t="shared" ref="V99:Y99" si="332">(O99-O98)/$T$25</f>
        <v>-6250</v>
      </c>
      <c r="W99" s="1">
        <f t="shared" si="332"/>
        <v>-1875</v>
      </c>
      <c r="X99" s="1">
        <f t="shared" si="332"/>
        <v>11875</v>
      </c>
      <c r="Y99" s="1">
        <f t="shared" si="332"/>
        <v>24999.9999999996</v>
      </c>
      <c r="AA99">
        <f t="shared" ref="AA99:AD99" si="333">V99-V100</f>
        <v>-1250</v>
      </c>
      <c r="AB99">
        <f t="shared" si="333"/>
        <v>-624.999999999997</v>
      </c>
      <c r="AC99">
        <f t="shared" si="333"/>
        <v>-8125</v>
      </c>
      <c r="AD99">
        <f t="shared" si="333"/>
        <v>-16875.0000000004</v>
      </c>
      <c r="AF99">
        <f t="shared" ref="AF99:AI99" si="334">AA99-AA100</f>
        <v>-1250</v>
      </c>
      <c r="AG99">
        <f t="shared" si="334"/>
        <v>-624.999999999997</v>
      </c>
      <c r="AH99">
        <f t="shared" si="334"/>
        <v>1250</v>
      </c>
      <c r="AI99">
        <f t="shared" si="334"/>
        <v>-625.000000000364</v>
      </c>
      <c r="AK99">
        <f t="shared" ref="AK99:AN99" si="335">AF99-AF100</f>
        <v>-1875</v>
      </c>
      <c r="AL99">
        <f t="shared" si="335"/>
        <v>-624.999999999997</v>
      </c>
      <c r="AM99">
        <f t="shared" si="335"/>
        <v>3125</v>
      </c>
      <c r="AN99">
        <f t="shared" si="335"/>
        <v>-3.63797880709171e-10</v>
      </c>
    </row>
    <row r="100" spans="4:40">
      <c r="D100" s="28">
        <f t="shared" si="291"/>
        <v>3</v>
      </c>
      <c r="E100" s="32">
        <f>-E243*180/PI()*RStart30!$B$23</f>
        <v>28.7755952881738</v>
      </c>
      <c r="F100" s="32">
        <f>F243*180/PI()*RStart30!$B$23</f>
        <v>11.3438330775564</v>
      </c>
      <c r="G100" s="32">
        <f>G243*180/PI()*RStart30!$B$23</f>
        <v>13.473312083167</v>
      </c>
      <c r="H100" s="32">
        <f>-H243*180/PI()*RStart30!$B$23</f>
        <v>46.192970413964</v>
      </c>
      <c r="I100" s="58">
        <f t="shared" si="286"/>
        <v>3</v>
      </c>
      <c r="J100" s="24">
        <f>-TRUNC(K$3*J$3*(G$3-H$3*SIN((E100+J$9)*PI()/180)-SQRT(I$3^2-(E$3-F$3-H$3*COS((E100+J$9)*PI()/180))^2))/5)</f>
        <v>-41934</v>
      </c>
      <c r="K100" s="24">
        <f>-TRUNC(U$3*T$3*(Q$3-R$3*SIN((F100+K$9)*PI()/180)-SQRT(S$3^2-(O$3-P$3-R$3*COS((F100+K$9)*PI()/180))^2))/5)</f>
        <v>-19671</v>
      </c>
      <c r="L100" s="24">
        <f>-TRUNC(U$3*T$3*(Q$3-R$3*SIN((G100+L$9)*PI()/180)-SQRT(S$3^2-(O$3-P$3-R$3*COS((G100+L$9)*PI()/180))^2))/5)</f>
        <v>-23581</v>
      </c>
      <c r="M100" s="25">
        <f>-TRUNC(K$3*J$3*(G$3-H$3*SIN((H100+M$9)*PI()/180)-SQRT(I$3^2-(E$3-F$3-H$3*COS((H100+M$9)*PI()/180))^2))/5)</f>
        <v>-81031</v>
      </c>
      <c r="N100" s="59">
        <f t="shared" si="229"/>
        <v>3</v>
      </c>
      <c r="O100" s="60">
        <f t="shared" si="292"/>
        <v>-8624.99999999999</v>
      </c>
      <c r="P100" s="60">
        <f t="shared" si="293"/>
        <v>525</v>
      </c>
      <c r="Q100" s="60">
        <f t="shared" si="294"/>
        <v>-56774.9999999999</v>
      </c>
      <c r="R100" s="60">
        <f t="shared" si="295"/>
        <v>-87674.9999999999</v>
      </c>
      <c r="T100" s="1">
        <f>RStart30!$T$25</f>
        <v>0.04</v>
      </c>
      <c r="V100" s="1">
        <f t="shared" ref="V100:Y100" si="336">(O100-O99)/$T$25</f>
        <v>-5000</v>
      </c>
      <c r="W100" s="1">
        <f t="shared" si="336"/>
        <v>-1250</v>
      </c>
      <c r="X100" s="1">
        <f t="shared" si="336"/>
        <v>20000</v>
      </c>
      <c r="Y100" s="1">
        <f t="shared" si="336"/>
        <v>41875</v>
      </c>
      <c r="AA100">
        <f t="shared" ref="AA100:AD100" si="337">V100-V101</f>
        <v>0</v>
      </c>
      <c r="AB100">
        <f t="shared" si="337"/>
        <v>0</v>
      </c>
      <c r="AC100">
        <f t="shared" si="337"/>
        <v>-9375</v>
      </c>
      <c r="AD100">
        <f t="shared" si="337"/>
        <v>-16250</v>
      </c>
      <c r="AF100">
        <f t="shared" ref="AF100:AI100" si="338">AA100-AA101</f>
        <v>625</v>
      </c>
      <c r="AG100">
        <f t="shared" si="338"/>
        <v>0</v>
      </c>
      <c r="AH100">
        <f t="shared" si="338"/>
        <v>-1875</v>
      </c>
      <c r="AI100">
        <f t="shared" si="338"/>
        <v>-625</v>
      </c>
      <c r="AK100">
        <f t="shared" ref="AK100:AN100" si="339">AF100-AF101</f>
        <v>625</v>
      </c>
      <c r="AL100">
        <f t="shared" si="339"/>
        <v>-1250</v>
      </c>
      <c r="AM100">
        <f t="shared" si="339"/>
        <v>-2499.99999999982</v>
      </c>
      <c r="AN100">
        <f t="shared" si="339"/>
        <v>0</v>
      </c>
    </row>
    <row r="101" spans="4:40">
      <c r="D101" s="28">
        <f t="shared" si="291"/>
        <v>3.04</v>
      </c>
      <c r="E101" s="32">
        <f>-E244*180/PI()*RStart30!$B$23</f>
        <v>28.9478022225712</v>
      </c>
      <c r="F101" s="32">
        <f>F244*180/PI()*RStart30!$B$23</f>
        <v>11.3333591798783</v>
      </c>
      <c r="G101" s="32">
        <f>G244*180/PI()*RStart30!$B$23</f>
        <v>14.6722268997318</v>
      </c>
      <c r="H101" s="32">
        <f>-H244*180/PI()*RStart30!$B$23</f>
        <v>47.6207316785807</v>
      </c>
      <c r="I101" s="58">
        <f t="shared" si="286"/>
        <v>3.04</v>
      </c>
      <c r="J101" s="24">
        <f>-TRUNC(K$3*J$3*(G$3-H$3*SIN((E101+J$9)*PI()/180)-SQRT(I$3^2-(E$3-F$3-H$3*COS((E101+J$9)*PI()/180))^2))/5)</f>
        <v>-42287</v>
      </c>
      <c r="K101" s="24">
        <f>-TRUNC(U$3*T$3*(Q$3-R$3*SIN((F101+K$9)*PI()/180)-SQRT(S$3^2-(O$3-P$3-R$3*COS((F101+K$9)*PI()/180))^2))/5)</f>
        <v>-19652</v>
      </c>
      <c r="L101" s="24">
        <f>-TRUNC(U$3*T$3*(Q$3-R$3*SIN((G101+L$9)*PI()/180)-SQRT(S$3^2-(O$3-P$3-R$3*COS((G101+L$9)*PI()/180))^2))/5)</f>
        <v>-25805</v>
      </c>
      <c r="M101" s="25">
        <f>-TRUNC(K$3*J$3*(G$3-H$3*SIN((H101+M$9)*PI()/180)-SQRT(I$3^2-(E$3-F$3-H$3*COS((H101+M$9)*PI()/180))^2))/5)</f>
        <v>-84445</v>
      </c>
      <c r="N101" s="59">
        <f t="shared" si="229"/>
        <v>3.04</v>
      </c>
      <c r="O101" s="60">
        <f t="shared" si="292"/>
        <v>-8824.99999999999</v>
      </c>
      <c r="P101" s="60">
        <f t="shared" si="293"/>
        <v>475</v>
      </c>
      <c r="Q101" s="60">
        <f t="shared" si="294"/>
        <v>-55599.9999999999</v>
      </c>
      <c r="R101" s="60">
        <f t="shared" si="295"/>
        <v>-85349.9999999999</v>
      </c>
      <c r="T101" s="1">
        <f>RStart30!$T$25</f>
        <v>0.04</v>
      </c>
      <c r="V101" s="1">
        <f t="shared" ref="V101:Y101" si="340">(O101-O100)/$T$25</f>
        <v>-5000</v>
      </c>
      <c r="W101" s="1">
        <f t="shared" si="340"/>
        <v>-1250</v>
      </c>
      <c r="X101" s="1">
        <f t="shared" si="340"/>
        <v>29375</v>
      </c>
      <c r="Y101" s="1">
        <f t="shared" si="340"/>
        <v>58125</v>
      </c>
      <c r="AA101">
        <f t="shared" ref="AA101:AD101" si="341">V101-V102</f>
        <v>-625</v>
      </c>
      <c r="AB101">
        <f t="shared" si="341"/>
        <v>0</v>
      </c>
      <c r="AC101">
        <f t="shared" si="341"/>
        <v>-7500</v>
      </c>
      <c r="AD101">
        <f t="shared" si="341"/>
        <v>-15625</v>
      </c>
      <c r="AF101">
        <f t="shared" ref="AF101:AI101" si="342">AA101-AA102</f>
        <v>0</v>
      </c>
      <c r="AG101">
        <f t="shared" si="342"/>
        <v>1250</v>
      </c>
      <c r="AH101">
        <f t="shared" si="342"/>
        <v>624.999999999818</v>
      </c>
      <c r="AI101">
        <f t="shared" si="342"/>
        <v>-625</v>
      </c>
      <c r="AK101">
        <f t="shared" ref="AK101:AN101" si="343">AF101-AF102</f>
        <v>1249.99999999995</v>
      </c>
      <c r="AL101">
        <f t="shared" si="343"/>
        <v>3750</v>
      </c>
      <c r="AM101">
        <f t="shared" si="343"/>
        <v>1874.99999999945</v>
      </c>
      <c r="AN101">
        <f t="shared" si="343"/>
        <v>-1250</v>
      </c>
    </row>
    <row r="102" spans="4:40">
      <c r="D102" s="28">
        <f t="shared" si="291"/>
        <v>3.08</v>
      </c>
      <c r="E102" s="32">
        <f>-E245*180/PI()*RStart30!$B$23</f>
        <v>29.1230827317648</v>
      </c>
      <c r="F102" s="32">
        <f>F245*180/PI()*RStart30!$B$23</f>
        <v>11.3237305668353</v>
      </c>
      <c r="G102" s="32">
        <f>G245*180/PI()*RStart30!$B$23</f>
        <v>15.8313391404098</v>
      </c>
      <c r="H102" s="32">
        <f>-H245*180/PI()*RStart30!$B$23</f>
        <v>48.992386910546</v>
      </c>
      <c r="I102" s="58">
        <f t="shared" si="286"/>
        <v>3.08</v>
      </c>
      <c r="J102" s="24">
        <f>-TRUNC(K$3*J$3*(G$3-H$3*SIN((E102+J$9)*PI()/180)-SQRT(I$3^2-(E$3-F$3-H$3*COS((E102+J$9)*PI()/180))^2))/5)</f>
        <v>-42647</v>
      </c>
      <c r="K102" s="24">
        <f>-TRUNC(U$3*T$3*(Q$3-R$3*SIN((F102+K$9)*PI()/180)-SQRT(S$3^2-(O$3-P$3-R$3*COS((F102+K$9)*PI()/180))^2))/5)</f>
        <v>-19635</v>
      </c>
      <c r="L102" s="24">
        <f>-TRUNC(U$3*T$3*(Q$3-R$3*SIN((G102+L$9)*PI()/180)-SQRT(S$3^2-(O$3-P$3-R$3*COS((G102+L$9)*PI()/180))^2))/5)</f>
        <v>-27970</v>
      </c>
      <c r="M102" s="25">
        <f>-TRUNC(K$3*J$3*(G$3-H$3*SIN((H102+M$9)*PI()/180)-SQRT(I$3^2-(E$3-F$3-H$3*COS((H102+M$9)*PI()/180))^2))/5)</f>
        <v>-87741</v>
      </c>
      <c r="N102" s="59">
        <f t="shared" si="229"/>
        <v>3.08</v>
      </c>
      <c r="O102" s="60">
        <f t="shared" si="292"/>
        <v>-8999.99999999999</v>
      </c>
      <c r="P102" s="60">
        <f t="shared" si="293"/>
        <v>425</v>
      </c>
      <c r="Q102" s="60">
        <f t="shared" si="294"/>
        <v>-54124.9999999999</v>
      </c>
      <c r="R102" s="60">
        <f t="shared" si="295"/>
        <v>-82399.9999999999</v>
      </c>
      <c r="T102" s="1">
        <f>RStart30!$T$25</f>
        <v>0.04</v>
      </c>
      <c r="V102" s="1">
        <f t="shared" ref="V102:Y102" si="344">(O102-O101)/$T$25</f>
        <v>-4375</v>
      </c>
      <c r="W102" s="1">
        <f t="shared" si="344"/>
        <v>-1250</v>
      </c>
      <c r="X102" s="1">
        <f t="shared" si="344"/>
        <v>36875</v>
      </c>
      <c r="Y102" s="1">
        <f t="shared" si="344"/>
        <v>73750</v>
      </c>
      <c r="AA102">
        <f t="shared" ref="AA102:AD102" si="345">V102-V103</f>
        <v>-625</v>
      </c>
      <c r="AB102">
        <f t="shared" si="345"/>
        <v>-1250</v>
      </c>
      <c r="AC102">
        <f t="shared" si="345"/>
        <v>-8124.99999999982</v>
      </c>
      <c r="AD102">
        <f t="shared" si="345"/>
        <v>-15000</v>
      </c>
      <c r="AF102">
        <f t="shared" ref="AF102:AI102" si="346">AA102-AA103</f>
        <v>-1249.99999999995</v>
      </c>
      <c r="AG102">
        <f t="shared" si="346"/>
        <v>-2500</v>
      </c>
      <c r="AH102">
        <f t="shared" si="346"/>
        <v>-1249.99999999964</v>
      </c>
      <c r="AI102">
        <f t="shared" si="346"/>
        <v>625</v>
      </c>
      <c r="AK102">
        <f t="shared" ref="AK102:AN102" si="347">AF102-AF103</f>
        <v>-3749.99999999986</v>
      </c>
      <c r="AL102">
        <f t="shared" si="347"/>
        <v>-5000</v>
      </c>
      <c r="AM102">
        <f t="shared" si="347"/>
        <v>-1249.99999999945</v>
      </c>
      <c r="AN102">
        <f t="shared" si="347"/>
        <v>4375.00000000036</v>
      </c>
    </row>
    <row r="103" spans="4:40">
      <c r="D103" s="28">
        <f t="shared" si="291"/>
        <v>3.12</v>
      </c>
      <c r="E103" s="32">
        <f>-E246*180/PI()*RStart30!$B$23</f>
        <v>29.3010778576959</v>
      </c>
      <c r="F103" s="32">
        <f>F246*180/PI()*RStart30!$B$23</f>
        <v>11.3147613709188</v>
      </c>
      <c r="G103" s="32">
        <f>G246*180/PI()*RStart30!$B$23</f>
        <v>16.9453893964164</v>
      </c>
      <c r="H103" s="32">
        <f>-H246*180/PI()*RStart30!$B$23</f>
        <v>50.2996465564798</v>
      </c>
      <c r="I103" s="58">
        <f t="shared" si="286"/>
        <v>3.12</v>
      </c>
      <c r="J103" s="24">
        <f>-TRUNC(K$3*J$3*(G$3-H$3*SIN((E103+J$9)*PI()/180)-SQRT(I$3^2-(E$3-F$3-H$3*COS((E103+J$9)*PI()/180))^2))/5)</f>
        <v>-43013</v>
      </c>
      <c r="K103" s="24">
        <f>-TRUNC(U$3*T$3*(Q$3-R$3*SIN((F103+K$9)*PI()/180)-SQRT(S$3^2-(O$3-P$3-R$3*COS((F103+K$9)*PI()/180))^2))/5)</f>
        <v>-19618</v>
      </c>
      <c r="L103" s="24">
        <f>-TRUNC(U$3*T$3*(Q$3-R$3*SIN((G103+L$9)*PI()/180)-SQRT(S$3^2-(O$3-P$3-R$3*COS((G103+L$9)*PI()/180))^2))/5)</f>
        <v>-30063</v>
      </c>
      <c r="M103" s="25">
        <f>-TRUNC(K$3*J$3*(G$3-H$3*SIN((H103+M$9)*PI()/180)-SQRT(I$3^2-(E$3-F$3-H$3*COS((H103+M$9)*PI()/180))^2))/5)</f>
        <v>-90895</v>
      </c>
      <c r="N103" s="59">
        <f t="shared" si="229"/>
        <v>3.12</v>
      </c>
      <c r="O103" s="60">
        <f t="shared" si="292"/>
        <v>-9149.99999999999</v>
      </c>
      <c r="P103" s="60">
        <f t="shared" si="293"/>
        <v>425</v>
      </c>
      <c r="Q103" s="60">
        <f t="shared" si="294"/>
        <v>-52325</v>
      </c>
      <c r="R103" s="60">
        <f t="shared" si="295"/>
        <v>-78849.9999999999</v>
      </c>
      <c r="T103" s="1">
        <f>RStart30!$T$25</f>
        <v>0.04</v>
      </c>
      <c r="V103" s="1">
        <f t="shared" ref="V103:Y103" si="348">(O103-O102)/$T$25</f>
        <v>-3750</v>
      </c>
      <c r="W103" s="1">
        <f t="shared" si="348"/>
        <v>0</v>
      </c>
      <c r="X103" s="1">
        <f t="shared" si="348"/>
        <v>44999.9999999998</v>
      </c>
      <c r="Y103" s="1">
        <f t="shared" si="348"/>
        <v>88750</v>
      </c>
      <c r="AA103">
        <f t="shared" ref="AA103:AD103" si="349">V103-V104</f>
        <v>624.999999999955</v>
      </c>
      <c r="AB103">
        <f t="shared" si="349"/>
        <v>1250</v>
      </c>
      <c r="AC103">
        <f t="shared" si="349"/>
        <v>-6875.00000000018</v>
      </c>
      <c r="AD103">
        <f t="shared" si="349"/>
        <v>-15625</v>
      </c>
      <c r="AF103">
        <f t="shared" ref="AF103:AI103" si="350">AA103-AA104</f>
        <v>2499.99999999991</v>
      </c>
      <c r="AG103">
        <f t="shared" si="350"/>
        <v>2500</v>
      </c>
      <c r="AH103">
        <f t="shared" si="350"/>
        <v>-1.81898940354586e-10</v>
      </c>
      <c r="AI103">
        <f t="shared" si="350"/>
        <v>-3750.00000000036</v>
      </c>
      <c r="AK103">
        <f t="shared" ref="AK103:AN103" si="351">AF103-AF104</f>
        <v>4999.99999999986</v>
      </c>
      <c r="AL103">
        <f t="shared" si="351"/>
        <v>3750</v>
      </c>
      <c r="AM103">
        <f t="shared" si="351"/>
        <v>1249.99999999982</v>
      </c>
      <c r="AN103">
        <f t="shared" si="351"/>
        <v>-5000.00000000109</v>
      </c>
    </row>
    <row r="104" spans="4:40">
      <c r="D104" s="28">
        <f t="shared" si="291"/>
        <v>3.16</v>
      </c>
      <c r="E104" s="32">
        <f>-E247*180/PI()*RStart30!$B$23</f>
        <v>29.4814173550374</v>
      </c>
      <c r="F104" s="32">
        <f>F247*180/PI()*RStart30!$B$23</f>
        <v>11.3062606252955</v>
      </c>
      <c r="G104" s="32">
        <f>G247*180/PI()*RStart30!$B$23</f>
        <v>18.0095474616512</v>
      </c>
      <c r="H104" s="32">
        <f>-H247*180/PI()*RStart30!$B$23</f>
        <v>51.5345462165509</v>
      </c>
      <c r="I104" s="58">
        <f t="shared" si="286"/>
        <v>3.16</v>
      </c>
      <c r="J104" s="24">
        <f>-TRUNC(K$3*J$3*(G$3-H$3*SIN((E104+J$9)*PI()/180)-SQRT(I$3^2-(E$3-F$3-H$3*COS((E104+J$9)*PI()/180))^2))/5)</f>
        <v>-43386</v>
      </c>
      <c r="K104" s="24">
        <f>-TRUNC(U$3*T$3*(Q$3-R$3*SIN((F104+K$9)*PI()/180)-SQRT(S$3^2-(O$3-P$3-R$3*COS((F104+K$9)*PI()/180))^2))/5)</f>
        <v>-19603</v>
      </c>
      <c r="L104" s="24">
        <f>-TRUNC(U$3*T$3*(Q$3-R$3*SIN((G104+L$9)*PI()/180)-SQRT(S$3^2-(O$3-P$3-R$3*COS((G104+L$9)*PI()/180))^2))/5)</f>
        <v>-32073</v>
      </c>
      <c r="M104" s="25">
        <f>-TRUNC(K$3*J$3*(G$3-H$3*SIN((H104+M$9)*PI()/180)-SQRT(I$3^2-(E$3-F$3-H$3*COS((H104+M$9)*PI()/180))^2))/5)</f>
        <v>-93882</v>
      </c>
      <c r="N104" s="59">
        <f t="shared" si="229"/>
        <v>3.16</v>
      </c>
      <c r="O104" s="60">
        <f t="shared" si="292"/>
        <v>-9324.99999999999</v>
      </c>
      <c r="P104" s="60">
        <f t="shared" si="293"/>
        <v>375</v>
      </c>
      <c r="Q104" s="60">
        <f t="shared" si="294"/>
        <v>-50250</v>
      </c>
      <c r="R104" s="60">
        <f t="shared" si="295"/>
        <v>-74674.9999999999</v>
      </c>
      <c r="T104" s="1">
        <f>RStart30!$T$25</f>
        <v>0.04</v>
      </c>
      <c r="V104" s="1">
        <f t="shared" ref="V104:Y104" si="352">(O104-O103)/$T$25</f>
        <v>-4374.99999999995</v>
      </c>
      <c r="W104" s="1">
        <f t="shared" si="352"/>
        <v>-1250</v>
      </c>
      <c r="X104" s="1">
        <f t="shared" si="352"/>
        <v>51875</v>
      </c>
      <c r="Y104" s="1">
        <f t="shared" si="352"/>
        <v>104375</v>
      </c>
      <c r="AA104">
        <f t="shared" ref="AA104:AD104" si="353">V104-V105</f>
        <v>-1874.99999999995</v>
      </c>
      <c r="AB104">
        <f t="shared" si="353"/>
        <v>-1250</v>
      </c>
      <c r="AC104">
        <f t="shared" si="353"/>
        <v>-6875</v>
      </c>
      <c r="AD104">
        <f t="shared" si="353"/>
        <v>-11874.9999999996</v>
      </c>
      <c r="AF104">
        <f t="shared" ref="AF104:AI104" si="354">AA104-AA105</f>
        <v>-2499.99999999995</v>
      </c>
      <c r="AG104">
        <f t="shared" si="354"/>
        <v>-1250</v>
      </c>
      <c r="AH104">
        <f t="shared" si="354"/>
        <v>-1250</v>
      </c>
      <c r="AI104">
        <f t="shared" si="354"/>
        <v>1250.00000000073</v>
      </c>
      <c r="AK104">
        <f t="shared" ref="AK104:AN104" si="355">AF104-AF105</f>
        <v>-4374.99999999995</v>
      </c>
      <c r="AL104">
        <f t="shared" si="355"/>
        <v>-1250</v>
      </c>
      <c r="AM104">
        <f t="shared" si="355"/>
        <v>-624.999999999811</v>
      </c>
      <c r="AN104">
        <f t="shared" si="355"/>
        <v>2500.00000000127</v>
      </c>
    </row>
    <row r="105" spans="4:40">
      <c r="D105" s="28">
        <f t="shared" si="291"/>
        <v>3.2</v>
      </c>
      <c r="E105" s="32">
        <f>-E248*180/PI()*RStart30!$B$23</f>
        <v>29.6637210089963</v>
      </c>
      <c r="F105" s="32">
        <f>F248*180/PI()*RStart30!$B$23</f>
        <v>11.2980331805406</v>
      </c>
      <c r="G105" s="32">
        <f>G248*180/PI()*RStart30!$B$23</f>
        <v>19.0194640134914</v>
      </c>
      <c r="H105" s="32">
        <f>-H248*180/PI()*RStart30!$B$23</f>
        <v>52.6895014192421</v>
      </c>
      <c r="I105" s="58">
        <f t="shared" si="286"/>
        <v>3.2</v>
      </c>
      <c r="J105" s="24">
        <f>-TRUNC(K$3*J$3*(G$3-H$3*SIN((E105+J$9)*PI()/180)-SQRT(I$3^2-(E$3-F$3-H$3*COS((E105+J$9)*PI()/180))^2))/5)</f>
        <v>-43763</v>
      </c>
      <c r="K105" s="24">
        <f>-TRUNC(U$3*T$3*(Q$3-R$3*SIN((F105+K$9)*PI()/180)-SQRT(S$3^2-(O$3-P$3-R$3*COS((F105+K$9)*PI()/180))^2))/5)</f>
        <v>-19588</v>
      </c>
      <c r="L105" s="24">
        <f>-TRUNC(U$3*T$3*(Q$3-R$3*SIN((G105+L$9)*PI()/180)-SQRT(S$3^2-(O$3-P$3-R$3*COS((G105+L$9)*PI()/180))^2))/5)</f>
        <v>-33989</v>
      </c>
      <c r="M105" s="25">
        <f>-TRUNC(K$3*J$3*(G$3-H$3*SIN((H105+M$9)*PI()/180)-SQRT(I$3^2-(E$3-F$3-H$3*COS((H105+M$9)*PI()/180))^2))/5)</f>
        <v>-96683</v>
      </c>
      <c r="N105" s="59">
        <f t="shared" si="229"/>
        <v>3.2</v>
      </c>
      <c r="O105" s="60">
        <f t="shared" si="292"/>
        <v>-9424.99999999999</v>
      </c>
      <c r="P105" s="60">
        <f t="shared" si="293"/>
        <v>375</v>
      </c>
      <c r="Q105" s="60">
        <f t="shared" si="294"/>
        <v>-47900</v>
      </c>
      <c r="R105" s="60">
        <f t="shared" si="295"/>
        <v>-70024.9999999999</v>
      </c>
      <c r="T105" s="1">
        <f>RStart30!$T$25</f>
        <v>0.04</v>
      </c>
      <c r="V105" s="1">
        <f t="shared" ref="V105:Y105" si="356">(O105-O104)/$T$25</f>
        <v>-2500</v>
      </c>
      <c r="W105" s="1">
        <f t="shared" si="356"/>
        <v>0</v>
      </c>
      <c r="X105" s="1">
        <f t="shared" si="356"/>
        <v>58750</v>
      </c>
      <c r="Y105" s="1">
        <f t="shared" si="356"/>
        <v>116250</v>
      </c>
      <c r="AA105">
        <f t="shared" ref="AA105:AD105" si="357">V105-V106</f>
        <v>625</v>
      </c>
      <c r="AB105">
        <f t="shared" si="357"/>
        <v>0</v>
      </c>
      <c r="AC105">
        <f t="shared" si="357"/>
        <v>-5625</v>
      </c>
      <c r="AD105">
        <f t="shared" si="357"/>
        <v>-13125.0000000004</v>
      </c>
      <c r="AF105">
        <f t="shared" ref="AF105:AI105" si="358">AA105-AA106</f>
        <v>1875</v>
      </c>
      <c r="AG105">
        <f t="shared" si="358"/>
        <v>0</v>
      </c>
      <c r="AH105">
        <f t="shared" si="358"/>
        <v>-625.000000000189</v>
      </c>
      <c r="AI105">
        <f t="shared" si="358"/>
        <v>-1250.00000000054</v>
      </c>
      <c r="AK105">
        <f t="shared" ref="AK105:AN105" si="359">AF105-AF106</f>
        <v>2500</v>
      </c>
      <c r="AL105">
        <f t="shared" si="359"/>
        <v>-625</v>
      </c>
      <c r="AM105">
        <f t="shared" si="359"/>
        <v>624.999999999432</v>
      </c>
      <c r="AN105">
        <f t="shared" si="359"/>
        <v>1249.99999999929</v>
      </c>
    </row>
    <row r="106" spans="4:40">
      <c r="D106" s="28">
        <f t="shared" si="291"/>
        <v>3.24</v>
      </c>
      <c r="E106" s="32">
        <f>-E249*180/PI()*RStart30!$B$23</f>
        <v>29.8475994374552</v>
      </c>
      <c r="F106" s="32">
        <f>F249*180/PI()*RStart30!$B$23</f>
        <v>11.2898796473412</v>
      </c>
      <c r="G106" s="32">
        <f>G249*180/PI()*RStart30!$B$23</f>
        <v>19.9713219498101</v>
      </c>
      <c r="H106" s="32">
        <f>-H249*180/PI()*RStart30!$B$23</f>
        <v>53.7573616512702</v>
      </c>
      <c r="I106" s="58">
        <f t="shared" si="286"/>
        <v>3.24</v>
      </c>
      <c r="J106" s="24">
        <f>-TRUNC(K$3*J$3*(G$3-H$3*SIN((E106+J$9)*PI()/180)-SQRT(I$3^2-(E$3-F$3-H$3*COS((E106+J$9)*PI()/180))^2))/5)</f>
        <v>-44145</v>
      </c>
      <c r="K106" s="24">
        <f>-TRUNC(U$3*T$3*(Q$3-R$3*SIN((F106+K$9)*PI()/180)-SQRT(S$3^2-(O$3-P$3-R$3*COS((F106+K$9)*PI()/180))^2))/5)</f>
        <v>-19573</v>
      </c>
      <c r="L106" s="24">
        <f>-TRUNC(U$3*T$3*(Q$3-R$3*SIN((G106+L$9)*PI()/180)-SQRT(S$3^2-(O$3-P$3-R$3*COS((G106+L$9)*PI()/180))^2))/5)</f>
        <v>-35802</v>
      </c>
      <c r="M106" s="25">
        <f>-TRUNC(K$3*J$3*(G$3-H$3*SIN((H106+M$9)*PI()/180)-SQRT(I$3^2-(E$3-F$3-H$3*COS((H106+M$9)*PI()/180))^2))/5)</f>
        <v>-99277</v>
      </c>
      <c r="N106" s="59">
        <f t="shared" si="229"/>
        <v>3.24</v>
      </c>
      <c r="O106" s="60">
        <f t="shared" si="292"/>
        <v>-9549.99999999999</v>
      </c>
      <c r="P106" s="60">
        <f t="shared" si="293"/>
        <v>375</v>
      </c>
      <c r="Q106" s="60">
        <f t="shared" si="294"/>
        <v>-45325</v>
      </c>
      <c r="R106" s="60">
        <f t="shared" si="295"/>
        <v>-64849.9999999999</v>
      </c>
      <c r="T106" s="1">
        <f>RStart30!$T$25</f>
        <v>0.04</v>
      </c>
      <c r="V106" s="1">
        <f t="shared" ref="V106:Y106" si="360">(O106-O105)/$T$25</f>
        <v>-3125</v>
      </c>
      <c r="W106" s="1">
        <f t="shared" si="360"/>
        <v>0</v>
      </c>
      <c r="X106" s="1">
        <f t="shared" si="360"/>
        <v>64375</v>
      </c>
      <c r="Y106" s="1">
        <f t="shared" si="360"/>
        <v>129375</v>
      </c>
      <c r="AA106">
        <f t="shared" ref="AA106:AD106" si="361">V106-V107</f>
        <v>-1250</v>
      </c>
      <c r="AB106">
        <f t="shared" si="361"/>
        <v>0</v>
      </c>
      <c r="AC106">
        <f t="shared" si="361"/>
        <v>-4999.99999999981</v>
      </c>
      <c r="AD106">
        <f t="shared" si="361"/>
        <v>-11874.9999999998</v>
      </c>
      <c r="AF106">
        <f t="shared" ref="AF106:AI106" si="362">AA106-AA107</f>
        <v>-625</v>
      </c>
      <c r="AG106">
        <f t="shared" si="362"/>
        <v>625</v>
      </c>
      <c r="AH106">
        <f t="shared" si="362"/>
        <v>-1249.99999999962</v>
      </c>
      <c r="AI106">
        <f t="shared" si="362"/>
        <v>-2499.99999999983</v>
      </c>
      <c r="AK106">
        <f t="shared" ref="AK106:AN106" si="363">AF106-AF107</f>
        <v>625</v>
      </c>
      <c r="AL106">
        <f t="shared" si="363"/>
        <v>1250</v>
      </c>
      <c r="AM106">
        <f t="shared" si="363"/>
        <v>-1249.99999999924</v>
      </c>
      <c r="AN106">
        <f t="shared" si="363"/>
        <v>-2500</v>
      </c>
    </row>
    <row r="107" spans="4:40">
      <c r="D107" s="28">
        <f t="shared" si="291"/>
        <v>3.28</v>
      </c>
      <c r="E107" s="32">
        <f>-E250*180/PI()*RStart30!$B$23</f>
        <v>30.0326551222957</v>
      </c>
      <c r="F107" s="32">
        <f>F250*180/PI()*RStart30!$B$23</f>
        <v>11.2815975424126</v>
      </c>
      <c r="G107" s="32">
        <f>G250*180/PI()*RStart30!$B$23</f>
        <v>20.861888413544</v>
      </c>
      <c r="H107" s="32">
        <f>-H250*180/PI()*RStart30!$B$23</f>
        <v>54.7314649604637</v>
      </c>
      <c r="I107" s="58">
        <f t="shared" si="286"/>
        <v>3.28</v>
      </c>
      <c r="J107" s="24">
        <f>-TRUNC(K$3*J$3*(G$3-H$3*SIN((E107+J$9)*PI()/180)-SQRT(I$3^2-(E$3-F$3-H$3*COS((E107+J$9)*PI()/180))^2))/5)</f>
        <v>-44530</v>
      </c>
      <c r="K107" s="24">
        <f>-TRUNC(U$3*T$3*(Q$3-R$3*SIN((F107+K$9)*PI()/180)-SQRT(S$3^2-(O$3-P$3-R$3*COS((F107+K$9)*PI()/180))^2))/5)</f>
        <v>-19558</v>
      </c>
      <c r="L107" s="24">
        <f>-TRUNC(U$3*T$3*(Q$3-R$3*SIN((G107+L$9)*PI()/180)-SQRT(S$3^2-(O$3-P$3-R$3*COS((G107+L$9)*PI()/180))^2))/5)</f>
        <v>-37504</v>
      </c>
      <c r="M107" s="25">
        <f>-TRUNC(K$3*J$3*(G$3-H$3*SIN((H107+M$9)*PI()/180)-SQRT(I$3^2-(E$3-F$3-H$3*COS((H107+M$9)*PI()/180))^2))/5)</f>
        <v>-101645</v>
      </c>
      <c r="N107" s="59">
        <f t="shared" si="229"/>
        <v>3.28</v>
      </c>
      <c r="O107" s="60">
        <f t="shared" si="292"/>
        <v>-9624.99999999999</v>
      </c>
      <c r="P107" s="60">
        <f t="shared" si="293"/>
        <v>375</v>
      </c>
      <c r="Q107" s="60">
        <f t="shared" si="294"/>
        <v>-42550</v>
      </c>
      <c r="R107" s="60">
        <f t="shared" si="295"/>
        <v>-59199.9999999999</v>
      </c>
      <c r="T107" s="1">
        <f>RStart30!$T$25</f>
        <v>0.04</v>
      </c>
      <c r="V107" s="1">
        <f t="shared" ref="V107:Y107" si="364">(O107-O106)/$T$25</f>
        <v>-1875</v>
      </c>
      <c r="W107" s="1">
        <f t="shared" si="364"/>
        <v>0</v>
      </c>
      <c r="X107" s="1">
        <f t="shared" si="364"/>
        <v>69374.9999999998</v>
      </c>
      <c r="Y107" s="1">
        <f t="shared" si="364"/>
        <v>141250</v>
      </c>
      <c r="AA107">
        <f t="shared" ref="AA107:AD107" si="365">V107-V108</f>
        <v>-625</v>
      </c>
      <c r="AB107">
        <f t="shared" si="365"/>
        <v>-625</v>
      </c>
      <c r="AC107">
        <f t="shared" si="365"/>
        <v>-3750.00000000019</v>
      </c>
      <c r="AD107">
        <f t="shared" si="365"/>
        <v>-9375</v>
      </c>
      <c r="AF107">
        <f t="shared" ref="AF107:AI107" si="366">AA107-AA108</f>
        <v>-1250</v>
      </c>
      <c r="AG107">
        <f t="shared" si="366"/>
        <v>-625.000000000001</v>
      </c>
      <c r="AH107">
        <f t="shared" si="366"/>
        <v>-3.78349795937538e-10</v>
      </c>
      <c r="AI107">
        <f t="shared" si="366"/>
        <v>1.74622982740402e-10</v>
      </c>
      <c r="AK107">
        <f t="shared" ref="AK107:AN107" si="367">AF107-AF108</f>
        <v>-3750</v>
      </c>
      <c r="AL107">
        <f t="shared" si="367"/>
        <v>-625.000000000004</v>
      </c>
      <c r="AM107">
        <f t="shared" si="367"/>
        <v>1874.99999999924</v>
      </c>
      <c r="AN107">
        <f t="shared" si="367"/>
        <v>1875.00000000052</v>
      </c>
    </row>
    <row r="108" spans="4:40">
      <c r="D108" s="28">
        <f t="shared" si="291"/>
        <v>3.32</v>
      </c>
      <c r="E108" s="32">
        <f>-E251*180/PI()*RStart30!$B$23</f>
        <v>30.2184835553145</v>
      </c>
      <c r="F108" s="32">
        <f>F251*180/PI()*RStart30!$B$23</f>
        <v>11.2729811739063</v>
      </c>
      <c r="G108" s="32">
        <f>G251*180/PI()*RStart30!$B$23</f>
        <v>21.6885659578248</v>
      </c>
      <c r="H108" s="32">
        <f>-H251*180/PI()*RStart30!$B$23</f>
        <v>55.6056923294581</v>
      </c>
      <c r="I108" s="58">
        <f t="shared" si="286"/>
        <v>3.32</v>
      </c>
      <c r="J108" s="24">
        <f>-TRUNC(K$3*J$3*(G$3-H$3*SIN((E108+J$9)*PI()/180)-SQRT(I$3^2-(E$3-F$3-H$3*COS((E108+J$9)*PI()/180))^2))/5)</f>
        <v>-44917</v>
      </c>
      <c r="K108" s="24">
        <f>-TRUNC(U$3*T$3*(Q$3-R$3*SIN((F108+K$9)*PI()/180)-SQRT(S$3^2-(O$3-P$3-R$3*COS((F108+K$9)*PI()/180))^2))/5)</f>
        <v>-19542</v>
      </c>
      <c r="L108" s="24">
        <f>-TRUNC(U$3*T$3*(Q$3-R$3*SIN((G108+L$9)*PI()/180)-SQRT(S$3^2-(O$3-P$3-R$3*COS((G108+L$9)*PI()/180))^2))/5)</f>
        <v>-39089</v>
      </c>
      <c r="M108" s="25">
        <f>-TRUNC(K$3*J$3*(G$3-H$3*SIN((H108+M$9)*PI()/180)-SQRT(I$3^2-(E$3-F$3-H$3*COS((H108+M$9)*PI()/180))^2))/5)</f>
        <v>-103772</v>
      </c>
      <c r="N108" s="59">
        <f t="shared" si="229"/>
        <v>3.32</v>
      </c>
      <c r="O108" s="60">
        <f t="shared" si="292"/>
        <v>-9674.99999999999</v>
      </c>
      <c r="P108" s="60">
        <f t="shared" si="293"/>
        <v>400</v>
      </c>
      <c r="Q108" s="60">
        <f t="shared" si="294"/>
        <v>-39625</v>
      </c>
      <c r="R108" s="60">
        <f t="shared" si="295"/>
        <v>-53175</v>
      </c>
      <c r="T108" s="1">
        <f>RStart30!$T$25</f>
        <v>0.04</v>
      </c>
      <c r="V108" s="1">
        <f t="shared" ref="V108:Y108" si="368">(O108-O107)/$T$25</f>
        <v>-1250</v>
      </c>
      <c r="W108" s="1">
        <f t="shared" si="368"/>
        <v>625</v>
      </c>
      <c r="X108" s="1">
        <f t="shared" si="368"/>
        <v>73125</v>
      </c>
      <c r="Y108" s="1">
        <f t="shared" si="368"/>
        <v>150625</v>
      </c>
      <c r="AA108">
        <f t="shared" ref="AA108:AD108" si="369">V108-V109</f>
        <v>625</v>
      </c>
      <c r="AB108">
        <f t="shared" si="369"/>
        <v>1.47792889038101e-12</v>
      </c>
      <c r="AC108">
        <f t="shared" si="369"/>
        <v>-3749.99999999981</v>
      </c>
      <c r="AD108">
        <f t="shared" si="369"/>
        <v>-9375.00000000017</v>
      </c>
      <c r="AF108">
        <f t="shared" ref="AF108:AI108" si="370">AA108-AA109</f>
        <v>2500</v>
      </c>
      <c r="AG108">
        <f t="shared" si="370"/>
        <v>2.95585778076202e-12</v>
      </c>
      <c r="AH108">
        <f t="shared" si="370"/>
        <v>-1874.99999999962</v>
      </c>
      <c r="AI108">
        <f t="shared" si="370"/>
        <v>-1875.00000000035</v>
      </c>
      <c r="AK108">
        <f t="shared" ref="AK108:AN108" si="371">AF108-AF109</f>
        <v>4375</v>
      </c>
      <c r="AL108">
        <f t="shared" si="371"/>
        <v>4.43378667114303e-12</v>
      </c>
      <c r="AM108">
        <f t="shared" si="371"/>
        <v>-624.999999999345</v>
      </c>
      <c r="AN108">
        <f t="shared" si="371"/>
        <v>-1250.00000000052</v>
      </c>
    </row>
    <row r="109" spans="4:40">
      <c r="D109" s="28">
        <f t="shared" si="291"/>
        <v>3.36</v>
      </c>
      <c r="E109" s="32">
        <f>-E252*180/PI()*RStart30!$B$23</f>
        <v>30.4046740976598</v>
      </c>
      <c r="F109" s="32">
        <f>F252*180/PI()*RStart30!$B$23</f>
        <v>11.2638226727342</v>
      </c>
      <c r="G109" s="32">
        <f>G252*180/PI()*RStart30!$B$23</f>
        <v>22.4494446278422</v>
      </c>
      <c r="H109" s="32">
        <f>-H252*180/PI()*RStart30!$B$23</f>
        <v>56.3745222785733</v>
      </c>
      <c r="I109" s="58">
        <f t="shared" si="286"/>
        <v>3.36</v>
      </c>
      <c r="J109" s="24">
        <f>-TRUNC(K$3*J$3*(G$3-H$3*SIN((E109+J$9)*PI()/180)-SQRT(I$3^2-(E$3-F$3-H$3*COS((E109+J$9)*PI()/180))^2))/5)</f>
        <v>-45307</v>
      </c>
      <c r="K109" s="24">
        <f>-TRUNC(U$3*T$3*(Q$3-R$3*SIN((F109+K$9)*PI()/180)-SQRT(S$3^2-(O$3-P$3-R$3*COS((F109+K$9)*PI()/180))^2))/5)</f>
        <v>-19525</v>
      </c>
      <c r="L109" s="24">
        <f>-TRUNC(U$3*T$3*(Q$3-R$3*SIN((G109+L$9)*PI()/180)-SQRT(S$3^2-(O$3-P$3-R$3*COS((G109+L$9)*PI()/180))^2))/5)</f>
        <v>-40551</v>
      </c>
      <c r="M109" s="25">
        <f>-TRUNC(K$3*J$3*(G$3-H$3*SIN((H109+M$9)*PI()/180)-SQRT(I$3^2-(E$3-F$3-H$3*COS((H109+M$9)*PI()/180))^2))/5)</f>
        <v>-105643</v>
      </c>
      <c r="N109" s="59">
        <f t="shared" si="229"/>
        <v>3.36</v>
      </c>
      <c r="O109" s="60">
        <f t="shared" si="292"/>
        <v>-9749.99999999999</v>
      </c>
      <c r="P109" s="60">
        <f t="shared" si="293"/>
        <v>425</v>
      </c>
      <c r="Q109" s="60">
        <f t="shared" si="294"/>
        <v>-36550</v>
      </c>
      <c r="R109" s="60">
        <f t="shared" si="295"/>
        <v>-46775</v>
      </c>
      <c r="T109" s="1">
        <f>RStart30!$T$25</f>
        <v>0.04</v>
      </c>
      <c r="V109" s="1">
        <f t="shared" ref="V109:Y109" si="372">(O109-O108)/$T$25</f>
        <v>-1875</v>
      </c>
      <c r="W109" s="1">
        <f t="shared" si="372"/>
        <v>624.999999999999</v>
      </c>
      <c r="X109" s="1">
        <f t="shared" si="372"/>
        <v>76874.9999999998</v>
      </c>
      <c r="Y109" s="1">
        <f t="shared" si="372"/>
        <v>160000</v>
      </c>
      <c r="AA109">
        <f t="shared" ref="AA109:AD109" si="373">V109-V110</f>
        <v>-1875</v>
      </c>
      <c r="AB109">
        <f t="shared" si="373"/>
        <v>-1.47792889038101e-12</v>
      </c>
      <c r="AC109">
        <f t="shared" si="373"/>
        <v>-1875.00000000019</v>
      </c>
      <c r="AD109">
        <f t="shared" si="373"/>
        <v>-7499.99999999983</v>
      </c>
      <c r="AF109">
        <f t="shared" ref="AF109:AI109" si="374">AA109-AA110</f>
        <v>-1875</v>
      </c>
      <c r="AG109">
        <f t="shared" si="374"/>
        <v>-1.47792889038101e-12</v>
      </c>
      <c r="AH109">
        <f t="shared" si="374"/>
        <v>-1250.00000000028</v>
      </c>
      <c r="AI109">
        <f t="shared" si="374"/>
        <v>-624.999999999825</v>
      </c>
      <c r="AK109">
        <f t="shared" ref="AK109:AN109" si="375">AF109-AF110</f>
        <v>-2500</v>
      </c>
      <c r="AL109">
        <f t="shared" si="375"/>
        <v>-1250</v>
      </c>
      <c r="AM109">
        <f t="shared" si="375"/>
        <v>-1250.00000000045</v>
      </c>
      <c r="AN109">
        <f t="shared" si="375"/>
        <v>1250.00000000017</v>
      </c>
    </row>
    <row r="110" spans="4:40">
      <c r="D110" s="28">
        <f t="shared" si="291"/>
        <v>3.4</v>
      </c>
      <c r="E110" s="32">
        <f>-E253*180/PI()*RStart30!$B$23</f>
        <v>30.5908110111555</v>
      </c>
      <c r="F110" s="32">
        <f>F253*180/PI()*RStart30!$B$23</f>
        <v>11.2539119925687</v>
      </c>
      <c r="G110" s="32">
        <f>G253*180/PI()*RStart30!$B$23</f>
        <v>23.1433532405674</v>
      </c>
      <c r="H110" s="32">
        <f>-H253*180/PI()*RStart30!$B$23</f>
        <v>57.0330849530295</v>
      </c>
      <c r="I110" s="58">
        <f t="shared" si="286"/>
        <v>3.4</v>
      </c>
      <c r="J110" s="24">
        <f>-TRUNC(K$3*J$3*(G$3-H$3*SIN((E110+J$9)*PI()/180)-SQRT(I$3^2-(E$3-F$3-H$3*COS((E110+J$9)*PI()/180))^2))/5)</f>
        <v>-45697</v>
      </c>
      <c r="K110" s="24">
        <f>-TRUNC(U$3*T$3*(Q$3-R$3*SIN((F110+K$9)*PI()/180)-SQRT(S$3^2-(O$3-P$3-R$3*COS((F110+K$9)*PI()/180))^2))/5)</f>
        <v>-19507</v>
      </c>
      <c r="L110" s="24">
        <f>-TRUNC(U$3*T$3*(Q$3-R$3*SIN((G110+L$9)*PI()/180)-SQRT(S$3^2-(O$3-P$3-R$3*COS((G110+L$9)*PI()/180))^2))/5)</f>
        <v>-41887</v>
      </c>
      <c r="M110" s="25">
        <f>-TRUNC(K$3*J$3*(G$3-H$3*SIN((H110+M$9)*PI()/180)-SQRT(I$3^2-(E$3-F$3-H$3*COS((H110+M$9)*PI()/180))^2))/5)</f>
        <v>-107246</v>
      </c>
      <c r="N110" s="59">
        <f t="shared" si="229"/>
        <v>3.4</v>
      </c>
      <c r="O110" s="60">
        <f t="shared" si="292"/>
        <v>-9749.99999999999</v>
      </c>
      <c r="P110" s="60">
        <f t="shared" si="293"/>
        <v>450</v>
      </c>
      <c r="Q110" s="60">
        <f t="shared" si="294"/>
        <v>-33400</v>
      </c>
      <c r="R110" s="60">
        <f t="shared" si="295"/>
        <v>-40075</v>
      </c>
      <c r="T110" s="1">
        <f>RStart30!$T$25</f>
        <v>0.04</v>
      </c>
      <c r="V110" s="1">
        <f t="shared" ref="V110:Y110" si="376">(O110-O109)/$T$25</f>
        <v>0</v>
      </c>
      <c r="W110" s="1">
        <f t="shared" si="376"/>
        <v>625</v>
      </c>
      <c r="X110" s="1">
        <f t="shared" si="376"/>
        <v>78750</v>
      </c>
      <c r="Y110" s="1">
        <f t="shared" si="376"/>
        <v>167500</v>
      </c>
      <c r="AA110">
        <f t="shared" ref="AA110:AD110" si="377">V110-V111</f>
        <v>0</v>
      </c>
      <c r="AB110">
        <f t="shared" si="377"/>
        <v>0</v>
      </c>
      <c r="AC110">
        <f t="shared" si="377"/>
        <v>-624.999999999913</v>
      </c>
      <c r="AD110">
        <f t="shared" si="377"/>
        <v>-6875</v>
      </c>
      <c r="AF110">
        <f t="shared" ref="AF110:AI110" si="378">AA110-AA111</f>
        <v>625</v>
      </c>
      <c r="AG110">
        <f t="shared" si="378"/>
        <v>1250</v>
      </c>
      <c r="AH110">
        <f t="shared" si="378"/>
        <v>1.74622982740402e-10</v>
      </c>
      <c r="AI110">
        <f t="shared" si="378"/>
        <v>-1875</v>
      </c>
      <c r="AK110">
        <f t="shared" ref="AK110:AN110" si="379">AF110-AF111</f>
        <v>625</v>
      </c>
      <c r="AL110">
        <f t="shared" si="379"/>
        <v>2500</v>
      </c>
      <c r="AM110">
        <f t="shared" si="379"/>
        <v>2500.00000000035</v>
      </c>
      <c r="AN110">
        <f t="shared" si="379"/>
        <v>-8.73114913702011e-11</v>
      </c>
    </row>
    <row r="111" spans="4:40">
      <c r="D111" s="28">
        <f t="shared" si="291"/>
        <v>3.44</v>
      </c>
      <c r="E111" s="32">
        <f>-E254*180/PI()*RStart30!$B$23</f>
        <v>30.776474776104</v>
      </c>
      <c r="F111" s="32">
        <f>F254*180/PI()*RStart30!$B$23</f>
        <v>11.2430379984623</v>
      </c>
      <c r="G111" s="32">
        <f>G254*180/PI()*RStart30!$B$23</f>
        <v>23.7699110655454</v>
      </c>
      <c r="H111" s="32">
        <f>-H254*180/PI()*RStart30!$B$23</f>
        <v>57.577216783121</v>
      </c>
      <c r="I111" s="58">
        <f t="shared" si="286"/>
        <v>3.44</v>
      </c>
      <c r="J111" s="24">
        <f>-TRUNC(K$3*J$3*(G$3-H$3*SIN((E111+J$9)*PI()/180)-SQRT(I$3^2-(E$3-F$3-H$3*COS((E111+J$9)*PI()/180))^2))/5)</f>
        <v>-46087</v>
      </c>
      <c r="K111" s="24">
        <f>-TRUNC(U$3*T$3*(Q$3-R$3*SIN((F111+K$9)*PI()/180)-SQRT(S$3^2-(O$3-P$3-R$3*COS((F111+K$9)*PI()/180))^2))/5)</f>
        <v>-19488</v>
      </c>
      <c r="L111" s="24">
        <f>-TRUNC(U$3*T$3*(Q$3-R$3*SIN((G111+L$9)*PI()/180)-SQRT(S$3^2-(O$3-P$3-R$3*COS((G111+L$9)*PI()/180))^2))/5)</f>
        <v>-43096</v>
      </c>
      <c r="M111" s="25">
        <f>-TRUNC(K$3*J$3*(G$3-H$3*SIN((H111+M$9)*PI()/180)-SQRT(I$3^2-(E$3-F$3-H$3*COS((H111+M$9)*PI()/180))^2))/5)</f>
        <v>-108570</v>
      </c>
      <c r="N111" s="59">
        <f t="shared" si="229"/>
        <v>3.44</v>
      </c>
      <c r="O111" s="60">
        <f t="shared" si="292"/>
        <v>-9749.99999999999</v>
      </c>
      <c r="P111" s="60">
        <f t="shared" si="293"/>
        <v>475</v>
      </c>
      <c r="Q111" s="60">
        <f t="shared" si="294"/>
        <v>-30225</v>
      </c>
      <c r="R111" s="60">
        <f t="shared" si="295"/>
        <v>-33100</v>
      </c>
      <c r="T111" s="1">
        <f>RStart30!$T$25</f>
        <v>0.04</v>
      </c>
      <c r="V111" s="1">
        <f t="shared" ref="V111:Y111" si="380">(O111-O110)/$T$25</f>
        <v>0</v>
      </c>
      <c r="W111" s="1">
        <f t="shared" si="380"/>
        <v>625</v>
      </c>
      <c r="X111" s="1">
        <f t="shared" si="380"/>
        <v>79374.9999999999</v>
      </c>
      <c r="Y111" s="1">
        <f t="shared" si="380"/>
        <v>174375</v>
      </c>
      <c r="AA111">
        <f t="shared" ref="AA111:AD111" si="381">V111-V112</f>
        <v>-625</v>
      </c>
      <c r="AB111">
        <f t="shared" si="381"/>
        <v>-1250</v>
      </c>
      <c r="AC111">
        <f t="shared" si="381"/>
        <v>-625.000000000087</v>
      </c>
      <c r="AD111">
        <f t="shared" si="381"/>
        <v>-5000</v>
      </c>
      <c r="AF111">
        <f t="shared" ref="AF111:AI111" si="382">AA111-AA112</f>
        <v>0</v>
      </c>
      <c r="AG111">
        <f t="shared" si="382"/>
        <v>-1250</v>
      </c>
      <c r="AH111">
        <f t="shared" si="382"/>
        <v>-2500.00000000017</v>
      </c>
      <c r="AI111">
        <f t="shared" si="382"/>
        <v>-1874.99999999991</v>
      </c>
      <c r="AK111">
        <f t="shared" ref="AK111:AN111" si="383">AF111-AF112</f>
        <v>625</v>
      </c>
      <c r="AL111">
        <f t="shared" si="383"/>
        <v>-625.000000000002</v>
      </c>
      <c r="AM111">
        <f t="shared" si="383"/>
        <v>-1875.00000000026</v>
      </c>
      <c r="AN111">
        <f t="shared" si="383"/>
        <v>-2499.99999999968</v>
      </c>
    </row>
    <row r="112" spans="4:40">
      <c r="D112" s="28">
        <f t="shared" si="291"/>
        <v>3.48</v>
      </c>
      <c r="E112" s="32">
        <f>-E255*180/PI()*RStart30!$B$23</f>
        <v>30.9612425496525</v>
      </c>
      <c r="F112" s="32">
        <f>F255*180/PI()*RStart30!$B$23</f>
        <v>11.2309884095518</v>
      </c>
      <c r="G112" s="32">
        <f>G255*180/PI()*RStart30!$B$23</f>
        <v>24.3295797348717</v>
      </c>
      <c r="H112" s="32">
        <f>-H255*180/PI()*RStart30!$B$23</f>
        <v>58.0035148579111</v>
      </c>
      <c r="I112" s="58">
        <f t="shared" si="286"/>
        <v>3.48</v>
      </c>
      <c r="J112" s="24">
        <f>-TRUNC(K$3*J$3*(G$3-H$3*SIN((E112+J$9)*PI()/180)-SQRT(I$3^2-(E$3-F$3-H$3*COS((E112+J$9)*PI()/180))^2))/5)</f>
        <v>-46476</v>
      </c>
      <c r="K112" s="24">
        <f>-TRUNC(U$3*T$3*(Q$3-R$3*SIN((F112+K$9)*PI()/180)-SQRT(S$3^2-(O$3-P$3-R$3*COS((F112+K$9)*PI()/180))^2))/5)</f>
        <v>-19466</v>
      </c>
      <c r="L112" s="24">
        <f>-TRUNC(U$3*T$3*(Q$3-R$3*SIN((G112+L$9)*PI()/180)-SQRT(S$3^2-(O$3-P$3-R$3*COS((G112+L$9)*PI()/180))^2))/5)</f>
        <v>-44177</v>
      </c>
      <c r="M112" s="25">
        <f>-TRUNC(K$3*J$3*(G$3-H$3*SIN((H112+M$9)*PI()/180)-SQRT(I$3^2-(E$3-F$3-H$3*COS((H112+M$9)*PI()/180))^2))/5)</f>
        <v>-109607</v>
      </c>
      <c r="N112" s="59">
        <f t="shared" si="229"/>
        <v>3.48</v>
      </c>
      <c r="O112" s="60">
        <f t="shared" si="292"/>
        <v>-9724.99999999999</v>
      </c>
      <c r="P112" s="60">
        <f t="shared" si="293"/>
        <v>550</v>
      </c>
      <c r="Q112" s="60">
        <f t="shared" si="294"/>
        <v>-27025</v>
      </c>
      <c r="R112" s="60">
        <f t="shared" si="295"/>
        <v>-25925</v>
      </c>
      <c r="T112" s="1">
        <f>RStart30!$T$25</f>
        <v>0.04</v>
      </c>
      <c r="V112" s="1">
        <f t="shared" ref="V112:Y112" si="384">(O112-O111)/$T$25</f>
        <v>625</v>
      </c>
      <c r="W112" s="1">
        <f t="shared" si="384"/>
        <v>1875</v>
      </c>
      <c r="X112" s="1">
        <f t="shared" si="384"/>
        <v>80000</v>
      </c>
      <c r="Y112" s="1">
        <f t="shared" si="384"/>
        <v>179375</v>
      </c>
      <c r="AA112">
        <f t="shared" ref="AA112:AD112" si="385">V112-V113</f>
        <v>-625</v>
      </c>
      <c r="AB112">
        <f t="shared" si="385"/>
        <v>0</v>
      </c>
      <c r="AC112">
        <f t="shared" si="385"/>
        <v>1875.00000000009</v>
      </c>
      <c r="AD112">
        <f t="shared" si="385"/>
        <v>-3125.00000000009</v>
      </c>
      <c r="AF112">
        <f t="shared" ref="AF112:AI112" si="386">AA112-AA113</f>
        <v>-625</v>
      </c>
      <c r="AG112">
        <f t="shared" si="386"/>
        <v>-624.999999999997</v>
      </c>
      <c r="AH112">
        <f t="shared" si="386"/>
        <v>-624.999999999913</v>
      </c>
      <c r="AI112">
        <f t="shared" si="386"/>
        <v>624.999999999767</v>
      </c>
      <c r="AK112">
        <f t="shared" ref="AK112:AN112" si="387">AF112-AF113</f>
        <v>-2500</v>
      </c>
      <c r="AL112">
        <f t="shared" si="387"/>
        <v>-2499.99999999999</v>
      </c>
      <c r="AM112">
        <f t="shared" si="387"/>
        <v>-624.999999999913</v>
      </c>
      <c r="AN112">
        <f t="shared" si="387"/>
        <v>3124.99999999953</v>
      </c>
    </row>
    <row r="113" spans="4:40">
      <c r="D113" s="28">
        <f t="shared" si="291"/>
        <v>3.52</v>
      </c>
      <c r="E113" s="32">
        <f>-E256*180/PI()*RStart30!$B$23</f>
        <v>31.1446897700747</v>
      </c>
      <c r="F113" s="32">
        <f>F256*180/PI()*RStart30!$B$23</f>
        <v>11.2175506011995</v>
      </c>
      <c r="G113" s="32">
        <f>G256*180/PI()*RStart30!$B$23</f>
        <v>24.8237144083234</v>
      </c>
      <c r="H113" s="32">
        <f>-H256*180/PI()*RStart30!$B$23</f>
        <v>58.3093913562222</v>
      </c>
      <c r="I113" s="58">
        <f t="shared" si="286"/>
        <v>3.52</v>
      </c>
      <c r="J113" s="24">
        <f>-TRUNC(K$3*J$3*(G$3-H$3*SIN((E113+J$9)*PI()/180)-SQRT(I$3^2-(E$3-F$3-H$3*COS((E113+J$9)*PI()/180))^2))/5)</f>
        <v>-46863</v>
      </c>
      <c r="K113" s="24">
        <f>-TRUNC(U$3*T$3*(Q$3-R$3*SIN((F113+K$9)*PI()/180)-SQRT(S$3^2-(O$3-P$3-R$3*COS((F113+K$9)*PI()/180))^2))/5)</f>
        <v>-19441</v>
      </c>
      <c r="L113" s="24">
        <f>-TRUNC(U$3*T$3*(Q$3-R$3*SIN((G113+L$9)*PI()/180)-SQRT(S$3^2-(O$3-P$3-R$3*COS((G113+L$9)*PI()/180))^2))/5)</f>
        <v>-45133</v>
      </c>
      <c r="M113" s="25">
        <f>-TRUNC(K$3*J$3*(G$3-H$3*SIN((H113+M$9)*PI()/180)-SQRT(I$3^2-(E$3-F$3-H$3*COS((H113+M$9)*PI()/180))^2))/5)</f>
        <v>-110352</v>
      </c>
      <c r="N113" s="59">
        <f t="shared" si="229"/>
        <v>3.52</v>
      </c>
      <c r="O113" s="60">
        <f t="shared" si="292"/>
        <v>-9674.99999999999</v>
      </c>
      <c r="P113" s="60">
        <f t="shared" si="293"/>
        <v>624.999999999999</v>
      </c>
      <c r="Q113" s="60">
        <f t="shared" si="294"/>
        <v>-23900</v>
      </c>
      <c r="R113" s="60">
        <f t="shared" si="295"/>
        <v>-18625</v>
      </c>
      <c r="T113" s="1">
        <f>RStart30!$T$25</f>
        <v>0.04</v>
      </c>
      <c r="V113" s="1">
        <f t="shared" ref="V113:Y113" si="388">(O113-O112)/$T$25</f>
        <v>1250</v>
      </c>
      <c r="W113" s="1">
        <f t="shared" si="388"/>
        <v>1875</v>
      </c>
      <c r="X113" s="1">
        <f t="shared" si="388"/>
        <v>78124.9999999999</v>
      </c>
      <c r="Y113" s="1">
        <f t="shared" si="388"/>
        <v>182500</v>
      </c>
      <c r="AA113">
        <f t="shared" ref="AA113:AD113" si="389">V113-V114</f>
        <v>0</v>
      </c>
      <c r="AB113">
        <f t="shared" si="389"/>
        <v>624.999999999997</v>
      </c>
      <c r="AC113">
        <f t="shared" si="389"/>
        <v>2500</v>
      </c>
      <c r="AD113">
        <f t="shared" si="389"/>
        <v>-3749.99999999985</v>
      </c>
      <c r="AF113">
        <f t="shared" ref="AF113:AI113" si="390">AA113-AA114</f>
        <v>1875</v>
      </c>
      <c r="AG113">
        <f t="shared" si="390"/>
        <v>1874.99999999999</v>
      </c>
      <c r="AH113">
        <f t="shared" si="390"/>
        <v>0</v>
      </c>
      <c r="AI113">
        <f t="shared" si="390"/>
        <v>-2499.99999999977</v>
      </c>
      <c r="AK113">
        <f t="shared" ref="AK113:AN113" si="391">AF113-AF114</f>
        <v>5000</v>
      </c>
      <c r="AL113">
        <f t="shared" si="391"/>
        <v>3749.99999999999</v>
      </c>
      <c r="AM113">
        <f t="shared" si="391"/>
        <v>4374.99999999996</v>
      </c>
      <c r="AN113">
        <f t="shared" si="391"/>
        <v>625.000000000349</v>
      </c>
    </row>
    <row r="114" spans="4:40">
      <c r="D114" s="28">
        <f t="shared" si="291"/>
        <v>3.56</v>
      </c>
      <c r="E114" s="32">
        <f>-E257*180/PI()*RStart30!$B$23</f>
        <v>31.3263906724332</v>
      </c>
      <c r="F114" s="32">
        <f>F257*180/PI()*RStart30!$B$23</f>
        <v>11.2025121206549</v>
      </c>
      <c r="G114" s="32">
        <f>G257*180/PI()*RStart30!$B$23</f>
        <v>25.2546156833354</v>
      </c>
      <c r="H114" s="32">
        <f>-H257*180/PI()*RStart30!$B$23</f>
        <v>58.4931278630353</v>
      </c>
      <c r="I114" s="58">
        <f t="shared" si="286"/>
        <v>3.56</v>
      </c>
      <c r="J114" s="24">
        <f>-TRUNC(K$3*J$3*(G$3-H$3*SIN((E114+J$9)*PI()/180)-SQRT(I$3^2-(E$3-F$3-H$3*COS((E114+J$9)*PI()/180))^2))/5)</f>
        <v>-47248</v>
      </c>
      <c r="K114" s="24">
        <f>-TRUNC(U$3*T$3*(Q$3-R$3*SIN((F114+K$9)*PI()/180)-SQRT(S$3^2-(O$3-P$3-R$3*COS((F114+K$9)*PI()/180))^2))/5)</f>
        <v>-19414</v>
      </c>
      <c r="L114" s="24">
        <f>-TRUNC(U$3*T$3*(Q$3-R$3*SIN((G114+L$9)*PI()/180)-SQRT(S$3^2-(O$3-P$3-R$3*COS((G114+L$9)*PI()/180))^2))/5)</f>
        <v>-45968</v>
      </c>
      <c r="M114" s="25">
        <f>-TRUNC(K$3*J$3*(G$3-H$3*SIN((H114+M$9)*PI()/180)-SQRT(I$3^2-(E$3-F$3-H$3*COS((H114+M$9)*PI()/180))^2))/5)</f>
        <v>-110799</v>
      </c>
      <c r="N114" s="59">
        <f t="shared" si="229"/>
        <v>3.56</v>
      </c>
      <c r="O114" s="60">
        <f t="shared" si="292"/>
        <v>-9624.99999999999</v>
      </c>
      <c r="P114" s="60">
        <f t="shared" si="293"/>
        <v>674.999999999999</v>
      </c>
      <c r="Q114" s="60">
        <f t="shared" si="294"/>
        <v>-20875</v>
      </c>
      <c r="R114" s="60">
        <f t="shared" si="295"/>
        <v>-11175</v>
      </c>
      <c r="T114" s="1">
        <f>RStart30!$T$25</f>
        <v>0.04</v>
      </c>
      <c r="V114" s="1">
        <f t="shared" ref="V114:Y114" si="392">(O114-O113)/$T$25</f>
        <v>1250</v>
      </c>
      <c r="W114" s="1">
        <f t="shared" si="392"/>
        <v>1250</v>
      </c>
      <c r="X114" s="1">
        <f t="shared" si="392"/>
        <v>75624.9999999999</v>
      </c>
      <c r="Y114" s="1">
        <f t="shared" si="392"/>
        <v>186250</v>
      </c>
      <c r="AA114">
        <f t="shared" ref="AA114:AD114" si="393">V114-V115</f>
        <v>-1875</v>
      </c>
      <c r="AB114">
        <f t="shared" si="393"/>
        <v>-1250</v>
      </c>
      <c r="AC114">
        <f t="shared" si="393"/>
        <v>2500</v>
      </c>
      <c r="AD114">
        <f t="shared" si="393"/>
        <v>-1250.00000000009</v>
      </c>
      <c r="AF114">
        <f t="shared" ref="AF114:AI114" si="394">AA114-AA115</f>
        <v>-3125</v>
      </c>
      <c r="AG114">
        <f t="shared" si="394"/>
        <v>-1875</v>
      </c>
      <c r="AH114">
        <f t="shared" si="394"/>
        <v>-4374.99999999996</v>
      </c>
      <c r="AI114">
        <f t="shared" si="394"/>
        <v>-3125.00000000012</v>
      </c>
      <c r="AK114">
        <f t="shared" ref="AK114:AN114" si="395">AF114-AF115</f>
        <v>-6875</v>
      </c>
      <c r="AL114">
        <f t="shared" si="395"/>
        <v>-3750</v>
      </c>
      <c r="AM114">
        <f t="shared" si="395"/>
        <v>-6874.99999999991</v>
      </c>
      <c r="AN114">
        <f t="shared" si="395"/>
        <v>-5000.00000000015</v>
      </c>
    </row>
    <row r="115" spans="4:40">
      <c r="D115" s="28">
        <f t="shared" si="291"/>
        <v>3.6</v>
      </c>
      <c r="E115" s="32">
        <f>-E258*180/PI()*RStart30!$B$23</f>
        <v>31.5059197209735</v>
      </c>
      <c r="F115" s="32">
        <f>F258*180/PI()*RStart30!$B$23</f>
        <v>11.1856611454212</v>
      </c>
      <c r="G115" s="32">
        <f>G258*180/PI()*RStart30!$B$23</f>
        <v>25.6255812757932</v>
      </c>
      <c r="H115" s="32">
        <f>-H258*180/PI()*RStart30!$B$23</f>
        <v>58.5539299150714</v>
      </c>
      <c r="I115" s="58">
        <f t="shared" si="286"/>
        <v>3.6</v>
      </c>
      <c r="J115" s="24">
        <f>-TRUNC(K$3*J$3*(G$3-H$3*SIN((E115+J$9)*PI()/180)-SQRT(I$3^2-(E$3-F$3-H$3*COS((E115+J$9)*PI()/180))^2))/5)</f>
        <v>-47628</v>
      </c>
      <c r="K115" s="24">
        <f>-TRUNC(U$3*T$3*(Q$3-R$3*SIN((F115+K$9)*PI()/180)-SQRT(S$3^2-(O$3-P$3-R$3*COS((F115+K$9)*PI()/180))^2))/5)</f>
        <v>-19383</v>
      </c>
      <c r="L115" s="24">
        <f>-TRUNC(U$3*T$3*(Q$3-R$3*SIN((G115+L$9)*PI()/180)-SQRT(S$3^2-(O$3-P$3-R$3*COS((G115+L$9)*PI()/180))^2))/5)</f>
        <v>-46686</v>
      </c>
      <c r="M115" s="25">
        <f>-TRUNC(K$3*J$3*(G$3-H$3*SIN((H115+M$9)*PI()/180)-SQRT(I$3^2-(E$3-F$3-H$3*COS((H115+M$9)*PI()/180))^2))/5)</f>
        <v>-110946</v>
      </c>
      <c r="N115" s="59">
        <f t="shared" si="229"/>
        <v>3.6</v>
      </c>
      <c r="O115" s="60">
        <f t="shared" si="292"/>
        <v>-9499.99999999999</v>
      </c>
      <c r="P115" s="60">
        <f t="shared" si="293"/>
        <v>774.999999999999</v>
      </c>
      <c r="Q115" s="60">
        <f t="shared" si="294"/>
        <v>-17950</v>
      </c>
      <c r="R115" s="60">
        <f t="shared" si="295"/>
        <v>-3675</v>
      </c>
      <c r="T115" s="1">
        <f>RStart30!$T$25</f>
        <v>0.04</v>
      </c>
      <c r="V115" s="1">
        <f t="shared" ref="V115:Y115" si="396">(O115-O114)/$T$25</f>
        <v>3125</v>
      </c>
      <c r="W115" s="1">
        <f t="shared" si="396"/>
        <v>2500</v>
      </c>
      <c r="X115" s="1">
        <f t="shared" si="396"/>
        <v>73124.9999999999</v>
      </c>
      <c r="Y115" s="1">
        <f t="shared" si="396"/>
        <v>187500</v>
      </c>
      <c r="AA115">
        <f t="shared" ref="AA115:AD115" si="397">V115-V116</f>
        <v>1250</v>
      </c>
      <c r="AB115">
        <f t="shared" si="397"/>
        <v>625</v>
      </c>
      <c r="AC115">
        <f t="shared" si="397"/>
        <v>6874.99999999996</v>
      </c>
      <c r="AD115">
        <f t="shared" si="397"/>
        <v>1875.00000000003</v>
      </c>
      <c r="AF115">
        <f t="shared" ref="AF115:AI115" si="398">AA115-AA116</f>
        <v>3750</v>
      </c>
      <c r="AG115">
        <f t="shared" si="398"/>
        <v>1875</v>
      </c>
      <c r="AH115">
        <f t="shared" si="398"/>
        <v>2499.99999999996</v>
      </c>
      <c r="AI115">
        <f t="shared" si="398"/>
        <v>1875.00000000003</v>
      </c>
      <c r="AK115">
        <f t="shared" ref="AK115:AN115" si="399">AF115-AF116</f>
        <v>6875.00000000005</v>
      </c>
      <c r="AL115">
        <f t="shared" si="399"/>
        <v>3750</v>
      </c>
      <c r="AM115">
        <f t="shared" si="399"/>
        <v>3749.99999999996</v>
      </c>
      <c r="AN115">
        <f t="shared" si="399"/>
        <v>5625.00000000012</v>
      </c>
    </row>
    <row r="116" spans="4:40">
      <c r="D116" s="28">
        <f t="shared" si="291"/>
        <v>3.64</v>
      </c>
      <c r="E116" s="32">
        <f>-E259*180/PI()*RStart30!$B$23</f>
        <v>31.6828523539693</v>
      </c>
      <c r="F116" s="32">
        <f>F259*180/PI()*RStart30!$B$23</f>
        <v>11.166786769734</v>
      </c>
      <c r="G116" s="32">
        <f>G259*180/PI()*RStart30!$B$23</f>
        <v>25.9409012644836</v>
      </c>
      <c r="H116" s="32">
        <f>-H259*180/PI()*RStart30!$B$23</f>
        <v>58.4919739260359</v>
      </c>
      <c r="I116" s="58">
        <f t="shared" si="286"/>
        <v>3.64</v>
      </c>
      <c r="J116" s="24">
        <f>-TRUNC(K$3*J$3*(G$3-H$3*SIN((E116+J$9)*PI()/180)-SQRT(I$3^2-(E$3-F$3-H$3*COS((E116+J$9)*PI()/180))^2))/5)</f>
        <v>-48005</v>
      </c>
      <c r="K116" s="24">
        <f>-TRUNC(U$3*T$3*(Q$3-R$3*SIN((F116+K$9)*PI()/180)-SQRT(S$3^2-(O$3-P$3-R$3*COS((F116+K$9)*PI()/180))^2))/5)</f>
        <v>-19349</v>
      </c>
      <c r="L116" s="24">
        <f>-TRUNC(U$3*T$3*(Q$3-R$3*SIN((G116+L$9)*PI()/180)-SQRT(S$3^2-(O$3-P$3-R$3*COS((G116+L$9)*PI()/180))^2))/5)</f>
        <v>-47298</v>
      </c>
      <c r="M116" s="25">
        <f>-TRUNC(K$3*J$3*(G$3-H$3*SIN((H116+M$9)*PI()/180)-SQRT(I$3^2-(E$3-F$3-H$3*COS((H116+M$9)*PI()/180))^2))/5)</f>
        <v>-110796</v>
      </c>
      <c r="N116" s="59">
        <f t="shared" si="229"/>
        <v>3.64</v>
      </c>
      <c r="O116" s="60">
        <f t="shared" si="292"/>
        <v>-9424.99999999999</v>
      </c>
      <c r="P116" s="60">
        <f t="shared" si="293"/>
        <v>849.999999999999</v>
      </c>
      <c r="Q116" s="60">
        <f t="shared" si="294"/>
        <v>-15300</v>
      </c>
      <c r="R116" s="60">
        <f t="shared" si="295"/>
        <v>3750</v>
      </c>
      <c r="T116" s="1">
        <f>RStart30!$T$25</f>
        <v>0.04</v>
      </c>
      <c r="V116" s="1">
        <f t="shared" ref="V116:Y116" si="400">(O116-O115)/$T$25</f>
        <v>1875</v>
      </c>
      <c r="W116" s="1">
        <f t="shared" si="400"/>
        <v>1875</v>
      </c>
      <c r="X116" s="1">
        <f t="shared" si="400"/>
        <v>66250</v>
      </c>
      <c r="Y116" s="1">
        <f t="shared" si="400"/>
        <v>185625</v>
      </c>
      <c r="AA116">
        <f t="shared" ref="AA116:AD116" si="401">V116-V117</f>
        <v>-2500</v>
      </c>
      <c r="AB116">
        <f t="shared" si="401"/>
        <v>-1250</v>
      </c>
      <c r="AC116">
        <f t="shared" si="401"/>
        <v>4375</v>
      </c>
      <c r="AD116">
        <f t="shared" si="401"/>
        <v>0</v>
      </c>
      <c r="AF116">
        <f t="shared" ref="AF116:AI116" si="402">AA116-AA117</f>
        <v>-3125.00000000005</v>
      </c>
      <c r="AG116">
        <f t="shared" si="402"/>
        <v>-1875</v>
      </c>
      <c r="AH116">
        <f t="shared" si="402"/>
        <v>-1250</v>
      </c>
      <c r="AI116">
        <f t="shared" si="402"/>
        <v>-3750.00000000009</v>
      </c>
      <c r="AK116">
        <f t="shared" ref="AK116:AN116" si="403">AF116-AF117</f>
        <v>-5000.00000000014</v>
      </c>
      <c r="AL116">
        <f t="shared" si="403"/>
        <v>-2499.99999999999</v>
      </c>
      <c r="AM116">
        <f t="shared" si="403"/>
        <v>-1875</v>
      </c>
      <c r="AN116">
        <f t="shared" si="403"/>
        <v>-3750.00000000032</v>
      </c>
    </row>
    <row r="117" spans="4:40">
      <c r="D117" s="28">
        <f t="shared" si="291"/>
        <v>3.68</v>
      </c>
      <c r="E117" s="32">
        <f>-E260*180/PI()*RStart30!$B$23</f>
        <v>31.8567660150468</v>
      </c>
      <c r="F117" s="32">
        <f>F260*180/PI()*RStart30!$B$23</f>
        <v>11.1456799212938</v>
      </c>
      <c r="G117" s="32">
        <f>G260*180/PI()*RStart30!$B$23</f>
        <v>26.2052854197785</v>
      </c>
      <c r="H117" s="32">
        <f>-H260*180/PI()*RStart30!$B$23</f>
        <v>58.3083655325858</v>
      </c>
      <c r="I117" s="58">
        <f t="shared" si="286"/>
        <v>3.68</v>
      </c>
      <c r="J117" s="24">
        <f>-TRUNC(K$3*J$3*(G$3-H$3*SIN((E117+J$9)*PI()/180)-SQRT(I$3^2-(E$3-F$3-H$3*COS((E117+J$9)*PI()/180))^2))/5)</f>
        <v>-48375</v>
      </c>
      <c r="K117" s="24">
        <f>-TRUNC(U$3*T$3*(Q$3-R$3*SIN((F117+K$9)*PI()/180)-SQRT(S$3^2-(O$3-P$3-R$3*COS((F117+K$9)*PI()/180))^2))/5)</f>
        <v>-19310</v>
      </c>
      <c r="L117" s="24">
        <f>-TRUNC(U$3*T$3*(Q$3-R$3*SIN((G117+L$9)*PI()/180)-SQRT(S$3^2-(O$3-P$3-R$3*COS((G117+L$9)*PI()/180))^2))/5)</f>
        <v>-47811</v>
      </c>
      <c r="M117" s="25">
        <f>-TRUNC(K$3*J$3*(G$3-H$3*SIN((H117+M$9)*PI()/180)-SQRT(I$3^2-(E$3-F$3-H$3*COS((H117+M$9)*PI()/180))^2))/5)</f>
        <v>-110349</v>
      </c>
      <c r="N117" s="59">
        <f t="shared" si="229"/>
        <v>3.68</v>
      </c>
      <c r="O117" s="60">
        <f t="shared" si="292"/>
        <v>-9249.99999999999</v>
      </c>
      <c r="P117" s="60">
        <f t="shared" si="293"/>
        <v>974.999999999999</v>
      </c>
      <c r="Q117" s="60">
        <f t="shared" si="294"/>
        <v>-12825</v>
      </c>
      <c r="R117" s="60">
        <f t="shared" si="295"/>
        <v>11175</v>
      </c>
      <c r="T117" s="1">
        <f>RStart30!$T$25</f>
        <v>0.04</v>
      </c>
      <c r="V117" s="1">
        <f t="shared" ref="V117:Y117" si="404">(O117-O116)/$T$25</f>
        <v>4375</v>
      </c>
      <c r="W117" s="1">
        <f t="shared" si="404"/>
        <v>3125</v>
      </c>
      <c r="X117" s="1">
        <f t="shared" si="404"/>
        <v>61875</v>
      </c>
      <c r="Y117" s="1">
        <f t="shared" si="404"/>
        <v>185625</v>
      </c>
      <c r="AA117">
        <f t="shared" ref="AA117:AD117" si="405">V117-V118</f>
        <v>625.000000000045</v>
      </c>
      <c r="AB117">
        <f t="shared" si="405"/>
        <v>624.999999999997</v>
      </c>
      <c r="AC117">
        <f t="shared" si="405"/>
        <v>5625</v>
      </c>
      <c r="AD117">
        <f t="shared" si="405"/>
        <v>3750.00000000009</v>
      </c>
      <c r="AF117">
        <f t="shared" ref="AF117:AI117" si="406">AA117-AA118</f>
        <v>1875.00000000009</v>
      </c>
      <c r="AG117">
        <f t="shared" si="406"/>
        <v>624.999999999991</v>
      </c>
      <c r="AH117">
        <f t="shared" si="406"/>
        <v>625</v>
      </c>
      <c r="AI117">
        <f t="shared" si="406"/>
        <v>2.3283064365387e-10</v>
      </c>
      <c r="AK117">
        <f t="shared" ref="AK117:AN117" si="407">AF117-AF118</f>
        <v>3125.00000000014</v>
      </c>
      <c r="AL117">
        <f t="shared" si="407"/>
        <v>-625.00000000002</v>
      </c>
      <c r="AM117">
        <f t="shared" si="407"/>
        <v>1249.99999999998</v>
      </c>
      <c r="AN117">
        <f t="shared" si="407"/>
        <v>1875.00000000047</v>
      </c>
    </row>
    <row r="118" spans="4:40">
      <c r="D118" s="28">
        <f t="shared" si="291"/>
        <v>3.72</v>
      </c>
      <c r="E118" s="32">
        <f>-E261*180/PI()*RStart30!$B$23</f>
        <v>32.0272414709873</v>
      </c>
      <c r="F118" s="32">
        <f>F261*180/PI()*RStart30!$B$23</f>
        <v>11.1221335904494</v>
      </c>
      <c r="G118" s="32">
        <f>G261*180/PI()*RStart30!$B$23</f>
        <v>26.4232654367669</v>
      </c>
      <c r="H118" s="32">
        <f>-H261*180/PI()*RStart30!$B$23</f>
        <v>58.0050419050267</v>
      </c>
      <c r="I118" s="58">
        <f t="shared" si="286"/>
        <v>3.72</v>
      </c>
      <c r="J118" s="24">
        <f>-TRUNC(K$3*J$3*(G$3-H$3*SIN((E118+J$9)*PI()/180)-SQRT(I$3^2-(E$3-F$3-H$3*COS((E118+J$9)*PI()/180))^2))/5)</f>
        <v>-48739</v>
      </c>
      <c r="K118" s="24">
        <f>-TRUNC(U$3*T$3*(Q$3-R$3*SIN((F118+K$9)*PI()/180)-SQRT(S$3^2-(O$3-P$3-R$3*COS((F118+K$9)*PI()/180))^2))/5)</f>
        <v>-19267</v>
      </c>
      <c r="L118" s="24">
        <f>-TRUNC(U$3*T$3*(Q$3-R$3*SIN((G118+L$9)*PI()/180)-SQRT(S$3^2-(O$3-P$3-R$3*COS((G118+L$9)*PI()/180))^2))/5)</f>
        <v>-48234</v>
      </c>
      <c r="M118" s="25">
        <f>-TRUNC(K$3*J$3*(G$3-H$3*SIN((H118+M$9)*PI()/180)-SQRT(I$3^2-(E$3-F$3-H$3*COS((H118+M$9)*PI()/180))^2))/5)</f>
        <v>-109611</v>
      </c>
      <c r="N118" s="59">
        <f t="shared" si="229"/>
        <v>3.72</v>
      </c>
      <c r="O118" s="60">
        <f t="shared" si="292"/>
        <v>-9099.99999999999</v>
      </c>
      <c r="P118" s="60">
        <f t="shared" si="293"/>
        <v>1075</v>
      </c>
      <c r="Q118" s="60">
        <f t="shared" si="294"/>
        <v>-10575</v>
      </c>
      <c r="R118" s="60">
        <f t="shared" si="295"/>
        <v>18450</v>
      </c>
      <c r="T118" s="1">
        <f>RStart30!$T$25</f>
        <v>0.04</v>
      </c>
      <c r="V118" s="1">
        <f t="shared" ref="V118:Y118" si="408">(O118-O117)/$T$25</f>
        <v>3749.99999999995</v>
      </c>
      <c r="W118" s="1">
        <f t="shared" si="408"/>
        <v>2500</v>
      </c>
      <c r="X118" s="1">
        <f t="shared" si="408"/>
        <v>56250</v>
      </c>
      <c r="Y118" s="1">
        <f t="shared" si="408"/>
        <v>181875</v>
      </c>
      <c r="AA118">
        <f t="shared" ref="AA118:AD118" si="409">V118-V119</f>
        <v>-1250.00000000005</v>
      </c>
      <c r="AB118">
        <f t="shared" si="409"/>
        <v>5.91171556152403e-12</v>
      </c>
      <c r="AC118">
        <f t="shared" si="409"/>
        <v>5000</v>
      </c>
      <c r="AD118">
        <f t="shared" si="409"/>
        <v>3749.99999999985</v>
      </c>
      <c r="AF118">
        <f t="shared" ref="AF118:AI118" si="410">AA118-AA119</f>
        <v>-1250.00000000005</v>
      </c>
      <c r="AG118">
        <f t="shared" si="410"/>
        <v>1250.00000000001</v>
      </c>
      <c r="AH118">
        <f t="shared" si="410"/>
        <v>-624.999999999978</v>
      </c>
      <c r="AI118">
        <f t="shared" si="410"/>
        <v>-1875.00000000023</v>
      </c>
      <c r="AK118">
        <f t="shared" ref="AK118:AN118" si="411">AF118-AF119</f>
        <v>-1875.00000000005</v>
      </c>
      <c r="AL118">
        <f t="shared" si="411"/>
        <v>3125.00000000002</v>
      </c>
      <c r="AM118">
        <f t="shared" si="411"/>
        <v>-1874.99999999993</v>
      </c>
      <c r="AN118">
        <f t="shared" si="411"/>
        <v>-1875.00000000032</v>
      </c>
    </row>
    <row r="119" spans="4:40">
      <c r="D119" s="28">
        <f t="shared" si="291"/>
        <v>3.76</v>
      </c>
      <c r="E119" s="32">
        <f>-E262*180/PI()*RStart30!$B$23</f>
        <v>32.1938633273893</v>
      </c>
      <c r="F119" s="32">
        <f>F262*180/PI()*RStart30!$B$23</f>
        <v>11.0959433458593</v>
      </c>
      <c r="G119" s="32">
        <f>G262*180/PI()*RStart30!$B$23</f>
        <v>26.599144514969</v>
      </c>
      <c r="H119" s="32">
        <f>-H262*180/PI()*RStart30!$B$23</f>
        <v>57.5847173736171</v>
      </c>
      <c r="I119" s="58">
        <f t="shared" si="286"/>
        <v>3.76</v>
      </c>
      <c r="J119" s="24">
        <f>-TRUNC(K$3*J$3*(G$3-H$3*SIN((E119+J$9)*PI()/180)-SQRT(I$3^2-(E$3-F$3-H$3*COS((E119+J$9)*PI()/180))^2))/5)</f>
        <v>-49095</v>
      </c>
      <c r="K119" s="24">
        <f>-TRUNC(U$3*T$3*(Q$3-R$3*SIN((F119+K$9)*PI()/180)-SQRT(S$3^2-(O$3-P$3-R$3*COS((F119+K$9)*PI()/180))^2))/5)</f>
        <v>-19220</v>
      </c>
      <c r="L119" s="24">
        <f>-TRUNC(U$3*T$3*(Q$3-R$3*SIN((G119+L$9)*PI()/180)-SQRT(S$3^2-(O$3-P$3-R$3*COS((G119+L$9)*PI()/180))^2))/5)</f>
        <v>-48575</v>
      </c>
      <c r="M119" s="25">
        <f>-TRUNC(K$3*J$3*(G$3-H$3*SIN((H119+M$9)*PI()/180)-SQRT(I$3^2-(E$3-F$3-H$3*COS((H119+M$9)*PI()/180))^2))/5)</f>
        <v>-108588</v>
      </c>
      <c r="N119" s="59">
        <f t="shared" si="229"/>
        <v>3.76</v>
      </c>
      <c r="O119" s="60">
        <f t="shared" si="292"/>
        <v>-8899.99999999999</v>
      </c>
      <c r="P119" s="60">
        <f t="shared" si="293"/>
        <v>1175</v>
      </c>
      <c r="Q119" s="60">
        <f t="shared" si="294"/>
        <v>-8524.99999999999</v>
      </c>
      <c r="R119" s="60">
        <f t="shared" si="295"/>
        <v>25575</v>
      </c>
      <c r="T119" s="1">
        <f>RStart30!$T$25</f>
        <v>0.04</v>
      </c>
      <c r="V119" s="1">
        <f t="shared" ref="V119:Y119" si="412">(O119-O118)/$T$25</f>
        <v>5000</v>
      </c>
      <c r="W119" s="1">
        <f t="shared" si="412"/>
        <v>2499.99999999999</v>
      </c>
      <c r="X119" s="1">
        <f t="shared" si="412"/>
        <v>51250</v>
      </c>
      <c r="Y119" s="1">
        <f t="shared" si="412"/>
        <v>178125</v>
      </c>
      <c r="AA119">
        <f t="shared" ref="AA119:AD119" si="413">V119-V120</f>
        <v>0</v>
      </c>
      <c r="AB119">
        <f t="shared" si="413"/>
        <v>-1250.00000000001</v>
      </c>
      <c r="AC119">
        <f t="shared" si="413"/>
        <v>5624.99999999998</v>
      </c>
      <c r="AD119">
        <f t="shared" si="413"/>
        <v>5625.00000000009</v>
      </c>
      <c r="AF119">
        <f t="shared" ref="AF119:AI119" si="414">AA119-AA120</f>
        <v>625</v>
      </c>
      <c r="AG119">
        <f t="shared" si="414"/>
        <v>-1875.00000000001</v>
      </c>
      <c r="AH119">
        <f t="shared" si="414"/>
        <v>1249.99999999996</v>
      </c>
      <c r="AI119">
        <f t="shared" si="414"/>
        <v>8.73114913702011e-11</v>
      </c>
      <c r="AK119">
        <f t="shared" ref="AK119:AN119" si="415">AF119-AF120</f>
        <v>0</v>
      </c>
      <c r="AL119">
        <f t="shared" si="415"/>
        <v>-3750.00000000002</v>
      </c>
      <c r="AM119">
        <f t="shared" si="415"/>
        <v>624.999999999927</v>
      </c>
      <c r="AN119">
        <f t="shared" si="415"/>
        <v>2500.00000000009</v>
      </c>
    </row>
    <row r="120" spans="4:40">
      <c r="D120" s="28">
        <f t="shared" si="291"/>
        <v>3.8</v>
      </c>
      <c r="E120" s="32">
        <f>-E263*180/PI()*RStart30!$B$23</f>
        <v>32.3562215183588</v>
      </c>
      <c r="F120" s="32">
        <f>F263*180/PI()*RStart30!$B$23</f>
        <v>11.0669079647459</v>
      </c>
      <c r="G120" s="32">
        <f>G263*180/PI()*RStart30!$B$23</f>
        <v>26.7370026295483</v>
      </c>
      <c r="H120" s="32">
        <f>-H263*180/PI()*RStart30!$B$23</f>
        <v>57.0508356438889</v>
      </c>
      <c r="I120" s="58">
        <f t="shared" si="286"/>
        <v>3.8</v>
      </c>
      <c r="J120" s="24">
        <f>-TRUNC(K$3*J$3*(G$3-H$3*SIN((E120+J$9)*PI()/180)-SQRT(I$3^2-(E$3-F$3-H$3*COS((E120+J$9)*PI()/180))^2))/5)</f>
        <v>-49443</v>
      </c>
      <c r="K120" s="24">
        <f>-TRUNC(U$3*T$3*(Q$3-R$3*SIN((F120+K$9)*PI()/180)-SQRT(S$3^2-(O$3-P$3-R$3*COS((F120+K$9)*PI()/180))^2))/5)</f>
        <v>-19167</v>
      </c>
      <c r="L120" s="24">
        <f>-TRUNC(U$3*T$3*(Q$3-R$3*SIN((G120+L$9)*PI()/180)-SQRT(S$3^2-(O$3-P$3-R$3*COS((G120+L$9)*PI()/180))^2))/5)</f>
        <v>-48843</v>
      </c>
      <c r="M120" s="25">
        <f>-TRUNC(K$3*J$3*(G$3-H$3*SIN((H120+M$9)*PI()/180)-SQRT(I$3^2-(E$3-F$3-H$3*COS((H120+M$9)*PI()/180))^2))/5)</f>
        <v>-107289</v>
      </c>
      <c r="N120" s="59">
        <f t="shared" si="229"/>
        <v>3.8</v>
      </c>
      <c r="O120" s="60">
        <f t="shared" si="292"/>
        <v>-8699.99999999999</v>
      </c>
      <c r="P120" s="60">
        <f t="shared" si="293"/>
        <v>1325</v>
      </c>
      <c r="Q120" s="60">
        <f t="shared" si="294"/>
        <v>-6699.99999999999</v>
      </c>
      <c r="R120" s="60">
        <f t="shared" si="295"/>
        <v>32475</v>
      </c>
      <c r="T120" s="1">
        <f>RStart30!$T$25</f>
        <v>0.04</v>
      </c>
      <c r="V120" s="1">
        <f t="shared" ref="V120:Y120" si="416">(O120-O119)/$T$25</f>
        <v>5000</v>
      </c>
      <c r="W120" s="1">
        <f t="shared" si="416"/>
        <v>3750</v>
      </c>
      <c r="X120" s="1">
        <f t="shared" si="416"/>
        <v>45625</v>
      </c>
      <c r="Y120" s="1">
        <f t="shared" si="416"/>
        <v>172500</v>
      </c>
      <c r="AA120">
        <f t="shared" ref="AA120:AD120" si="417">V120-V121</f>
        <v>-625</v>
      </c>
      <c r="AB120">
        <f t="shared" si="417"/>
        <v>625.000000000006</v>
      </c>
      <c r="AC120">
        <f t="shared" si="417"/>
        <v>4375.00000000002</v>
      </c>
      <c r="AD120">
        <f t="shared" si="417"/>
        <v>5625</v>
      </c>
      <c r="AF120">
        <f t="shared" ref="AF120:AI120" si="418">AA120-AA121</f>
        <v>625</v>
      </c>
      <c r="AG120">
        <f t="shared" si="418"/>
        <v>1875.00000000001</v>
      </c>
      <c r="AH120">
        <f t="shared" si="418"/>
        <v>625.000000000029</v>
      </c>
      <c r="AI120">
        <f t="shared" si="418"/>
        <v>-2500</v>
      </c>
      <c r="AK120">
        <f t="shared" ref="AK120:AN120" si="419">AF120-AF121</f>
        <v>1875</v>
      </c>
      <c r="AL120">
        <f t="shared" si="419"/>
        <v>4375.00000000002</v>
      </c>
      <c r="AM120">
        <f t="shared" si="419"/>
        <v>1250.00000000004</v>
      </c>
      <c r="AN120">
        <f t="shared" si="419"/>
        <v>-3125.00000000017</v>
      </c>
    </row>
    <row r="121" spans="4:40">
      <c r="D121" s="28">
        <f t="shared" si="291"/>
        <v>3.84</v>
      </c>
      <c r="E121" s="32">
        <f>-E264*180/PI()*RStart30!$B$23</f>
        <v>32.5139119940587</v>
      </c>
      <c r="F121" s="32">
        <f>F264*180/PI()*RStart30!$B$23</f>
        <v>11.0348297766699</v>
      </c>
      <c r="G121" s="32">
        <f>G264*180/PI()*RStart30!$B$23</f>
        <v>26.8407022035933</v>
      </c>
      <c r="H121" s="32">
        <f>-H264*180/PI()*RStart30!$B$23</f>
        <v>56.407521496305</v>
      </c>
      <c r="I121" s="58">
        <f t="shared" si="286"/>
        <v>3.84</v>
      </c>
      <c r="J121" s="24">
        <f>-TRUNC(K$3*J$3*(G$3-H$3*SIN((E121+J$9)*PI()/180)-SQRT(I$3^2-(E$3-F$3-H$3*COS((E121+J$9)*PI()/180))^2))/5)</f>
        <v>-49782</v>
      </c>
      <c r="K121" s="24">
        <f>-TRUNC(U$3*T$3*(Q$3-R$3*SIN((F121+K$9)*PI()/180)-SQRT(S$3^2-(O$3-P$3-R$3*COS((F121+K$9)*PI()/180))^2))/5)</f>
        <v>-19109</v>
      </c>
      <c r="L121" s="24">
        <f>-TRUNC(U$3*T$3*(Q$3-R$3*SIN((G121+L$9)*PI()/180)-SQRT(S$3^2-(O$3-P$3-R$3*COS((G121+L$9)*PI()/180))^2))/5)</f>
        <v>-49045</v>
      </c>
      <c r="M121" s="25">
        <f>-TRUNC(K$3*J$3*(G$3-H$3*SIN((H121+M$9)*PI()/180)-SQRT(I$3^2-(E$3-F$3-H$3*COS((H121+M$9)*PI()/180))^2))/5)</f>
        <v>-105723</v>
      </c>
      <c r="N121" s="59">
        <f t="shared" si="229"/>
        <v>3.84</v>
      </c>
      <c r="O121" s="60">
        <f t="shared" si="292"/>
        <v>-8474.99999999999</v>
      </c>
      <c r="P121" s="60">
        <f t="shared" si="293"/>
        <v>1450</v>
      </c>
      <c r="Q121" s="60">
        <f t="shared" si="294"/>
        <v>-5050</v>
      </c>
      <c r="R121" s="60">
        <f t="shared" si="295"/>
        <v>39150</v>
      </c>
      <c r="T121" s="1">
        <f>RStart30!$T$25</f>
        <v>0.04</v>
      </c>
      <c r="V121" s="1">
        <f t="shared" ref="V121:Y121" si="420">(O121-O120)/$T$25</f>
        <v>5625</v>
      </c>
      <c r="W121" s="1">
        <f t="shared" si="420"/>
        <v>3124.99999999999</v>
      </c>
      <c r="X121" s="1">
        <f t="shared" si="420"/>
        <v>41250</v>
      </c>
      <c r="Y121" s="1">
        <f t="shared" si="420"/>
        <v>166875</v>
      </c>
      <c r="AA121">
        <f t="shared" ref="AA121:AD121" si="421">V121-V122</f>
        <v>-1250</v>
      </c>
      <c r="AB121">
        <f t="shared" si="421"/>
        <v>-1250.00000000001</v>
      </c>
      <c r="AC121">
        <f t="shared" si="421"/>
        <v>3749.99999999999</v>
      </c>
      <c r="AD121">
        <f t="shared" si="421"/>
        <v>8125</v>
      </c>
      <c r="AF121">
        <f t="shared" ref="AF121:AI121" si="422">AA121-AA122</f>
        <v>-1250</v>
      </c>
      <c r="AG121">
        <f t="shared" si="422"/>
        <v>-2500.00000000001</v>
      </c>
      <c r="AH121">
        <f t="shared" si="422"/>
        <v>-625.000000000007</v>
      </c>
      <c r="AI121">
        <f t="shared" si="422"/>
        <v>625.000000000175</v>
      </c>
      <c r="AK121">
        <f t="shared" ref="AK121:AN121" si="423">AF121-AF122</f>
        <v>-1874.99999999998</v>
      </c>
      <c r="AL121">
        <f t="shared" si="423"/>
        <v>-5000.00000000002</v>
      </c>
      <c r="AM121">
        <f t="shared" si="423"/>
        <v>-2.18278728425503e-11</v>
      </c>
      <c r="AN121">
        <f t="shared" si="423"/>
        <v>3750.00000000052</v>
      </c>
    </row>
    <row r="122" spans="4:40">
      <c r="D122" s="28">
        <f t="shared" si="291"/>
        <v>3.88</v>
      </c>
      <c r="E122" s="32">
        <f>-E265*180/PI()*RStart30!$B$23</f>
        <v>32.6665379239202</v>
      </c>
      <c r="F122" s="32">
        <f>F265*180/PI()*RStart30!$B$23</f>
        <v>10.9995152937839</v>
      </c>
      <c r="G122" s="32">
        <f>G265*180/PI()*RStart30!$B$23</f>
        <v>26.9138928063715</v>
      </c>
      <c r="H122" s="32">
        <f>-H265*180/PI()*RStart30!$B$23</f>
        <v>55.659532543213</v>
      </c>
      <c r="I122" s="58">
        <f t="shared" si="286"/>
        <v>3.88</v>
      </c>
      <c r="J122" s="24">
        <f>-TRUNC(K$3*J$3*(G$3-H$3*SIN((E122+J$9)*PI()/180)-SQRT(I$3^2-(E$3-F$3-H$3*COS((E122+J$9)*PI()/180))^2))/5)</f>
        <v>-50110</v>
      </c>
      <c r="K122" s="24">
        <f>-TRUNC(U$3*T$3*(Q$3-R$3*SIN((F122+K$9)*PI()/180)-SQRT(S$3^2-(O$3-P$3-R$3*COS((F122+K$9)*PI()/180))^2))/5)</f>
        <v>-19044</v>
      </c>
      <c r="L122" s="24">
        <f>-TRUNC(U$3*T$3*(Q$3-R$3*SIN((G122+L$9)*PI()/180)-SQRT(S$3^2-(O$3-P$3-R$3*COS((G122+L$9)*PI()/180))^2))/5)</f>
        <v>-49187</v>
      </c>
      <c r="M122" s="25">
        <f>-TRUNC(K$3*J$3*(G$3-H$3*SIN((H122+M$9)*PI()/180)-SQRT(I$3^2-(E$3-F$3-H$3*COS((H122+M$9)*PI()/180))^2))/5)</f>
        <v>-103903</v>
      </c>
      <c r="N122" s="59">
        <f t="shared" si="229"/>
        <v>3.88</v>
      </c>
      <c r="O122" s="60">
        <f t="shared" si="292"/>
        <v>-8199.99999999999</v>
      </c>
      <c r="P122" s="60">
        <f t="shared" si="293"/>
        <v>1625</v>
      </c>
      <c r="Q122" s="60">
        <f t="shared" si="294"/>
        <v>-3550</v>
      </c>
      <c r="R122" s="60">
        <f t="shared" si="295"/>
        <v>45500</v>
      </c>
      <c r="T122" s="1">
        <f>RStart30!$T$25</f>
        <v>0.04</v>
      </c>
      <c r="V122" s="1">
        <f t="shared" ref="V122:Y122" si="424">(O122-O121)/$T$25</f>
        <v>6875</v>
      </c>
      <c r="W122" s="1">
        <f t="shared" si="424"/>
        <v>4375</v>
      </c>
      <c r="X122" s="1">
        <f t="shared" si="424"/>
        <v>37500</v>
      </c>
      <c r="Y122" s="1">
        <f t="shared" si="424"/>
        <v>158750</v>
      </c>
      <c r="AA122">
        <f t="shared" ref="AA122:AD122" si="425">V122-V123</f>
        <v>0</v>
      </c>
      <c r="AB122">
        <f t="shared" si="425"/>
        <v>1250.00000000001</v>
      </c>
      <c r="AC122">
        <f t="shared" si="425"/>
        <v>4375</v>
      </c>
      <c r="AD122">
        <f t="shared" si="425"/>
        <v>7499.99999999983</v>
      </c>
      <c r="AF122">
        <f t="shared" ref="AF122:AI122" si="426">AA122-AA123</f>
        <v>624.999999999977</v>
      </c>
      <c r="AG122">
        <f t="shared" si="426"/>
        <v>2500.00000000001</v>
      </c>
      <c r="AH122">
        <f t="shared" si="426"/>
        <v>-624.999999999985</v>
      </c>
      <c r="AI122">
        <f t="shared" si="426"/>
        <v>-3125.00000000035</v>
      </c>
      <c r="AK122">
        <f t="shared" ref="AK122:AN122" si="427">AF122-AF123</f>
        <v>624.999999999932</v>
      </c>
      <c r="AL122">
        <f t="shared" si="427"/>
        <v>3750.00000000001</v>
      </c>
      <c r="AM122">
        <f t="shared" si="427"/>
        <v>-3124.99999999997</v>
      </c>
      <c r="AN122">
        <f t="shared" si="427"/>
        <v>-4375.00000000052</v>
      </c>
    </row>
    <row r="123" spans="4:40">
      <c r="D123" s="28">
        <f t="shared" si="291"/>
        <v>3.92</v>
      </c>
      <c r="E123" s="32">
        <f>-E266*180/PI()*RStart30!$B$23</f>
        <v>32.8137106706707</v>
      </c>
      <c r="F123" s="32">
        <f>F266*180/PI()*RStart30!$B$23</f>
        <v>10.9607756691986</v>
      </c>
      <c r="G123" s="32">
        <f>G266*180/PI()*RStart30!$B$23</f>
        <v>26.9600170547952</v>
      </c>
      <c r="H123" s="32">
        <f>-H266*180/PI()*RStart30!$B$23</f>
        <v>54.812210985799</v>
      </c>
      <c r="I123" s="58">
        <f t="shared" si="286"/>
        <v>3.92</v>
      </c>
      <c r="J123" s="24">
        <f>-TRUNC(K$3*J$3*(G$3-H$3*SIN((E123+J$9)*PI()/180)-SQRT(I$3^2-(E$3-F$3-H$3*COS((E123+J$9)*PI()/180))^2))/5)</f>
        <v>-50427</v>
      </c>
      <c r="K123" s="24">
        <f>-TRUNC(U$3*T$3*(Q$3-R$3*SIN((F123+K$9)*PI()/180)-SQRT(S$3^2-(O$3-P$3-R$3*COS((F123+K$9)*PI()/180))^2))/5)</f>
        <v>-18974</v>
      </c>
      <c r="L123" s="24">
        <f>-TRUNC(U$3*T$3*(Q$3-R$3*SIN((G123+L$9)*PI()/180)-SQRT(S$3^2-(O$3-P$3-R$3*COS((G123+L$9)*PI()/180))^2))/5)</f>
        <v>-49276</v>
      </c>
      <c r="M123" s="25">
        <f>-TRUNC(K$3*J$3*(G$3-H$3*SIN((H123+M$9)*PI()/180)-SQRT(I$3^2-(E$3-F$3-H$3*COS((H123+M$9)*PI()/180))^2))/5)</f>
        <v>-101841</v>
      </c>
      <c r="N123" s="59">
        <f t="shared" si="229"/>
        <v>3.92</v>
      </c>
      <c r="O123" s="60">
        <f t="shared" si="292"/>
        <v>-7924.99999999999</v>
      </c>
      <c r="P123" s="60">
        <f t="shared" si="293"/>
        <v>1750</v>
      </c>
      <c r="Q123" s="60">
        <f t="shared" si="294"/>
        <v>-2225</v>
      </c>
      <c r="R123" s="60">
        <f t="shared" si="295"/>
        <v>51550</v>
      </c>
      <c r="T123" s="1">
        <f>RStart30!$T$25</f>
        <v>0.04</v>
      </c>
      <c r="V123" s="1">
        <f t="shared" ref="V123:Y123" si="428">(O123-O122)/$T$25</f>
        <v>6875</v>
      </c>
      <c r="W123" s="1">
        <f t="shared" si="428"/>
        <v>3124.99999999999</v>
      </c>
      <c r="X123" s="1">
        <f t="shared" si="428"/>
        <v>33125</v>
      </c>
      <c r="Y123" s="1">
        <f t="shared" si="428"/>
        <v>151250</v>
      </c>
      <c r="AA123">
        <f t="shared" ref="AA123:AD123" si="429">V123-V124</f>
        <v>-624.999999999977</v>
      </c>
      <c r="AB123">
        <f t="shared" si="429"/>
        <v>-1250</v>
      </c>
      <c r="AC123">
        <f t="shared" si="429"/>
        <v>4999.99999999999</v>
      </c>
      <c r="AD123">
        <f t="shared" si="429"/>
        <v>10625.0000000002</v>
      </c>
      <c r="AF123">
        <f t="shared" ref="AF123:AI123" si="430">AA123-AA124</f>
        <v>4.54747350886464e-11</v>
      </c>
      <c r="AG123">
        <f t="shared" si="430"/>
        <v>-1250</v>
      </c>
      <c r="AH123">
        <f t="shared" si="430"/>
        <v>2499.99999999999</v>
      </c>
      <c r="AI123">
        <f t="shared" si="430"/>
        <v>1250.00000000017</v>
      </c>
      <c r="AK123">
        <f t="shared" ref="AK123:AN123" si="431">AF123-AF124</f>
        <v>625.000000000068</v>
      </c>
      <c r="AL123">
        <f t="shared" si="431"/>
        <v>-1250</v>
      </c>
      <c r="AM123">
        <f t="shared" si="431"/>
        <v>3749.99999999999</v>
      </c>
      <c r="AN123">
        <f t="shared" si="431"/>
        <v>3750</v>
      </c>
    </row>
    <row r="124" spans="4:40">
      <c r="D124" s="28">
        <f t="shared" si="291"/>
        <v>3.96</v>
      </c>
      <c r="E124" s="32">
        <f>-E267*180/PI()*RStart30!$B$23</f>
        <v>32.9550508216583</v>
      </c>
      <c r="F124" s="32">
        <f>F267*180/PI()*RStart30!$B$23</f>
        <v>10.9184271553491</v>
      </c>
      <c r="G124" s="32">
        <f>G267*180/PI()*RStart30!$B$23</f>
        <v>26.9823154262661</v>
      </c>
      <c r="H124" s="32">
        <f>-H267*180/PI()*RStart30!$B$23</f>
        <v>53.8714357148158</v>
      </c>
      <c r="I124" s="58">
        <f t="shared" si="286"/>
        <v>3.96</v>
      </c>
      <c r="J124" s="24">
        <f>-TRUNC(K$3*J$3*(G$3-H$3*SIN((E124+J$9)*PI()/180)-SQRT(I$3^2-(E$3-F$3-H$3*COS((E124+J$9)*PI()/180))^2))/5)</f>
        <v>-50732</v>
      </c>
      <c r="K124" s="24">
        <f>-TRUNC(U$3*T$3*(Q$3-R$3*SIN((F124+K$9)*PI()/180)-SQRT(S$3^2-(O$3-P$3-R$3*COS((F124+K$9)*PI()/180))^2))/5)</f>
        <v>-18897</v>
      </c>
      <c r="L124" s="24">
        <f>-TRUNC(U$3*T$3*(Q$3-R$3*SIN((G124+L$9)*PI()/180)-SQRT(S$3^2-(O$3-P$3-R$3*COS((G124+L$9)*PI()/180))^2))/5)</f>
        <v>-49320</v>
      </c>
      <c r="M124" s="25">
        <f>-TRUNC(K$3*J$3*(G$3-H$3*SIN((H124+M$9)*PI()/180)-SQRT(I$3^2-(E$3-F$3-H$3*COS((H124+M$9)*PI()/180))^2))/5)</f>
        <v>-99554</v>
      </c>
      <c r="N124" s="59">
        <f t="shared" si="229"/>
        <v>3.96</v>
      </c>
      <c r="O124" s="60">
        <f t="shared" si="292"/>
        <v>-7624.99999999999</v>
      </c>
      <c r="P124" s="60">
        <f t="shared" si="293"/>
        <v>1925</v>
      </c>
      <c r="Q124" s="60">
        <f t="shared" si="294"/>
        <v>-1100</v>
      </c>
      <c r="R124" s="60">
        <f t="shared" si="295"/>
        <v>57174.9999999999</v>
      </c>
      <c r="T124" s="1">
        <f>RStart30!$T$25</f>
        <v>0.04</v>
      </c>
      <c r="V124" s="1">
        <f t="shared" ref="V124:Y124" si="432">(O124-O123)/$T$25</f>
        <v>7499.99999999998</v>
      </c>
      <c r="W124" s="1">
        <f t="shared" si="432"/>
        <v>4374.99999999999</v>
      </c>
      <c r="X124" s="1">
        <f t="shared" si="432"/>
        <v>28125</v>
      </c>
      <c r="Y124" s="1">
        <f t="shared" si="432"/>
        <v>140625</v>
      </c>
      <c r="AA124">
        <f t="shared" ref="AA124:AD124" si="433">V124-V125</f>
        <v>-625.000000000023</v>
      </c>
      <c r="AB124">
        <f t="shared" si="433"/>
        <v>0</v>
      </c>
      <c r="AC124">
        <f t="shared" si="433"/>
        <v>2500</v>
      </c>
      <c r="AD124">
        <f t="shared" si="433"/>
        <v>9375</v>
      </c>
      <c r="AF124">
        <f t="shared" ref="AF124:AI124" si="434">AA124-AA125</f>
        <v>-625.000000000023</v>
      </c>
      <c r="AG124">
        <f t="shared" si="434"/>
        <v>0</v>
      </c>
      <c r="AH124">
        <f t="shared" si="434"/>
        <v>-1250</v>
      </c>
      <c r="AI124">
        <f t="shared" si="434"/>
        <v>-2499.99999999983</v>
      </c>
      <c r="AK124">
        <f t="shared" ref="AK124:AN124" si="435">AF124-AF125</f>
        <v>-2500</v>
      </c>
      <c r="AL124">
        <f t="shared" si="435"/>
        <v>1.18234311230481e-11</v>
      </c>
      <c r="AM124">
        <f t="shared" si="435"/>
        <v>-1875</v>
      </c>
      <c r="AN124">
        <f t="shared" si="435"/>
        <v>-1874.99999999965</v>
      </c>
    </row>
    <row r="125" spans="4:40">
      <c r="D125" s="28">
        <f t="shared" si="291"/>
        <v>4</v>
      </c>
      <c r="E125" s="32">
        <f>-E268*180/PI()*RStart30!$B$23</f>
        <v>33.0901891055841</v>
      </c>
      <c r="F125" s="32">
        <f>F268*180/PI()*RStart30!$B$23</f>
        <v>10.87229184884</v>
      </c>
      <c r="G125" s="32">
        <f>G268*180/PI()*RStart30!$B$23</f>
        <v>26.9838318163667</v>
      </c>
      <c r="H125" s="32">
        <f>-H268*180/PI()*RStart30!$B$23</f>
        <v>52.8435738383531</v>
      </c>
      <c r="I125" s="58">
        <f t="shared" si="286"/>
        <v>4</v>
      </c>
      <c r="J125" s="24">
        <f>-TRUNC(K$3*J$3*(G$3-H$3*SIN((E125+J$9)*PI()/180)-SQRT(I$3^2-(E$3-F$3-H$3*COS((E125+J$9)*PI()/180))^2))/5)</f>
        <v>-51024</v>
      </c>
      <c r="K125" s="24">
        <f>-TRUNC(U$3*T$3*(Q$3-R$3*SIN((F125+K$9)*PI()/180)-SQRT(S$3^2-(O$3-P$3-R$3*COS((F125+K$9)*PI()/180))^2))/5)</f>
        <v>-18813</v>
      </c>
      <c r="L125" s="24">
        <f>-TRUNC(U$3*T$3*(Q$3-R$3*SIN((G125+L$9)*PI()/180)-SQRT(S$3^2-(O$3-P$3-R$3*COS((G125+L$9)*PI()/180))^2))/5)</f>
        <v>-49323</v>
      </c>
      <c r="M125" s="25">
        <f>-TRUNC(K$3*J$3*(G$3-H$3*SIN((H125+M$9)*PI()/180)-SQRT(I$3^2-(E$3-F$3-H$3*COS((H125+M$9)*PI()/180))^2))/5)</f>
        <v>-97057</v>
      </c>
      <c r="N125" s="59">
        <f t="shared" si="229"/>
        <v>4</v>
      </c>
      <c r="O125" s="60">
        <f t="shared" si="292"/>
        <v>-7299.99999999999</v>
      </c>
      <c r="P125" s="60">
        <f t="shared" si="293"/>
        <v>2100</v>
      </c>
      <c r="Q125" s="60">
        <f t="shared" si="294"/>
        <v>-74.9999999999999</v>
      </c>
      <c r="R125" s="60">
        <f t="shared" si="295"/>
        <v>62424.9999999999</v>
      </c>
      <c r="T125" s="1">
        <f>RStart30!$T$25</f>
        <v>0.04</v>
      </c>
      <c r="V125" s="1">
        <f t="shared" ref="V125:Y125" si="436">(O125-O124)/$T$25</f>
        <v>8125</v>
      </c>
      <c r="W125" s="1">
        <f t="shared" si="436"/>
        <v>4375</v>
      </c>
      <c r="X125" s="1">
        <f t="shared" si="436"/>
        <v>25625</v>
      </c>
      <c r="Y125" s="1">
        <f t="shared" si="436"/>
        <v>131250</v>
      </c>
      <c r="AA125">
        <f t="shared" ref="AA125:AD125" si="437">V125-V126</f>
        <v>0</v>
      </c>
      <c r="AB125">
        <f t="shared" si="437"/>
        <v>0</v>
      </c>
      <c r="AC125">
        <f t="shared" si="437"/>
        <v>3750</v>
      </c>
      <c r="AD125">
        <f t="shared" si="437"/>
        <v>11874.9999999998</v>
      </c>
      <c r="AF125">
        <f t="shared" ref="AF125:AI125" si="438">AA125-AA126</f>
        <v>1874.99999999998</v>
      </c>
      <c r="AG125">
        <f t="shared" si="438"/>
        <v>-1.18234311230481e-11</v>
      </c>
      <c r="AH125">
        <f t="shared" si="438"/>
        <v>625.000000000004</v>
      </c>
      <c r="AI125">
        <f t="shared" si="438"/>
        <v>-625.000000000175</v>
      </c>
      <c r="AK125">
        <f t="shared" ref="AK125:AN125" si="439">AF125-AF126</f>
        <v>4999.99999999993</v>
      </c>
      <c r="AL125">
        <f t="shared" si="439"/>
        <v>-625.000000000035</v>
      </c>
      <c r="AM125">
        <f t="shared" si="439"/>
        <v>1250</v>
      </c>
      <c r="AN125">
        <f t="shared" si="439"/>
        <v>-624.999999999811</v>
      </c>
    </row>
    <row r="126" spans="4:40">
      <c r="D126" s="28">
        <f t="shared" si="291"/>
        <v>4.04</v>
      </c>
      <c r="E126" s="32">
        <f>-E269*180/PI()*RStart30!$B$23</f>
        <v>33.2187674811219</v>
      </c>
      <c r="F126" s="32">
        <f>F269*180/PI()*RStart30!$B$23</f>
        <v>10.8221976904455</v>
      </c>
      <c r="G126" s="32">
        <f>G269*180/PI()*RStart30!$B$23</f>
        <v>26.9674187527758</v>
      </c>
      <c r="H126" s="32">
        <f>-H269*180/PI()*RStart30!$B$23</f>
        <v>51.7354327252709</v>
      </c>
      <c r="I126" s="58">
        <f t="shared" si="286"/>
        <v>4.04</v>
      </c>
      <c r="J126" s="24">
        <f>-TRUNC(K$3*J$3*(G$3-H$3*SIN((E126+J$9)*PI()/180)-SQRT(I$3^2-(E$3-F$3-H$3*COS((E126+J$9)*PI()/180))^2))/5)</f>
        <v>-51303</v>
      </c>
      <c r="K126" s="24">
        <f>-TRUNC(U$3*T$3*(Q$3-R$3*SIN((F126+K$9)*PI()/180)-SQRT(S$3^2-(O$3-P$3-R$3*COS((F126+K$9)*PI()/180))^2))/5)</f>
        <v>-18722</v>
      </c>
      <c r="L126" s="24">
        <f>-TRUNC(U$3*T$3*(Q$3-R$3*SIN((G126+L$9)*PI()/180)-SQRT(S$3^2-(O$3-P$3-R$3*COS((G126+L$9)*PI()/180))^2))/5)</f>
        <v>-49291</v>
      </c>
      <c r="M126" s="25">
        <f>-TRUNC(K$3*J$3*(G$3-H$3*SIN((H126+M$9)*PI()/180)-SQRT(I$3^2-(E$3-F$3-H$3*COS((H126+M$9)*PI()/180))^2))/5)</f>
        <v>-94369</v>
      </c>
      <c r="N126" s="59">
        <f t="shared" si="229"/>
        <v>4.04</v>
      </c>
      <c r="O126" s="60">
        <f t="shared" si="292"/>
        <v>-6974.99999999999</v>
      </c>
      <c r="P126" s="60">
        <f t="shared" si="293"/>
        <v>2275</v>
      </c>
      <c r="Q126" s="60">
        <f t="shared" si="294"/>
        <v>799.999999999999</v>
      </c>
      <c r="R126" s="60">
        <f t="shared" si="295"/>
        <v>67199.9999999999</v>
      </c>
      <c r="T126" s="1">
        <f>RStart30!$T$25</f>
        <v>0.04</v>
      </c>
      <c r="V126" s="1">
        <f t="shared" ref="V126:Y126" si="440">(O126-O125)/$T$25</f>
        <v>8125</v>
      </c>
      <c r="W126" s="1">
        <f t="shared" si="440"/>
        <v>4375</v>
      </c>
      <c r="X126" s="1">
        <f t="shared" si="440"/>
        <v>21875</v>
      </c>
      <c r="Y126" s="1">
        <f t="shared" si="440"/>
        <v>119375</v>
      </c>
      <c r="AA126">
        <f t="shared" ref="AA126:AD126" si="441">V126-V127</f>
        <v>-1874.99999999998</v>
      </c>
      <c r="AB126">
        <f t="shared" si="441"/>
        <v>1.18234311230481e-11</v>
      </c>
      <c r="AC126">
        <f t="shared" si="441"/>
        <v>3125</v>
      </c>
      <c r="AD126">
        <f t="shared" si="441"/>
        <v>12500</v>
      </c>
      <c r="AF126">
        <f t="shared" ref="AF126:AI126" si="442">AA126-AA127</f>
        <v>-3124.99999999995</v>
      </c>
      <c r="AG126">
        <f t="shared" si="442"/>
        <v>625.000000000024</v>
      </c>
      <c r="AH126">
        <f t="shared" si="442"/>
        <v>-624.999999999996</v>
      </c>
      <c r="AI126">
        <f t="shared" si="442"/>
        <v>-3.63797880709171e-10</v>
      </c>
      <c r="AK126">
        <f t="shared" ref="AK126:AN126" si="443">AF126-AF127</f>
        <v>-6249.99999999993</v>
      </c>
      <c r="AL126">
        <f t="shared" si="443"/>
        <v>625.000000000047</v>
      </c>
      <c r="AM126">
        <f t="shared" si="443"/>
        <v>-2499.99999999999</v>
      </c>
      <c r="AN126">
        <f t="shared" si="443"/>
        <v>1874.99999999891</v>
      </c>
    </row>
    <row r="127" spans="4:40">
      <c r="D127" s="28">
        <f t="shared" si="291"/>
        <v>4.08</v>
      </c>
      <c r="E127" s="32">
        <f>-E270*180/PI()*RStart30!$B$23</f>
        <v>33.3404401682423</v>
      </c>
      <c r="F127" s="32">
        <f>F270*180/PI()*RStart30!$B$23</f>
        <v>10.767979553729</v>
      </c>
      <c r="G127" s="32">
        <f>G270*180/PI()*RStart30!$B$23</f>
        <v>26.9357427237762</v>
      </c>
      <c r="H127" s="32">
        <f>-H270*180/PI()*RStart30!$B$23</f>
        <v>50.5542116475606</v>
      </c>
      <c r="I127" s="58">
        <f t="shared" si="286"/>
        <v>4.08</v>
      </c>
      <c r="J127" s="24">
        <f>-TRUNC(K$3*J$3*(G$3-H$3*SIN((E127+J$9)*PI()/180)-SQRT(I$3^2-(E$3-F$3-H$3*COS((E127+J$9)*PI()/180))^2))/5)</f>
        <v>-51566</v>
      </c>
      <c r="K127" s="24">
        <f>-TRUNC(U$3*T$3*(Q$3-R$3*SIN((F127+K$9)*PI()/180)-SQRT(S$3^2-(O$3-P$3-R$3*COS((F127+K$9)*PI()/180))^2))/5)</f>
        <v>-18624</v>
      </c>
      <c r="L127" s="24">
        <f>-TRUNC(U$3*T$3*(Q$3-R$3*SIN((G127+L$9)*PI()/180)-SQRT(S$3^2-(O$3-P$3-R$3*COS((G127+L$9)*PI()/180))^2))/5)</f>
        <v>-49229</v>
      </c>
      <c r="M127" s="25">
        <f>-TRUNC(K$3*J$3*(G$3-H$3*SIN((H127+M$9)*PI()/180)-SQRT(I$3^2-(E$3-F$3-H$3*COS((H127+M$9)*PI()/180))^2))/5)</f>
        <v>-91510</v>
      </c>
      <c r="N127" s="59">
        <f t="shared" si="229"/>
        <v>4.08</v>
      </c>
      <c r="O127" s="60">
        <f t="shared" si="292"/>
        <v>-6574.99999999999</v>
      </c>
      <c r="P127" s="60">
        <f t="shared" si="293"/>
        <v>2450</v>
      </c>
      <c r="Q127" s="60">
        <f t="shared" si="294"/>
        <v>1550</v>
      </c>
      <c r="R127" s="60">
        <f t="shared" si="295"/>
        <v>71474.9999999999</v>
      </c>
      <c r="T127" s="1">
        <f>RStart30!$T$25</f>
        <v>0.04</v>
      </c>
      <c r="V127" s="1">
        <f t="shared" ref="V127:Y127" si="444">(O127-O126)/$T$25</f>
        <v>9999.99999999998</v>
      </c>
      <c r="W127" s="1">
        <f t="shared" si="444"/>
        <v>4374.99999999999</v>
      </c>
      <c r="X127" s="1">
        <f t="shared" si="444"/>
        <v>18750</v>
      </c>
      <c r="Y127" s="1">
        <f t="shared" si="444"/>
        <v>106875</v>
      </c>
      <c r="AA127">
        <f t="shared" ref="AA127:AD127" si="445">V127-V128</f>
        <v>1249.99999999998</v>
      </c>
      <c r="AB127">
        <f t="shared" si="445"/>
        <v>-625.000000000012</v>
      </c>
      <c r="AC127">
        <f t="shared" si="445"/>
        <v>3749.99999999999</v>
      </c>
      <c r="AD127">
        <f t="shared" si="445"/>
        <v>12500.0000000004</v>
      </c>
      <c r="AF127">
        <f t="shared" ref="AF127:AI127" si="446">AA127-AA128</f>
        <v>3124.99999999998</v>
      </c>
      <c r="AG127">
        <f t="shared" si="446"/>
        <v>-2.36468622460961e-11</v>
      </c>
      <c r="AH127">
        <f t="shared" si="446"/>
        <v>1874.99999999999</v>
      </c>
      <c r="AI127">
        <f t="shared" si="446"/>
        <v>-1874.99999999927</v>
      </c>
      <c r="AK127">
        <f t="shared" ref="AK127:AN127" si="447">AF127-AF128</f>
        <v>5625</v>
      </c>
      <c r="AL127">
        <f t="shared" si="447"/>
        <v>1874.99999999995</v>
      </c>
      <c r="AM127">
        <f t="shared" si="447"/>
        <v>3124.99999999999</v>
      </c>
      <c r="AN127">
        <f t="shared" si="447"/>
        <v>-1874.99999999891</v>
      </c>
    </row>
    <row r="128" spans="4:40">
      <c r="D128" s="28">
        <f t="shared" si="291"/>
        <v>4.12</v>
      </c>
      <c r="E128" s="32">
        <f>-E271*180/PI()*RStart30!$B$23</f>
        <v>33.4548747368326</v>
      </c>
      <c r="F128" s="32">
        <f>F271*180/PI()*RStart30!$B$23</f>
        <v>10.7094793596347</v>
      </c>
      <c r="G128" s="32">
        <f>G271*180/PI()*RStart30!$B$23</f>
        <v>26.8912893348747</v>
      </c>
      <c r="H128" s="32">
        <f>-H271*180/PI()*RStart30!$B$23</f>
        <v>49.307453651891</v>
      </c>
      <c r="I128" s="58">
        <f t="shared" si="286"/>
        <v>4.12</v>
      </c>
      <c r="J128" s="24">
        <f>-TRUNC(K$3*J$3*(G$3-H$3*SIN((E128+J$9)*PI()/180)-SQRT(I$3^2-(E$3-F$3-H$3*COS((E128+J$9)*PI()/180))^2))/5)</f>
        <v>-51815</v>
      </c>
      <c r="K128" s="24">
        <f>-TRUNC(U$3*T$3*(Q$3-R$3*SIN((F128+K$9)*PI()/180)-SQRT(S$3^2-(O$3-P$3-R$3*COS((F128+K$9)*PI()/180))^2))/5)</f>
        <v>-18518</v>
      </c>
      <c r="L128" s="24">
        <f>-TRUNC(U$3*T$3*(Q$3-R$3*SIN((G128+L$9)*PI()/180)-SQRT(S$3^2-(O$3-P$3-R$3*COS((G128+L$9)*PI()/180))^2))/5)</f>
        <v>-49143</v>
      </c>
      <c r="M128" s="25">
        <f>-TRUNC(K$3*J$3*(G$3-H$3*SIN((H128+M$9)*PI()/180)-SQRT(I$3^2-(E$3-F$3-H$3*COS((H128+M$9)*PI()/180))^2))/5)</f>
        <v>-88500</v>
      </c>
      <c r="N128" s="59">
        <f t="shared" si="229"/>
        <v>4.12</v>
      </c>
      <c r="O128" s="60">
        <f t="shared" si="292"/>
        <v>-6224.99999999999</v>
      </c>
      <c r="P128" s="60">
        <f t="shared" si="293"/>
        <v>2650</v>
      </c>
      <c r="Q128" s="60">
        <f t="shared" si="294"/>
        <v>2150</v>
      </c>
      <c r="R128" s="60">
        <f t="shared" si="295"/>
        <v>75249.9999999999</v>
      </c>
      <c r="T128" s="1">
        <f>RStart30!$T$25</f>
        <v>0.04</v>
      </c>
      <c r="V128" s="1">
        <f t="shared" ref="V128:Y128" si="448">(O128-O127)/$T$25</f>
        <v>8750</v>
      </c>
      <c r="W128" s="1">
        <f t="shared" si="448"/>
        <v>5000</v>
      </c>
      <c r="X128" s="1">
        <f t="shared" si="448"/>
        <v>15000</v>
      </c>
      <c r="Y128" s="1">
        <f t="shared" si="448"/>
        <v>94374.9999999996</v>
      </c>
      <c r="AA128">
        <f t="shared" ref="AA128:AD128" si="449">V128-V129</f>
        <v>-1875</v>
      </c>
      <c r="AB128">
        <f t="shared" si="449"/>
        <v>-624.999999999988</v>
      </c>
      <c r="AC128">
        <f t="shared" si="449"/>
        <v>1875</v>
      </c>
      <c r="AD128">
        <f t="shared" si="449"/>
        <v>14374.9999999996</v>
      </c>
      <c r="AF128">
        <f t="shared" ref="AF128:AI128" si="450">AA128-AA129</f>
        <v>-2500.00000000002</v>
      </c>
      <c r="AG128">
        <f t="shared" si="450"/>
        <v>-1874.99999999998</v>
      </c>
      <c r="AH128">
        <f t="shared" si="450"/>
        <v>-1250</v>
      </c>
      <c r="AI128">
        <f t="shared" si="450"/>
        <v>-3.63797880709171e-10</v>
      </c>
      <c r="AK128">
        <f t="shared" ref="AK128:AN128" si="451">AF128-AF129</f>
        <v>-4375.00000000007</v>
      </c>
      <c r="AL128">
        <f t="shared" si="451"/>
        <v>-4374.99999999996</v>
      </c>
      <c r="AM128">
        <f t="shared" si="451"/>
        <v>-1875</v>
      </c>
      <c r="AN128">
        <f t="shared" si="451"/>
        <v>624.999999999636</v>
      </c>
    </row>
    <row r="129" spans="4:40">
      <c r="D129" s="28">
        <f t="shared" si="291"/>
        <v>4.16</v>
      </c>
      <c r="E129" s="32">
        <f>-E272*180/PI()*RStart30!$B$23</f>
        <v>33.5617529088376</v>
      </c>
      <c r="F129" s="32">
        <f>F272*180/PI()*RStart30!$B$23</f>
        <v>10.6465466494458</v>
      </c>
      <c r="G129" s="32">
        <f>G272*180/PI()*RStart30!$B$23</f>
        <v>26.8363688091971</v>
      </c>
      <c r="H129" s="32">
        <f>-H272*180/PI()*RStart30!$B$23</f>
        <v>48.0029976030403</v>
      </c>
      <c r="I129" s="58">
        <f t="shared" si="286"/>
        <v>4.16</v>
      </c>
      <c r="J129" s="24">
        <f>-TRUNC(K$3*J$3*(G$3-H$3*SIN((E129+J$9)*PI()/180)-SQRT(I$3^2-(E$3-F$3-H$3*COS((E129+J$9)*PI()/180))^2))/5)</f>
        <v>-52047</v>
      </c>
      <c r="K129" s="24">
        <f>-TRUNC(U$3*T$3*(Q$3-R$3*SIN((F129+K$9)*PI()/180)-SQRT(S$3^2-(O$3-P$3-R$3*COS((F129+K$9)*PI()/180))^2))/5)</f>
        <v>-18403</v>
      </c>
      <c r="L129" s="24">
        <f>-TRUNC(U$3*T$3*(Q$3-R$3*SIN((G129+L$9)*PI()/180)-SQRT(S$3^2-(O$3-P$3-R$3*COS((G129+L$9)*PI()/180))^2))/5)</f>
        <v>-49036</v>
      </c>
      <c r="M129" s="25">
        <f>-TRUNC(K$3*J$3*(G$3-H$3*SIN((H129+M$9)*PI()/180)-SQRT(I$3^2-(E$3-F$3-H$3*COS((H129+M$9)*PI()/180))^2))/5)</f>
        <v>-85362</v>
      </c>
      <c r="N129" s="59">
        <f t="shared" si="229"/>
        <v>4.16</v>
      </c>
      <c r="O129" s="60">
        <f t="shared" si="292"/>
        <v>-5799.99999999999</v>
      </c>
      <c r="P129" s="60">
        <f t="shared" si="293"/>
        <v>2875</v>
      </c>
      <c r="Q129" s="60">
        <f t="shared" si="294"/>
        <v>2675</v>
      </c>
      <c r="R129" s="60">
        <f t="shared" si="295"/>
        <v>78449.9999999999</v>
      </c>
      <c r="T129" s="1">
        <f>RStart30!$T$25</f>
        <v>0.04</v>
      </c>
      <c r="V129" s="1">
        <f t="shared" ref="V129:Y129" si="452">(O129-O128)/$T$25</f>
        <v>10625</v>
      </c>
      <c r="W129" s="1">
        <f t="shared" si="452"/>
        <v>5624.99999999999</v>
      </c>
      <c r="X129" s="1">
        <f t="shared" si="452"/>
        <v>13125</v>
      </c>
      <c r="Y129" s="1">
        <f t="shared" si="452"/>
        <v>80000</v>
      </c>
      <c r="AA129">
        <f t="shared" ref="AA129:AD129" si="453">V129-V130</f>
        <v>625.000000000024</v>
      </c>
      <c r="AB129">
        <f t="shared" si="453"/>
        <v>1249.99999999999</v>
      </c>
      <c r="AC129">
        <f t="shared" si="453"/>
        <v>3125</v>
      </c>
      <c r="AD129">
        <f t="shared" si="453"/>
        <v>14375</v>
      </c>
      <c r="AF129">
        <f t="shared" ref="AF129:AI129" si="454">AA129-AA130</f>
        <v>1875.00000000005</v>
      </c>
      <c r="AG129">
        <f t="shared" si="454"/>
        <v>2499.99999999999</v>
      </c>
      <c r="AH129">
        <f t="shared" si="454"/>
        <v>624.999999999999</v>
      </c>
      <c r="AI129">
        <f t="shared" si="454"/>
        <v>-625</v>
      </c>
      <c r="AK129">
        <f t="shared" ref="AK129:AN129" si="455">AF129-AF130</f>
        <v>2500.00000000009</v>
      </c>
      <c r="AL129">
        <f t="shared" si="455"/>
        <v>4375</v>
      </c>
      <c r="AM129">
        <f t="shared" si="455"/>
        <v>-1.36424205265939e-11</v>
      </c>
      <c r="AN129">
        <f t="shared" si="455"/>
        <v>-625</v>
      </c>
    </row>
    <row r="130" spans="4:40">
      <c r="D130" s="28">
        <f t="shared" si="291"/>
        <v>4.2</v>
      </c>
      <c r="E130" s="32">
        <f>-E273*180/PI()*RStart30!$B$23</f>
        <v>33.6607718187668</v>
      </c>
      <c r="F130" s="32">
        <f>F273*180/PI()*RStart30!$B$23</f>
        <v>10.5790392723332</v>
      </c>
      <c r="G130" s="32">
        <f>G273*180/PI()*RStart30!$B$23</f>
        <v>26.7731211441082</v>
      </c>
      <c r="H130" s="32">
        <f>-H273*180/PI()*RStart30!$B$23</f>
        <v>46.6489295970755</v>
      </c>
      <c r="I130" s="58">
        <f t="shared" si="286"/>
        <v>4.2</v>
      </c>
      <c r="J130" s="24">
        <f>-TRUNC(K$3*J$3*(G$3-H$3*SIN((E130+J$9)*PI()/180)-SQRT(I$3^2-(E$3-F$3-H$3*COS((E130+J$9)*PI()/180))^2))/5)</f>
        <v>-52263</v>
      </c>
      <c r="K130" s="24">
        <f>-TRUNC(U$3*T$3*(Q$3-R$3*SIN((F130+K$9)*PI()/180)-SQRT(S$3^2-(O$3-P$3-R$3*COS((F130+K$9)*PI()/180))^2))/5)</f>
        <v>-18281</v>
      </c>
      <c r="L130" s="24">
        <f>-TRUNC(U$3*T$3*(Q$3-R$3*SIN((G130+L$9)*PI()/180)-SQRT(S$3^2-(O$3-P$3-R$3*COS((G130+L$9)*PI()/180))^2))/5)</f>
        <v>-48913</v>
      </c>
      <c r="M130" s="25">
        <f>-TRUNC(K$3*J$3*(G$3-H$3*SIN((H130+M$9)*PI()/180)-SQRT(I$3^2-(E$3-F$3-H$3*COS((H130+M$9)*PI()/180))^2))/5)</f>
        <v>-82119</v>
      </c>
      <c r="N130" s="59">
        <f t="shared" si="229"/>
        <v>4.2</v>
      </c>
      <c r="O130" s="60">
        <f t="shared" si="292"/>
        <v>-5400</v>
      </c>
      <c r="P130" s="60">
        <f t="shared" si="293"/>
        <v>3050</v>
      </c>
      <c r="Q130" s="60">
        <f t="shared" si="294"/>
        <v>3075</v>
      </c>
      <c r="R130" s="60">
        <f t="shared" si="295"/>
        <v>81074.9999999999</v>
      </c>
      <c r="T130" s="1">
        <f>RStart30!$T$25</f>
        <v>0.04</v>
      </c>
      <c r="V130" s="1">
        <f t="shared" ref="V130:Y130" si="456">(O130-O129)/$T$25</f>
        <v>9999.99999999998</v>
      </c>
      <c r="W130" s="1">
        <f t="shared" si="456"/>
        <v>4375</v>
      </c>
      <c r="X130" s="1">
        <f t="shared" si="456"/>
        <v>9999.99999999999</v>
      </c>
      <c r="Y130" s="1">
        <f t="shared" si="456"/>
        <v>65625</v>
      </c>
      <c r="AA130">
        <f t="shared" ref="AA130:AD130" si="457">V130-V131</f>
        <v>-1250.00000000002</v>
      </c>
      <c r="AB130">
        <f t="shared" si="457"/>
        <v>-1250</v>
      </c>
      <c r="AC130">
        <f t="shared" si="457"/>
        <v>2500</v>
      </c>
      <c r="AD130">
        <f t="shared" si="457"/>
        <v>15000</v>
      </c>
      <c r="AF130">
        <f t="shared" ref="AF130:AI130" si="458">AA130-AA131</f>
        <v>-625.000000000047</v>
      </c>
      <c r="AG130">
        <f t="shared" si="458"/>
        <v>-1875.00000000001</v>
      </c>
      <c r="AH130">
        <f t="shared" si="458"/>
        <v>625.000000000013</v>
      </c>
      <c r="AI130">
        <f t="shared" si="458"/>
        <v>0</v>
      </c>
      <c r="AK130">
        <f t="shared" ref="AK130:AN130" si="459">AF130-AF131</f>
        <v>624.999999999905</v>
      </c>
      <c r="AL130">
        <f t="shared" si="459"/>
        <v>-3750.00000000004</v>
      </c>
      <c r="AM130">
        <f t="shared" si="459"/>
        <v>1250.00000000002</v>
      </c>
      <c r="AN130">
        <f t="shared" si="459"/>
        <v>625</v>
      </c>
    </row>
    <row r="131" spans="4:40">
      <c r="D131" s="28">
        <f t="shared" si="291"/>
        <v>4.24</v>
      </c>
      <c r="E131" s="32">
        <f>-E274*180/PI()*RStart30!$B$23</f>
        <v>33.7516448158352</v>
      </c>
      <c r="F131" s="32">
        <f>F274*180/PI()*RStart30!$B$23</f>
        <v>10.5068236718349</v>
      </c>
      <c r="G131" s="32">
        <f>G274*180/PI()*RStart30!$B$23</f>
        <v>26.7035213824236</v>
      </c>
      <c r="H131" s="32">
        <f>-H274*180/PI()*RStart30!$B$23</f>
        <v>45.253535176672</v>
      </c>
      <c r="I131" s="58">
        <f t="shared" si="286"/>
        <v>4.24</v>
      </c>
      <c r="J131" s="24">
        <f>-TRUNC(K$3*J$3*(G$3-H$3*SIN((E131+J$9)*PI()/180)-SQRT(I$3^2-(E$3-F$3-H$3*COS((E131+J$9)*PI()/180))^2))/5)</f>
        <v>-52461</v>
      </c>
      <c r="K131" s="24">
        <f>-TRUNC(U$3*T$3*(Q$3-R$3*SIN((F131+K$9)*PI()/180)-SQRT(S$3^2-(O$3-P$3-R$3*COS((F131+K$9)*PI()/180))^2))/5)</f>
        <v>-18150</v>
      </c>
      <c r="L131" s="24">
        <f>-TRUNC(U$3*T$3*(Q$3-R$3*SIN((G131+L$9)*PI()/180)-SQRT(S$3^2-(O$3-P$3-R$3*COS((G131+L$9)*PI()/180))^2))/5)</f>
        <v>-48778</v>
      </c>
      <c r="M131" s="25">
        <f>-TRUNC(K$3*J$3*(G$3-H$3*SIN((H131+M$9)*PI()/180)-SQRT(I$3^2-(E$3-F$3-H$3*COS((H131+M$9)*PI()/180))^2))/5)</f>
        <v>-78795</v>
      </c>
      <c r="N131" s="59">
        <f t="shared" si="229"/>
        <v>4.24</v>
      </c>
      <c r="O131" s="60">
        <f t="shared" si="292"/>
        <v>-4950</v>
      </c>
      <c r="P131" s="60">
        <f t="shared" si="293"/>
        <v>3275</v>
      </c>
      <c r="Q131" s="60">
        <f t="shared" si="294"/>
        <v>3375</v>
      </c>
      <c r="R131" s="60">
        <f t="shared" si="295"/>
        <v>83099.9999999999</v>
      </c>
      <c r="T131" s="1">
        <f>RStart30!$T$25</f>
        <v>0.04</v>
      </c>
      <c r="V131" s="1">
        <f t="shared" ref="V131:Y131" si="460">(O131-O130)/$T$25</f>
        <v>11250</v>
      </c>
      <c r="W131" s="1">
        <f t="shared" si="460"/>
        <v>5625</v>
      </c>
      <c r="X131" s="1">
        <f t="shared" si="460"/>
        <v>7499.99999999999</v>
      </c>
      <c r="Y131" s="1">
        <f t="shared" si="460"/>
        <v>50625</v>
      </c>
      <c r="AA131">
        <f t="shared" ref="AA131:AD131" si="461">V131-V132</f>
        <v>-624.999999999976</v>
      </c>
      <c r="AB131">
        <f t="shared" si="461"/>
        <v>625.000000000012</v>
      </c>
      <c r="AC131">
        <f t="shared" si="461"/>
        <v>1874.99999999999</v>
      </c>
      <c r="AD131">
        <f t="shared" si="461"/>
        <v>15000</v>
      </c>
      <c r="AF131">
        <f t="shared" ref="AF131:AI131" si="462">AA131-AA132</f>
        <v>-1249.99999999995</v>
      </c>
      <c r="AG131">
        <f t="shared" si="462"/>
        <v>1875.00000000002</v>
      </c>
      <c r="AH131">
        <f t="shared" si="462"/>
        <v>-625.000000000012</v>
      </c>
      <c r="AI131">
        <f t="shared" si="462"/>
        <v>-625</v>
      </c>
      <c r="AK131">
        <f t="shared" ref="AK131:AN131" si="463">AF131-AF132</f>
        <v>-2499.99999999992</v>
      </c>
      <c r="AL131">
        <f t="shared" si="463"/>
        <v>4375.00000000005</v>
      </c>
      <c r="AM131">
        <f t="shared" si="463"/>
        <v>-2500.00000000001</v>
      </c>
      <c r="AN131">
        <f t="shared" si="463"/>
        <v>-1250</v>
      </c>
    </row>
    <row r="132" spans="4:40">
      <c r="D132" s="28">
        <f t="shared" si="291"/>
        <v>4.28</v>
      </c>
      <c r="E132" s="32">
        <f>-E275*180/PI()*RStart30!$B$23</f>
        <v>33.8341026671751</v>
      </c>
      <c r="F132" s="32">
        <f>F275*180/PI()*RStart30!$B$23</f>
        <v>10.4297754588136</v>
      </c>
      <c r="G132" s="32">
        <f>G275*180/PI()*RStart30!$B$23</f>
        <v>26.6293849982129</v>
      </c>
      <c r="H132" s="32">
        <f>-H275*180/PI()*RStart30!$B$23</f>
        <v>43.8252508588841</v>
      </c>
      <c r="I132" s="58">
        <f t="shared" si="286"/>
        <v>4.28</v>
      </c>
      <c r="J132" s="24">
        <f>-TRUNC(K$3*J$3*(G$3-H$3*SIN((E132+J$9)*PI()/180)-SQRT(I$3^2-(E$3-F$3-H$3*COS((E132+J$9)*PI()/180))^2))/5)</f>
        <v>-52640</v>
      </c>
      <c r="K132" s="24">
        <f>-TRUNC(U$3*T$3*(Q$3-R$3*SIN((F132+K$9)*PI()/180)-SQRT(S$3^2-(O$3-P$3-R$3*COS((F132+K$9)*PI()/180))^2))/5)</f>
        <v>-18011</v>
      </c>
      <c r="L132" s="24">
        <f>-TRUNC(U$3*T$3*(Q$3-R$3*SIN((G132+L$9)*PI()/180)-SQRT(S$3^2-(O$3-P$3-R$3*COS((G132+L$9)*PI()/180))^2))/5)</f>
        <v>-48634</v>
      </c>
      <c r="M132" s="25">
        <f>-TRUNC(K$3*J$3*(G$3-H$3*SIN((H132+M$9)*PI()/180)-SQRT(I$3^2-(E$3-F$3-H$3*COS((H132+M$9)*PI()/180))^2))/5)</f>
        <v>-75414</v>
      </c>
      <c r="N132" s="59">
        <f t="shared" si="229"/>
        <v>4.28</v>
      </c>
      <c r="O132" s="60">
        <f t="shared" si="292"/>
        <v>-4475</v>
      </c>
      <c r="P132" s="60">
        <f t="shared" si="293"/>
        <v>3475</v>
      </c>
      <c r="Q132" s="60">
        <f t="shared" si="294"/>
        <v>3600</v>
      </c>
      <c r="R132" s="60">
        <f t="shared" si="295"/>
        <v>84524.9999999999</v>
      </c>
      <c r="T132" s="1">
        <f>RStart30!$T$25</f>
        <v>0.04</v>
      </c>
      <c r="V132" s="1">
        <f t="shared" ref="V132:Y132" si="464">(O132-O131)/$T$25</f>
        <v>11875</v>
      </c>
      <c r="W132" s="1">
        <f t="shared" si="464"/>
        <v>4999.99999999999</v>
      </c>
      <c r="X132" s="1">
        <f t="shared" si="464"/>
        <v>5625</v>
      </c>
      <c r="Y132" s="1">
        <f t="shared" si="464"/>
        <v>35625</v>
      </c>
      <c r="AA132">
        <f t="shared" ref="AA132:AD132" si="465">V132-V133</f>
        <v>624.999999999976</v>
      </c>
      <c r="AB132">
        <f t="shared" si="465"/>
        <v>-1250.00000000001</v>
      </c>
      <c r="AC132">
        <f t="shared" si="465"/>
        <v>2500</v>
      </c>
      <c r="AD132">
        <f t="shared" si="465"/>
        <v>15625</v>
      </c>
      <c r="AF132">
        <f t="shared" ref="AF132:AI132" si="466">AA132-AA133</f>
        <v>1249.99999999997</v>
      </c>
      <c r="AG132">
        <f t="shared" si="466"/>
        <v>-2500.00000000002</v>
      </c>
      <c r="AH132">
        <f t="shared" si="466"/>
        <v>1875</v>
      </c>
      <c r="AI132">
        <f t="shared" si="466"/>
        <v>625</v>
      </c>
      <c r="AK132">
        <f t="shared" ref="AK132:AN132" si="467">AF132-AF133</f>
        <v>1249.99999999995</v>
      </c>
      <c r="AL132">
        <f t="shared" si="467"/>
        <v>-5000.00000000005</v>
      </c>
      <c r="AM132">
        <f t="shared" si="467"/>
        <v>4375</v>
      </c>
      <c r="AN132">
        <f t="shared" si="467"/>
        <v>1875</v>
      </c>
    </row>
    <row r="133" spans="4:40">
      <c r="D133" s="28">
        <f t="shared" si="291"/>
        <v>4.32</v>
      </c>
      <c r="E133" s="32">
        <f>-E276*180/PI()*RStart30!$B$23</f>
        <v>33.907894417272</v>
      </c>
      <c r="F133" s="32">
        <f>F276*180/PI()*RStart30!$B$23</f>
        <v>10.3477799844145</v>
      </c>
      <c r="G133" s="32">
        <f>G276*180/PI()*RStart30!$B$23</f>
        <v>26.5523732253074</v>
      </c>
      <c r="H133" s="32">
        <f>-H276*180/PI()*RStart30!$B$23</f>
        <v>42.3726161785778</v>
      </c>
      <c r="I133" s="58">
        <f t="shared" si="286"/>
        <v>4.32</v>
      </c>
      <c r="J133" s="24">
        <f>-TRUNC(K$3*J$3*(G$3-H$3*SIN((E133+J$9)*PI()/180)-SQRT(I$3^2-(E$3-F$3-H$3*COS((E133+J$9)*PI()/180))^2))/5)</f>
        <v>-52801</v>
      </c>
      <c r="K133" s="24">
        <f>-TRUNC(U$3*T$3*(Q$3-R$3*SIN((F133+K$9)*PI()/180)-SQRT(S$3^2-(O$3-P$3-R$3*COS((F133+K$9)*PI()/180))^2))/5)</f>
        <v>-17862</v>
      </c>
      <c r="L133" s="24">
        <f>-TRUNC(U$3*T$3*(Q$3-R$3*SIN((G133+L$9)*PI()/180)-SQRT(S$3^2-(O$3-P$3-R$3*COS((G133+L$9)*PI()/180))^2))/5)</f>
        <v>-48485</v>
      </c>
      <c r="M133" s="25">
        <f>-TRUNC(K$3*J$3*(G$3-H$3*SIN((H133+M$9)*PI()/180)-SQRT(I$3^2-(E$3-F$3-H$3*COS((H133+M$9)*PI()/180))^2))/5)</f>
        <v>-72001</v>
      </c>
      <c r="N133" s="59">
        <f t="shared" si="229"/>
        <v>4.32</v>
      </c>
      <c r="O133" s="60">
        <f t="shared" si="292"/>
        <v>-4025</v>
      </c>
      <c r="P133" s="60">
        <f t="shared" si="293"/>
        <v>3725</v>
      </c>
      <c r="Q133" s="60">
        <f t="shared" si="294"/>
        <v>3725</v>
      </c>
      <c r="R133" s="60">
        <f t="shared" si="295"/>
        <v>85324.9999999999</v>
      </c>
      <c r="T133" s="1">
        <f>RStart30!$T$25</f>
        <v>0.04</v>
      </c>
      <c r="V133" s="1">
        <f t="shared" ref="V133:Y133" si="468">(O133-O132)/$T$25</f>
        <v>11250</v>
      </c>
      <c r="W133" s="1">
        <f t="shared" si="468"/>
        <v>6250</v>
      </c>
      <c r="X133" s="1">
        <f t="shared" si="468"/>
        <v>3125</v>
      </c>
      <c r="Y133" s="1">
        <f t="shared" si="468"/>
        <v>20000</v>
      </c>
      <c r="AA133">
        <f t="shared" ref="AA133:AD133" si="469">V133-V134</f>
        <v>-624.999999999989</v>
      </c>
      <c r="AB133">
        <f t="shared" si="469"/>
        <v>1250.00000000001</v>
      </c>
      <c r="AC133">
        <f t="shared" si="469"/>
        <v>625</v>
      </c>
      <c r="AD133">
        <f t="shared" si="469"/>
        <v>15000</v>
      </c>
      <c r="AF133">
        <f t="shared" ref="AF133:AI133" si="470">AA133-AA134</f>
        <v>1.09139364212751e-11</v>
      </c>
      <c r="AG133">
        <f t="shared" si="470"/>
        <v>2500.00000000002</v>
      </c>
      <c r="AH133">
        <f t="shared" si="470"/>
        <v>-2500</v>
      </c>
      <c r="AI133">
        <f t="shared" si="470"/>
        <v>-1250</v>
      </c>
      <c r="AK133">
        <f t="shared" ref="AK133:AN133" si="471">AF133-AF134</f>
        <v>625.000000000011</v>
      </c>
      <c r="AL133">
        <f t="shared" si="471"/>
        <v>4375.00000000004</v>
      </c>
      <c r="AM133">
        <f t="shared" si="471"/>
        <v>-4375</v>
      </c>
      <c r="AN133">
        <f t="shared" si="471"/>
        <v>-3750</v>
      </c>
    </row>
    <row r="134" spans="4:40">
      <c r="D134" s="28">
        <f t="shared" si="291"/>
        <v>4.36</v>
      </c>
      <c r="E134" s="32">
        <f>-E277*180/PI()*RStart30!$B$23</f>
        <v>33.9727884765852</v>
      </c>
      <c r="F134" s="32">
        <f>F277*180/PI()*RStart30!$B$23</f>
        <v>10.2607327411356</v>
      </c>
      <c r="G134" s="32">
        <f>G277*180/PI()*RStart30!$B$23</f>
        <v>26.4739980993283</v>
      </c>
      <c r="H134" s="32">
        <f>-H277*180/PI()*RStart30!$B$23</f>
        <v>40.9042253307927</v>
      </c>
      <c r="I134" s="58">
        <f t="shared" si="286"/>
        <v>4.36</v>
      </c>
      <c r="J134" s="24">
        <f>-TRUNC(K$3*J$3*(G$3-H$3*SIN((E134+J$9)*PI()/180)-SQRT(I$3^2-(E$3-F$3-H$3*COS((E134+J$9)*PI()/180))^2))/5)</f>
        <v>-52943</v>
      </c>
      <c r="K134" s="24">
        <f>-TRUNC(U$3*T$3*(Q$3-R$3*SIN((F134+K$9)*PI()/180)-SQRT(S$3^2-(O$3-P$3-R$3*COS((F134+K$9)*PI()/180))^2))/5)</f>
        <v>-17705</v>
      </c>
      <c r="L134" s="24">
        <f>-TRUNC(U$3*T$3*(Q$3-R$3*SIN((G134+L$9)*PI()/180)-SQRT(S$3^2-(O$3-P$3-R$3*COS((G134+L$9)*PI()/180))^2))/5)</f>
        <v>-48332</v>
      </c>
      <c r="M134" s="25">
        <f>-TRUNC(K$3*J$3*(G$3-H$3*SIN((H134+M$9)*PI()/180)-SQRT(I$3^2-(E$3-F$3-H$3*COS((H134+M$9)*PI()/180))^2))/5)</f>
        <v>-68580</v>
      </c>
      <c r="N134" s="59">
        <f t="shared" si="229"/>
        <v>4.36</v>
      </c>
      <c r="O134" s="60">
        <f t="shared" si="292"/>
        <v>-3550</v>
      </c>
      <c r="P134" s="60">
        <f t="shared" si="293"/>
        <v>3925</v>
      </c>
      <c r="Q134" s="60">
        <f t="shared" si="294"/>
        <v>3825</v>
      </c>
      <c r="R134" s="60">
        <f t="shared" si="295"/>
        <v>85524.9999999999</v>
      </c>
      <c r="T134" s="1">
        <f>RStart30!$T$25</f>
        <v>0.04</v>
      </c>
      <c r="V134" s="1">
        <f t="shared" ref="V134:Y134" si="472">(O134-O133)/$T$25</f>
        <v>11875</v>
      </c>
      <c r="W134" s="1">
        <f t="shared" si="472"/>
        <v>4999.99999999999</v>
      </c>
      <c r="X134" s="1">
        <f t="shared" si="472"/>
        <v>2500</v>
      </c>
      <c r="Y134" s="1">
        <f t="shared" si="472"/>
        <v>5000</v>
      </c>
      <c r="AA134">
        <f t="shared" ref="AA134:AD134" si="473">V134-V135</f>
        <v>-625</v>
      </c>
      <c r="AB134">
        <f t="shared" si="473"/>
        <v>-1250.00000000001</v>
      </c>
      <c r="AC134">
        <f t="shared" si="473"/>
        <v>3125</v>
      </c>
      <c r="AD134">
        <f t="shared" si="473"/>
        <v>16250</v>
      </c>
      <c r="AF134">
        <f t="shared" ref="AF134:AI134" si="474">AA134-AA135</f>
        <v>-625</v>
      </c>
      <c r="AG134">
        <f t="shared" si="474"/>
        <v>-1875.00000000001</v>
      </c>
      <c r="AH134">
        <f t="shared" si="474"/>
        <v>1875</v>
      </c>
      <c r="AI134">
        <f t="shared" si="474"/>
        <v>2500</v>
      </c>
      <c r="AK134">
        <f t="shared" ref="AK134:AN134" si="475">AF134-AF135</f>
        <v>-1875</v>
      </c>
      <c r="AL134">
        <f t="shared" si="475"/>
        <v>-2499.99999999999</v>
      </c>
      <c r="AM134">
        <f t="shared" si="475"/>
        <v>625</v>
      </c>
      <c r="AN134">
        <f t="shared" si="475"/>
        <v>2500</v>
      </c>
    </row>
    <row r="135" spans="4:40">
      <c r="D135" s="28">
        <f t="shared" si="291"/>
        <v>4.4</v>
      </c>
      <c r="E135" s="32">
        <f>-E278*180/PI()*RStart30!$B$23</f>
        <v>34.028573767463</v>
      </c>
      <c r="F135" s="32">
        <f>F278*180/PI()*RStart30!$B$23</f>
        <v>10.1685399930819</v>
      </c>
      <c r="G135" s="32">
        <f>G278*180/PI()*RStart30!$B$23</f>
        <v>26.3956279580821</v>
      </c>
      <c r="H135" s="32">
        <f>-H278*180/PI()*RStart30!$B$23</f>
        <v>39.4286792141748</v>
      </c>
      <c r="I135" s="58">
        <f t="shared" si="286"/>
        <v>4.4</v>
      </c>
      <c r="J135" s="24">
        <f>-TRUNC(K$3*J$3*(G$3-H$3*SIN((E135+J$9)*PI()/180)-SQRT(I$3^2-(E$3-F$3-H$3*COS((E135+J$9)*PI()/180))^2))/5)</f>
        <v>-53065</v>
      </c>
      <c r="K135" s="24">
        <f>-TRUNC(U$3*T$3*(Q$3-R$3*SIN((F135+K$9)*PI()/180)-SQRT(S$3^2-(O$3-P$3-R$3*COS((F135+K$9)*PI()/180))^2))/5)</f>
        <v>-17538</v>
      </c>
      <c r="L135" s="24">
        <f>-TRUNC(U$3*T$3*(Q$3-R$3*SIN((G135+L$9)*PI()/180)-SQRT(S$3^2-(O$3-P$3-R$3*COS((G135+L$9)*PI()/180))^2))/5)</f>
        <v>-48180</v>
      </c>
      <c r="M135" s="25">
        <f>-TRUNC(K$3*J$3*(G$3-H$3*SIN((H135+M$9)*PI()/180)-SQRT(I$3^2-(E$3-F$3-H$3*COS((H135+M$9)*PI()/180))^2))/5)</f>
        <v>-65177</v>
      </c>
      <c r="N135" s="59">
        <f t="shared" si="229"/>
        <v>4.4</v>
      </c>
      <c r="O135" s="60">
        <f t="shared" si="292"/>
        <v>-3050</v>
      </c>
      <c r="P135" s="60">
        <f t="shared" si="293"/>
        <v>4175</v>
      </c>
      <c r="Q135" s="60">
        <f t="shared" si="294"/>
        <v>3800</v>
      </c>
      <c r="R135" s="60">
        <f t="shared" si="295"/>
        <v>85074.9999999999</v>
      </c>
      <c r="T135" s="1">
        <f>RStart30!$T$25</f>
        <v>0.04</v>
      </c>
      <c r="V135" s="1">
        <f t="shared" ref="V135:Y135" si="476">(O135-O134)/$T$25</f>
        <v>12500</v>
      </c>
      <c r="W135" s="1">
        <f t="shared" si="476"/>
        <v>6250</v>
      </c>
      <c r="X135" s="1">
        <f t="shared" si="476"/>
        <v>-625</v>
      </c>
      <c r="Y135" s="1">
        <f t="shared" si="476"/>
        <v>-11250</v>
      </c>
      <c r="AA135">
        <f t="shared" ref="AA135:AD135" si="477">V135-V136</f>
        <v>0</v>
      </c>
      <c r="AB135">
        <f t="shared" si="477"/>
        <v>625</v>
      </c>
      <c r="AC135">
        <f t="shared" si="477"/>
        <v>1250</v>
      </c>
      <c r="AD135">
        <f t="shared" si="477"/>
        <v>13750</v>
      </c>
      <c r="AF135">
        <f t="shared" ref="AF135:AI135" si="478">AA135-AA136</f>
        <v>1250</v>
      </c>
      <c r="AG135">
        <f t="shared" si="478"/>
        <v>624.999999999977</v>
      </c>
      <c r="AH135">
        <f t="shared" si="478"/>
        <v>1250</v>
      </c>
      <c r="AI135">
        <f t="shared" si="478"/>
        <v>0</v>
      </c>
      <c r="AK135">
        <f t="shared" ref="AK135:AN135" si="479">AF135-AF136</f>
        <v>3750</v>
      </c>
      <c r="AL135">
        <f t="shared" si="479"/>
        <v>-6.82121026329696e-11</v>
      </c>
      <c r="AM135">
        <f t="shared" si="479"/>
        <v>4375</v>
      </c>
      <c r="AN135">
        <f t="shared" si="479"/>
        <v>625</v>
      </c>
    </row>
    <row r="136" spans="4:40">
      <c r="D136" s="28">
        <f t="shared" si="291"/>
        <v>4.44</v>
      </c>
      <c r="E136" s="32">
        <f>-E279*180/PI()*RStart30!$B$23</f>
        <v>34.0750605262836</v>
      </c>
      <c r="F136" s="32">
        <f>F279*180/PI()*RStart30!$B$23</f>
        <v>10.0711190051475</v>
      </c>
      <c r="G136" s="32">
        <f>G279*180/PI()*RStart30!$B$23</f>
        <v>26.3184928273632</v>
      </c>
      <c r="H136" s="32">
        <f>-H279*180/PI()*RStart30!$B$23</f>
        <v>37.9545369014506</v>
      </c>
      <c r="I136" s="58">
        <f t="shared" si="286"/>
        <v>4.44</v>
      </c>
      <c r="J136" s="24">
        <f>-TRUNC(K$3*J$3*(G$3-H$3*SIN((E136+J$9)*PI()/180)-SQRT(I$3^2-(E$3-F$3-H$3*COS((E136+J$9)*PI()/180))^2))/5)</f>
        <v>-53167</v>
      </c>
      <c r="K136" s="24">
        <f>-TRUNC(U$3*T$3*(Q$3-R$3*SIN((F136+K$9)*PI()/180)-SQRT(S$3^2-(O$3-P$3-R$3*COS((F136+K$9)*PI()/180))^2))/5)</f>
        <v>-17362</v>
      </c>
      <c r="L136" s="24">
        <f>-TRUNC(U$3*T$3*(Q$3-R$3*SIN((G136+L$9)*PI()/180)-SQRT(S$3^2-(O$3-P$3-R$3*COS((G136+L$9)*PI()/180))^2))/5)</f>
        <v>-48031</v>
      </c>
      <c r="M136" s="25">
        <f>-TRUNC(K$3*J$3*(G$3-H$3*SIN((H136+M$9)*PI()/180)-SQRT(I$3^2-(E$3-F$3-H$3*COS((H136+M$9)*PI()/180))^2))/5)</f>
        <v>-61814</v>
      </c>
      <c r="N136" s="59">
        <f t="shared" si="229"/>
        <v>4.44</v>
      </c>
      <c r="O136" s="60">
        <f t="shared" si="292"/>
        <v>-2550</v>
      </c>
      <c r="P136" s="60">
        <f t="shared" si="293"/>
        <v>4400</v>
      </c>
      <c r="Q136" s="60">
        <f t="shared" si="294"/>
        <v>3725</v>
      </c>
      <c r="R136" s="60">
        <f t="shared" si="295"/>
        <v>84074.9999999999</v>
      </c>
      <c r="T136" s="1">
        <f>RStart30!$T$25</f>
        <v>0.04</v>
      </c>
      <c r="V136" s="1">
        <f t="shared" ref="V136:Y136" si="480">(O136-O135)/$T$25</f>
        <v>12500</v>
      </c>
      <c r="W136" s="1">
        <f t="shared" si="480"/>
        <v>5625</v>
      </c>
      <c r="X136" s="1">
        <f t="shared" si="480"/>
        <v>-1875</v>
      </c>
      <c r="Y136" s="1">
        <f t="shared" si="480"/>
        <v>-25000</v>
      </c>
      <c r="AA136">
        <f t="shared" ref="AA136:AD136" si="481">V136-V137</f>
        <v>-1250</v>
      </c>
      <c r="AB136">
        <f t="shared" si="481"/>
        <v>2.27373675443232e-11</v>
      </c>
      <c r="AC136">
        <f t="shared" si="481"/>
        <v>0</v>
      </c>
      <c r="AD136">
        <f t="shared" si="481"/>
        <v>13750</v>
      </c>
      <c r="AF136">
        <f t="shared" ref="AF136:AI136" si="482">AA136-AA137</f>
        <v>-2500</v>
      </c>
      <c r="AG136">
        <f t="shared" si="482"/>
        <v>625.000000000045</v>
      </c>
      <c r="AH136">
        <f t="shared" si="482"/>
        <v>-3125</v>
      </c>
      <c r="AI136">
        <f t="shared" si="482"/>
        <v>-625</v>
      </c>
      <c r="AK136">
        <f t="shared" ref="AK136:AN136" si="483">AF136-AF137</f>
        <v>-4375</v>
      </c>
      <c r="AL136">
        <f t="shared" si="483"/>
        <v>1250.00000000007</v>
      </c>
      <c r="AM136">
        <f t="shared" si="483"/>
        <v>-6875.00000000001</v>
      </c>
      <c r="AN136">
        <f t="shared" si="483"/>
        <v>-3750</v>
      </c>
    </row>
    <row r="137" spans="4:40">
      <c r="D137" s="28">
        <f t="shared" si="291"/>
        <v>4.48</v>
      </c>
      <c r="E137" s="32">
        <f>-E280*180/PI()*RStart30!$B$23</f>
        <v>34.1120812774835</v>
      </c>
      <c r="F137" s="32">
        <f>F280*180/PI()*RStart30!$B$23</f>
        <v>9.96839907434069</v>
      </c>
      <c r="G137" s="32">
        <f>G280*180/PI()*RStart30!$B$23</f>
        <v>26.2436894629832</v>
      </c>
      <c r="H137" s="32">
        <f>-H280*180/PI()*RStart30!$B$23</f>
        <v>36.490267854748</v>
      </c>
      <c r="I137" s="58">
        <f t="shared" si="286"/>
        <v>4.48</v>
      </c>
      <c r="J137" s="24">
        <f>-TRUNC(K$3*J$3*(G$3-H$3*SIN((E137+J$9)*PI()/180)-SQRT(I$3^2-(E$3-F$3-H$3*COS((E137+J$9)*PI()/180))^2))/5)</f>
        <v>-53247</v>
      </c>
      <c r="K137" s="24">
        <f>-TRUNC(U$3*T$3*(Q$3-R$3*SIN((F137+K$9)*PI()/180)-SQRT(S$3^2-(O$3-P$3-R$3*COS((F137+K$9)*PI()/180))^2))/5)</f>
        <v>-17177</v>
      </c>
      <c r="L137" s="24">
        <f>-TRUNC(U$3*T$3*(Q$3-R$3*SIN((G137+L$9)*PI()/180)-SQRT(S$3^2-(O$3-P$3-R$3*COS((G137+L$9)*PI()/180))^2))/5)</f>
        <v>-47885</v>
      </c>
      <c r="M137" s="25">
        <f>-TRUNC(K$3*J$3*(G$3-H$3*SIN((H137+M$9)*PI()/180)-SQRT(I$3^2-(E$3-F$3-H$3*COS((H137+M$9)*PI()/180))^2))/5)</f>
        <v>-58513</v>
      </c>
      <c r="N137" s="59">
        <f t="shared" si="229"/>
        <v>4.48</v>
      </c>
      <c r="O137" s="60">
        <f t="shared" si="292"/>
        <v>-2000</v>
      </c>
      <c r="P137" s="60">
        <f t="shared" si="293"/>
        <v>4625</v>
      </c>
      <c r="Q137" s="60">
        <f t="shared" si="294"/>
        <v>3650</v>
      </c>
      <c r="R137" s="60">
        <f t="shared" si="295"/>
        <v>82524.9999999999</v>
      </c>
      <c r="T137" s="1">
        <f>RStart30!$T$25</f>
        <v>0.04</v>
      </c>
      <c r="V137" s="1">
        <f t="shared" ref="V137:Y137" si="484">(O137-O136)/$T$25</f>
        <v>13750</v>
      </c>
      <c r="W137" s="1">
        <f t="shared" si="484"/>
        <v>5624.99999999998</v>
      </c>
      <c r="X137" s="1">
        <f t="shared" si="484"/>
        <v>-1875</v>
      </c>
      <c r="Y137" s="1">
        <f t="shared" si="484"/>
        <v>-38750</v>
      </c>
      <c r="AA137">
        <f t="shared" ref="AA137:AD137" si="485">V137-V138</f>
        <v>1250</v>
      </c>
      <c r="AB137">
        <f t="shared" si="485"/>
        <v>-625.000000000023</v>
      </c>
      <c r="AC137">
        <f t="shared" si="485"/>
        <v>3125</v>
      </c>
      <c r="AD137">
        <f t="shared" si="485"/>
        <v>14375</v>
      </c>
      <c r="AF137">
        <f t="shared" ref="AF137:AI137" si="486">AA137-AA138</f>
        <v>1875</v>
      </c>
      <c r="AG137">
        <f t="shared" si="486"/>
        <v>-625.000000000023</v>
      </c>
      <c r="AH137">
        <f t="shared" si="486"/>
        <v>3750.00000000001</v>
      </c>
      <c r="AI137">
        <f t="shared" si="486"/>
        <v>3125</v>
      </c>
      <c r="AK137">
        <f t="shared" ref="AK137:AN137" si="487">AF137-AF138</f>
        <v>1875</v>
      </c>
      <c r="AL137">
        <f t="shared" si="487"/>
        <v>-2.27373675443232e-11</v>
      </c>
      <c r="AM137">
        <f t="shared" si="487"/>
        <v>6250.00000000004</v>
      </c>
      <c r="AN137">
        <f t="shared" si="487"/>
        <v>3125</v>
      </c>
    </row>
    <row r="138" spans="4:40">
      <c r="D138" s="28">
        <f t="shared" si="291"/>
        <v>4.52</v>
      </c>
      <c r="E138" s="32">
        <f>-E281*180/PI()*RStart30!$B$23</f>
        <v>34.1394922086561</v>
      </c>
      <c r="F138" s="32">
        <f>F281*180/PI()*RStart30!$B$23</f>
        <v>9.86032135789581</v>
      </c>
      <c r="G138" s="32">
        <f>G281*180/PI()*RStart30!$B$23</f>
        <v>26.1721866792779</v>
      </c>
      <c r="H138" s="32">
        <f>-H281*180/PI()*RStart30!$B$23</f>
        <v>35.0442035106616</v>
      </c>
      <c r="I138" s="58">
        <f t="shared" si="286"/>
        <v>4.52</v>
      </c>
      <c r="J138" s="24">
        <f>-TRUNC(K$3*J$3*(G$3-H$3*SIN((E138+J$9)*PI()/180)-SQRT(I$3^2-(E$3-F$3-H$3*COS((E138+J$9)*PI()/180))^2))/5)</f>
        <v>-53307</v>
      </c>
      <c r="K138" s="24">
        <f>-TRUNC(U$3*T$3*(Q$3-R$3*SIN((F138+K$9)*PI()/180)-SQRT(S$3^2-(O$3-P$3-R$3*COS((F138+K$9)*PI()/180))^2))/5)</f>
        <v>-16982</v>
      </c>
      <c r="L138" s="24">
        <f>-TRUNC(U$3*T$3*(Q$3-R$3*SIN((G138+L$9)*PI()/180)-SQRT(S$3^2-(O$3-P$3-R$3*COS((G138+L$9)*PI()/180))^2))/5)</f>
        <v>-47747</v>
      </c>
      <c r="M138" s="25">
        <f>-TRUNC(K$3*J$3*(G$3-H$3*SIN((H138+M$9)*PI()/180)-SQRT(I$3^2-(E$3-F$3-H$3*COS((H138+M$9)*PI()/180))^2))/5)</f>
        <v>-55297</v>
      </c>
      <c r="N138" s="59">
        <f t="shared" si="229"/>
        <v>4.52</v>
      </c>
      <c r="O138" s="60">
        <f t="shared" si="292"/>
        <v>-1500</v>
      </c>
      <c r="P138" s="60">
        <f t="shared" si="293"/>
        <v>4875</v>
      </c>
      <c r="Q138" s="60">
        <f t="shared" si="294"/>
        <v>3450</v>
      </c>
      <c r="R138" s="60">
        <f t="shared" si="295"/>
        <v>80399.9999999999</v>
      </c>
      <c r="T138" s="1">
        <f>RStart30!$T$25</f>
        <v>0.04</v>
      </c>
      <c r="V138" s="1">
        <f t="shared" ref="V138:Y138" si="488">(O138-O137)/$T$25</f>
        <v>12500</v>
      </c>
      <c r="W138" s="1">
        <f t="shared" si="488"/>
        <v>6250</v>
      </c>
      <c r="X138" s="1">
        <f t="shared" si="488"/>
        <v>-5000</v>
      </c>
      <c r="Y138" s="1">
        <f t="shared" si="488"/>
        <v>-53125</v>
      </c>
      <c r="AA138">
        <f t="shared" ref="AA138:AD138" si="489">V138-V139</f>
        <v>-625</v>
      </c>
      <c r="AB138">
        <f t="shared" si="489"/>
        <v>0</v>
      </c>
      <c r="AC138">
        <f t="shared" si="489"/>
        <v>-625.000000000012</v>
      </c>
      <c r="AD138">
        <f t="shared" si="489"/>
        <v>11250</v>
      </c>
      <c r="AF138">
        <f t="shared" ref="AF138:AI138" si="490">AA138-AA139</f>
        <v>0</v>
      </c>
      <c r="AG138">
        <f t="shared" si="490"/>
        <v>-625</v>
      </c>
      <c r="AH138">
        <f t="shared" si="490"/>
        <v>-2500.00000000002</v>
      </c>
      <c r="AI138">
        <f t="shared" si="490"/>
        <v>0</v>
      </c>
      <c r="AK138">
        <f t="shared" ref="AK138:AN138" si="491">AF138-AF139</f>
        <v>1250</v>
      </c>
      <c r="AL138">
        <f t="shared" si="491"/>
        <v>-1875</v>
      </c>
      <c r="AM138">
        <f t="shared" si="491"/>
        <v>-4375.00000000005</v>
      </c>
      <c r="AN138">
        <f t="shared" si="491"/>
        <v>-1250.00000000036</v>
      </c>
    </row>
    <row r="139" spans="4:40">
      <c r="D139" s="28">
        <f t="shared" si="291"/>
        <v>4.56</v>
      </c>
      <c r="E139" s="32">
        <f>-E282*180/PI()*RStart30!$B$23</f>
        <v>34.1571738581012</v>
      </c>
      <c r="F139" s="32">
        <f>F282*180/PI()*RStart30!$B$23</f>
        <v>9.74683996189349</v>
      </c>
      <c r="G139" s="32">
        <f>G282*180/PI()*RStart30!$B$23</f>
        <v>26.1048309640937</v>
      </c>
      <c r="H139" s="32">
        <f>-H282*180/PI()*RStart30!$B$23</f>
        <v>33.6244892090943</v>
      </c>
      <c r="I139" s="58">
        <f t="shared" si="286"/>
        <v>4.56</v>
      </c>
      <c r="J139" s="24">
        <f>-TRUNC(K$3*J$3*(G$3-H$3*SIN((E139+J$9)*PI()/180)-SQRT(I$3^2-(E$3-F$3-H$3*COS((E139+J$9)*PI()/180))^2))/5)</f>
        <v>-53346</v>
      </c>
      <c r="K139" s="24">
        <f>-TRUNC(U$3*T$3*(Q$3-R$3*SIN((F139+K$9)*PI()/180)-SQRT(S$3^2-(O$3-P$3-R$3*COS((F139+K$9)*PI()/180))^2))/5)</f>
        <v>-16777</v>
      </c>
      <c r="L139" s="24">
        <f>-TRUNC(U$3*T$3*(Q$3-R$3*SIN((G139+L$9)*PI()/180)-SQRT(S$3^2-(O$3-P$3-R$3*COS((G139+L$9)*PI()/180))^2))/5)</f>
        <v>-47616</v>
      </c>
      <c r="M139" s="25">
        <f>-TRUNC(K$3*J$3*(G$3-H$3*SIN((H139+M$9)*PI()/180)-SQRT(I$3^2-(E$3-F$3-H$3*COS((H139+M$9)*PI()/180))^2))/5)</f>
        <v>-52184</v>
      </c>
      <c r="N139" s="59">
        <f t="shared" ref="N139:N165" si="492">I139</f>
        <v>4.56</v>
      </c>
      <c r="O139" s="60">
        <f t="shared" si="292"/>
        <v>-974.999999999999</v>
      </c>
      <c r="P139" s="60">
        <f t="shared" si="293"/>
        <v>5125</v>
      </c>
      <c r="Q139" s="60">
        <f t="shared" si="294"/>
        <v>3275</v>
      </c>
      <c r="R139" s="60">
        <f t="shared" si="295"/>
        <v>77824.9999999999</v>
      </c>
      <c r="T139" s="1">
        <f>RStart30!$T$25</f>
        <v>0.04</v>
      </c>
      <c r="V139" s="1">
        <f t="shared" ref="V139:Y139" si="493">(O139-O138)/$T$25</f>
        <v>13125</v>
      </c>
      <c r="W139" s="1">
        <f t="shared" si="493"/>
        <v>6250</v>
      </c>
      <c r="X139" s="1">
        <f t="shared" si="493"/>
        <v>-4374.99999999999</v>
      </c>
      <c r="Y139" s="1">
        <f t="shared" si="493"/>
        <v>-64375</v>
      </c>
      <c r="AA139">
        <f t="shared" ref="AA139:AD139" si="494">V139-V140</f>
        <v>-625</v>
      </c>
      <c r="AB139">
        <f t="shared" si="494"/>
        <v>625</v>
      </c>
      <c r="AC139">
        <f t="shared" si="494"/>
        <v>1875.00000000001</v>
      </c>
      <c r="AD139">
        <f t="shared" si="494"/>
        <v>11250</v>
      </c>
      <c r="AF139">
        <f t="shared" ref="AF139:AI139" si="495">AA139-AA140</f>
        <v>-1250</v>
      </c>
      <c r="AG139">
        <f t="shared" si="495"/>
        <v>1250</v>
      </c>
      <c r="AH139">
        <f t="shared" si="495"/>
        <v>1875.00000000002</v>
      </c>
      <c r="AI139">
        <f t="shared" si="495"/>
        <v>1250.00000000036</v>
      </c>
      <c r="AK139">
        <f t="shared" ref="AK139:AN139" si="496">AF139-AF140</f>
        <v>-2500</v>
      </c>
      <c r="AL139">
        <f t="shared" si="496"/>
        <v>2500.00000000002</v>
      </c>
      <c r="AM139">
        <f t="shared" si="496"/>
        <v>3125.00000000005</v>
      </c>
      <c r="AN139">
        <f t="shared" si="496"/>
        <v>1.09139364212751e-9</v>
      </c>
    </row>
    <row r="140" spans="4:40">
      <c r="D140" s="28">
        <f t="shared" si="291"/>
        <v>4.6</v>
      </c>
      <c r="E140" s="32">
        <f>-E283*180/PI()*RStart30!$B$23</f>
        <v>34.1650322034445</v>
      </c>
      <c r="F140" s="32">
        <f>F283*180/PI()*RStart30!$B$23</f>
        <v>9.62792211314785</v>
      </c>
      <c r="G140" s="32">
        <f>G283*180/PI()*RStart30!$B$23</f>
        <v>26.0423512916334</v>
      </c>
      <c r="H140" s="32">
        <f>-H283*180/PI()*RStart30!$B$23</f>
        <v>32.239035950211</v>
      </c>
      <c r="I140" s="58">
        <f t="shared" si="286"/>
        <v>4.6</v>
      </c>
      <c r="J140" s="24">
        <f>-TRUNC(K$3*J$3*(G$3-H$3*SIN((E140+J$9)*PI()/180)-SQRT(I$3^2-(E$3-F$3-H$3*COS((E140+J$9)*PI()/180))^2))/5)</f>
        <v>-53363</v>
      </c>
      <c r="K140" s="24">
        <f>-TRUNC(U$3*T$3*(Q$3-R$3*SIN((F140+K$9)*PI()/180)-SQRT(S$3^2-(O$3-P$3-R$3*COS((F140+K$9)*PI()/180))^2))/5)</f>
        <v>-16563</v>
      </c>
      <c r="L140" s="24">
        <f>-TRUNC(U$3*T$3*(Q$3-R$3*SIN((G140+L$9)*PI()/180)-SQRT(S$3^2-(O$3-P$3-R$3*COS((G140+L$9)*PI()/180))^2))/5)</f>
        <v>-47495</v>
      </c>
      <c r="M140" s="25">
        <f>-TRUNC(K$3*J$3*(G$3-H$3*SIN((H140+M$9)*PI()/180)-SQRT(I$3^2-(E$3-F$3-H$3*COS((H140+M$9)*PI()/180))^2))/5)</f>
        <v>-49192</v>
      </c>
      <c r="N140" s="59">
        <f t="shared" si="492"/>
        <v>4.6</v>
      </c>
      <c r="O140" s="60">
        <f t="shared" si="292"/>
        <v>-425</v>
      </c>
      <c r="P140" s="60">
        <f t="shared" si="293"/>
        <v>5350</v>
      </c>
      <c r="Q140" s="60">
        <f t="shared" si="294"/>
        <v>3025</v>
      </c>
      <c r="R140" s="60">
        <f t="shared" si="295"/>
        <v>74799.9999999999</v>
      </c>
      <c r="T140" s="1">
        <f>RStart30!$T$25</f>
        <v>0.04</v>
      </c>
      <c r="V140" s="1">
        <f t="shared" ref="V140:Y140" si="497">(O140-O139)/$T$25</f>
        <v>13750</v>
      </c>
      <c r="W140" s="1">
        <f t="shared" si="497"/>
        <v>5625</v>
      </c>
      <c r="X140" s="1">
        <f t="shared" si="497"/>
        <v>-6250</v>
      </c>
      <c r="Y140" s="1">
        <f t="shared" si="497"/>
        <v>-75625</v>
      </c>
      <c r="AA140">
        <f t="shared" ref="AA140:AD140" si="498">V140-V141</f>
        <v>625</v>
      </c>
      <c r="AB140">
        <f t="shared" si="498"/>
        <v>-625</v>
      </c>
      <c r="AC140">
        <f t="shared" si="498"/>
        <v>-1.18234311230481e-11</v>
      </c>
      <c r="AD140">
        <f t="shared" si="498"/>
        <v>9999.99999999964</v>
      </c>
      <c r="AF140">
        <f t="shared" ref="AF140:AI140" si="499">AA140-AA141</f>
        <v>1250</v>
      </c>
      <c r="AG140">
        <f t="shared" si="499"/>
        <v>-1250.00000000002</v>
      </c>
      <c r="AH140">
        <f t="shared" si="499"/>
        <v>-1250.00000000002</v>
      </c>
      <c r="AI140">
        <f t="shared" si="499"/>
        <v>1249.99999999927</v>
      </c>
      <c r="AK140">
        <f t="shared" ref="AK140:AN140" si="500">AF140-AF141</f>
        <v>1875</v>
      </c>
      <c r="AL140">
        <f t="shared" si="500"/>
        <v>-2500.00000000007</v>
      </c>
      <c r="AM140">
        <f t="shared" si="500"/>
        <v>-1875.00000000005</v>
      </c>
      <c r="AN140">
        <f t="shared" si="500"/>
        <v>-625.000000001091</v>
      </c>
    </row>
    <row r="141" spans="4:40">
      <c r="D141" s="28">
        <f t="shared" si="291"/>
        <v>4.64</v>
      </c>
      <c r="E141" s="32">
        <f>-E284*180/PI()*RStart30!$B$23</f>
        <v>34.1629996929621</v>
      </c>
      <c r="F141" s="32">
        <f>F284*180/PI()*RStart30!$B$23</f>
        <v>9.50354878946009</v>
      </c>
      <c r="G141" s="32">
        <f>G284*180/PI()*RStart30!$B$23</f>
        <v>25.9853647947381</v>
      </c>
      <c r="H141" s="32">
        <f>-H284*180/PI()*RStart30!$B$23</f>
        <v>30.8954720940959</v>
      </c>
      <c r="I141" s="58">
        <f t="shared" si="286"/>
        <v>4.64</v>
      </c>
      <c r="J141" s="24">
        <f>-TRUNC(K$3*J$3*(G$3-H$3*SIN((E141+J$9)*PI()/180)-SQRT(I$3^2-(E$3-F$3-H$3*COS((E141+J$9)*PI()/180))^2))/5)</f>
        <v>-53359</v>
      </c>
      <c r="K141" s="24">
        <f>-TRUNC(U$3*T$3*(Q$3-R$3*SIN((F141+K$9)*PI()/180)-SQRT(S$3^2-(O$3-P$3-R$3*COS((F141+K$9)*PI()/180))^2))/5)</f>
        <v>-16339</v>
      </c>
      <c r="L141" s="24">
        <f>-TRUNC(U$3*T$3*(Q$3-R$3*SIN((G141+L$9)*PI()/180)-SQRT(S$3^2-(O$3-P$3-R$3*COS((G141+L$9)*PI()/180))^2))/5)</f>
        <v>-47384</v>
      </c>
      <c r="M141" s="25">
        <f>-TRUNC(K$3*J$3*(G$3-H$3*SIN((H141+M$9)*PI()/180)-SQRT(I$3^2-(E$3-F$3-H$3*COS((H141+M$9)*PI()/180))^2))/5)</f>
        <v>-46337</v>
      </c>
      <c r="N141" s="59">
        <f t="shared" si="492"/>
        <v>4.64</v>
      </c>
      <c r="O141" s="60">
        <f t="shared" si="292"/>
        <v>99.9999999999999</v>
      </c>
      <c r="P141" s="60">
        <f t="shared" si="293"/>
        <v>5600</v>
      </c>
      <c r="Q141" s="60">
        <f t="shared" si="294"/>
        <v>2775</v>
      </c>
      <c r="R141" s="60">
        <f t="shared" si="295"/>
        <v>71374.9999999999</v>
      </c>
      <c r="T141" s="1">
        <f>RStart30!$T$25</f>
        <v>0.04</v>
      </c>
      <c r="V141" s="1">
        <f t="shared" ref="V141:Y141" si="501">(O141-O140)/$T$25</f>
        <v>13125</v>
      </c>
      <c r="W141" s="1">
        <f t="shared" si="501"/>
        <v>6250</v>
      </c>
      <c r="X141" s="1">
        <f t="shared" si="501"/>
        <v>-6249.99999999999</v>
      </c>
      <c r="Y141" s="1">
        <f t="shared" si="501"/>
        <v>-85624.9999999996</v>
      </c>
      <c r="AA141">
        <f t="shared" ref="AA141:AD141" si="502">V141-V142</f>
        <v>-625</v>
      </c>
      <c r="AB141">
        <f t="shared" si="502"/>
        <v>625.000000000023</v>
      </c>
      <c r="AC141">
        <f t="shared" si="502"/>
        <v>1250.00000000001</v>
      </c>
      <c r="AD141">
        <f t="shared" si="502"/>
        <v>8750.00000000036</v>
      </c>
      <c r="AF141">
        <f t="shared" ref="AF141:AI141" si="503">AA141-AA142</f>
        <v>-625</v>
      </c>
      <c r="AG141">
        <f t="shared" si="503"/>
        <v>1250.00000000005</v>
      </c>
      <c r="AH141">
        <f t="shared" si="503"/>
        <v>625.000000000024</v>
      </c>
      <c r="AI141">
        <f t="shared" si="503"/>
        <v>1875.00000000036</v>
      </c>
      <c r="AK141">
        <f t="shared" ref="AK141:AN141" si="504">AF141-AF142</f>
        <v>-625</v>
      </c>
      <c r="AL141">
        <f t="shared" si="504"/>
        <v>2500.00000000007</v>
      </c>
      <c r="AM141">
        <f t="shared" si="504"/>
        <v>-624.999999999958</v>
      </c>
      <c r="AN141">
        <f t="shared" si="504"/>
        <v>625.000000000175</v>
      </c>
    </row>
    <row r="142" spans="4:40">
      <c r="D142" s="28">
        <f t="shared" si="291"/>
        <v>4.68</v>
      </c>
      <c r="E142" s="32">
        <f>-E285*180/PI()*RStart30!$B$23</f>
        <v>34.1510364487913</v>
      </c>
      <c r="F142" s="32">
        <f>F285*180/PI()*RStart30!$B$23</f>
        <v>9.37371512068896</v>
      </c>
      <c r="G142" s="32">
        <f>G285*180/PI()*RStart30!$B$23</f>
        <v>25.934381806916</v>
      </c>
      <c r="H142" s="32">
        <f>-H285*180/PI()*RStart30!$B$23</f>
        <v>29.6010956333687</v>
      </c>
      <c r="I142" s="58">
        <f t="shared" si="286"/>
        <v>4.68</v>
      </c>
      <c r="J142" s="24">
        <f>-TRUNC(K$3*J$3*(G$3-H$3*SIN((E142+J$9)*PI()/180)-SQRT(I$3^2-(E$3-F$3-H$3*COS((E142+J$9)*PI()/180))^2))/5)</f>
        <v>-53333</v>
      </c>
      <c r="K142" s="24">
        <f>-TRUNC(U$3*T$3*(Q$3-R$3*SIN((F142+K$9)*PI()/180)-SQRT(S$3^2-(O$3-P$3-R$3*COS((F142+K$9)*PI()/180))^2))/5)</f>
        <v>-16106</v>
      </c>
      <c r="L142" s="24">
        <f>-TRUNC(U$3*T$3*(Q$3-R$3*SIN((G142+L$9)*PI()/180)-SQRT(S$3^2-(O$3-P$3-R$3*COS((G142+L$9)*PI()/180))^2))/5)</f>
        <v>-47285</v>
      </c>
      <c r="M142" s="25">
        <f>-TRUNC(K$3*J$3*(G$3-H$3*SIN((H142+M$9)*PI()/180)-SQRT(I$3^2-(E$3-F$3-H$3*COS((H142+M$9)*PI()/180))^2))/5)</f>
        <v>-43633</v>
      </c>
      <c r="N142" s="59">
        <f t="shared" si="492"/>
        <v>4.68</v>
      </c>
      <c r="O142" s="60">
        <f t="shared" si="292"/>
        <v>649.999999999999</v>
      </c>
      <c r="P142" s="60">
        <f t="shared" si="293"/>
        <v>5824.99999999999</v>
      </c>
      <c r="Q142" s="60">
        <f t="shared" si="294"/>
        <v>2475</v>
      </c>
      <c r="R142" s="60">
        <f t="shared" si="295"/>
        <v>67599.9999999999</v>
      </c>
      <c r="T142" s="1">
        <f>RStart30!$T$25</f>
        <v>0.04</v>
      </c>
      <c r="V142" s="1">
        <f t="shared" ref="V142:Y142" si="505">(O142-O141)/$T$25</f>
        <v>13750</v>
      </c>
      <c r="W142" s="1">
        <f t="shared" si="505"/>
        <v>5624.99999999998</v>
      </c>
      <c r="X142" s="1">
        <f t="shared" si="505"/>
        <v>-7500</v>
      </c>
      <c r="Y142" s="1">
        <f t="shared" si="505"/>
        <v>-94375</v>
      </c>
      <c r="AA142">
        <f t="shared" ref="AA142:AD142" si="506">V142-V143</f>
        <v>0</v>
      </c>
      <c r="AB142">
        <f t="shared" si="506"/>
        <v>-625.000000000023</v>
      </c>
      <c r="AC142">
        <f t="shared" si="506"/>
        <v>624.999999999988</v>
      </c>
      <c r="AD142">
        <f t="shared" si="506"/>
        <v>6875</v>
      </c>
      <c r="AF142">
        <f t="shared" ref="AF142:AI142" si="507">AA142-AA143</f>
        <v>0</v>
      </c>
      <c r="AG142">
        <f t="shared" si="507"/>
        <v>-1250.00000000002</v>
      </c>
      <c r="AH142">
        <f t="shared" si="507"/>
        <v>1249.99999999998</v>
      </c>
      <c r="AI142">
        <f t="shared" si="507"/>
        <v>1250.00000000019</v>
      </c>
      <c r="AK142">
        <f t="shared" ref="AK142:AN142" si="508">AF142-AF143</f>
        <v>624.999999999995</v>
      </c>
      <c r="AL142">
        <f t="shared" si="508"/>
        <v>-2500.00000000002</v>
      </c>
      <c r="AM142">
        <f t="shared" si="508"/>
        <v>3124.99999999998</v>
      </c>
      <c r="AN142">
        <f t="shared" si="508"/>
        <v>625.000000000568</v>
      </c>
    </row>
    <row r="143" spans="4:40">
      <c r="D143" s="28">
        <f t="shared" si="291"/>
        <v>4.72</v>
      </c>
      <c r="E143" s="32">
        <f>-E286*180/PI()*RStart30!$B$23</f>
        <v>34.129130839889</v>
      </c>
      <c r="F143" s="32">
        <f>F286*180/PI()*RStart30!$B$23</f>
        <v>9.23843107630009</v>
      </c>
      <c r="G143" s="32">
        <f>G286*180/PI()*RStart30!$B$23</f>
        <v>25.8898113054412</v>
      </c>
      <c r="H143" s="32">
        <f>-H286*180/PI()*RStart30!$B$23</f>
        <v>28.3628254344762</v>
      </c>
      <c r="I143" s="58">
        <f t="shared" si="286"/>
        <v>4.72</v>
      </c>
      <c r="J143" s="24">
        <f>-TRUNC(K$3*J$3*(G$3-H$3*SIN((E143+J$9)*PI()/180)-SQRT(I$3^2-(E$3-F$3-H$3*COS((E143+J$9)*PI()/180))^2))/5)</f>
        <v>-53285</v>
      </c>
      <c r="K143" s="24">
        <f>-TRUNC(U$3*T$3*(Q$3-R$3*SIN((F143+K$9)*PI()/180)-SQRT(S$3^2-(O$3-P$3-R$3*COS((F143+K$9)*PI()/180))^2))/5)</f>
        <v>-15863</v>
      </c>
      <c r="L143" s="24">
        <f>-TRUNC(U$3*T$3*(Q$3-R$3*SIN((G143+L$9)*PI()/180)-SQRT(S$3^2-(O$3-P$3-R$3*COS((G143+L$9)*PI()/180))^2))/5)</f>
        <v>-47199</v>
      </c>
      <c r="M143" s="25">
        <f>-TRUNC(K$3*J$3*(G$3-H$3*SIN((H143+M$9)*PI()/180)-SQRT(I$3^2-(E$3-F$3-H$3*COS((H143+M$9)*PI()/180))^2))/5)</f>
        <v>-41091</v>
      </c>
      <c r="N143" s="59">
        <f t="shared" si="492"/>
        <v>4.72</v>
      </c>
      <c r="O143" s="60">
        <f t="shared" si="292"/>
        <v>1200</v>
      </c>
      <c r="P143" s="60">
        <f t="shared" si="293"/>
        <v>6074.99999999999</v>
      </c>
      <c r="Q143" s="60">
        <f t="shared" si="294"/>
        <v>2150</v>
      </c>
      <c r="R143" s="60">
        <f t="shared" si="295"/>
        <v>63549.9999999999</v>
      </c>
      <c r="T143" s="1">
        <f>RStart30!$T$25</f>
        <v>0.04</v>
      </c>
      <c r="V143" s="1">
        <f t="shared" ref="V143:Y143" si="509">(O143-O142)/$T$25</f>
        <v>13750</v>
      </c>
      <c r="W143" s="1">
        <f t="shared" si="509"/>
        <v>6250</v>
      </c>
      <c r="X143" s="1">
        <f t="shared" si="509"/>
        <v>-8124.99999999999</v>
      </c>
      <c r="Y143" s="1">
        <f t="shared" si="509"/>
        <v>-101250</v>
      </c>
      <c r="AA143">
        <f t="shared" ref="AA143:AD143" si="510">V143-V144</f>
        <v>0</v>
      </c>
      <c r="AB143">
        <f t="shared" si="510"/>
        <v>625</v>
      </c>
      <c r="AC143">
        <f t="shared" si="510"/>
        <v>-624.999999999994</v>
      </c>
      <c r="AD143">
        <f t="shared" si="510"/>
        <v>5624.99999999981</v>
      </c>
      <c r="AF143">
        <f t="shared" ref="AF143:AI143" si="511">AA143-AA144</f>
        <v>-624.999999999995</v>
      </c>
      <c r="AG143">
        <f t="shared" si="511"/>
        <v>1250</v>
      </c>
      <c r="AH143">
        <f t="shared" si="511"/>
        <v>-1874.99999999999</v>
      </c>
      <c r="AI143">
        <f t="shared" si="511"/>
        <v>624.999999999622</v>
      </c>
      <c r="AK143">
        <f t="shared" ref="AK143:AN143" si="512">AF143-AF144</f>
        <v>-1874.99999999997</v>
      </c>
      <c r="AL143">
        <f t="shared" si="512"/>
        <v>2500.00000000002</v>
      </c>
      <c r="AM143">
        <f t="shared" si="512"/>
        <v>-3124.99999999999</v>
      </c>
      <c r="AN143">
        <f t="shared" si="512"/>
        <v>-2500.00000000076</v>
      </c>
    </row>
    <row r="144" spans="4:40">
      <c r="D144" s="28">
        <f t="shared" si="291"/>
        <v>4.76</v>
      </c>
      <c r="E144" s="32">
        <f>-E287*180/PI()*RStart30!$B$23</f>
        <v>34.0973010290172</v>
      </c>
      <c r="F144" s="32">
        <f>F287*180/PI()*RStart30!$B$23</f>
        <v>9.09772180914068</v>
      </c>
      <c r="G144" s="32">
        <f>G287*180/PI()*RStart30!$B$23</f>
        <v>25.8519661252699</v>
      </c>
      <c r="H144" s="32">
        <f>-H287*180/PI()*RStart30!$B$23</f>
        <v>27.1871533957159</v>
      </c>
      <c r="I144" s="58">
        <f t="shared" si="286"/>
        <v>4.76</v>
      </c>
      <c r="J144" s="24">
        <f>-TRUNC(K$3*J$3*(G$3-H$3*SIN((E144+J$9)*PI()/180)-SQRT(I$3^2-(E$3-F$3-H$3*COS((E144+J$9)*PI()/180))^2))/5)</f>
        <v>-53215</v>
      </c>
      <c r="K144" s="24">
        <f>-TRUNC(U$3*T$3*(Q$3-R$3*SIN((F144+K$9)*PI()/180)-SQRT(S$3^2-(O$3-P$3-R$3*COS((F144+K$9)*PI()/180))^2))/5)</f>
        <v>-15611</v>
      </c>
      <c r="L144" s="24">
        <f>-TRUNC(U$3*T$3*(Q$3-R$3*SIN((G144+L$9)*PI()/180)-SQRT(S$3^2-(O$3-P$3-R$3*COS((G144+L$9)*PI()/180))^2))/5)</f>
        <v>-47125</v>
      </c>
      <c r="M144" s="25">
        <f>-TRUNC(K$3*J$3*(G$3-H$3*SIN((H144+M$9)*PI()/180)-SQRT(I$3^2-(E$3-F$3-H$3*COS((H144+M$9)*PI()/180))^2))/5)</f>
        <v>-38720</v>
      </c>
      <c r="N144" s="59">
        <f t="shared" si="492"/>
        <v>4.76</v>
      </c>
      <c r="O144" s="60">
        <f t="shared" si="292"/>
        <v>1750</v>
      </c>
      <c r="P144" s="60">
        <f t="shared" si="293"/>
        <v>6299.99999999999</v>
      </c>
      <c r="Q144" s="60">
        <f t="shared" si="294"/>
        <v>1850</v>
      </c>
      <c r="R144" s="60">
        <f t="shared" si="295"/>
        <v>59274.9999999999</v>
      </c>
      <c r="T144" s="1">
        <f>RStart30!$T$25</f>
        <v>0.04</v>
      </c>
      <c r="V144" s="1">
        <f t="shared" ref="V144:Y144" si="513">(O144-O143)/$T$25</f>
        <v>13750</v>
      </c>
      <c r="W144" s="1">
        <f t="shared" si="513"/>
        <v>5625</v>
      </c>
      <c r="X144" s="1">
        <f t="shared" si="513"/>
        <v>-7499.99999999999</v>
      </c>
      <c r="Y144" s="1">
        <f t="shared" si="513"/>
        <v>-106875</v>
      </c>
      <c r="AA144">
        <f t="shared" ref="AA144:AD144" si="514">V144-V145</f>
        <v>624.999999999995</v>
      </c>
      <c r="AB144">
        <f t="shared" si="514"/>
        <v>-625</v>
      </c>
      <c r="AC144">
        <f t="shared" si="514"/>
        <v>1250</v>
      </c>
      <c r="AD144">
        <f t="shared" si="514"/>
        <v>5000.00000000019</v>
      </c>
      <c r="AF144">
        <f t="shared" ref="AF144:AI144" si="515">AA144-AA145</f>
        <v>1249.99999999998</v>
      </c>
      <c r="AG144">
        <f t="shared" si="515"/>
        <v>-1250.00000000002</v>
      </c>
      <c r="AH144">
        <f t="shared" si="515"/>
        <v>1250</v>
      </c>
      <c r="AI144">
        <f t="shared" si="515"/>
        <v>3125.00000000038</v>
      </c>
      <c r="AK144">
        <f t="shared" ref="AK144:AN144" si="516">AF144-AF145</f>
        <v>3124.99999999993</v>
      </c>
      <c r="AL144">
        <f t="shared" si="516"/>
        <v>-1875.00000000007</v>
      </c>
      <c r="AM144">
        <f t="shared" si="516"/>
        <v>1250</v>
      </c>
      <c r="AN144">
        <f t="shared" si="516"/>
        <v>3750.00000000076</v>
      </c>
    </row>
    <row r="145" spans="4:40">
      <c r="D145" s="28">
        <f t="shared" si="291"/>
        <v>4.8</v>
      </c>
      <c r="E145" s="32">
        <f>-E288*180/PI()*RStart30!$B$23</f>
        <v>34.0555955457011</v>
      </c>
      <c r="F145" s="32">
        <f>F288*180/PI()*RStart30!$B$23</f>
        <v>8.95162817110153</v>
      </c>
      <c r="G145" s="32">
        <f>G288*180/PI()*RStart30!$B$23</f>
        <v>25.8210684021392</v>
      </c>
      <c r="H145" s="32">
        <f>-H288*180/PI()*RStart30!$B$23</f>
        <v>26.0800963760779</v>
      </c>
      <c r="I145" s="58">
        <f t="shared" si="286"/>
        <v>4.8</v>
      </c>
      <c r="J145" s="24">
        <f>-TRUNC(K$3*J$3*(G$3-H$3*SIN((E145+J$9)*PI()/180)-SQRT(I$3^2-(E$3-F$3-H$3*COS((E145+J$9)*PI()/180))^2))/5)</f>
        <v>-53124</v>
      </c>
      <c r="K145" s="24">
        <f>-TRUNC(U$3*T$3*(Q$3-R$3*SIN((F145+K$9)*PI()/180)-SQRT(S$3^2-(O$3-P$3-R$3*COS((F145+K$9)*PI()/180))^2))/5)</f>
        <v>-15349</v>
      </c>
      <c r="L145" s="24">
        <f>-TRUNC(U$3*T$3*(Q$3-R$3*SIN((G145+L$9)*PI()/180)-SQRT(S$3^2-(O$3-P$3-R$3*COS((G145+L$9)*PI()/180))^2))/5)</f>
        <v>-47065</v>
      </c>
      <c r="M145" s="25">
        <f>-TRUNC(K$3*J$3*(G$3-H$3*SIN((H145+M$9)*PI()/180)-SQRT(I$3^2-(E$3-F$3-H$3*COS((H145+M$9)*PI()/180))^2))/5)</f>
        <v>-36528</v>
      </c>
      <c r="N145" s="59">
        <f t="shared" si="492"/>
        <v>4.8</v>
      </c>
      <c r="O145" s="60">
        <f t="shared" si="292"/>
        <v>2275</v>
      </c>
      <c r="P145" s="60">
        <f t="shared" si="293"/>
        <v>6549.99999999999</v>
      </c>
      <c r="Q145" s="60">
        <f t="shared" si="294"/>
        <v>1500</v>
      </c>
      <c r="R145" s="60">
        <f t="shared" si="295"/>
        <v>54799.9999999999</v>
      </c>
      <c r="T145" s="1">
        <f>RStart30!$T$25</f>
        <v>0.04</v>
      </c>
      <c r="V145" s="1">
        <f t="shared" ref="V145:Y145" si="517">(O145-O144)/$T$25</f>
        <v>13125</v>
      </c>
      <c r="W145" s="1">
        <f t="shared" si="517"/>
        <v>6250</v>
      </c>
      <c r="X145" s="1">
        <f t="shared" si="517"/>
        <v>-8749.99999999999</v>
      </c>
      <c r="Y145" s="1">
        <f t="shared" si="517"/>
        <v>-111875</v>
      </c>
      <c r="AA145">
        <f t="shared" ref="AA145:AD145" si="518">V145-V146</f>
        <v>-624.999999999982</v>
      </c>
      <c r="AB145">
        <f t="shared" si="518"/>
        <v>625.000000000023</v>
      </c>
      <c r="AC145">
        <f t="shared" si="518"/>
        <v>0</v>
      </c>
      <c r="AD145">
        <f t="shared" si="518"/>
        <v>1874.99999999981</v>
      </c>
      <c r="AF145">
        <f t="shared" ref="AF145:AI145" si="519">AA145-AA146</f>
        <v>-1874.99999999996</v>
      </c>
      <c r="AG145">
        <f t="shared" si="519"/>
        <v>625.000000000045</v>
      </c>
      <c r="AH145">
        <f t="shared" si="519"/>
        <v>0</v>
      </c>
      <c r="AI145">
        <f t="shared" si="519"/>
        <v>-625.000000000378</v>
      </c>
      <c r="AK145">
        <f t="shared" ref="AK145:AN145" si="520">AF145-AF146</f>
        <v>-4374.99999999991</v>
      </c>
      <c r="AL145">
        <f t="shared" si="520"/>
        <v>1250.00000000007</v>
      </c>
      <c r="AM145">
        <f t="shared" si="520"/>
        <v>-625.000000000002</v>
      </c>
      <c r="AN145">
        <f t="shared" si="520"/>
        <v>-1875.00000000076</v>
      </c>
    </row>
    <row r="146" spans="4:40">
      <c r="D146" s="28">
        <f t="shared" si="291"/>
        <v>4.84</v>
      </c>
      <c r="E146" s="32">
        <f>-E289*180/PI()*RStart30!$B$23</f>
        <v>34.004094661328</v>
      </c>
      <c r="F146" s="32">
        <f>F289*180/PI()*RStart30!$B$23</f>
        <v>8.80020728607481</v>
      </c>
      <c r="G146" s="32">
        <f>G289*180/PI()*RStart30!$B$23</f>
        <v>25.7972545000044</v>
      </c>
      <c r="H146" s="32">
        <f>-H289*180/PI()*RStart30!$B$23</f>
        <v>25.0471476084227</v>
      </c>
      <c r="I146" s="58">
        <f t="shared" si="286"/>
        <v>4.84</v>
      </c>
      <c r="J146" s="24">
        <f>-TRUNC(K$3*J$3*(G$3-H$3*SIN((E146+J$9)*PI()/180)-SQRT(I$3^2-(E$3-F$3-H$3*COS((E146+J$9)*PI()/180))^2))/5)</f>
        <v>-53011</v>
      </c>
      <c r="K146" s="24">
        <f>-TRUNC(U$3*T$3*(Q$3-R$3*SIN((F146+K$9)*PI()/180)-SQRT(S$3^2-(O$3-P$3-R$3*COS((F146+K$9)*PI()/180))^2))/5)</f>
        <v>-15078</v>
      </c>
      <c r="L146" s="24">
        <f>-TRUNC(U$3*T$3*(Q$3-R$3*SIN((G146+L$9)*PI()/180)-SQRT(S$3^2-(O$3-P$3-R$3*COS((G146+L$9)*PI()/180))^2))/5)</f>
        <v>-47019</v>
      </c>
      <c r="M146" s="25">
        <f>-TRUNC(K$3*J$3*(G$3-H$3*SIN((H146+M$9)*PI()/180)-SQRT(I$3^2-(E$3-F$3-H$3*COS((H146+M$9)*PI()/180))^2))/5)</f>
        <v>-34518</v>
      </c>
      <c r="N146" s="59">
        <f t="shared" si="492"/>
        <v>4.84</v>
      </c>
      <c r="O146" s="60">
        <f t="shared" si="292"/>
        <v>2825</v>
      </c>
      <c r="P146" s="60">
        <f t="shared" si="293"/>
        <v>6774.99999999999</v>
      </c>
      <c r="Q146" s="60">
        <f t="shared" si="294"/>
        <v>1150</v>
      </c>
      <c r="R146" s="60">
        <f t="shared" si="295"/>
        <v>50250</v>
      </c>
      <c r="T146" s="1">
        <f>RStart30!$T$25</f>
        <v>0.04</v>
      </c>
      <c r="V146" s="1">
        <f t="shared" ref="V146:Y146" si="521">(O146-O145)/$T$25</f>
        <v>13750</v>
      </c>
      <c r="W146" s="1">
        <f t="shared" si="521"/>
        <v>5624.99999999998</v>
      </c>
      <c r="X146" s="1">
        <f t="shared" si="521"/>
        <v>-8749.99999999999</v>
      </c>
      <c r="Y146" s="1">
        <f t="shared" si="521"/>
        <v>-113750</v>
      </c>
      <c r="AA146">
        <f t="shared" ref="AA146:AD146" si="522">V146-V147</f>
        <v>1249.99999999998</v>
      </c>
      <c r="AB146">
        <f t="shared" si="522"/>
        <v>-2.27373675443232e-11</v>
      </c>
      <c r="AC146">
        <f t="shared" si="522"/>
        <v>0</v>
      </c>
      <c r="AD146">
        <f t="shared" si="522"/>
        <v>2500.00000000019</v>
      </c>
      <c r="AF146">
        <f t="shared" ref="AF146:AI146" si="523">AA146-AA147</f>
        <v>2499.99999999995</v>
      </c>
      <c r="AG146">
        <f t="shared" si="523"/>
        <v>-625.000000000023</v>
      </c>
      <c r="AH146">
        <f t="shared" si="523"/>
        <v>625.000000000002</v>
      </c>
      <c r="AI146">
        <f t="shared" si="523"/>
        <v>1250.00000000038</v>
      </c>
      <c r="AK146">
        <f t="shared" ref="AK146:AN146" si="524">AF146-AF147</f>
        <v>5624.99999999991</v>
      </c>
      <c r="AL146">
        <f t="shared" si="524"/>
        <v>-2500.00000000002</v>
      </c>
      <c r="AM146">
        <f t="shared" si="524"/>
        <v>2500</v>
      </c>
      <c r="AN146">
        <f t="shared" si="524"/>
        <v>-1249.99999999943</v>
      </c>
    </row>
    <row r="147" spans="4:40">
      <c r="D147" s="28">
        <f t="shared" si="291"/>
        <v>4.88</v>
      </c>
      <c r="E147" s="32">
        <f>-E290*180/PI()*RStart30!$B$23</f>
        <v>33.9429110766961</v>
      </c>
      <c r="F147" s="32">
        <f>F290*180/PI()*RStart30!$B$23</f>
        <v>8.6435330656161</v>
      </c>
      <c r="G147" s="32">
        <f>G290*180/PI()*RStart30!$B$23</f>
        <v>25.7805808552083</v>
      </c>
      <c r="H147" s="32">
        <f>-H290*180/PI()*RStart30!$B$23</f>
        <v>24.0932289720981</v>
      </c>
      <c r="I147" s="58">
        <f t="shared" si="286"/>
        <v>4.88</v>
      </c>
      <c r="J147" s="24">
        <f>-TRUNC(K$3*J$3*(G$3-H$3*SIN((E147+J$9)*PI()/180)-SQRT(I$3^2-(E$3-F$3-H$3*COS((E147+J$9)*PI()/180))^2))/5)</f>
        <v>-52878</v>
      </c>
      <c r="K147" s="24">
        <f>-TRUNC(U$3*T$3*(Q$3-R$3*SIN((F147+K$9)*PI()/180)-SQRT(S$3^2-(O$3-P$3-R$3*COS((F147+K$9)*PI()/180))^2))/5)</f>
        <v>-14798</v>
      </c>
      <c r="L147" s="24">
        <f>-TRUNC(U$3*T$3*(Q$3-R$3*SIN((G147+L$9)*PI()/180)-SQRT(S$3^2-(O$3-P$3-R$3*COS((G147+L$9)*PI()/180))^2))/5)</f>
        <v>-46987</v>
      </c>
      <c r="M147" s="25">
        <f>-TRUNC(K$3*J$3*(G$3-H$3*SIN((H147+M$9)*PI()/180)-SQRT(I$3^2-(E$3-F$3-H$3*COS((H147+M$9)*PI()/180))^2))/5)</f>
        <v>-32694</v>
      </c>
      <c r="N147" s="59">
        <f t="shared" si="492"/>
        <v>4.88</v>
      </c>
      <c r="O147" s="60">
        <f t="shared" si="292"/>
        <v>3325</v>
      </c>
      <c r="P147" s="60">
        <f t="shared" si="293"/>
        <v>6999.99999999999</v>
      </c>
      <c r="Q147" s="60">
        <f t="shared" si="294"/>
        <v>799.999999999999</v>
      </c>
      <c r="R147" s="60">
        <f t="shared" si="295"/>
        <v>45600</v>
      </c>
      <c r="T147" s="1">
        <f>RStart30!$T$25</f>
        <v>0.04</v>
      </c>
      <c r="V147" s="1">
        <f t="shared" ref="V147:Y147" si="525">(O147-O146)/$T$25</f>
        <v>12500</v>
      </c>
      <c r="W147" s="1">
        <f t="shared" si="525"/>
        <v>5625</v>
      </c>
      <c r="X147" s="1">
        <f t="shared" si="525"/>
        <v>-8749.99999999999</v>
      </c>
      <c r="Y147" s="1">
        <f t="shared" si="525"/>
        <v>-116250</v>
      </c>
      <c r="AA147">
        <f t="shared" ref="AA147:AD147" si="526">V147-V148</f>
        <v>-1249.99999999998</v>
      </c>
      <c r="AB147">
        <f t="shared" si="526"/>
        <v>625</v>
      </c>
      <c r="AC147">
        <f t="shared" si="526"/>
        <v>-625.000000000002</v>
      </c>
      <c r="AD147">
        <f t="shared" si="526"/>
        <v>1249.99999999981</v>
      </c>
      <c r="AF147">
        <f t="shared" ref="AF147:AI147" si="527">AA147-AA148</f>
        <v>-3124.99999999995</v>
      </c>
      <c r="AG147">
        <f t="shared" si="527"/>
        <v>1875</v>
      </c>
      <c r="AH147">
        <f t="shared" si="527"/>
        <v>-1875</v>
      </c>
      <c r="AI147">
        <f t="shared" si="527"/>
        <v>2499.99999999981</v>
      </c>
      <c r="AK147">
        <f t="shared" ref="AK147:AN147" si="528">AF147-AF148</f>
        <v>-6249.99999999991</v>
      </c>
      <c r="AL147">
        <f t="shared" si="528"/>
        <v>5000</v>
      </c>
      <c r="AM147">
        <f t="shared" si="528"/>
        <v>-4999.99999999999</v>
      </c>
      <c r="AN147">
        <f t="shared" si="528"/>
        <v>3750</v>
      </c>
    </row>
    <row r="148" spans="4:40">
      <c r="D148" s="28">
        <f t="shared" si="291"/>
        <v>4.92</v>
      </c>
      <c r="E148" s="32">
        <f>-E291*180/PI()*RStart30!$B$23</f>
        <v>33.8721911252262</v>
      </c>
      <c r="F148" s="32">
        <f>F291*180/PI()*RStart30!$B$23</f>
        <v>8.48169655271904</v>
      </c>
      <c r="G148" s="32">
        <f>G291*180/PI()*RStart30!$B$23</f>
        <v>25.7710286747352</v>
      </c>
      <c r="H148" s="32">
        <f>-H291*180/PI()*RStart30!$B$23</f>
        <v>23.2226424634128</v>
      </c>
      <c r="I148" s="58">
        <f t="shared" si="286"/>
        <v>4.92</v>
      </c>
      <c r="J148" s="24">
        <f>-TRUNC(K$3*J$3*(G$3-H$3*SIN((E148+J$9)*PI()/180)-SQRT(I$3^2-(E$3-F$3-H$3*COS((E148+J$9)*PI()/180))^2))/5)</f>
        <v>-52723</v>
      </c>
      <c r="K148" s="24">
        <f>-TRUNC(U$3*T$3*(Q$3-R$3*SIN((F148+K$9)*PI()/180)-SQRT(S$3^2-(O$3-P$3-R$3*COS((F148+K$9)*PI()/180))^2))/5)</f>
        <v>-14510</v>
      </c>
      <c r="L148" s="24">
        <f>-TRUNC(U$3*T$3*(Q$3-R$3*SIN((G148+L$9)*PI()/180)-SQRT(S$3^2-(O$3-P$3-R$3*COS((G148+L$9)*PI()/180))^2))/5)</f>
        <v>-46968</v>
      </c>
      <c r="M148" s="25">
        <f>-TRUNC(K$3*J$3*(G$3-H$3*SIN((H148+M$9)*PI()/180)-SQRT(I$3^2-(E$3-F$3-H$3*COS((H148+M$9)*PI()/180))^2))/5)</f>
        <v>-31058</v>
      </c>
      <c r="N148" s="59">
        <f t="shared" si="492"/>
        <v>4.92</v>
      </c>
      <c r="O148" s="60">
        <f t="shared" si="292"/>
        <v>3875</v>
      </c>
      <c r="P148" s="60">
        <f t="shared" si="293"/>
        <v>7199.99999999999</v>
      </c>
      <c r="Q148" s="60">
        <f t="shared" si="294"/>
        <v>475</v>
      </c>
      <c r="R148" s="60">
        <f t="shared" si="295"/>
        <v>40900</v>
      </c>
      <c r="T148" s="1">
        <f>RStart30!$T$25</f>
        <v>0.04</v>
      </c>
      <c r="V148" s="1">
        <f t="shared" ref="V148:Y148" si="529">(O148-O147)/$T$25</f>
        <v>13750</v>
      </c>
      <c r="W148" s="1">
        <f t="shared" si="529"/>
        <v>5000</v>
      </c>
      <c r="X148" s="1">
        <f t="shared" si="529"/>
        <v>-8124.99999999999</v>
      </c>
      <c r="Y148" s="1">
        <f t="shared" si="529"/>
        <v>-117500</v>
      </c>
      <c r="AA148">
        <f t="shared" ref="AA148:AD148" si="530">V148-V149</f>
        <v>1874.99999999998</v>
      </c>
      <c r="AB148">
        <f t="shared" si="530"/>
        <v>-1250</v>
      </c>
      <c r="AC148">
        <f t="shared" si="530"/>
        <v>1250</v>
      </c>
      <c r="AD148">
        <f t="shared" si="530"/>
        <v>-1250</v>
      </c>
      <c r="AF148">
        <f t="shared" ref="AF148:AI148" si="531">AA148-AA149</f>
        <v>3124.99999999995</v>
      </c>
      <c r="AG148">
        <f t="shared" si="531"/>
        <v>-3125</v>
      </c>
      <c r="AH148">
        <f t="shared" si="531"/>
        <v>3124.99999999999</v>
      </c>
      <c r="AI148">
        <f t="shared" si="531"/>
        <v>-1250.00000000019</v>
      </c>
      <c r="AK148">
        <f t="shared" ref="AK148:AN148" si="532">AF148-AF149</f>
        <v>6249.99999999991</v>
      </c>
      <c r="AL148">
        <f t="shared" si="532"/>
        <v>-6249.99999999998</v>
      </c>
      <c r="AM148">
        <f t="shared" si="532"/>
        <v>5624.99999999999</v>
      </c>
      <c r="AN148">
        <f t="shared" si="532"/>
        <v>-3125.00000000047</v>
      </c>
    </row>
    <row r="149" spans="4:40">
      <c r="D149" s="28">
        <f t="shared" si="291"/>
        <v>4.96</v>
      </c>
      <c r="E149" s="32">
        <f>-E292*180/PI()*RStart30!$B$23</f>
        <v>33.7921159188774</v>
      </c>
      <c r="F149" s="32">
        <f>F292*180/PI()*RStart30!$B$23</f>
        <v>8.31480666666048</v>
      </c>
      <c r="G149" s="32">
        <f>G292*180/PI()*RStart30!$B$23</f>
        <v>25.7685096657889</v>
      </c>
      <c r="H149" s="32">
        <f>-H292*180/PI()*RStart30!$B$23</f>
        <v>22.4390222390699</v>
      </c>
      <c r="I149" s="58">
        <f t="shared" si="286"/>
        <v>4.96</v>
      </c>
      <c r="J149" s="24">
        <f>-TRUNC(K$3*J$3*(G$3-H$3*SIN((E149+J$9)*PI()/180)-SQRT(I$3^2-(E$3-F$3-H$3*COS((E149+J$9)*PI()/180))^2))/5)</f>
        <v>-52549</v>
      </c>
      <c r="K149" s="24">
        <f>-TRUNC(U$3*T$3*(Q$3-R$3*SIN((F149+K$9)*PI()/180)-SQRT(S$3^2-(O$3-P$3-R$3*COS((F149+K$9)*PI()/180))^2))/5)</f>
        <v>-14212</v>
      </c>
      <c r="L149" s="24">
        <f>-TRUNC(U$3*T$3*(Q$3-R$3*SIN((G149+L$9)*PI()/180)-SQRT(S$3^2-(O$3-P$3-R$3*COS((G149+L$9)*PI()/180))^2))/5)</f>
        <v>-46964</v>
      </c>
      <c r="M149" s="25">
        <f>-TRUNC(K$3*J$3*(G$3-H$3*SIN((H149+M$9)*PI()/180)-SQRT(I$3^2-(E$3-F$3-H$3*COS((H149+M$9)*PI()/180))^2))/5)</f>
        <v>-29608</v>
      </c>
      <c r="N149" s="59">
        <f t="shared" si="492"/>
        <v>4.96</v>
      </c>
      <c r="O149" s="60">
        <f t="shared" si="292"/>
        <v>4350</v>
      </c>
      <c r="P149" s="60">
        <f t="shared" si="293"/>
        <v>7449.99999999999</v>
      </c>
      <c r="Q149" s="60">
        <f t="shared" si="294"/>
        <v>99.9999999999999</v>
      </c>
      <c r="R149" s="60">
        <f t="shared" si="295"/>
        <v>36250</v>
      </c>
      <c r="T149" s="1">
        <f>RStart30!$T$25</f>
        <v>0.04</v>
      </c>
      <c r="V149" s="1">
        <f t="shared" ref="V149:Y149" si="533">(O149-O148)/$T$25</f>
        <v>11875</v>
      </c>
      <c r="W149" s="1">
        <f t="shared" si="533"/>
        <v>6250</v>
      </c>
      <c r="X149" s="1">
        <f t="shared" si="533"/>
        <v>-9374.99999999999</v>
      </c>
      <c r="Y149" s="1">
        <f t="shared" si="533"/>
        <v>-116250</v>
      </c>
      <c r="AA149">
        <f t="shared" ref="AA149:AD149" si="534">V149-V150</f>
        <v>-1249.99999999998</v>
      </c>
      <c r="AB149">
        <f t="shared" si="534"/>
        <v>1875</v>
      </c>
      <c r="AC149">
        <f t="shared" si="534"/>
        <v>-1875</v>
      </c>
      <c r="AD149">
        <f t="shared" si="534"/>
        <v>1.89174897968769e-10</v>
      </c>
      <c r="AF149">
        <f t="shared" ref="AF149:AI149" si="535">AA149-AA150</f>
        <v>-3124.99999999995</v>
      </c>
      <c r="AG149">
        <f t="shared" si="535"/>
        <v>3124.99999999998</v>
      </c>
      <c r="AH149">
        <f t="shared" si="535"/>
        <v>-2499.99999999999</v>
      </c>
      <c r="AI149">
        <f t="shared" si="535"/>
        <v>1875.00000000028</v>
      </c>
      <c r="AK149">
        <f t="shared" ref="AK149:AN149" si="536">AF149-AF150</f>
        <v>-5624.99999999991</v>
      </c>
      <c r="AL149">
        <f t="shared" si="536"/>
        <v>4999.99999999993</v>
      </c>
      <c r="AM149">
        <f t="shared" si="536"/>
        <v>-3124.99999999999</v>
      </c>
      <c r="AN149">
        <f t="shared" si="536"/>
        <v>625.000000000364</v>
      </c>
    </row>
    <row r="150" spans="4:40">
      <c r="D150" s="28">
        <f t="shared" si="291"/>
        <v>5</v>
      </c>
      <c r="E150" s="32">
        <f>-E293*180/PI()*RStart30!$B$23</f>
        <v>33.7029020356963</v>
      </c>
      <c r="F150" s="32">
        <f>F293*180/PI()*RStart30!$B$23</f>
        <v>8.14299054677517</v>
      </c>
      <c r="G150" s="32">
        <f>G293*180/PI()*RStart30!$B$23</f>
        <v>25.772871135117</v>
      </c>
      <c r="H150" s="32">
        <f>-H293*180/PI()*RStart30!$B$23</f>
        <v>21.74528637312</v>
      </c>
      <c r="I150" s="58">
        <f t="shared" si="286"/>
        <v>5</v>
      </c>
      <c r="J150" s="24">
        <f>-TRUNC(K$3*J$3*(G$3-H$3*SIN((E150+J$9)*PI()/180)-SQRT(I$3^2-(E$3-F$3-H$3*COS((E150+J$9)*PI()/180))^2))/5)</f>
        <v>-52354</v>
      </c>
      <c r="K150" s="24">
        <f>-TRUNC(U$3*T$3*(Q$3-R$3*SIN((F150+K$9)*PI()/180)-SQRT(S$3^2-(O$3-P$3-R$3*COS((F150+K$9)*PI()/180))^2))/5)</f>
        <v>-13907</v>
      </c>
      <c r="L150" s="24">
        <f>-TRUNC(U$3*T$3*(Q$3-R$3*SIN((G150+L$9)*PI()/180)-SQRT(S$3^2-(O$3-P$3-R$3*COS((G150+L$9)*PI()/180))^2))/5)</f>
        <v>-46972</v>
      </c>
      <c r="M150" s="25">
        <f>-TRUNC(K$3*J$3*(G$3-H$3*SIN((H150+M$9)*PI()/180)-SQRT(I$3^2-(E$3-F$3-H$3*COS((H150+M$9)*PI()/180))^2))/5)</f>
        <v>-28344</v>
      </c>
      <c r="N150" s="59">
        <f t="shared" si="492"/>
        <v>5</v>
      </c>
      <c r="O150" s="60">
        <f t="shared" si="292"/>
        <v>4875</v>
      </c>
      <c r="P150" s="60">
        <f t="shared" si="293"/>
        <v>7624.99999999999</v>
      </c>
      <c r="Q150" s="60">
        <f t="shared" si="294"/>
        <v>-200</v>
      </c>
      <c r="R150" s="60">
        <f t="shared" si="295"/>
        <v>31600</v>
      </c>
      <c r="T150" s="1">
        <f>RStart30!$T$25</f>
        <v>0.04</v>
      </c>
      <c r="V150" s="1">
        <f t="shared" ref="V150:Y150" si="537">(O150-O149)/$T$25</f>
        <v>13125</v>
      </c>
      <c r="W150" s="1">
        <f t="shared" si="537"/>
        <v>4375</v>
      </c>
      <c r="X150" s="1">
        <f t="shared" si="537"/>
        <v>-7499.99999999999</v>
      </c>
      <c r="Y150" s="1">
        <f t="shared" si="537"/>
        <v>-116250</v>
      </c>
      <c r="AA150">
        <f t="shared" ref="AA150:AD150" si="538">V150-V151</f>
        <v>1874.99999999998</v>
      </c>
      <c r="AB150">
        <f t="shared" si="538"/>
        <v>-1249.99999999998</v>
      </c>
      <c r="AC150">
        <f t="shared" si="538"/>
        <v>624.999999999998</v>
      </c>
      <c r="AD150">
        <f t="shared" si="538"/>
        <v>-1875.00000000009</v>
      </c>
      <c r="AF150">
        <f t="shared" ref="AF150:AI150" si="539">AA150-AA151</f>
        <v>2499.99999999995</v>
      </c>
      <c r="AG150">
        <f t="shared" si="539"/>
        <v>-1874.99999999995</v>
      </c>
      <c r="AH150">
        <f t="shared" si="539"/>
        <v>624.999999999998</v>
      </c>
      <c r="AI150">
        <f t="shared" si="539"/>
        <v>1249.99999999991</v>
      </c>
      <c r="AK150">
        <f t="shared" ref="AK150:AN150" si="540">AF150-AF151</f>
        <v>3749.99999999991</v>
      </c>
      <c r="AL150">
        <f t="shared" si="540"/>
        <v>-1249.99999999993</v>
      </c>
      <c r="AM150">
        <f t="shared" si="540"/>
        <v>4.54747350886464e-12</v>
      </c>
      <c r="AN150">
        <f t="shared" si="540"/>
        <v>1874.99999999981</v>
      </c>
    </row>
    <row r="151" spans="4:40">
      <c r="D151" s="28">
        <f t="shared" si="291"/>
        <v>5.04</v>
      </c>
      <c r="E151" s="32">
        <f>-E294*180/PI()*RStart30!$B$23</f>
        <v>33.6048027230283</v>
      </c>
      <c r="F151" s="32">
        <f>F294*180/PI()*RStart30!$B$23</f>
        <v>7.96639406811774</v>
      </c>
      <c r="G151" s="32">
        <f>G294*180/PI()*RStart30!$B$23</f>
        <v>25.7839013175184</v>
      </c>
      <c r="H151" s="32">
        <f>-H294*180/PI()*RStart30!$B$23</f>
        <v>21.143588613915</v>
      </c>
      <c r="I151" s="58">
        <f t="shared" si="286"/>
        <v>5.04</v>
      </c>
      <c r="J151" s="24">
        <f>-TRUNC(K$3*J$3*(G$3-H$3*SIN((E151+J$9)*PI()/180)-SQRT(I$3^2-(E$3-F$3-H$3*COS((E151+J$9)*PI()/180))^2))/5)</f>
        <v>-52141</v>
      </c>
      <c r="K151" s="24">
        <f>-TRUNC(U$3*T$3*(Q$3-R$3*SIN((F151+K$9)*PI()/180)-SQRT(S$3^2-(O$3-P$3-R$3*COS((F151+K$9)*PI()/180))^2))/5)</f>
        <v>-13593</v>
      </c>
      <c r="L151" s="24">
        <f>-TRUNC(U$3*T$3*(Q$3-R$3*SIN((G151+L$9)*PI()/180)-SQRT(S$3^2-(O$3-P$3-R$3*COS((G151+L$9)*PI()/180))^2))/5)</f>
        <v>-46993</v>
      </c>
      <c r="M151" s="25">
        <f>-TRUNC(K$3*J$3*(G$3-H$3*SIN((H151+M$9)*PI()/180)-SQRT(I$3^2-(E$3-F$3-H$3*COS((H151+M$9)*PI()/180))^2))/5)</f>
        <v>-27263</v>
      </c>
      <c r="N151" s="59">
        <f t="shared" si="492"/>
        <v>5.04</v>
      </c>
      <c r="O151" s="60">
        <f t="shared" si="292"/>
        <v>5325</v>
      </c>
      <c r="P151" s="60">
        <f t="shared" si="293"/>
        <v>7849.99999999999</v>
      </c>
      <c r="Q151" s="60">
        <f t="shared" si="294"/>
        <v>-525</v>
      </c>
      <c r="R151" s="60">
        <f t="shared" si="295"/>
        <v>27025</v>
      </c>
      <c r="T151" s="1">
        <f>RStart30!$T$25</f>
        <v>0.04</v>
      </c>
      <c r="V151" s="1">
        <f t="shared" ref="V151:Y151" si="541">(O151-O150)/$T$25</f>
        <v>11250</v>
      </c>
      <c r="W151" s="1">
        <f t="shared" si="541"/>
        <v>5624.99999999998</v>
      </c>
      <c r="X151" s="1">
        <f t="shared" si="541"/>
        <v>-8124.99999999999</v>
      </c>
      <c r="Y151" s="1">
        <f t="shared" si="541"/>
        <v>-114375</v>
      </c>
      <c r="AA151">
        <f t="shared" ref="AA151:AD151" si="542">V151-V152</f>
        <v>-624.999999999976</v>
      </c>
      <c r="AB151">
        <f t="shared" si="542"/>
        <v>624.999999999977</v>
      </c>
      <c r="AC151">
        <f t="shared" si="542"/>
        <v>0</v>
      </c>
      <c r="AD151">
        <f t="shared" si="542"/>
        <v>-3125</v>
      </c>
      <c r="AF151">
        <f t="shared" ref="AF151:AI151" si="543">AA151-AA152</f>
        <v>-1249.99999999995</v>
      </c>
      <c r="AG151">
        <f t="shared" si="543"/>
        <v>-625.000000000023</v>
      </c>
      <c r="AH151">
        <f t="shared" si="543"/>
        <v>624.999999999994</v>
      </c>
      <c r="AI151">
        <f t="shared" si="543"/>
        <v>-624.999999999898</v>
      </c>
      <c r="AK151">
        <f t="shared" ref="AK151:AN151" si="544">AF151-AF152</f>
        <v>-624.999999999929</v>
      </c>
      <c r="AL151">
        <f t="shared" si="544"/>
        <v>-3125.00000000002</v>
      </c>
      <c r="AM151">
        <f t="shared" si="544"/>
        <v>624.999999999978</v>
      </c>
      <c r="AN151">
        <f t="shared" si="544"/>
        <v>-624.999999999651</v>
      </c>
    </row>
    <row r="152" spans="4:40">
      <c r="D152" s="28">
        <f t="shared" si="291"/>
        <v>5.08</v>
      </c>
      <c r="E152" s="32">
        <f>-E295*180/PI()*RStart30!$B$23</f>
        <v>33.4981090434333</v>
      </c>
      <c r="F152" s="32">
        <f>F295*180/PI()*RStart30!$B$23</f>
        <v>7.78518235712475</v>
      </c>
      <c r="G152" s="32">
        <f>G295*180/PI()*RStart30!$B$23</f>
        <v>25.8013347043508</v>
      </c>
      <c r="H152" s="32">
        <f>-H295*180/PI()*RStart30!$B$23</f>
        <v>20.6352702556532</v>
      </c>
      <c r="I152" s="58">
        <f t="shared" si="286"/>
        <v>5.08</v>
      </c>
      <c r="J152" s="24">
        <f>-TRUNC(K$3*J$3*(G$3-H$3*SIN((E152+J$9)*PI()/180)-SQRT(I$3^2-(E$3-F$3-H$3*COS((E152+J$9)*PI()/180))^2))/5)</f>
        <v>-51909</v>
      </c>
      <c r="K152" s="24">
        <f>-TRUNC(U$3*T$3*(Q$3-R$3*SIN((F152+K$9)*PI()/180)-SQRT(S$3^2-(O$3-P$3-R$3*COS((F152+K$9)*PI()/180))^2))/5)</f>
        <v>-13271</v>
      </c>
      <c r="L152" s="24">
        <f>-TRUNC(U$3*T$3*(Q$3-R$3*SIN((G152+L$9)*PI()/180)-SQRT(S$3^2-(O$3-P$3-R$3*COS((G152+L$9)*PI()/180))^2))/5)</f>
        <v>-47027</v>
      </c>
      <c r="M152" s="25">
        <f>-TRUNC(K$3*J$3*(G$3-H$3*SIN((H152+M$9)*PI()/180)-SQRT(I$3^2-(E$3-F$3-H$3*COS((H152+M$9)*PI()/180))^2))/5)</f>
        <v>-26360</v>
      </c>
      <c r="N152" s="59">
        <f t="shared" si="492"/>
        <v>5.08</v>
      </c>
      <c r="O152" s="60">
        <f t="shared" si="292"/>
        <v>5799.99999999999</v>
      </c>
      <c r="P152" s="60">
        <f t="shared" si="293"/>
        <v>8049.99999999999</v>
      </c>
      <c r="Q152" s="60">
        <f t="shared" si="294"/>
        <v>-849.999999999999</v>
      </c>
      <c r="R152" s="60">
        <f t="shared" si="295"/>
        <v>22575</v>
      </c>
      <c r="T152" s="1">
        <f>RStart30!$T$25</f>
        <v>0.04</v>
      </c>
      <c r="V152" s="1">
        <f t="shared" ref="V152:Y152" si="545">(O152-O151)/$T$25</f>
        <v>11875</v>
      </c>
      <c r="W152" s="1">
        <f t="shared" si="545"/>
        <v>5000</v>
      </c>
      <c r="X152" s="1">
        <f t="shared" si="545"/>
        <v>-8124.99999999999</v>
      </c>
      <c r="Y152" s="1">
        <f t="shared" si="545"/>
        <v>-111250</v>
      </c>
      <c r="AA152">
        <f t="shared" ref="AA152:AD152" si="546">V152-V153</f>
        <v>624.999999999976</v>
      </c>
      <c r="AB152">
        <f t="shared" si="546"/>
        <v>1250</v>
      </c>
      <c r="AC152">
        <f t="shared" si="546"/>
        <v>-624.999999999994</v>
      </c>
      <c r="AD152">
        <f t="shared" si="546"/>
        <v>-2500.0000000001</v>
      </c>
      <c r="AF152">
        <f t="shared" ref="AF152:AI152" si="547">AA152-AA153</f>
        <v>-625.000000000024</v>
      </c>
      <c r="AG152">
        <f t="shared" si="547"/>
        <v>2500</v>
      </c>
      <c r="AH152">
        <f t="shared" si="547"/>
        <v>1.54614099301398e-11</v>
      </c>
      <c r="AI152">
        <f t="shared" si="547"/>
        <v>-2.47382558882236e-10</v>
      </c>
      <c r="AK152">
        <f t="shared" ref="AK152:AN152" si="548">AF152-AF153</f>
        <v>-2500</v>
      </c>
      <c r="AL152">
        <f t="shared" si="548"/>
        <v>5000</v>
      </c>
      <c r="AM152">
        <f t="shared" si="548"/>
        <v>3.09228198602796e-11</v>
      </c>
      <c r="AN152">
        <f t="shared" si="548"/>
        <v>-2500.00000000044</v>
      </c>
    </row>
    <row r="153" spans="4:40">
      <c r="D153" s="28">
        <f t="shared" si="291"/>
        <v>5.12</v>
      </c>
      <c r="E153" s="32">
        <f>-E296*180/PI()*RStart30!$B$23</f>
        <v>33.3831505622352</v>
      </c>
      <c r="F153" s="32">
        <f>F296*180/PI()*RStart30!$B$23</f>
        <v>7.59954036457248</v>
      </c>
      <c r="G153" s="32">
        <f>G296*180/PI()*RStart30!$B$23</f>
        <v>25.8248572001511</v>
      </c>
      <c r="H153" s="32">
        <f>-H296*180/PI()*RStart30!$B$23</f>
        <v>20.2208121245164</v>
      </c>
      <c r="I153" s="58">
        <f t="shared" ref="I153:I165" si="549">D153</f>
        <v>5.12</v>
      </c>
      <c r="J153" s="24">
        <f>-TRUNC(K$3*J$3*(G$3-H$3*SIN((E153+J$9)*PI()/180)-SQRT(I$3^2-(E$3-F$3-H$3*COS((E153+J$9)*PI()/180))^2))/5)</f>
        <v>-51659</v>
      </c>
      <c r="K153" s="24">
        <f>-TRUNC(U$3*T$3*(Q$3-R$3*SIN((F153+K$9)*PI()/180)-SQRT(S$3^2-(O$3-P$3-R$3*COS((F153+K$9)*PI()/180))^2))/5)</f>
        <v>-12943</v>
      </c>
      <c r="L153" s="24">
        <f>-TRUNC(U$3*T$3*(Q$3-R$3*SIN((G153+L$9)*PI()/180)-SQRT(S$3^2-(O$3-P$3-R$3*COS((G153+L$9)*PI()/180))^2))/5)</f>
        <v>-47073</v>
      </c>
      <c r="M153" s="25">
        <f>-TRUNC(K$3*J$3*(G$3-H$3*SIN((H153+M$9)*PI()/180)-SQRT(I$3^2-(E$3-F$3-H$3*COS((H153+M$9)*PI()/180))^2))/5)</f>
        <v>-25631</v>
      </c>
      <c r="N153" s="59">
        <f t="shared" si="492"/>
        <v>5.12</v>
      </c>
      <c r="O153" s="60">
        <f t="shared" si="292"/>
        <v>6249.99999999999</v>
      </c>
      <c r="P153" s="60">
        <f t="shared" si="293"/>
        <v>8199.99999999999</v>
      </c>
      <c r="Q153" s="60">
        <f t="shared" si="294"/>
        <v>-1150</v>
      </c>
      <c r="R153" s="60">
        <f t="shared" si="295"/>
        <v>18225</v>
      </c>
      <c r="T153" s="1">
        <f>RStart30!$T$25</f>
        <v>0.04</v>
      </c>
      <c r="V153" s="1">
        <f t="shared" ref="V153:Y153" si="550">(O153-O152)/$T$25</f>
        <v>11250</v>
      </c>
      <c r="W153" s="1">
        <f t="shared" si="550"/>
        <v>3750</v>
      </c>
      <c r="X153" s="1">
        <f t="shared" si="550"/>
        <v>-7500</v>
      </c>
      <c r="Y153" s="1">
        <f t="shared" si="550"/>
        <v>-108750</v>
      </c>
      <c r="AA153">
        <f t="shared" ref="AA153:AD153" si="551">V153-V154</f>
        <v>1250</v>
      </c>
      <c r="AB153">
        <f t="shared" si="551"/>
        <v>-1250</v>
      </c>
      <c r="AC153">
        <f t="shared" si="551"/>
        <v>-625.000000000009</v>
      </c>
      <c r="AD153">
        <f t="shared" si="551"/>
        <v>-2499.99999999985</v>
      </c>
      <c r="AF153">
        <f t="shared" ref="AF153:AI153" si="552">AA153-AA154</f>
        <v>1874.99999999998</v>
      </c>
      <c r="AG153">
        <f t="shared" si="552"/>
        <v>-2500</v>
      </c>
      <c r="AH153">
        <f t="shared" si="552"/>
        <v>-1.54614099301398e-11</v>
      </c>
      <c r="AI153">
        <f t="shared" si="552"/>
        <v>2500.00000000019</v>
      </c>
      <c r="AK153">
        <f t="shared" ref="AK153:AN153" si="553">AF153-AF154</f>
        <v>4374.99999999993</v>
      </c>
      <c r="AL153">
        <f t="shared" si="553"/>
        <v>-3750</v>
      </c>
      <c r="AM153">
        <f t="shared" si="553"/>
        <v>-1.63709046319127e-11</v>
      </c>
      <c r="AN153">
        <f t="shared" si="553"/>
        <v>4375.00000000023</v>
      </c>
    </row>
    <row r="154" spans="4:40">
      <c r="D154" s="28">
        <f t="shared" ref="D154:D165" si="554">D153+T153</f>
        <v>5.16</v>
      </c>
      <c r="E154" s="32">
        <f>-E297*180/PI()*RStart30!$B$23</f>
        <v>33.2602967226201</v>
      </c>
      <c r="F154" s="32">
        <f>F297*180/PI()*RStart30!$B$23</f>
        <v>7.40967332394313</v>
      </c>
      <c r="G154" s="32">
        <f>G297*180/PI()*RStart30!$B$23</f>
        <v>25.8541116230295</v>
      </c>
      <c r="H154" s="32">
        <f>-H297*180/PI()*RStart30!$B$23</f>
        <v>19.8997860491442</v>
      </c>
      <c r="I154" s="58">
        <f t="shared" si="549"/>
        <v>5.16</v>
      </c>
      <c r="J154" s="24">
        <f>-TRUNC(K$3*J$3*(G$3-H$3*SIN((E154+J$9)*PI()/180)-SQRT(I$3^2-(E$3-F$3-H$3*COS((E154+J$9)*PI()/180))^2))/5)</f>
        <v>-51393</v>
      </c>
      <c r="K154" s="24">
        <f>-TRUNC(U$3*T$3*(Q$3-R$3*SIN((F154+K$9)*PI()/180)-SQRT(S$3^2-(O$3-P$3-R$3*COS((F154+K$9)*PI()/180))^2))/5)</f>
        <v>-12607</v>
      </c>
      <c r="L154" s="24">
        <f>-TRUNC(U$3*T$3*(Q$3-R$3*SIN((G154+L$9)*PI()/180)-SQRT(S$3^2-(O$3-P$3-R$3*COS((G154+L$9)*PI()/180))^2))/5)</f>
        <v>-47130</v>
      </c>
      <c r="M154" s="25">
        <f>-TRUNC(K$3*J$3*(G$3-H$3*SIN((H154+M$9)*PI()/180)-SQRT(I$3^2-(E$3-F$3-H$3*COS((H154+M$9)*PI()/180))^2))/5)</f>
        <v>-25072</v>
      </c>
      <c r="N154" s="59">
        <f t="shared" si="492"/>
        <v>5.16</v>
      </c>
      <c r="O154" s="60">
        <f t="shared" ref="O154:O165" si="555">(J154-J153)/(I154-I153)</f>
        <v>6649.99999999999</v>
      </c>
      <c r="P154" s="60">
        <f t="shared" ref="P154:P165" si="556">(K154-K153)/(D154-D153)</f>
        <v>8399.99999999999</v>
      </c>
      <c r="Q154" s="60">
        <f t="shared" ref="Q154:Q165" si="557">(L154-L153)/(I154-I153)</f>
        <v>-1425</v>
      </c>
      <c r="R154" s="60">
        <f t="shared" ref="R154:R165" si="558">(M154-M153)/(I154-I153)</f>
        <v>13975</v>
      </c>
      <c r="T154" s="1">
        <f>RStart30!$T$25</f>
        <v>0.04</v>
      </c>
      <c r="V154" s="1">
        <f t="shared" ref="V154:Y154" si="559">(O154-O153)/$T$25</f>
        <v>10000</v>
      </c>
      <c r="W154" s="1">
        <f t="shared" si="559"/>
        <v>5000</v>
      </c>
      <c r="X154" s="1">
        <f t="shared" si="559"/>
        <v>-6874.99999999999</v>
      </c>
      <c r="Y154" s="1">
        <f t="shared" si="559"/>
        <v>-106250</v>
      </c>
      <c r="AA154">
        <f t="shared" ref="AA154:AD154" si="560">V154-V155</f>
        <v>-624.999999999976</v>
      </c>
      <c r="AB154">
        <f t="shared" si="560"/>
        <v>1250</v>
      </c>
      <c r="AC154">
        <f t="shared" si="560"/>
        <v>-624.999999999994</v>
      </c>
      <c r="AD154">
        <f t="shared" si="560"/>
        <v>-5000.00000000004</v>
      </c>
      <c r="AF154">
        <f t="shared" ref="AF154:AI154" si="561">AA154-AA155</f>
        <v>-2499.99999999995</v>
      </c>
      <c r="AG154">
        <f t="shared" si="561"/>
        <v>1250</v>
      </c>
      <c r="AH154">
        <f t="shared" si="561"/>
        <v>9.09494701772928e-13</v>
      </c>
      <c r="AI154">
        <f t="shared" si="561"/>
        <v>-1875.00000000004</v>
      </c>
      <c r="AK154">
        <f t="shared" ref="AK154:AN154" si="562">AF154-AF155</f>
        <v>-3749.99999999991</v>
      </c>
      <c r="AL154">
        <f t="shared" si="562"/>
        <v>1250</v>
      </c>
      <c r="AM154">
        <f t="shared" si="562"/>
        <v>1249.99999999999</v>
      </c>
      <c r="AN154">
        <f t="shared" si="562"/>
        <v>-4375.00000000004</v>
      </c>
    </row>
    <row r="155" spans="4:40">
      <c r="D155" s="28">
        <f t="shared" si="554"/>
        <v>5.2</v>
      </c>
      <c r="E155" s="32">
        <f>-E298*180/PI()*RStart30!$B$23</f>
        <v>33.1299575331863</v>
      </c>
      <c r="F155" s="32">
        <f>F298*180/PI()*RStart30!$B$23</f>
        <v>7.21580715249533</v>
      </c>
      <c r="G155" s="32">
        <f>G298*180/PI()*RStart30!$B$23</f>
        <v>25.8887029185865</v>
      </c>
      <c r="H155" s="32">
        <f>-H298*180/PI()*RStart30!$B$23</f>
        <v>19.6708070186585</v>
      </c>
      <c r="I155" s="58">
        <f t="shared" si="549"/>
        <v>5.2</v>
      </c>
      <c r="J155" s="24">
        <f>-TRUNC(K$3*J$3*(G$3-H$3*SIN((E155+J$9)*PI()/180)-SQRT(I$3^2-(E$3-F$3-H$3*COS((E155+J$9)*PI()/180))^2))/5)</f>
        <v>-51110</v>
      </c>
      <c r="K155" s="24">
        <f>-TRUNC(U$3*T$3*(Q$3-R$3*SIN((F155+K$9)*PI()/180)-SQRT(S$3^2-(O$3-P$3-R$3*COS((F155+K$9)*PI()/180))^2))/5)</f>
        <v>-12265</v>
      </c>
      <c r="L155" s="24">
        <f>-TRUNC(U$3*T$3*(Q$3-R$3*SIN((G155+L$9)*PI()/180)-SQRT(S$3^2-(O$3-P$3-R$3*COS((G155+L$9)*PI()/180))^2))/5)</f>
        <v>-47197</v>
      </c>
      <c r="M155" s="25">
        <f>-TRUNC(K$3*J$3*(G$3-H$3*SIN((H155+M$9)*PI()/180)-SQRT(I$3^2-(E$3-F$3-H$3*COS((H155+M$9)*PI()/180))^2))/5)</f>
        <v>-24675</v>
      </c>
      <c r="N155" s="59">
        <f t="shared" si="492"/>
        <v>5.2</v>
      </c>
      <c r="O155" s="60">
        <f t="shared" si="555"/>
        <v>7074.99999999999</v>
      </c>
      <c r="P155" s="60">
        <f t="shared" si="556"/>
        <v>8549.99999999999</v>
      </c>
      <c r="Q155" s="60">
        <f t="shared" si="557"/>
        <v>-1675</v>
      </c>
      <c r="R155" s="60">
        <f t="shared" si="558"/>
        <v>9924.99999999999</v>
      </c>
      <c r="T155" s="1">
        <f>RStart30!$T$25</f>
        <v>0.04</v>
      </c>
      <c r="V155" s="1">
        <f t="shared" ref="V155:Y155" si="563">(O155-O154)/$T$25</f>
        <v>10625</v>
      </c>
      <c r="W155" s="1">
        <f t="shared" si="563"/>
        <v>3750</v>
      </c>
      <c r="X155" s="1">
        <f t="shared" si="563"/>
        <v>-6249.99999999999</v>
      </c>
      <c r="Y155" s="1">
        <f t="shared" si="563"/>
        <v>-101250</v>
      </c>
      <c r="AA155">
        <f t="shared" ref="AA155:AD155" si="564">V155-V156</f>
        <v>1874.99999999998</v>
      </c>
      <c r="AB155">
        <f t="shared" si="564"/>
        <v>0</v>
      </c>
      <c r="AC155">
        <f t="shared" si="564"/>
        <v>-624.999999999995</v>
      </c>
      <c r="AD155">
        <f t="shared" si="564"/>
        <v>-3125</v>
      </c>
      <c r="AF155">
        <f t="shared" ref="AF155:AI155" si="565">AA155-AA156</f>
        <v>1249.99999999995</v>
      </c>
      <c r="AG155">
        <f t="shared" si="565"/>
        <v>0</v>
      </c>
      <c r="AH155">
        <f t="shared" si="565"/>
        <v>-1249.99999999999</v>
      </c>
      <c r="AI155">
        <f t="shared" si="565"/>
        <v>2500</v>
      </c>
      <c r="AK155">
        <f t="shared" ref="AK155:AN155" si="566">AF155-AF156</f>
        <v>-9.18589648790658e-11</v>
      </c>
      <c r="AL155">
        <f t="shared" si="566"/>
        <v>625</v>
      </c>
      <c r="AM155">
        <f t="shared" si="566"/>
        <v>-3749.99999999999</v>
      </c>
      <c r="AN155">
        <f t="shared" si="566"/>
        <v>3750.00000000001</v>
      </c>
    </row>
    <row r="156" spans="4:40">
      <c r="D156" s="28">
        <f t="shared" si="554"/>
        <v>5.24</v>
      </c>
      <c r="E156" s="32">
        <f>-E299*180/PI()*RStart30!$B$23</f>
        <v>32.9925849430427</v>
      </c>
      <c r="F156" s="32">
        <f>F299*180/PI()*RStart30!$B$23</f>
        <v>7.01818913881345</v>
      </c>
      <c r="G156" s="32">
        <f>G299*180/PI()*RStart30!$B$23</f>
        <v>25.9282032019406</v>
      </c>
      <c r="H156" s="32">
        <f>-H299*180/PI()*RStart30!$B$23</f>
        <v>19.5314847104337</v>
      </c>
      <c r="I156" s="58">
        <f t="shared" si="549"/>
        <v>5.24</v>
      </c>
      <c r="J156" s="24">
        <f>-TRUNC(K$3*J$3*(G$3-H$3*SIN((E156+J$9)*PI()/180)-SQRT(I$3^2-(E$3-F$3-H$3*COS((E156+J$9)*PI()/180))^2))/5)</f>
        <v>-50813</v>
      </c>
      <c r="K156" s="24">
        <f>-TRUNC(U$3*T$3*(Q$3-R$3*SIN((F156+K$9)*PI()/180)-SQRT(S$3^2-(O$3-P$3-R$3*COS((F156+K$9)*PI()/180))^2))/5)</f>
        <v>-11917</v>
      </c>
      <c r="L156" s="24">
        <f>-TRUNC(U$3*T$3*(Q$3-R$3*SIN((G156+L$9)*PI()/180)-SQRT(S$3^2-(O$3-P$3-R$3*COS((G156+L$9)*PI()/180))^2))/5)</f>
        <v>-47273</v>
      </c>
      <c r="M156" s="25">
        <f>-TRUNC(K$3*J$3*(G$3-H$3*SIN((H156+M$9)*PI()/180)-SQRT(I$3^2-(E$3-F$3-H$3*COS((H156+M$9)*PI()/180))^2))/5)</f>
        <v>-24435</v>
      </c>
      <c r="N156" s="59">
        <f t="shared" si="492"/>
        <v>5.24</v>
      </c>
      <c r="O156" s="60">
        <f t="shared" si="555"/>
        <v>7424.99999999999</v>
      </c>
      <c r="P156" s="60">
        <f t="shared" si="556"/>
        <v>8699.99999999999</v>
      </c>
      <c r="Q156" s="60">
        <f t="shared" si="557"/>
        <v>-1900</v>
      </c>
      <c r="R156" s="60">
        <f t="shared" si="558"/>
        <v>5999.99999999999</v>
      </c>
      <c r="T156" s="1">
        <f>RStart30!$T$25</f>
        <v>0.04</v>
      </c>
      <c r="V156" s="1">
        <f t="shared" ref="V156:Y156" si="567">(O156-O155)/$T$25</f>
        <v>8750</v>
      </c>
      <c r="W156" s="1">
        <f t="shared" si="567"/>
        <v>3750</v>
      </c>
      <c r="X156" s="1">
        <f t="shared" si="567"/>
        <v>-5625</v>
      </c>
      <c r="Y156" s="1">
        <f t="shared" si="567"/>
        <v>-98124.9999999999</v>
      </c>
      <c r="AA156">
        <f t="shared" ref="AA156:AD156" si="568">V156-V157</f>
        <v>625.000000000023</v>
      </c>
      <c r="AB156">
        <f t="shared" si="568"/>
        <v>0</v>
      </c>
      <c r="AC156">
        <f t="shared" si="568"/>
        <v>624.999999999995</v>
      </c>
      <c r="AD156">
        <f t="shared" si="568"/>
        <v>-5625</v>
      </c>
      <c r="AF156">
        <f t="shared" ref="AF156:AI156" si="569">AA156-AA157</f>
        <v>1250.00000000005</v>
      </c>
      <c r="AG156">
        <f t="shared" si="569"/>
        <v>-625</v>
      </c>
      <c r="AH156">
        <f t="shared" si="569"/>
        <v>2500</v>
      </c>
      <c r="AI156">
        <f t="shared" si="569"/>
        <v>-1250.00000000001</v>
      </c>
      <c r="AK156">
        <f t="shared" ref="AK156:AN156" si="570">AF156-AF157</f>
        <v>4375.00000000007</v>
      </c>
      <c r="AL156">
        <f t="shared" si="570"/>
        <v>-625</v>
      </c>
      <c r="AM156">
        <f t="shared" si="570"/>
        <v>3750.00000000002</v>
      </c>
      <c r="AN156">
        <f t="shared" si="570"/>
        <v>-3125.00000000003</v>
      </c>
    </row>
    <row r="157" spans="4:40">
      <c r="D157" s="28">
        <f t="shared" si="554"/>
        <v>5.28</v>
      </c>
      <c r="E157" s="32">
        <f>-E300*180/PI()*RStart30!$B$23</f>
        <v>32.8486734147663</v>
      </c>
      <c r="F157" s="32">
        <f>F300*180/PI()*RStart30!$B$23</f>
        <v>6.81708828658231</v>
      </c>
      <c r="G157" s="32">
        <f>G300*180/PI()*RStart30!$B$23</f>
        <v>25.9721574873067</v>
      </c>
      <c r="H157" s="32">
        <f>-H300*180/PI()*RStart30!$B$23</f>
        <v>19.478375705417</v>
      </c>
      <c r="I157" s="58">
        <f t="shared" si="549"/>
        <v>5.28</v>
      </c>
      <c r="J157" s="24">
        <f>-TRUNC(K$3*J$3*(G$3-H$3*SIN((E157+J$9)*PI()/180)-SQRT(I$3^2-(E$3-F$3-H$3*COS((E157+J$9)*PI()/180))^2))/5)</f>
        <v>-50503</v>
      </c>
      <c r="K157" s="24">
        <f>-TRUNC(U$3*T$3*(Q$3-R$3*SIN((F157+K$9)*PI()/180)-SQRT(S$3^2-(O$3-P$3-R$3*COS((F157+K$9)*PI()/180))^2))/5)</f>
        <v>-11563</v>
      </c>
      <c r="L157" s="24">
        <f>-TRUNC(U$3*T$3*(Q$3-R$3*SIN((G157+L$9)*PI()/180)-SQRT(S$3^2-(O$3-P$3-R$3*COS((G157+L$9)*PI()/180))^2))/5)</f>
        <v>-47359</v>
      </c>
      <c r="M157" s="25">
        <f>-TRUNC(K$3*J$3*(G$3-H$3*SIN((H157+M$9)*PI()/180)-SQRT(I$3^2-(E$3-F$3-H$3*COS((H157+M$9)*PI()/180))^2))/5)</f>
        <v>-24343</v>
      </c>
      <c r="N157" s="59">
        <f t="shared" si="492"/>
        <v>5.28</v>
      </c>
      <c r="O157" s="60">
        <f t="shared" si="555"/>
        <v>7749.99999999999</v>
      </c>
      <c r="P157" s="60">
        <f t="shared" si="556"/>
        <v>8849.99999999999</v>
      </c>
      <c r="Q157" s="60">
        <f t="shared" si="557"/>
        <v>-2150</v>
      </c>
      <c r="R157" s="60">
        <f t="shared" si="558"/>
        <v>2300</v>
      </c>
      <c r="T157" s="1">
        <f>RStart30!$T$25</f>
        <v>0.04</v>
      </c>
      <c r="V157" s="1">
        <f t="shared" ref="V157:Y157" si="571">(O157-O156)/$T$25</f>
        <v>8124.99999999998</v>
      </c>
      <c r="W157" s="1">
        <f t="shared" si="571"/>
        <v>3750</v>
      </c>
      <c r="X157" s="1">
        <f t="shared" si="571"/>
        <v>-6249.99999999999</v>
      </c>
      <c r="Y157" s="1">
        <f t="shared" si="571"/>
        <v>-92499.9999999999</v>
      </c>
      <c r="AA157">
        <f t="shared" ref="AA157:AD157" si="572">V157-V158</f>
        <v>-625.000000000023</v>
      </c>
      <c r="AB157">
        <f t="shared" si="572"/>
        <v>625</v>
      </c>
      <c r="AC157">
        <f t="shared" si="572"/>
        <v>-1875.00000000001</v>
      </c>
      <c r="AD157">
        <f t="shared" si="572"/>
        <v>-4374.99999999999</v>
      </c>
      <c r="AF157">
        <f t="shared" ref="AF157:AI157" si="573">AA157-AA158</f>
        <v>-3125.00000000002</v>
      </c>
      <c r="AG157">
        <f t="shared" si="573"/>
        <v>0</v>
      </c>
      <c r="AH157">
        <f t="shared" si="573"/>
        <v>-1250.00000000002</v>
      </c>
      <c r="AI157">
        <f t="shared" si="573"/>
        <v>1875.00000000001</v>
      </c>
      <c r="AK157">
        <f t="shared" ref="AK157:AN157" si="574">AF157-AF158</f>
        <v>-5625.00000000002</v>
      </c>
      <c r="AL157">
        <f t="shared" si="574"/>
        <v>0</v>
      </c>
      <c r="AM157">
        <f t="shared" si="574"/>
        <v>-3.00133251585066e-11</v>
      </c>
      <c r="AN157">
        <f t="shared" si="574"/>
        <v>1875.00000000001</v>
      </c>
    </row>
    <row r="158" spans="4:40">
      <c r="D158" s="28">
        <f t="shared" si="554"/>
        <v>5.32</v>
      </c>
      <c r="E158" s="32">
        <f>-E301*180/PI()*RStart30!$B$23</f>
        <v>32.6987613567972</v>
      </c>
      <c r="F158" s="32">
        <f>F301*180/PI()*RStart30!$B$23</f>
        <v>6.61279605943229</v>
      </c>
      <c r="G158" s="32">
        <f>G301*180/PI()*RStart30!$B$23</f>
        <v>26.0200886727289</v>
      </c>
      <c r="H158" s="32">
        <f>-H301*180/PI()*RStart30!$B$23</f>
        <v>19.5069348440111</v>
      </c>
      <c r="I158" s="58">
        <f t="shared" si="549"/>
        <v>5.32</v>
      </c>
      <c r="J158" s="24">
        <f>-TRUNC(K$3*J$3*(G$3-H$3*SIN((E158+J$9)*PI()/180)-SQRT(I$3^2-(E$3-F$3-H$3*COS((E158+J$9)*PI()/180))^2))/5)</f>
        <v>-50179</v>
      </c>
      <c r="K158" s="24">
        <f>-TRUNC(U$3*T$3*(Q$3-R$3*SIN((F158+K$9)*PI()/180)-SQRT(S$3^2-(O$3-P$3-R$3*COS((F158+K$9)*PI()/180))^2))/5)</f>
        <v>-11204</v>
      </c>
      <c r="L158" s="24">
        <f>-TRUNC(U$3*T$3*(Q$3-R$3*SIN((G158+L$9)*PI()/180)-SQRT(S$3^2-(O$3-P$3-R$3*COS((G158+L$9)*PI()/180))^2))/5)</f>
        <v>-47452</v>
      </c>
      <c r="M158" s="25">
        <f>-TRUNC(K$3*J$3*(G$3-H$3*SIN((H158+M$9)*PI()/180)-SQRT(I$3^2-(E$3-F$3-H$3*COS((H158+M$9)*PI()/180))^2))/5)</f>
        <v>-24392</v>
      </c>
      <c r="N158" s="59">
        <f t="shared" si="492"/>
        <v>5.32</v>
      </c>
      <c r="O158" s="60">
        <f t="shared" si="555"/>
        <v>8099.99999999999</v>
      </c>
      <c r="P158" s="60">
        <f t="shared" si="556"/>
        <v>8974.99999999999</v>
      </c>
      <c r="Q158" s="60">
        <f t="shared" si="557"/>
        <v>-2325</v>
      </c>
      <c r="R158" s="60">
        <f t="shared" si="558"/>
        <v>-1225</v>
      </c>
      <c r="T158" s="1">
        <f>RStart30!$T$25</f>
        <v>0.04</v>
      </c>
      <c r="V158" s="1">
        <f t="shared" ref="V158:Y158" si="575">(O158-O157)/$T$25</f>
        <v>8750</v>
      </c>
      <c r="W158" s="1">
        <f t="shared" si="575"/>
        <v>3125</v>
      </c>
      <c r="X158" s="1">
        <f t="shared" si="575"/>
        <v>-4374.99999999999</v>
      </c>
      <c r="Y158" s="1">
        <f t="shared" si="575"/>
        <v>-88124.9999999999</v>
      </c>
      <c r="AA158">
        <f t="shared" ref="AA158:AD158" si="576">V158-V159</f>
        <v>2500</v>
      </c>
      <c r="AB158">
        <f t="shared" si="576"/>
        <v>625</v>
      </c>
      <c r="AC158">
        <f t="shared" si="576"/>
        <v>-624.999999999988</v>
      </c>
      <c r="AD158">
        <f t="shared" si="576"/>
        <v>-6250</v>
      </c>
      <c r="AF158">
        <f t="shared" ref="AF158:AI158" si="577">AA158-AA159</f>
        <v>2500</v>
      </c>
      <c r="AG158">
        <f t="shared" si="577"/>
        <v>0</v>
      </c>
      <c r="AH158">
        <f t="shared" si="577"/>
        <v>-1249.99999999999</v>
      </c>
      <c r="AI158">
        <f t="shared" si="577"/>
        <v>0</v>
      </c>
      <c r="AK158">
        <f t="shared" ref="AK158:AN158" si="578">AF158-AF159</f>
        <v>3750</v>
      </c>
      <c r="AL158">
        <f t="shared" si="578"/>
        <v>-1249.99999999995</v>
      </c>
      <c r="AM158">
        <f t="shared" si="578"/>
        <v>-3749.99999999999</v>
      </c>
      <c r="AN158">
        <f t="shared" si="578"/>
        <v>-3125</v>
      </c>
    </row>
    <row r="159" spans="4:40">
      <c r="D159" s="28">
        <f t="shared" si="554"/>
        <v>5.36</v>
      </c>
      <c r="E159" s="32">
        <f>-E302*180/PI()*RStart30!$B$23</f>
        <v>32.5434319828752</v>
      </c>
      <c r="F159" s="32">
        <f>F302*180/PI()*RStart30!$B$23</f>
        <v>6.40562643823512</v>
      </c>
      <c r="G159" s="32">
        <f>G302*180/PI()*RStart30!$B$23</f>
        <v>26.0715029258834</v>
      </c>
      <c r="H159" s="32">
        <f>-H302*180/PI()*RStart30!$B$23</f>
        <v>19.6114674413944</v>
      </c>
      <c r="I159" s="58">
        <f t="shared" si="549"/>
        <v>5.36</v>
      </c>
      <c r="J159" s="24">
        <f>-TRUNC(K$3*J$3*(G$3-H$3*SIN((E159+J$9)*PI()/180)-SQRT(I$3^2-(E$3-F$3-H$3*COS((E159+J$9)*PI()/180))^2))/5)</f>
        <v>-49845</v>
      </c>
      <c r="K159" s="24">
        <f>-TRUNC(U$3*T$3*(Q$3-R$3*SIN((F159+K$9)*PI()/180)-SQRT(S$3^2-(O$3-P$3-R$3*COS((F159+K$9)*PI()/180))^2))/5)</f>
        <v>-10841</v>
      </c>
      <c r="L159" s="24">
        <f>-TRUNC(U$3*T$3*(Q$3-R$3*SIN((G159+L$9)*PI()/180)-SQRT(S$3^2-(O$3-P$3-R$3*COS((G159+L$9)*PI()/180))^2))/5)</f>
        <v>-47551</v>
      </c>
      <c r="M159" s="25">
        <f>-TRUNC(K$3*J$3*(G$3-H$3*SIN((H159+M$9)*PI()/180)-SQRT(I$3^2-(E$3-F$3-H$3*COS((H159+M$9)*PI()/180))^2))/5)</f>
        <v>-24572</v>
      </c>
      <c r="N159" s="59">
        <f t="shared" si="492"/>
        <v>5.36</v>
      </c>
      <c r="O159" s="60">
        <f t="shared" si="555"/>
        <v>8349.99999999999</v>
      </c>
      <c r="P159" s="60">
        <f t="shared" si="556"/>
        <v>9074.99999999999</v>
      </c>
      <c r="Q159" s="60">
        <f t="shared" si="557"/>
        <v>-2475</v>
      </c>
      <c r="R159" s="60">
        <f t="shared" si="558"/>
        <v>-4500</v>
      </c>
      <c r="T159" s="1">
        <f>RStart30!$T$25</f>
        <v>0.04</v>
      </c>
      <c r="V159" s="1">
        <f t="shared" ref="V159:Y159" si="579">(O159-O158)/$T$25</f>
        <v>6250</v>
      </c>
      <c r="W159" s="1">
        <f t="shared" si="579"/>
        <v>2500</v>
      </c>
      <c r="X159" s="1">
        <f t="shared" si="579"/>
        <v>-3750</v>
      </c>
      <c r="Y159" s="1">
        <f t="shared" si="579"/>
        <v>-81874.9999999999</v>
      </c>
      <c r="AA159">
        <f t="shared" ref="AA159:AD159" si="580">V159-V160</f>
        <v>0</v>
      </c>
      <c r="AB159">
        <f t="shared" si="580"/>
        <v>625</v>
      </c>
      <c r="AC159">
        <f t="shared" si="580"/>
        <v>625</v>
      </c>
      <c r="AD159">
        <f t="shared" si="580"/>
        <v>-6250</v>
      </c>
      <c r="AF159">
        <f t="shared" ref="AF159:AI159" si="581">AA159-AA160</f>
        <v>-1250</v>
      </c>
      <c r="AG159">
        <f t="shared" si="581"/>
        <v>1249.99999999995</v>
      </c>
      <c r="AH159">
        <f t="shared" si="581"/>
        <v>2500</v>
      </c>
      <c r="AI159">
        <f t="shared" si="581"/>
        <v>3125</v>
      </c>
      <c r="AK159">
        <f t="shared" ref="AK159:AN159" si="582">AF159-AF160</f>
        <v>-1250</v>
      </c>
      <c r="AL159">
        <f t="shared" si="582"/>
        <v>3124.99999999986</v>
      </c>
      <c r="AM159">
        <f t="shared" si="582"/>
        <v>4374.99999999999</v>
      </c>
      <c r="AN159">
        <f t="shared" si="582"/>
        <v>4375.00000000003</v>
      </c>
    </row>
    <row r="160" spans="4:40">
      <c r="D160" s="28">
        <f t="shared" si="554"/>
        <v>5.4</v>
      </c>
      <c r="E160" s="32">
        <f>-E303*180/PI()*RStart30!$B$23</f>
        <v>32.383314228772</v>
      </c>
      <c r="F160" s="32">
        <f>F303*180/PI()*RStart30!$B$23</f>
        <v>6.19591695242792</v>
      </c>
      <c r="G160" s="32">
        <f>G303*180/PI()*RStart30!$B$23</f>
        <v>26.1258950125865</v>
      </c>
      <c r="H160" s="32">
        <f>-H303*180/PI()*RStart30!$B$23</f>
        <v>19.7850808152915</v>
      </c>
      <c r="I160" s="58">
        <f t="shared" si="549"/>
        <v>5.4</v>
      </c>
      <c r="J160" s="24">
        <f>-TRUNC(K$3*J$3*(G$3-H$3*SIN((E160+J$9)*PI()/180)-SQRT(I$3^2-(E$3-F$3-H$3*COS((E160+J$9)*PI()/180))^2))/5)</f>
        <v>-49501</v>
      </c>
      <c r="K160" s="24">
        <f>-TRUNC(U$3*T$3*(Q$3-R$3*SIN((F160+K$9)*PI()/180)-SQRT(S$3^2-(O$3-P$3-R$3*COS((F160+K$9)*PI()/180))^2))/5)</f>
        <v>-10475</v>
      </c>
      <c r="L160" s="24">
        <f>-TRUNC(U$3*T$3*(Q$3-R$3*SIN((G160+L$9)*PI()/180)-SQRT(S$3^2-(O$3-P$3-R$3*COS((G160+L$9)*PI()/180))^2))/5)</f>
        <v>-47657</v>
      </c>
      <c r="M160" s="25">
        <f>-TRUNC(K$3*J$3*(G$3-H$3*SIN((H160+M$9)*PI()/180)-SQRT(I$3^2-(E$3-F$3-H$3*COS((H160+M$9)*PI()/180))^2))/5)</f>
        <v>-24873</v>
      </c>
      <c r="N160" s="59">
        <f t="shared" si="492"/>
        <v>5.4</v>
      </c>
      <c r="O160" s="60">
        <f t="shared" si="555"/>
        <v>8599.99999999999</v>
      </c>
      <c r="P160" s="60">
        <f t="shared" si="556"/>
        <v>9149.99999999999</v>
      </c>
      <c r="Q160" s="60">
        <f t="shared" si="557"/>
        <v>-2650</v>
      </c>
      <c r="R160" s="60">
        <f t="shared" si="558"/>
        <v>-7524.99999999999</v>
      </c>
      <c r="T160" s="1">
        <f>RStart30!$T$25</f>
        <v>0.04</v>
      </c>
      <c r="V160" s="1">
        <f t="shared" ref="V160:Y160" si="583">(O160-O159)/$T$25</f>
        <v>6250</v>
      </c>
      <c r="W160" s="1">
        <f t="shared" si="583"/>
        <v>1875</v>
      </c>
      <c r="X160" s="1">
        <f t="shared" si="583"/>
        <v>-4375</v>
      </c>
      <c r="Y160" s="1">
        <f t="shared" si="583"/>
        <v>-75624.9999999999</v>
      </c>
      <c r="AA160">
        <f t="shared" ref="AA160:AD160" si="584">V160-V161</f>
        <v>1250</v>
      </c>
      <c r="AB160">
        <f t="shared" si="584"/>
        <v>-624.999999999955</v>
      </c>
      <c r="AC160">
        <f t="shared" si="584"/>
        <v>-1875</v>
      </c>
      <c r="AD160">
        <f t="shared" si="584"/>
        <v>-9375</v>
      </c>
      <c r="AF160">
        <f t="shared" ref="AF160:AI160" si="585">AA160-AA161</f>
        <v>0</v>
      </c>
      <c r="AG160">
        <f t="shared" si="585"/>
        <v>-1874.99999999991</v>
      </c>
      <c r="AH160">
        <f t="shared" si="585"/>
        <v>-1874.99999999999</v>
      </c>
      <c r="AI160">
        <f t="shared" si="585"/>
        <v>-1250.00000000003</v>
      </c>
      <c r="AK160">
        <f t="shared" ref="AK160:AN160" si="586">AF160-AF161</f>
        <v>-1250</v>
      </c>
      <c r="AL160">
        <f t="shared" si="586"/>
        <v>-3124.99999999986</v>
      </c>
      <c r="AM160">
        <f t="shared" si="586"/>
        <v>-2499.99999999997</v>
      </c>
      <c r="AN160">
        <f t="shared" si="586"/>
        <v>-4375.00000000006</v>
      </c>
    </row>
    <row r="161" spans="4:40">
      <c r="D161" s="28">
        <f t="shared" si="554"/>
        <v>5.44</v>
      </c>
      <c r="E161" s="32">
        <f>-E304*180/PI()*RStart30!$B$23</f>
        <v>32.2190838982069</v>
      </c>
      <c r="F161" s="32">
        <f>F304*180/PI()*RStart30!$B$23</f>
        <v>5.98402885190051</v>
      </c>
      <c r="G161" s="32">
        <f>G304*180/PI()*RStart30!$B$23</f>
        <v>26.1827533961188</v>
      </c>
      <c r="H161" s="32">
        <f>-H304*180/PI()*RStart30!$B$23</f>
        <v>20.0196363867014</v>
      </c>
      <c r="I161" s="58">
        <f t="shared" si="549"/>
        <v>5.44</v>
      </c>
      <c r="J161" s="24">
        <f>-TRUNC(K$3*J$3*(G$3-H$3*SIN((E161+J$9)*PI()/180)-SQRT(I$3^2-(E$3-F$3-H$3*COS((E161+J$9)*PI()/180))^2))/5)</f>
        <v>-49149</v>
      </c>
      <c r="K161" s="24">
        <f>-TRUNC(U$3*T$3*(Q$3-R$3*SIN((F161+K$9)*PI()/180)-SQRT(S$3^2-(O$3-P$3-R$3*COS((F161+K$9)*PI()/180))^2))/5)</f>
        <v>-10105</v>
      </c>
      <c r="L161" s="24">
        <f>-TRUNC(U$3*T$3*(Q$3-R$3*SIN((G161+L$9)*PI()/180)-SQRT(S$3^2-(O$3-P$3-R$3*COS((G161+L$9)*PI()/180))^2))/5)</f>
        <v>-47767</v>
      </c>
      <c r="M161" s="25">
        <f>-TRUNC(K$3*J$3*(G$3-H$3*SIN((H161+M$9)*PI()/180)-SQRT(I$3^2-(E$3-F$3-H$3*COS((H161+M$9)*PI()/180))^2))/5)</f>
        <v>-25280</v>
      </c>
      <c r="N161" s="59">
        <f t="shared" si="492"/>
        <v>5.44</v>
      </c>
      <c r="O161" s="60">
        <f t="shared" si="555"/>
        <v>8799.99999999999</v>
      </c>
      <c r="P161" s="60">
        <f t="shared" si="556"/>
        <v>9249.99999999999</v>
      </c>
      <c r="Q161" s="60">
        <f t="shared" si="557"/>
        <v>-2750</v>
      </c>
      <c r="R161" s="60">
        <f t="shared" si="558"/>
        <v>-10175</v>
      </c>
      <c r="T161" s="1">
        <f>RStart30!$T$25</f>
        <v>0.04</v>
      </c>
      <c r="V161" s="1">
        <f t="shared" ref="V161:Y161" si="587">(O161-O160)/$T$25</f>
        <v>5000</v>
      </c>
      <c r="W161" s="1">
        <f t="shared" si="587"/>
        <v>2499.99999999995</v>
      </c>
      <c r="X161" s="1">
        <f t="shared" si="587"/>
        <v>-2500</v>
      </c>
      <c r="Y161" s="1">
        <f t="shared" si="587"/>
        <v>-66249.9999999999</v>
      </c>
      <c r="AA161">
        <f t="shared" ref="AA161:AD161" si="588">V161-V162</f>
        <v>1250</v>
      </c>
      <c r="AB161">
        <f t="shared" si="588"/>
        <v>1249.99999999995</v>
      </c>
      <c r="AC161">
        <f t="shared" si="588"/>
        <v>-1.13686837721616e-11</v>
      </c>
      <c r="AD161">
        <f t="shared" si="588"/>
        <v>-8124.99999999997</v>
      </c>
      <c r="AF161">
        <f t="shared" ref="AF161:AI161" si="589">AA161-AA162</f>
        <v>1250</v>
      </c>
      <c r="AG161">
        <f t="shared" si="589"/>
        <v>1249.99999999995</v>
      </c>
      <c r="AH161">
        <f t="shared" si="589"/>
        <v>624.999999999977</v>
      </c>
      <c r="AI161">
        <f t="shared" si="589"/>
        <v>3125.00000000003</v>
      </c>
      <c r="AK161">
        <f t="shared" ref="AK161:AN161" si="590">AF161-AF162</f>
        <v>3750</v>
      </c>
      <c r="AL161">
        <f t="shared" si="590"/>
        <v>1874.99999999995</v>
      </c>
      <c r="AM161">
        <f t="shared" si="590"/>
        <v>624.999999999966</v>
      </c>
      <c r="AN161">
        <f t="shared" si="590"/>
        <v>1875.00000000003</v>
      </c>
    </row>
    <row r="162" spans="4:35">
      <c r="D162" s="28">
        <f t="shared" si="554"/>
        <v>5.48</v>
      </c>
      <c r="E162" s="32">
        <f>-E305*180/PI()*RStart30!$B$23</f>
        <v>32.0514646368751</v>
      </c>
      <c r="F162" s="32">
        <f>F305*180/PI()*RStart30!$B$23</f>
        <v>5.77034762265746</v>
      </c>
      <c r="G162" s="32">
        <f>G305*180/PI()*RStart30!$B$23</f>
        <v>26.2415659095071</v>
      </c>
      <c r="H162" s="32">
        <f>-H305*180/PI()*RStart30!$B$23</f>
        <v>20.3057012076683</v>
      </c>
      <c r="I162" s="58">
        <f t="shared" si="549"/>
        <v>5.48</v>
      </c>
      <c r="J162" s="24">
        <f>-TRUNC(K$3*J$3*(G$3-H$3*SIN((E162+J$9)*PI()/180)-SQRT(I$3^2-(E$3-F$3-H$3*COS((E162+J$9)*PI()/180))^2))/5)</f>
        <v>-48791</v>
      </c>
      <c r="K162" s="24">
        <f>-TRUNC(U$3*T$3*(Q$3-R$3*SIN((F162+K$9)*PI()/180)-SQRT(S$3^2-(O$3-P$3-R$3*COS((F162+K$9)*PI()/180))^2))/5)</f>
        <v>-9733</v>
      </c>
      <c r="L162" s="24">
        <f>-TRUNC(U$3*T$3*(Q$3-R$3*SIN((G162+L$9)*PI()/180)-SQRT(S$3^2-(O$3-P$3-R$3*COS((G162+L$9)*PI()/180))^2))/5)</f>
        <v>-47881</v>
      </c>
      <c r="M162" s="25">
        <f>-TRUNC(K$3*J$3*(G$3-H$3*SIN((H162+M$9)*PI()/180)-SQRT(I$3^2-(E$3-F$3-H$3*COS((H162+M$9)*PI()/180))^2))/5)</f>
        <v>-25780</v>
      </c>
      <c r="N162" s="59">
        <f t="shared" si="492"/>
        <v>5.48</v>
      </c>
      <c r="O162" s="60">
        <f t="shared" si="555"/>
        <v>8949.99999999999</v>
      </c>
      <c r="P162" s="60">
        <f t="shared" si="556"/>
        <v>9299.99999999999</v>
      </c>
      <c r="Q162" s="60">
        <f t="shared" si="557"/>
        <v>-2850</v>
      </c>
      <c r="R162" s="60">
        <f t="shared" si="558"/>
        <v>-12500</v>
      </c>
      <c r="T162" s="1">
        <f>RStart30!$T$25</f>
        <v>0.04</v>
      </c>
      <c r="V162" s="1">
        <f t="shared" ref="V162:Y162" si="591">(O162-O161)/$T$25</f>
        <v>3750</v>
      </c>
      <c r="W162" s="1">
        <f t="shared" si="591"/>
        <v>1250</v>
      </c>
      <c r="X162" s="1">
        <f t="shared" si="591"/>
        <v>-2499.99999999999</v>
      </c>
      <c r="Y162" s="1">
        <f t="shared" si="591"/>
        <v>-58125</v>
      </c>
      <c r="AA162">
        <f t="shared" ref="AA162:AD162" si="592">V162-V163</f>
        <v>0</v>
      </c>
      <c r="AB162">
        <f t="shared" si="592"/>
        <v>0</v>
      </c>
      <c r="AC162">
        <f t="shared" si="592"/>
        <v>-624.999999999989</v>
      </c>
      <c r="AD162">
        <f t="shared" si="592"/>
        <v>-11250</v>
      </c>
      <c r="AF162">
        <f t="shared" ref="AF162:AI162" si="593">AA162-AA163</f>
        <v>-2500</v>
      </c>
      <c r="AG162">
        <f t="shared" si="593"/>
        <v>-625</v>
      </c>
      <c r="AH162">
        <f t="shared" si="593"/>
        <v>1.13686837721616e-11</v>
      </c>
      <c r="AI162">
        <f t="shared" si="593"/>
        <v>1250</v>
      </c>
    </row>
    <row r="163" spans="4:30">
      <c r="D163" s="28">
        <f t="shared" si="554"/>
        <v>5.52</v>
      </c>
      <c r="E163" s="32">
        <f>-E306*180/PI()*RStart30!$B$23</f>
        <v>31.8812289064761</v>
      </c>
      <c r="F163" s="32">
        <f>F306*180/PI()*RStart30!$B$23</f>
        <v>5.55528361707164</v>
      </c>
      <c r="G163" s="32">
        <f>G306*180/PI()*RStart30!$B$23</f>
        <v>26.301824682962</v>
      </c>
      <c r="H163" s="32">
        <f>-H306*180/PI()*RStart30!$B$23</f>
        <v>20.6325001193053</v>
      </c>
      <c r="I163" s="58">
        <f t="shared" si="549"/>
        <v>5.52</v>
      </c>
      <c r="J163" s="24">
        <f>-TRUNC(K$3*J$3*(G$3-H$3*SIN((E163+J$9)*PI()/180)-SQRT(I$3^2-(E$3-F$3-H$3*COS((E163+J$9)*PI()/180))^2))/5)</f>
        <v>-48427</v>
      </c>
      <c r="K163" s="24">
        <f>-TRUNC(U$3*T$3*(Q$3-R$3*SIN((F163+K$9)*PI()/180)-SQRT(S$3^2-(O$3-P$3-R$3*COS((F163+K$9)*PI()/180))^2))/5)</f>
        <v>-9359</v>
      </c>
      <c r="L163" s="24">
        <f>-TRUNC(U$3*T$3*(Q$3-R$3*SIN((G163+L$9)*PI()/180)-SQRT(S$3^2-(O$3-P$3-R$3*COS((G163+L$9)*PI()/180))^2))/5)</f>
        <v>-47998</v>
      </c>
      <c r="M163" s="25">
        <f>-TRUNC(K$3*J$3*(G$3-H$3*SIN((H163+M$9)*PI()/180)-SQRT(I$3^2-(E$3-F$3-H$3*COS((H163+M$9)*PI()/180))^2))/5)</f>
        <v>-26355</v>
      </c>
      <c r="N163" s="59">
        <f t="shared" si="492"/>
        <v>5.52</v>
      </c>
      <c r="O163" s="60">
        <f t="shared" si="555"/>
        <v>9099.99999999999</v>
      </c>
      <c r="P163" s="60">
        <f t="shared" si="556"/>
        <v>9349.99999999999</v>
      </c>
      <c r="Q163" s="60">
        <f t="shared" si="557"/>
        <v>-2925</v>
      </c>
      <c r="R163" s="60">
        <f t="shared" si="558"/>
        <v>-14375</v>
      </c>
      <c r="T163" s="1">
        <f>RStart30!$T$25</f>
        <v>0.04</v>
      </c>
      <c r="V163" s="1">
        <f t="shared" ref="V163:Y163" si="594">(O163-O162)/$T$25</f>
        <v>3750</v>
      </c>
      <c r="W163" s="1">
        <f t="shared" si="594"/>
        <v>1250</v>
      </c>
      <c r="X163" s="1">
        <f t="shared" si="594"/>
        <v>-1875</v>
      </c>
      <c r="Y163" s="1">
        <f t="shared" si="594"/>
        <v>-46875</v>
      </c>
      <c r="AA163">
        <f t="shared" ref="AA163:AD163" si="595">V163-V164</f>
        <v>2500</v>
      </c>
      <c r="AB163">
        <f t="shared" si="595"/>
        <v>625</v>
      </c>
      <c r="AC163">
        <f t="shared" si="595"/>
        <v>-625</v>
      </c>
      <c r="AD163">
        <f t="shared" si="595"/>
        <v>-12500</v>
      </c>
    </row>
    <row r="164" spans="4:25">
      <c r="D164" s="28">
        <f t="shared" si="554"/>
        <v>5.56</v>
      </c>
      <c r="E164" s="32">
        <f>-E307*180/PI()*RStart30!$B$23</f>
        <v>31.709199130629</v>
      </c>
      <c r="F164" s="32">
        <f>F307*180/PI()*RStart30!$B$23</f>
        <v>5.33927256954625</v>
      </c>
      <c r="G164" s="32">
        <f>G307*180/PI()*RStart30!$B$23</f>
        <v>26.3630314723846</v>
      </c>
      <c r="H164" s="32">
        <f>-H307*180/PI()*RStart30!$B$23</f>
        <v>20.9878671649738</v>
      </c>
      <c r="I164" s="58">
        <f t="shared" si="549"/>
        <v>5.56</v>
      </c>
      <c r="J164" s="24">
        <f>-TRUNC(K$3*J$3*(G$3-H$3*SIN((E164+J$9)*PI()/180)-SQRT(I$3^2-(E$3-F$3-H$3*COS((E164+J$9)*PI()/180))^2))/5)</f>
        <v>-48061</v>
      </c>
      <c r="K164" s="24">
        <f>-TRUNC(U$3*T$3*(Q$3-R$3*SIN((F164+K$9)*PI()/180)-SQRT(S$3^2-(O$3-P$3-R$3*COS((F164+K$9)*PI()/180))^2))/5)</f>
        <v>-8984</v>
      </c>
      <c r="L164" s="24">
        <f>-TRUNC(U$3*T$3*(Q$3-R$3*SIN((G164+L$9)*PI()/180)-SQRT(S$3^2-(O$3-P$3-R$3*COS((G164+L$9)*PI()/180))^2))/5)</f>
        <v>-48117</v>
      </c>
      <c r="M164" s="25">
        <f>-TRUNC(K$3*J$3*(G$3-H$3*SIN((H164+M$9)*PI()/180)-SQRT(I$3^2-(E$3-F$3-H$3*COS((H164+M$9)*PI()/180))^2))/5)</f>
        <v>-26985</v>
      </c>
      <c r="N164" s="59">
        <f t="shared" si="492"/>
        <v>5.56</v>
      </c>
      <c r="O164" s="60">
        <f t="shared" si="555"/>
        <v>9149.99999999999</v>
      </c>
      <c r="P164" s="60">
        <f t="shared" si="556"/>
        <v>9374.99999999999</v>
      </c>
      <c r="Q164" s="60">
        <f t="shared" si="557"/>
        <v>-2975</v>
      </c>
      <c r="R164" s="60">
        <f t="shared" si="558"/>
        <v>-15750</v>
      </c>
      <c r="T164" s="1">
        <f>RStart30!$T$25</f>
        <v>0.04</v>
      </c>
      <c r="V164" s="1">
        <f t="shared" ref="V164:Y164" si="596">(O164-O163)/$T$25</f>
        <v>1250</v>
      </c>
      <c r="W164" s="1">
        <f t="shared" si="596"/>
        <v>625</v>
      </c>
      <c r="X164" s="1">
        <f t="shared" si="596"/>
        <v>-1250</v>
      </c>
      <c r="Y164" s="1">
        <f t="shared" si="596"/>
        <v>-34375</v>
      </c>
    </row>
    <row r="165" spans="4:25">
      <c r="D165" s="28">
        <f t="shared" si="554"/>
        <v>5.6</v>
      </c>
      <c r="E165" s="32">
        <f>-E308*180/PI()*RStart30!$B$23</f>
        <v>31.5362486116051</v>
      </c>
      <c r="F165" s="32">
        <f>F308*180/PI()*RStart30!$B$23</f>
        <v>5.12277594028949</v>
      </c>
      <c r="G165" s="32">
        <f>G308*180/PI()*RStart30!$B$23</f>
        <v>26.4247032743538</v>
      </c>
      <c r="H165" s="32">
        <f>-H308*180/PI()*RStart30!$B$23</f>
        <v>21.358197805603</v>
      </c>
      <c r="I165" s="58">
        <f t="shared" si="549"/>
        <v>5.6</v>
      </c>
      <c r="J165" s="24">
        <f>-TRUNC(K$3*J$3*(G$3-H$3*SIN((E165+J$9)*PI()/180)-SQRT(I$3^2-(E$3-F$3-H$3*COS((E165+J$9)*PI()/180))^2))/5)</f>
        <v>-47693</v>
      </c>
      <c r="K165" s="24">
        <f>-TRUNC(U$3*T$3*(Q$3-R$3*SIN((F165+K$9)*PI()/180)-SQRT(S$3^2-(O$3-P$3-R$3*COS((F165+K$9)*PI()/180))^2))/5)</f>
        <v>-8610</v>
      </c>
      <c r="L165" s="24">
        <f>-TRUNC(U$3*T$3*(Q$3-R$3*SIN((G165+L$9)*PI()/180)-SQRT(S$3^2-(O$3-P$3-R$3*COS((G165+L$9)*PI()/180))^2))/5)</f>
        <v>-48237</v>
      </c>
      <c r="M165" s="25">
        <f>-TRUNC(K$3*J$3*(G$3-H$3*SIN((H165+M$9)*PI()/180)-SQRT(I$3^2-(E$3-F$3-H$3*COS((H165+M$9)*PI()/180))^2))/5)</f>
        <v>-27647</v>
      </c>
      <c r="N165" s="59">
        <f t="shared" si="492"/>
        <v>5.6</v>
      </c>
      <c r="O165" s="60">
        <f t="shared" si="555"/>
        <v>9199.99999999999</v>
      </c>
      <c r="P165" s="60">
        <f t="shared" si="556"/>
        <v>9349.99999999999</v>
      </c>
      <c r="Q165" s="60">
        <f t="shared" si="557"/>
        <v>-3000</v>
      </c>
      <c r="R165" s="60">
        <f t="shared" si="558"/>
        <v>-16550</v>
      </c>
      <c r="T165" s="1">
        <f>RStart30!$T$25</f>
        <v>0.04</v>
      </c>
      <c r="V165" s="1"/>
      <c r="W165" s="1"/>
      <c r="X165" s="1"/>
      <c r="Y165" s="1"/>
    </row>
    <row r="166" spans="4:25">
      <c r="D166" s="28"/>
      <c r="E166" s="32"/>
      <c r="F166" s="32"/>
      <c r="G166" s="32"/>
      <c r="H166" s="32"/>
      <c r="I166" s="58"/>
      <c r="J166" s="24"/>
      <c r="K166" s="24"/>
      <c r="L166" s="24"/>
      <c r="M166" s="25"/>
      <c r="O166" s="60"/>
      <c r="P166" s="60"/>
      <c r="Q166" s="1"/>
      <c r="R166" s="1"/>
      <c r="T166" s="1"/>
      <c r="V166" s="1"/>
      <c r="W166" s="1"/>
      <c r="X166" s="1"/>
      <c r="Y166" s="1"/>
    </row>
    <row r="167" spans="5:25">
      <c r="E167" s="32"/>
      <c r="F167" s="32"/>
      <c r="G167" s="32"/>
      <c r="H167" s="32"/>
      <c r="T167" s="1"/>
      <c r="V167" s="1"/>
      <c r="W167" s="1"/>
      <c r="X167" s="1"/>
      <c r="Y167" s="1"/>
    </row>
    <row r="168" spans="4:25">
      <c r="D168" s="32">
        <v>-0.365782838</v>
      </c>
      <c r="E168" s="32">
        <v>-0.208760805</v>
      </c>
      <c r="F168" s="32">
        <v>0.306855515</v>
      </c>
      <c r="G168" s="71">
        <v>0.046877644</v>
      </c>
      <c r="H168" s="32">
        <v>-0.365782838</v>
      </c>
      <c r="T168" s="1"/>
      <c r="V168" s="1"/>
      <c r="W168" s="1"/>
      <c r="X168" s="1"/>
      <c r="Y168" s="1"/>
    </row>
    <row r="169" spans="5:25">
      <c r="E169" s="32">
        <v>-0.219481499</v>
      </c>
      <c r="F169" s="32">
        <v>0.309462807</v>
      </c>
      <c r="G169" s="71">
        <v>0.042000632</v>
      </c>
      <c r="H169" s="32">
        <v>-0.361662439</v>
      </c>
      <c r="T169" s="1"/>
      <c r="V169" s="1"/>
      <c r="W169" s="1"/>
      <c r="X169" s="1"/>
      <c r="Y169" s="1"/>
    </row>
    <row r="170" spans="5:25">
      <c r="E170" s="32">
        <v>-0.230190352</v>
      </c>
      <c r="F170" s="32">
        <v>0.311966729</v>
      </c>
      <c r="G170" s="71">
        <v>0.037082358</v>
      </c>
      <c r="H170" s="32">
        <v>-0.357664396</v>
      </c>
      <c r="T170" s="1"/>
      <c r="V170" s="1"/>
      <c r="W170" s="1"/>
      <c r="X170" s="1"/>
      <c r="Y170" s="1"/>
    </row>
    <row r="171" spans="5:25">
      <c r="E171" s="32">
        <v>-0.240873502</v>
      </c>
      <c r="F171" s="32">
        <v>0.314277209</v>
      </c>
      <c r="G171" s="71">
        <v>0.032087616</v>
      </c>
      <c r="H171" s="32">
        <v>-0.353893025</v>
      </c>
      <c r="V171" s="1"/>
      <c r="W171" s="1"/>
      <c r="X171" s="1"/>
      <c r="Y171" s="1"/>
    </row>
    <row r="172" spans="5:8">
      <c r="E172" s="32">
        <v>-0.251515077</v>
      </c>
      <c r="F172" s="32">
        <v>0.316318016</v>
      </c>
      <c r="G172" s="71">
        <v>0.02698748</v>
      </c>
      <c r="H172" s="32">
        <v>-0.350433925</v>
      </c>
    </row>
    <row r="173" spans="5:8">
      <c r="E173" s="32">
        <v>-0.262097429</v>
      </c>
      <c r="F173" s="32">
        <v>0.318026038</v>
      </c>
      <c r="G173" s="71">
        <v>0.021758953</v>
      </c>
      <c r="H173" s="32">
        <v>-0.347355036</v>
      </c>
    </row>
    <row r="174" spans="5:8">
      <c r="E174" s="32">
        <v>-0.272601347</v>
      </c>
      <c r="F174" s="32">
        <v>0.319350552</v>
      </c>
      <c r="G174" s="71">
        <v>0.016384609</v>
      </c>
      <c r="H174" s="32">
        <v>-0.344707702</v>
      </c>
    </row>
    <row r="175" spans="5:8">
      <c r="E175" s="32">
        <v>-0.283006286</v>
      </c>
      <c r="F175" s="32">
        <v>0.320252498</v>
      </c>
      <c r="G175" s="71">
        <v>0.010852244</v>
      </c>
      <c r="H175" s="32">
        <v>-0.342527726</v>
      </c>
    </row>
    <row r="176" spans="5:8">
      <c r="E176" s="32">
        <v>-0.29329059</v>
      </c>
      <c r="F176" s="32">
        <v>0.320703752</v>
      </c>
      <c r="G176" s="71">
        <v>0.005154512</v>
      </c>
      <c r="H176" s="32">
        <v>-0.340836432</v>
      </c>
    </row>
    <row r="177" spans="5:8">
      <c r="E177" s="32">
        <v>-0.30343171</v>
      </c>
      <c r="F177" s="32">
        <v>0.3206864</v>
      </c>
      <c r="G177" s="71">
        <v>-0.000711419</v>
      </c>
      <c r="H177" s="32">
        <v>-0.339641722</v>
      </c>
    </row>
    <row r="178" spans="5:8">
      <c r="E178" s="32">
        <v>-0.313406434</v>
      </c>
      <c r="F178" s="32">
        <v>0.320192011</v>
      </c>
      <c r="G178" s="71">
        <v>-0.006744231</v>
      </c>
      <c r="H178" s="32">
        <v>-0.338939137</v>
      </c>
    </row>
    <row r="179" spans="5:8">
      <c r="E179" s="32">
        <v>-0.323191104</v>
      </c>
      <c r="F179" s="32">
        <v>0.319220907</v>
      </c>
      <c r="G179" s="71">
        <v>-0.012938803</v>
      </c>
      <c r="H179" s="32">
        <v>-0.338712917</v>
      </c>
    </row>
    <row r="180" spans="5:8">
      <c r="E180" s="32">
        <v>-0.332761844</v>
      </c>
      <c r="F180" s="32">
        <v>0.31778144</v>
      </c>
      <c r="G180" s="71">
        <v>-0.019286572</v>
      </c>
      <c r="H180" s="32">
        <v>-0.338937057</v>
      </c>
    </row>
    <row r="181" spans="5:8">
      <c r="E181" s="32">
        <v>-0.34209478</v>
      </c>
      <c r="F181" s="32">
        <v>0.315889265</v>
      </c>
      <c r="G181" s="71">
        <v>-0.025775883</v>
      </c>
      <c r="H181" s="32">
        <v>-0.33957637</v>
      </c>
    </row>
    <row r="182" spans="5:8">
      <c r="E182" s="32">
        <v>-0.351166263</v>
      </c>
      <c r="F182" s="32">
        <v>0.31356661</v>
      </c>
      <c r="G182" s="71">
        <v>-0.032392346</v>
      </c>
      <c r="H182" s="32">
        <v>-0.340587542</v>
      </c>
    </row>
    <row r="183" spans="5:8">
      <c r="E183" s="32">
        <v>-0.359953094</v>
      </c>
      <c r="F183" s="32">
        <v>0.31084155</v>
      </c>
      <c r="G183" s="71">
        <v>-0.039119192</v>
      </c>
      <c r="H183" s="32">
        <v>-0.341920196</v>
      </c>
    </row>
    <row r="184" spans="5:8">
      <c r="E184" s="32">
        <v>-0.368432746</v>
      </c>
      <c r="F184" s="32">
        <v>0.307747284</v>
      </c>
      <c r="G184" s="71">
        <v>-0.045937623</v>
      </c>
      <c r="H184" s="32">
        <v>-0.343517947</v>
      </c>
    </row>
    <row r="185" spans="5:8">
      <c r="E185" s="32">
        <v>-0.376583586</v>
      </c>
      <c r="F185" s="32">
        <v>0.304321402</v>
      </c>
      <c r="G185" s="71">
        <v>-0.052827172</v>
      </c>
      <c r="H185" s="32">
        <v>-0.345319466</v>
      </c>
    </row>
    <row r="186" spans="5:8">
      <c r="E186" s="32">
        <v>-0.384385101</v>
      </c>
      <c r="F186" s="32">
        <v>0.300605163</v>
      </c>
      <c r="G186" s="71">
        <v>-0.059766053</v>
      </c>
      <c r="H186" s="32">
        <v>-0.347259534</v>
      </c>
    </row>
    <row r="187" spans="5:8">
      <c r="E187" s="32">
        <v>-0.391818117</v>
      </c>
      <c r="F187" s="32">
        <v>0.296642766</v>
      </c>
      <c r="G187" s="71">
        <v>-0.06673152</v>
      </c>
      <c r="H187" s="32">
        <v>-0.349270104</v>
      </c>
    </row>
    <row r="188" spans="5:8">
      <c r="E188" s="32">
        <v>-0.398865027</v>
      </c>
      <c r="F188" s="32">
        <v>0.292480623</v>
      </c>
      <c r="G188" s="71">
        <v>-0.073700219</v>
      </c>
      <c r="H188" s="32">
        <v>-0.351281359</v>
      </c>
    </row>
    <row r="189" spans="5:8">
      <c r="E189" s="32">
        <v>-0.405510009</v>
      </c>
      <c r="F189" s="32">
        <v>0.288166632</v>
      </c>
      <c r="G189" s="71">
        <v>-0.080648542</v>
      </c>
      <c r="H189" s="32">
        <v>-0.353222775</v>
      </c>
    </row>
    <row r="190" spans="5:8">
      <c r="E190" s="32">
        <v>-0.411739253</v>
      </c>
      <c r="F190" s="32">
        <v>0.283749451</v>
      </c>
      <c r="G190" s="71">
        <v>-0.087552983</v>
      </c>
      <c r="H190" s="32">
        <v>-0.355024175</v>
      </c>
    </row>
    <row r="191" spans="5:8">
      <c r="E191" s="32">
        <v>-0.417541181</v>
      </c>
      <c r="F191" s="32">
        <v>0.279277772</v>
      </c>
      <c r="G191" s="71">
        <v>-0.094390496</v>
      </c>
      <c r="H191" s="32">
        <v>-0.35661679</v>
      </c>
    </row>
    <row r="192" spans="5:8">
      <c r="E192" s="32">
        <v>-0.422906675</v>
      </c>
      <c r="F192" s="32">
        <v>0.274799591</v>
      </c>
      <c r="G192" s="71">
        <v>-0.101138842</v>
      </c>
      <c r="H192" s="32">
        <v>-0.357934321</v>
      </c>
    </row>
    <row r="193" spans="5:8">
      <c r="E193" s="32">
        <v>-0.427829292</v>
      </c>
      <c r="F193" s="32">
        <v>0.270361482</v>
      </c>
      <c r="G193" s="71">
        <v>-0.107776949</v>
      </c>
      <c r="H193" s="32">
        <v>-0.358913995</v>
      </c>
    </row>
    <row r="194" spans="5:8">
      <c r="E194" s="32">
        <v>-0.432305495</v>
      </c>
      <c r="F194" s="32">
        <v>0.266007874</v>
      </c>
      <c r="G194" s="71">
        <v>-0.114285268</v>
      </c>
      <c r="H194" s="32">
        <v>-0.359497625</v>
      </c>
    </row>
    <row r="195" spans="5:8">
      <c r="E195" s="32">
        <v>-0.436334871</v>
      </c>
      <c r="F195" s="32">
        <v>0.261780319</v>
      </c>
      <c r="G195" s="71">
        <v>-0.120646123</v>
      </c>
      <c r="H195" s="32">
        <v>-0.35963267</v>
      </c>
    </row>
    <row r="196" spans="5:8">
      <c r="E196" s="32">
        <v>-0.439920359</v>
      </c>
      <c r="F196" s="32">
        <v>0.257716767</v>
      </c>
      <c r="G196" s="71">
        <v>-0.126844068</v>
      </c>
      <c r="H196" s="32">
        <v>-0.359273294</v>
      </c>
    </row>
    <row r="197" spans="5:8">
      <c r="E197" s="32">
        <v>-0.443068466</v>
      </c>
      <c r="F197" s="32">
        <v>0.25385084</v>
      </c>
      <c r="G197" s="71">
        <v>-0.132866241</v>
      </c>
      <c r="H197" s="32">
        <v>-0.358381423</v>
      </c>
    </row>
    <row r="198" spans="5:8">
      <c r="E198" s="32">
        <v>-0.445789497</v>
      </c>
      <c r="F198" s="32">
        <v>0.250211105</v>
      </c>
      <c r="G198" s="71">
        <v>-0.138702723</v>
      </c>
      <c r="H198" s="32">
        <v>-0.35692781</v>
      </c>
    </row>
    <row r="199" spans="5:8">
      <c r="E199" s="32">
        <v>-0.448097773</v>
      </c>
      <c r="F199" s="32">
        <v>0.246820343</v>
      </c>
      <c r="G199" s="71">
        <v>-0.144346885</v>
      </c>
      <c r="H199" s="32">
        <v>-0.354893088</v>
      </c>
    </row>
    <row r="200" spans="5:8">
      <c r="E200" s="32">
        <v>-0.450011858</v>
      </c>
      <c r="F200" s="32">
        <v>0.243694831</v>
      </c>
      <c r="G200" s="71">
        <v>-0.149795747</v>
      </c>
      <c r="H200" s="32">
        <v>-0.35226883</v>
      </c>
    </row>
    <row r="201" spans="5:8">
      <c r="E201" s="32">
        <v>-0.451554779</v>
      </c>
      <c r="F201" s="32">
        <v>0.240843605</v>
      </c>
      <c r="G201" s="71">
        <v>-0.155050335</v>
      </c>
      <c r="H201" s="32">
        <v>-0.349058615</v>
      </c>
    </row>
    <row r="202" spans="5:8">
      <c r="E202" s="32">
        <v>-0.452754251</v>
      </c>
      <c r="F202" s="32">
        <v>0.238267741</v>
      </c>
      <c r="G202" s="71">
        <v>-0.160116031</v>
      </c>
      <c r="H202" s="32">
        <v>-0.345279078</v>
      </c>
    </row>
    <row r="203" spans="5:8">
      <c r="E203" s="32">
        <v>-0.4536429</v>
      </c>
      <c r="F203" s="32">
        <v>0.235959621</v>
      </c>
      <c r="G203" s="71">
        <v>-0.165002929</v>
      </c>
      <c r="H203" s="32">
        <v>-0.340960974</v>
      </c>
    </row>
    <row r="204" spans="5:8">
      <c r="E204" s="32">
        <v>-0.454258485</v>
      </c>
      <c r="F204" s="32">
        <v>0.233902215</v>
      </c>
      <c r="G204" s="71">
        <v>-0.169726192</v>
      </c>
      <c r="H204" s="32">
        <v>-0.336150239</v>
      </c>
    </row>
    <row r="205" spans="5:8">
      <c r="E205" s="32">
        <v>-0.454644119</v>
      </c>
      <c r="F205" s="32">
        <v>0.232068344</v>
      </c>
      <c r="G205" s="71">
        <v>-0.174306404</v>
      </c>
      <c r="H205" s="32">
        <v>-0.330909045</v>
      </c>
    </row>
    <row r="206" spans="5:8">
      <c r="E206" s="32">
        <v>-0.4548485</v>
      </c>
      <c r="F206" s="32">
        <v>0.230419962</v>
      </c>
      <c r="G206" s="71">
        <v>-0.178769926</v>
      </c>
      <c r="H206" s="32">
        <v>-0.32531686</v>
      </c>
    </row>
    <row r="207" spans="5:8">
      <c r="E207" s="32">
        <v>-0.454926124</v>
      </c>
      <c r="F207" s="32">
        <v>0.228907423</v>
      </c>
      <c r="G207" s="71">
        <v>-0.18314925</v>
      </c>
      <c r="H207" s="32">
        <v>-0.319471513</v>
      </c>
    </row>
    <row r="208" spans="5:8">
      <c r="E208" s="32">
        <v>-0.454937515</v>
      </c>
      <c r="F208" s="32">
        <v>0.227468757</v>
      </c>
      <c r="G208" s="71">
        <v>-0.187483355</v>
      </c>
      <c r="H208" s="32">
        <v>-0.313490243</v>
      </c>
    </row>
    <row r="209" spans="5:8">
      <c r="E209" s="32">
        <v>-0.454939643</v>
      </c>
      <c r="F209" s="32">
        <v>0.226044115</v>
      </c>
      <c r="G209" s="71">
        <v>-0.191768722</v>
      </c>
      <c r="H209" s="32">
        <v>-0.307533608</v>
      </c>
    </row>
    <row r="210" spans="5:8">
      <c r="E210" s="32">
        <v>-0.454954258</v>
      </c>
      <c r="F210" s="32">
        <v>0.224625155</v>
      </c>
      <c r="G210" s="71">
        <v>-0.195817642</v>
      </c>
      <c r="H210" s="32">
        <v>-0.301858042</v>
      </c>
    </row>
    <row r="211" spans="5:8">
      <c r="E211" s="32">
        <v>-0.454993086</v>
      </c>
      <c r="F211" s="32">
        <v>0.223217192</v>
      </c>
      <c r="G211" s="71">
        <v>-0.19941646</v>
      </c>
      <c r="H211" s="32">
        <v>-0.29671855</v>
      </c>
    </row>
    <row r="212" spans="5:8">
      <c r="E212" s="32">
        <v>-0.455067034</v>
      </c>
      <c r="F212" s="32">
        <v>0.221825146</v>
      </c>
      <c r="G212" s="71">
        <v>-0.202375564</v>
      </c>
      <c r="H212" s="32">
        <v>-0.292342575</v>
      </c>
    </row>
    <row r="213" spans="5:8">
      <c r="E213" s="32">
        <v>-0.455186215</v>
      </c>
      <c r="F213" s="32">
        <v>0.220453551</v>
      </c>
      <c r="G213" s="71">
        <v>-0.204528483</v>
      </c>
      <c r="H213" s="32">
        <v>-0.288930938</v>
      </c>
    </row>
    <row r="214" spans="5:8">
      <c r="E214" s="32">
        <v>-0.455359959</v>
      </c>
      <c r="F214" s="32">
        <v>0.219106565</v>
      </c>
      <c r="G214" s="71">
        <v>-0.20573099</v>
      </c>
      <c r="H214" s="32">
        <v>-0.286658798</v>
      </c>
    </row>
    <row r="215" spans="5:8">
      <c r="E215" s="32">
        <v>-0.455596833</v>
      </c>
      <c r="F215" s="32">
        <v>0.217787978</v>
      </c>
      <c r="G215" s="71">
        <v>-0.205860198</v>
      </c>
      <c r="H215" s="32">
        <v>-0.285676593</v>
      </c>
    </row>
    <row r="216" spans="5:8">
      <c r="E216" s="32">
        <v>-0.455904662</v>
      </c>
      <c r="F216" s="32">
        <v>0.216501223</v>
      </c>
      <c r="G216" s="71">
        <v>-0.204813658</v>
      </c>
      <c r="H216" s="32">
        <v>-0.286110996</v>
      </c>
    </row>
    <row r="217" spans="5:8">
      <c r="E217" s="32">
        <v>-0.456290542</v>
      </c>
      <c r="F217" s="32">
        <v>0.215249379</v>
      </c>
      <c r="G217" s="71">
        <v>-0.202508463</v>
      </c>
      <c r="H217" s="32">
        <v>-0.288065861</v>
      </c>
    </row>
    <row r="218" spans="5:8">
      <c r="E218" s="32">
        <v>-0.456760859</v>
      </c>
      <c r="F218" s="32">
        <v>0.214035188</v>
      </c>
      <c r="G218" s="71">
        <v>-0.19888034</v>
      </c>
      <c r="H218" s="32">
        <v>-0.291623176</v>
      </c>
    </row>
    <row r="219" spans="5:8">
      <c r="E219" s="32">
        <v>-0.45732131</v>
      </c>
      <c r="F219" s="32">
        <v>0.212861055</v>
      </c>
      <c r="G219" s="71">
        <v>-0.193882755</v>
      </c>
      <c r="H219" s="32">
        <v>-0.296844009</v>
      </c>
    </row>
    <row r="220" spans="5:8">
      <c r="E220" s="32">
        <v>-0.457976916</v>
      </c>
      <c r="F220" s="32">
        <v>0.211729065</v>
      </c>
      <c r="G220" s="71">
        <v>-0.18748601</v>
      </c>
      <c r="H220" s="32">
        <v>-0.303769462</v>
      </c>
    </row>
    <row r="221" spans="5:8">
      <c r="E221" s="32">
        <v>-0.458732043</v>
      </c>
      <c r="F221" s="32">
        <v>0.210640987</v>
      </c>
      <c r="G221" s="71">
        <v>-0.179676342</v>
      </c>
      <c r="H221" s="32">
        <v>-0.312421618</v>
      </c>
    </row>
    <row r="222" spans="5:8">
      <c r="E222" s="32">
        <v>-0.459590419</v>
      </c>
      <c r="F222" s="32">
        <v>0.209598282</v>
      </c>
      <c r="G222" s="71">
        <v>-0.170455019</v>
      </c>
      <c r="H222" s="32">
        <v>-0.322804491</v>
      </c>
    </row>
    <row r="223" spans="5:8">
      <c r="E223" s="32">
        <v>-0.46055515</v>
      </c>
      <c r="F223" s="32">
        <v>0.208602116</v>
      </c>
      <c r="G223" s="71">
        <v>-0.159837446</v>
      </c>
      <c r="H223" s="32">
        <v>-0.334904977</v>
      </c>
    </row>
    <row r="224" spans="5:8">
      <c r="E224" s="32">
        <v>-0.46162874</v>
      </c>
      <c r="F224" s="32">
        <v>0.207653366</v>
      </c>
      <c r="G224" s="71">
        <v>-0.147852257</v>
      </c>
      <c r="H224" s="32">
        <v>-0.348693803</v>
      </c>
    </row>
    <row r="225" spans="5:8">
      <c r="E225" s="32">
        <v>-0.462813109</v>
      </c>
      <c r="F225" s="32">
        <v>0.206752627</v>
      </c>
      <c r="G225" s="71">
        <v>-0.134540418</v>
      </c>
      <c r="H225" s="32">
        <v>-0.364126477</v>
      </c>
    </row>
    <row r="226" spans="5:8">
      <c r="E226" s="32">
        <v>-0.464109609</v>
      </c>
      <c r="F226" s="32">
        <v>0.205900227</v>
      </c>
      <c r="G226" s="71">
        <v>-0.119954326</v>
      </c>
      <c r="H226" s="32">
        <v>-0.381144239</v>
      </c>
    </row>
    <row r="227" spans="5:8">
      <c r="E227" s="32">
        <v>-0.465519042</v>
      </c>
      <c r="F227" s="32">
        <v>0.205096229</v>
      </c>
      <c r="G227" s="71">
        <v>-0.104156906</v>
      </c>
      <c r="H227" s="32">
        <v>-0.399675009</v>
      </c>
    </row>
    <row r="228" spans="5:8">
      <c r="E228" s="32">
        <v>-0.467041679</v>
      </c>
      <c r="F228" s="32">
        <v>0.204340442</v>
      </c>
      <c r="G228" s="71">
        <v>-0.08722071</v>
      </c>
      <c r="H228" s="32">
        <v>-0.419634336</v>
      </c>
    </row>
    <row r="229" spans="5:8">
      <c r="E229" s="32">
        <v>-0.468677275</v>
      </c>
      <c r="F229" s="32">
        <v>0.203632434</v>
      </c>
      <c r="G229" s="71">
        <v>-0.069227019</v>
      </c>
      <c r="H229" s="32">
        <v>-0.440926352</v>
      </c>
    </row>
    <row r="230" spans="5:8">
      <c r="E230" s="32">
        <v>-0.470425093</v>
      </c>
      <c r="F230" s="32">
        <v>0.202971533</v>
      </c>
      <c r="G230" s="71">
        <v>-0.050264939</v>
      </c>
      <c r="H230" s="32">
        <v>-0.463444717</v>
      </c>
    </row>
    <row r="231" spans="5:8">
      <c r="E231" s="32">
        <v>-0.472283913</v>
      </c>
      <c r="F231" s="32">
        <v>0.202356844</v>
      </c>
      <c r="G231" s="71">
        <v>-0.030430502</v>
      </c>
      <c r="H231" s="32">
        <v>-0.487073573</v>
      </c>
    </row>
    <row r="232" spans="5:8">
      <c r="E232" s="32">
        <v>-0.474252056</v>
      </c>
      <c r="F232" s="32">
        <v>0.201787251</v>
      </c>
      <c r="G232" s="71">
        <v>-0.009825764</v>
      </c>
      <c r="H232" s="32">
        <v>-0.51168849</v>
      </c>
    </row>
    <row r="233" spans="5:8">
      <c r="E233" s="32">
        <v>-0.476327401</v>
      </c>
      <c r="F233" s="32">
        <v>0.20126143</v>
      </c>
      <c r="G233" s="71">
        <v>0.011442096</v>
      </c>
      <c r="H233" s="32">
        <v>-0.537157418</v>
      </c>
    </row>
    <row r="234" spans="5:8">
      <c r="E234" s="32">
        <v>-0.4785074</v>
      </c>
      <c r="F234" s="32">
        <v>0.200777855</v>
      </c>
      <c r="G234" s="71">
        <v>0.033261677</v>
      </c>
      <c r="H234" s="32">
        <v>-0.563341638</v>
      </c>
    </row>
    <row r="235" spans="5:8">
      <c r="E235" s="32">
        <v>-0.480789099</v>
      </c>
      <c r="F235" s="32">
        <v>0.200334811</v>
      </c>
      <c r="G235" s="71">
        <v>0.055518257</v>
      </c>
      <c r="H235" s="32">
        <v>-0.590096709</v>
      </c>
    </row>
    <row r="236" spans="5:8">
      <c r="E236" s="32">
        <v>-0.483169152</v>
      </c>
      <c r="F236" s="32">
        <v>0.199930397</v>
      </c>
      <c r="G236" s="71">
        <v>0.078094692</v>
      </c>
      <c r="H236" s="32">
        <v>-0.617273418</v>
      </c>
    </row>
    <row r="237" spans="5:8">
      <c r="E237" s="32">
        <v>-0.485643845</v>
      </c>
      <c r="F237" s="32">
        <v>0.19956254</v>
      </c>
      <c r="G237" s="71">
        <v>0.10087232</v>
      </c>
      <c r="H237" s="32">
        <v>-0.644718734</v>
      </c>
    </row>
    <row r="238" spans="5:8">
      <c r="E238" s="32">
        <v>-0.488209105</v>
      </c>
      <c r="F238" s="32">
        <v>0.199229001</v>
      </c>
      <c r="G238" s="71">
        <v>0.12373186</v>
      </c>
      <c r="H238" s="32">
        <v>-0.672276752</v>
      </c>
    </row>
    <row r="239" spans="5:8">
      <c r="E239" s="32">
        <v>-0.490860525</v>
      </c>
      <c r="F239" s="32">
        <v>0.198927384</v>
      </c>
      <c r="G239" s="71">
        <v>0.146554315</v>
      </c>
      <c r="H239" s="32">
        <v>-0.699789646</v>
      </c>
    </row>
    <row r="240" spans="5:8">
      <c r="E240" s="32">
        <v>-0.49359338</v>
      </c>
      <c r="F240" s="32">
        <v>0.198655146</v>
      </c>
      <c r="G240" s="71">
        <v>0.169221869</v>
      </c>
      <c r="H240" s="32">
        <v>-0.727098621</v>
      </c>
    </row>
    <row r="241" spans="5:8">
      <c r="E241" s="32">
        <v>-0.496402642</v>
      </c>
      <c r="F241" s="32">
        <v>0.198409604</v>
      </c>
      <c r="G241" s="71">
        <v>0.191618793</v>
      </c>
      <c r="H241" s="32">
        <v>-0.754044856</v>
      </c>
    </row>
    <row r="242" spans="5:8">
      <c r="E242" s="32">
        <v>-0.499283001</v>
      </c>
      <c r="F242" s="32">
        <v>0.198187946</v>
      </c>
      <c r="G242" s="71">
        <v>0.213632342</v>
      </c>
      <c r="H242" s="32">
        <v>-0.780470462</v>
      </c>
    </row>
    <row r="243" spans="5:8">
      <c r="E243" s="32">
        <v>-0.502228882</v>
      </c>
      <c r="F243" s="32">
        <v>0.197987237</v>
      </c>
      <c r="G243" s="71">
        <v>0.235153657</v>
      </c>
      <c r="H243" s="32">
        <v>-0.806219425</v>
      </c>
    </row>
    <row r="244" spans="5:8">
      <c r="E244" s="32">
        <v>-0.50523446</v>
      </c>
      <c r="F244" s="32">
        <v>0.197804433</v>
      </c>
      <c r="G244" s="71">
        <v>0.256078668</v>
      </c>
      <c r="H244" s="32">
        <v>-0.83113856</v>
      </c>
    </row>
    <row r="245" spans="5:8">
      <c r="E245" s="32">
        <v>-0.508293682</v>
      </c>
      <c r="F245" s="32">
        <v>0.197636382</v>
      </c>
      <c r="G245" s="71">
        <v>0.276308993</v>
      </c>
      <c r="H245" s="32">
        <v>-0.85507846</v>
      </c>
    </row>
    <row r="246" spans="5:8">
      <c r="E246" s="32">
        <v>-0.511400283</v>
      </c>
      <c r="F246" s="32">
        <v>0.19747984</v>
      </c>
      <c r="G246" s="71">
        <v>0.295752838</v>
      </c>
      <c r="H246" s="32">
        <v>-0.877894445</v>
      </c>
    </row>
    <row r="247" spans="5:8">
      <c r="E247" s="32">
        <v>-0.514547801</v>
      </c>
      <c r="F247" s="32">
        <v>0.197331474</v>
      </c>
      <c r="G247" s="71">
        <v>0.3143259</v>
      </c>
      <c r="H247" s="32">
        <v>-0.89944751</v>
      </c>
    </row>
    <row r="248" spans="5:8">
      <c r="E248" s="32">
        <v>-0.5177296</v>
      </c>
      <c r="F248" s="32">
        <v>0.197187878</v>
      </c>
      <c r="G248" s="71">
        <v>0.331952269</v>
      </c>
      <c r="H248" s="32">
        <v>-0.919605281</v>
      </c>
    </row>
    <row r="249" spans="5:8">
      <c r="E249" s="32">
        <v>-0.520938884</v>
      </c>
      <c r="F249" s="32">
        <v>0.197045572</v>
      </c>
      <c r="G249" s="71">
        <v>0.348565324</v>
      </c>
      <c r="H249" s="32">
        <v>-0.938242958</v>
      </c>
    </row>
    <row r="250" spans="5:8">
      <c r="E250" s="32">
        <v>-0.524168715</v>
      </c>
      <c r="F250" s="32">
        <v>0.196901022</v>
      </c>
      <c r="G250" s="71">
        <v>0.364108641</v>
      </c>
      <c r="H250" s="32">
        <v>-0.955244268</v>
      </c>
    </row>
    <row r="251" spans="5:8">
      <c r="E251" s="32">
        <v>-0.527412033</v>
      </c>
      <c r="F251" s="32">
        <v>0.196750638</v>
      </c>
      <c r="G251" s="71">
        <v>0.378536886</v>
      </c>
      <c r="H251" s="32">
        <v>-0.970502414</v>
      </c>
    </row>
    <row r="252" spans="5:8">
      <c r="E252" s="32">
        <v>-0.530661671</v>
      </c>
      <c r="F252" s="32">
        <v>0.196590792</v>
      </c>
      <c r="G252" s="71">
        <v>0.391816724</v>
      </c>
      <c r="H252" s="32">
        <v>-0.983921028</v>
      </c>
    </row>
    <row r="253" spans="5:8">
      <c r="E253" s="32">
        <v>-0.533910373</v>
      </c>
      <c r="F253" s="32">
        <v>0.196417818</v>
      </c>
      <c r="G253" s="71">
        <v>0.403927714</v>
      </c>
      <c r="H253" s="32">
        <v>-0.995415115</v>
      </c>
    </row>
    <row r="254" spans="5:8">
      <c r="E254" s="32">
        <v>-0.537150817</v>
      </c>
      <c r="F254" s="32">
        <v>0.196228031</v>
      </c>
      <c r="G254" s="71">
        <v>0.414863211</v>
      </c>
      <c r="H254" s="32">
        <v>-1.004912007</v>
      </c>
    </row>
    <row r="255" spans="5:8">
      <c r="E255" s="32">
        <v>-0.540375623</v>
      </c>
      <c r="F255" s="32">
        <v>0.196017726</v>
      </c>
      <c r="G255" s="71">
        <v>0.424631272</v>
      </c>
      <c r="H255" s="32">
        <v>-1.012352312</v>
      </c>
    </row>
    <row r="256" spans="5:8">
      <c r="E256" s="32">
        <v>-0.543577381</v>
      </c>
      <c r="F256" s="32">
        <v>0.195783192</v>
      </c>
      <c r="G256" s="71">
        <v>0.433255549</v>
      </c>
      <c r="H256" s="32">
        <v>-1.017690864</v>
      </c>
    </row>
    <row r="257" spans="5:8">
      <c r="E257" s="32">
        <v>-0.54674866</v>
      </c>
      <c r="F257" s="32">
        <v>0.195520721</v>
      </c>
      <c r="G257" s="71">
        <v>0.440776195</v>
      </c>
      <c r="H257" s="32">
        <v>-1.020897671</v>
      </c>
    </row>
    <row r="258" spans="5:8">
      <c r="E258" s="32">
        <v>-0.549882033</v>
      </c>
      <c r="F258" s="32">
        <v>0.195226616</v>
      </c>
      <c r="G258" s="71">
        <v>0.447250766</v>
      </c>
      <c r="H258" s="32">
        <v>-1.021958867</v>
      </c>
    </row>
    <row r="259" spans="5:8">
      <c r="E259" s="32">
        <v>-0.55297009</v>
      </c>
      <c r="F259" s="32">
        <v>0.194897196</v>
      </c>
      <c r="G259" s="71">
        <v>0.452754138</v>
      </c>
      <c r="H259" s="32">
        <v>-1.020877531</v>
      </c>
    </row>
    <row r="260" spans="5:8">
      <c r="E260" s="32">
        <v>-0.556005456</v>
      </c>
      <c r="F260" s="32">
        <v>0.194528812</v>
      </c>
      <c r="G260" s="71">
        <v>0.457368512</v>
      </c>
      <c r="H260" s="32">
        <v>-1.01767296</v>
      </c>
    </row>
    <row r="261" spans="5:8">
      <c r="E261" s="32">
        <v>-0.558980814</v>
      </c>
      <c r="F261" s="32">
        <v>0.194117851</v>
      </c>
      <c r="G261" s="71">
        <v>0.461172981</v>
      </c>
      <c r="H261" s="32">
        <v>-1.012378964</v>
      </c>
    </row>
    <row r="262" spans="5:8">
      <c r="E262" s="32">
        <v>-0.561888914</v>
      </c>
      <c r="F262" s="32">
        <v>0.193660745</v>
      </c>
      <c r="G262" s="71">
        <v>0.46424265</v>
      </c>
      <c r="H262" s="32">
        <v>-1.005042917</v>
      </c>
    </row>
    <row r="263" spans="5:8">
      <c r="E263" s="32">
        <v>-0.564722599</v>
      </c>
      <c r="F263" s="32">
        <v>0.193153982</v>
      </c>
      <c r="G263" s="71">
        <v>0.466648728</v>
      </c>
      <c r="H263" s="32">
        <v>-0.995724923</v>
      </c>
    </row>
    <row r="264" spans="5:8">
      <c r="E264" s="32">
        <v>-0.567474817</v>
      </c>
      <c r="F264" s="32">
        <v>0.192594112</v>
      </c>
      <c r="G264" s="71">
        <v>0.468458627</v>
      </c>
      <c r="H264" s="32">
        <v>-0.984496973</v>
      </c>
    </row>
    <row r="265" spans="5:8">
      <c r="E265" s="32">
        <v>-0.570138642</v>
      </c>
      <c r="F265" s="32">
        <v>0.191977758</v>
      </c>
      <c r="G265" s="71">
        <v>0.469736044</v>
      </c>
      <c r="H265" s="32">
        <v>-0.971442103</v>
      </c>
    </row>
    <row r="266" spans="5:8">
      <c r="E266" s="32">
        <v>-0.572707291</v>
      </c>
      <c r="F266" s="32">
        <v>0.191301624</v>
      </c>
      <c r="G266" s="71">
        <v>0.470541064</v>
      </c>
      <c r="H266" s="32">
        <v>-0.956653552</v>
      </c>
    </row>
    <row r="267" spans="5:8">
      <c r="E267" s="32">
        <v>-0.575174142</v>
      </c>
      <c r="F267" s="32">
        <v>0.190562503</v>
      </c>
      <c r="G267" s="71">
        <v>0.470930244</v>
      </c>
      <c r="H267" s="32">
        <v>-0.940233926</v>
      </c>
    </row>
    <row r="268" spans="5:8">
      <c r="E268" s="32">
        <v>-0.57753275</v>
      </c>
      <c r="F268" s="32">
        <v>0.18975729</v>
      </c>
      <c r="G268" s="71">
        <v>0.47095671</v>
      </c>
      <c r="H268" s="32">
        <v>-0.922294352</v>
      </c>
    </row>
    <row r="269" spans="5:8">
      <c r="E269" s="32">
        <v>-0.579776866</v>
      </c>
      <c r="F269" s="32">
        <v>0.188882982</v>
      </c>
      <c r="G269" s="71">
        <v>0.470670248</v>
      </c>
      <c r="H269" s="32">
        <v>-0.902953641</v>
      </c>
    </row>
    <row r="270" spans="5:8">
      <c r="E270" s="32">
        <v>-0.581900455</v>
      </c>
      <c r="F270" s="32">
        <v>0.187936697</v>
      </c>
      <c r="G270" s="71">
        <v>0.470117397</v>
      </c>
      <c r="H270" s="32">
        <v>-0.882337444</v>
      </c>
    </row>
    <row r="271" spans="5:8">
      <c r="E271" s="32">
        <v>-0.583897715</v>
      </c>
      <c r="F271" s="32">
        <v>0.186915676</v>
      </c>
      <c r="G271" s="71">
        <v>0.469341539</v>
      </c>
      <c r="H271" s="32">
        <v>-0.860577412</v>
      </c>
    </row>
    <row r="272" spans="5:8">
      <c r="E272" s="32">
        <v>-0.585763091</v>
      </c>
      <c r="F272" s="32">
        <v>0.185817293</v>
      </c>
      <c r="G272" s="71">
        <v>0.468382995</v>
      </c>
      <c r="H272" s="32">
        <v>-0.837810359</v>
      </c>
    </row>
    <row r="273" spans="5:8">
      <c r="E273" s="32">
        <v>-0.587491297</v>
      </c>
      <c r="F273" s="32">
        <v>0.184639067</v>
      </c>
      <c r="G273" s="71">
        <v>0.467279115</v>
      </c>
      <c r="H273" s="32">
        <v>-0.814177414</v>
      </c>
    </row>
    <row r="274" spans="5:8">
      <c r="E274" s="32">
        <v>-0.58907733</v>
      </c>
      <c r="F274" s="32">
        <v>0.183378667</v>
      </c>
      <c r="G274" s="71">
        <v>0.46606437</v>
      </c>
      <c r="H274" s="32">
        <v>-0.789823187</v>
      </c>
    </row>
    <row r="275" spans="5:8">
      <c r="E275" s="32">
        <v>-0.590516491</v>
      </c>
      <c r="F275" s="32">
        <v>0.182033922</v>
      </c>
      <c r="G275" s="71">
        <v>0.464770446</v>
      </c>
      <c r="H275" s="32">
        <v>-0.764894923</v>
      </c>
    </row>
    <row r="276" spans="5:8">
      <c r="E276" s="32">
        <v>-0.5918044</v>
      </c>
      <c r="F276" s="32">
        <v>0.180602831</v>
      </c>
      <c r="G276" s="71">
        <v>0.463426337</v>
      </c>
      <c r="H276" s="32">
        <v>-0.739541665</v>
      </c>
    </row>
    <row r="277" spans="5:8">
      <c r="E277" s="32">
        <v>-0.592937015</v>
      </c>
      <c r="F277" s="32">
        <v>0.17908357</v>
      </c>
      <c r="G277" s="71">
        <v>0.462058433</v>
      </c>
      <c r="H277" s="32">
        <v>-0.71391341</v>
      </c>
    </row>
    <row r="278" spans="5:8">
      <c r="E278" s="32">
        <v>-0.593910652</v>
      </c>
      <c r="F278" s="32">
        <v>0.177474503</v>
      </c>
      <c r="G278" s="71">
        <v>0.460690616</v>
      </c>
      <c r="H278" s="32">
        <v>-0.688160272</v>
      </c>
    </row>
    <row r="279" spans="5:8">
      <c r="E279" s="32">
        <v>-0.594721999</v>
      </c>
      <c r="F279" s="32">
        <v>0.175774186</v>
      </c>
      <c r="G279" s="71">
        <v>0.459344354</v>
      </c>
      <c r="H279" s="32">
        <v>-0.662431635</v>
      </c>
    </row>
    <row r="280" spans="5:8">
      <c r="E280" s="32">
        <v>-0.595368133</v>
      </c>
      <c r="F280" s="32">
        <v>0.173981385</v>
      </c>
      <c r="G280" s="71">
        <v>0.458038789</v>
      </c>
      <c r="H280" s="32">
        <v>-0.636875319</v>
      </c>
    </row>
    <row r="281" spans="5:8">
      <c r="E281" s="32">
        <v>-0.595846544</v>
      </c>
      <c r="F281" s="32">
        <v>0.172095073</v>
      </c>
      <c r="G281" s="71">
        <v>0.45679083</v>
      </c>
      <c r="H281" s="32">
        <v>-0.611636735</v>
      </c>
    </row>
    <row r="282" spans="5:8">
      <c r="E282" s="32">
        <v>-0.596155147</v>
      </c>
      <c r="F282" s="32">
        <v>0.170114449</v>
      </c>
      <c r="G282" s="71">
        <v>0.455615251</v>
      </c>
      <c r="H282" s="32">
        <v>-0.586858046</v>
      </c>
    </row>
    <row r="283" spans="5:8">
      <c r="E283" s="32">
        <v>-0.596292301</v>
      </c>
      <c r="F283" s="32">
        <v>0.168038941</v>
      </c>
      <c r="G283" s="71">
        <v>0.454524775</v>
      </c>
      <c r="H283" s="32">
        <v>-0.562677325</v>
      </c>
    </row>
    <row r="284" spans="5:8">
      <c r="E284" s="32">
        <v>-0.596256827</v>
      </c>
      <c r="F284" s="32">
        <v>0.165868217</v>
      </c>
      <c r="G284" s="71">
        <v>0.453530173</v>
      </c>
      <c r="H284" s="32">
        <v>-0.539227712</v>
      </c>
    </row>
    <row r="285" spans="5:8">
      <c r="E285" s="32">
        <v>-0.596048029</v>
      </c>
      <c r="F285" s="32">
        <v>0.163602192</v>
      </c>
      <c r="G285" s="71">
        <v>0.452640352</v>
      </c>
      <c r="H285" s="32">
        <v>-0.516636581</v>
      </c>
    </row>
    <row r="286" spans="5:8">
      <c r="E286" s="32">
        <v>-0.595665704</v>
      </c>
      <c r="F286" s="32">
        <v>0.16124104</v>
      </c>
      <c r="G286" s="71">
        <v>0.45186245</v>
      </c>
      <c r="H286" s="32">
        <v>-0.495024689</v>
      </c>
    </row>
    <row r="287" spans="5:8">
      <c r="E287" s="32">
        <v>-0.595110169</v>
      </c>
      <c r="F287" s="32">
        <v>0.1587852</v>
      </c>
      <c r="G287" s="71">
        <v>0.451201927</v>
      </c>
      <c r="H287" s="32">
        <v>-0.474505341</v>
      </c>
    </row>
    <row r="288" spans="5:8">
      <c r="E288" s="32">
        <v>-0.594382271</v>
      </c>
      <c r="F288" s="32">
        <v>0.156235385</v>
      </c>
      <c r="G288" s="71">
        <v>0.45066266</v>
      </c>
      <c r="H288" s="32">
        <v>-0.455183551</v>
      </c>
    </row>
    <row r="289" spans="5:8">
      <c r="E289" s="32">
        <v>-0.593483411</v>
      </c>
      <c r="F289" s="32">
        <v>0.153592592</v>
      </c>
      <c r="G289" s="71">
        <v>0.450247029</v>
      </c>
      <c r="H289" s="32">
        <v>-0.437155194</v>
      </c>
    </row>
    <row r="290" spans="5:8">
      <c r="E290" s="32">
        <v>-0.592415556</v>
      </c>
      <c r="F290" s="32">
        <v>0.150858111</v>
      </c>
      <c r="G290" s="71">
        <v>0.449956019</v>
      </c>
      <c r="H290" s="32">
        <v>-0.420506173</v>
      </c>
    </row>
    <row r="291" spans="5:8">
      <c r="E291" s="32">
        <v>-0.59118126</v>
      </c>
      <c r="F291" s="32">
        <v>0.148033531</v>
      </c>
      <c r="G291" s="71">
        <v>0.449789302</v>
      </c>
      <c r="H291" s="32">
        <v>-0.405311572</v>
      </c>
    </row>
    <row r="292" spans="5:8">
      <c r="E292" s="32">
        <v>-0.589783684</v>
      </c>
      <c r="F292" s="32">
        <v>0.145120753</v>
      </c>
      <c r="G292" s="71">
        <v>0.449745337</v>
      </c>
      <c r="H292" s="32">
        <v>-0.391634819</v>
      </c>
    </row>
    <row r="293" spans="5:8">
      <c r="E293" s="32">
        <v>-0.588226608</v>
      </c>
      <c r="F293" s="32">
        <v>0.142121996</v>
      </c>
      <c r="G293" s="71">
        <v>0.449821459</v>
      </c>
      <c r="H293" s="32">
        <v>-0.379526844</v>
      </c>
    </row>
    <row r="294" spans="5:8">
      <c r="E294" s="32">
        <v>-0.586514452</v>
      </c>
      <c r="F294" s="32">
        <v>0.139039806</v>
      </c>
      <c r="G294" s="71">
        <v>0.450013972</v>
      </c>
      <c r="H294" s="32">
        <v>-0.369025237</v>
      </c>
    </row>
    <row r="295" spans="5:8">
      <c r="E295" s="32">
        <v>-0.584652296</v>
      </c>
      <c r="F295" s="32">
        <v>0.135877065</v>
      </c>
      <c r="G295" s="71">
        <v>0.450318242</v>
      </c>
      <c r="H295" s="32">
        <v>-0.360153408</v>
      </c>
    </row>
    <row r="296" spans="5:8">
      <c r="E296" s="32">
        <v>-0.582645892</v>
      </c>
      <c r="F296" s="32">
        <v>0.132637001</v>
      </c>
      <c r="G296" s="71">
        <v>0.450728787</v>
      </c>
      <c r="H296" s="32">
        <v>-0.352919749</v>
      </c>
    </row>
    <row r="297" spans="5:8">
      <c r="E297" s="32">
        <v>-0.580501688</v>
      </c>
      <c r="F297" s="32">
        <v>0.129323196</v>
      </c>
      <c r="G297" s="71">
        <v>0.451239373</v>
      </c>
      <c r="H297" s="32">
        <v>-0.347316787</v>
      </c>
    </row>
    <row r="298" spans="5:8">
      <c r="E298" s="32">
        <v>-0.57822684</v>
      </c>
      <c r="F298" s="32">
        <v>0.125939593</v>
      </c>
      <c r="G298" s="71">
        <v>0.451843105</v>
      </c>
      <c r="H298" s="32">
        <v>-0.343320349</v>
      </c>
    </row>
    <row r="299" spans="5:8">
      <c r="E299" s="32">
        <v>-0.575829236</v>
      </c>
      <c r="F299" s="32">
        <v>0.122490508</v>
      </c>
      <c r="G299" s="71">
        <v>0.452532515</v>
      </c>
      <c r="H299" s="32">
        <v>-0.340888716</v>
      </c>
    </row>
    <row r="300" spans="5:8">
      <c r="E300" s="32">
        <v>-0.573317506</v>
      </c>
      <c r="F300" s="32">
        <v>0.118980636</v>
      </c>
      <c r="G300" s="71">
        <v>0.453299662</v>
      </c>
      <c r="H300" s="32">
        <v>-0.339961789</v>
      </c>
    </row>
    <row r="301" spans="5:8">
      <c r="E301" s="32">
        <v>-0.570701047</v>
      </c>
      <c r="F301" s="32">
        <v>0.115415064</v>
      </c>
      <c r="G301" s="71">
        <v>0.454136219</v>
      </c>
      <c r="H301" s="32">
        <v>-0.34046024</v>
      </c>
    </row>
    <row r="302" spans="5:8">
      <c r="E302" s="32">
        <v>-0.567990038</v>
      </c>
      <c r="F302" s="32">
        <v>0.111799272</v>
      </c>
      <c r="G302" s="71">
        <v>0.455033567</v>
      </c>
      <c r="H302" s="32">
        <v>-0.342284678</v>
      </c>
    </row>
    <row r="303" spans="5:8">
      <c r="E303" s="32">
        <v>-0.565195456</v>
      </c>
      <c r="F303" s="32">
        <v>0.108139151</v>
      </c>
      <c r="G303" s="71">
        <v>0.455982888</v>
      </c>
      <c r="H303" s="32">
        <v>-0.345314803</v>
      </c>
    </row>
    <row r="304" spans="5:8">
      <c r="E304" s="32">
        <v>-0.562329096</v>
      </c>
      <c r="F304" s="32">
        <v>0.104441006</v>
      </c>
      <c r="G304" s="71">
        <v>0.456975254</v>
      </c>
      <c r="H304" s="32">
        <v>-0.34940857</v>
      </c>
    </row>
    <row r="305" spans="5:8">
      <c r="E305" s="32">
        <v>-0.559403588</v>
      </c>
      <c r="F305" s="32">
        <v>0.100711565</v>
      </c>
      <c r="G305" s="71">
        <v>0.458001726</v>
      </c>
      <c r="H305" s="32">
        <v>-0.354401343</v>
      </c>
    </row>
    <row r="306" spans="5:8">
      <c r="E306" s="32">
        <v>-0.556432414</v>
      </c>
      <c r="F306" s="32">
        <v>0.09695799</v>
      </c>
      <c r="G306" s="71">
        <v>0.45905344</v>
      </c>
      <c r="H306" s="32">
        <v>-0.36010506</v>
      </c>
    </row>
    <row r="307" spans="5:8">
      <c r="E307" s="32">
        <v>-0.553429928</v>
      </c>
      <c r="F307" s="32">
        <v>0.093187886</v>
      </c>
      <c r="G307" s="71">
        <v>0.4601217</v>
      </c>
      <c r="H307" s="32">
        <v>-0.366307385</v>
      </c>
    </row>
    <row r="308" spans="5:8">
      <c r="E308">
        <v>-0.550411372</v>
      </c>
      <c r="F308">
        <v>0.089409307</v>
      </c>
      <c r="G308">
        <v>0.461198076</v>
      </c>
      <c r="H308">
        <v>-0.372770874</v>
      </c>
    </row>
  </sheetData>
  <mergeCells count="5">
    <mergeCell ref="D1:L1"/>
    <mergeCell ref="N1:V1"/>
    <mergeCell ref="D6:H7"/>
    <mergeCell ref="N6:R7"/>
    <mergeCell ref="N8:R9"/>
  </mergeCells>
  <dataValidations count="4">
    <dataValidation type="textLength" operator="lessThanOrEqual" allowBlank="1" showInputMessage="1" showErrorMessage="1" sqref="I9">
      <formula1>30</formula1>
    </dataValidation>
    <dataValidation type="whole" operator="equal" allowBlank="1" showInputMessage="1" showErrorMessage="1" promptTitle="谨慎修改" prompt="第三代外骨骼膝关节120°" sqref="J9 M9">
      <formula1>120</formula1>
    </dataValidation>
    <dataValidation type="whole" operator="equal" allowBlank="1" showInputMessage="1" showErrorMessage="1" promptTitle="谨慎修改" prompt="第三代外骨骼髋关节157°" sqref="K9:L9">
      <formula1>157</formula1>
    </dataValidation>
    <dataValidation type="decimal" operator="between" allowBlank="1" showInputMessage="1" showErrorMessage="1" errorTitle="时间不合理" error="有效范围：0~60" promptTitle="有效范围：0~60" sqref="D11:D22">
      <formula1>0</formula1>
      <formula2>60</formula2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08"/>
  <sheetViews>
    <sheetView topLeftCell="A159" workbookViewId="0">
      <selection activeCell="F308" sqref="F168:F308"/>
    </sheetView>
  </sheetViews>
  <sheetFormatPr defaultColWidth="9" defaultRowHeight="13.5"/>
  <cols>
    <col min="2" max="3" width="13.75"/>
    <col min="4" max="4" width="16" customWidth="1"/>
    <col min="5" max="6" width="13.75"/>
    <col min="7" max="7" width="12.625"/>
    <col min="8" max="8" width="13.75"/>
    <col min="15" max="18" width="13.75"/>
    <col min="22" max="22" width="15" customWidth="1"/>
    <col min="23" max="23" width="12.625"/>
    <col min="24" max="25" width="13.75"/>
    <col min="27" max="43" width="13.75"/>
  </cols>
  <sheetData>
    <row r="1" spans="1:23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7"/>
      <c r="N1" s="33" t="s">
        <v>1</v>
      </c>
      <c r="O1" s="34"/>
      <c r="P1" s="34"/>
      <c r="Q1" s="34"/>
      <c r="R1" s="34"/>
      <c r="S1" s="34"/>
      <c r="T1" s="34"/>
      <c r="U1" s="34"/>
      <c r="V1" s="34"/>
      <c r="W1" s="1"/>
    </row>
    <row r="2" spans="1:23">
      <c r="A2" s="1"/>
      <c r="B2" s="1"/>
      <c r="C2" s="1"/>
      <c r="D2" s="3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35" t="s">
        <v>9</v>
      </c>
      <c r="L2" s="36" t="s">
        <v>10</v>
      </c>
      <c r="M2" s="7"/>
      <c r="N2" s="37" t="s">
        <v>2</v>
      </c>
      <c r="O2" s="35" t="s">
        <v>3</v>
      </c>
      <c r="P2" s="35" t="s">
        <v>4</v>
      </c>
      <c r="Q2" s="35" t="s">
        <v>5</v>
      </c>
      <c r="R2" s="35" t="s">
        <v>6</v>
      </c>
      <c r="S2" s="35" t="s">
        <v>7</v>
      </c>
      <c r="T2" s="35" t="s">
        <v>8</v>
      </c>
      <c r="U2" s="61" t="s">
        <v>9</v>
      </c>
      <c r="V2" s="36" t="s">
        <v>10</v>
      </c>
      <c r="W2" s="1"/>
    </row>
    <row r="3" ht="14.25" spans="1:23">
      <c r="A3" s="1"/>
      <c r="B3" s="1"/>
      <c r="C3" s="1"/>
      <c r="D3" s="5" t="s">
        <v>11</v>
      </c>
      <c r="E3" s="6">
        <v>24</v>
      </c>
      <c r="F3" s="6">
        <v>50</v>
      </c>
      <c r="G3" s="6">
        <v>73.055</v>
      </c>
      <c r="H3" s="6">
        <v>29</v>
      </c>
      <c r="I3" s="6">
        <v>49.3</v>
      </c>
      <c r="J3" s="6">
        <v>12</v>
      </c>
      <c r="K3" s="35">
        <v>2000</v>
      </c>
      <c r="L3" s="35">
        <v>5</v>
      </c>
      <c r="M3" s="7"/>
      <c r="N3" s="5" t="s">
        <v>11</v>
      </c>
      <c r="O3" s="6">
        <v>24</v>
      </c>
      <c r="P3" s="6">
        <v>55</v>
      </c>
      <c r="Q3" s="6">
        <v>60.05</v>
      </c>
      <c r="R3" s="6">
        <v>23</v>
      </c>
      <c r="S3" s="6">
        <v>52</v>
      </c>
      <c r="T3" s="6">
        <v>12</v>
      </c>
      <c r="U3" s="62">
        <v>2000</v>
      </c>
      <c r="V3" s="36">
        <v>5</v>
      </c>
      <c r="W3" s="1"/>
    </row>
    <row r="4" spans="1:23">
      <c r="A4" s="1"/>
      <c r="B4" s="1"/>
      <c r="C4" s="1"/>
      <c r="D4" s="7" t="s">
        <v>12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1"/>
    </row>
    <row r="5" ht="14.25" spans="1:2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4.25" spans="1:23">
      <c r="A6" s="1"/>
      <c r="B6" s="1"/>
      <c r="C6" s="1"/>
      <c r="D6" s="8" t="s">
        <v>13</v>
      </c>
      <c r="E6" s="9"/>
      <c r="F6" s="9"/>
      <c r="G6" s="9"/>
      <c r="H6" s="10"/>
      <c r="I6" s="7"/>
      <c r="J6" s="7"/>
      <c r="K6" s="7"/>
      <c r="L6" s="7"/>
      <c r="M6" s="7"/>
      <c r="N6" s="38" t="s">
        <v>14</v>
      </c>
      <c r="O6" s="39"/>
      <c r="P6" s="39"/>
      <c r="Q6" s="39"/>
      <c r="R6" s="63"/>
      <c r="S6" s="1"/>
      <c r="T6" s="1"/>
      <c r="U6" s="1"/>
      <c r="V6" s="1"/>
      <c r="W6" s="1"/>
    </row>
    <row r="7" spans="1:23">
      <c r="A7" s="1"/>
      <c r="B7" s="1"/>
      <c r="C7" s="1"/>
      <c r="D7" s="11"/>
      <c r="E7" s="12"/>
      <c r="F7" s="12"/>
      <c r="G7" s="12"/>
      <c r="H7" s="13"/>
      <c r="I7" s="7"/>
      <c r="J7" s="7"/>
      <c r="K7" s="7"/>
      <c r="L7" s="7"/>
      <c r="M7" s="7"/>
      <c r="N7" s="40"/>
      <c r="O7" s="41"/>
      <c r="P7" s="41"/>
      <c r="Q7" s="41"/>
      <c r="R7" s="64"/>
      <c r="S7" s="1"/>
      <c r="T7" s="1"/>
      <c r="U7" s="1"/>
      <c r="V7" s="1"/>
      <c r="W7" s="1"/>
    </row>
    <row r="8" ht="14.25" spans="1:23">
      <c r="A8" s="1"/>
      <c r="B8" s="1"/>
      <c r="C8" s="1"/>
      <c r="D8" s="14" t="s">
        <v>15</v>
      </c>
      <c r="E8" s="15">
        <v>130</v>
      </c>
      <c r="F8" s="15">
        <v>150</v>
      </c>
      <c r="G8" s="15">
        <v>150</v>
      </c>
      <c r="H8" s="16">
        <v>130</v>
      </c>
      <c r="I8" s="42" t="s">
        <v>16</v>
      </c>
      <c r="J8" s="43">
        <v>0.9</v>
      </c>
      <c r="K8" s="7"/>
      <c r="L8" s="42" t="s">
        <v>17</v>
      </c>
      <c r="M8" s="44">
        <v>0.95</v>
      </c>
      <c r="N8" s="45" t="s">
        <v>18</v>
      </c>
      <c r="O8" s="46"/>
      <c r="P8" s="46"/>
      <c r="Q8" s="46"/>
      <c r="R8" s="65"/>
      <c r="S8" s="1"/>
      <c r="T8" s="1"/>
      <c r="U8" s="1"/>
      <c r="V8" s="1"/>
      <c r="W8" s="1"/>
    </row>
    <row r="9" ht="14.25" spans="1:23">
      <c r="A9" s="1"/>
      <c r="B9" s="1"/>
      <c r="C9" s="1"/>
      <c r="D9" s="14" t="s">
        <v>19</v>
      </c>
      <c r="E9" s="15">
        <v>-30</v>
      </c>
      <c r="F9" s="15">
        <v>-20</v>
      </c>
      <c r="G9" s="15">
        <v>-20</v>
      </c>
      <c r="H9" s="16">
        <v>-10</v>
      </c>
      <c r="I9" s="47" t="s">
        <v>20</v>
      </c>
      <c r="J9" s="47">
        <v>120</v>
      </c>
      <c r="K9" s="47">
        <v>157</v>
      </c>
      <c r="L9" s="47">
        <v>157</v>
      </c>
      <c r="M9" s="47">
        <v>120</v>
      </c>
      <c r="N9" s="45"/>
      <c r="O9" s="46"/>
      <c r="P9" s="46"/>
      <c r="Q9" s="46"/>
      <c r="R9" s="65"/>
      <c r="S9" s="1"/>
      <c r="T9" s="1"/>
      <c r="U9" s="1"/>
      <c r="V9" s="1"/>
      <c r="W9" s="1"/>
    </row>
    <row r="10" ht="14.25" spans="1:23">
      <c r="A10" s="1"/>
      <c r="B10" s="1"/>
      <c r="C10" s="1" t="s">
        <v>21</v>
      </c>
      <c r="D10" s="17" t="s">
        <v>22</v>
      </c>
      <c r="E10" s="18" t="s">
        <v>23</v>
      </c>
      <c r="F10" s="18" t="s">
        <v>24</v>
      </c>
      <c r="G10" s="18" t="s">
        <v>25</v>
      </c>
      <c r="H10" s="19" t="s">
        <v>26</v>
      </c>
      <c r="I10" s="7"/>
      <c r="J10" s="7" t="s">
        <v>27</v>
      </c>
      <c r="K10" s="7" t="s">
        <v>28</v>
      </c>
      <c r="L10" s="7" t="s">
        <v>29</v>
      </c>
      <c r="M10" s="7" t="s">
        <v>30</v>
      </c>
      <c r="N10" s="48"/>
      <c r="O10" s="49"/>
      <c r="P10" s="49"/>
      <c r="Q10" s="49"/>
      <c r="R10" s="66"/>
      <c r="S10" s="1"/>
      <c r="T10" s="1"/>
      <c r="U10" s="1"/>
      <c r="V10" s="1"/>
      <c r="W10" s="1"/>
    </row>
    <row r="11" spans="1:23">
      <c r="A11" s="1"/>
      <c r="B11" s="1"/>
      <c r="C11" s="1"/>
      <c r="D11" s="20">
        <v>1.1</v>
      </c>
      <c r="E11" s="21">
        <f t="shared" ref="E11:H11" si="0">E15</f>
        <v>75</v>
      </c>
      <c r="F11" s="21">
        <f t="shared" si="0"/>
        <v>58</v>
      </c>
      <c r="G11" s="21">
        <f t="shared" si="0"/>
        <v>-4</v>
      </c>
      <c r="H11" s="22">
        <f t="shared" si="0"/>
        <v>0</v>
      </c>
      <c r="I11" s="50">
        <f t="shared" ref="I11:I24" si="1">D11*$J$8</f>
        <v>0.99</v>
      </c>
      <c r="J11" s="21">
        <f>-TRUNC(K$3*J$3*(G$3-H$3*SIN((E11+J$9)*PI()/180)-SQRT(I$3^2-(E$3-F$3-H$3*COS((E11+J$9)*PI()/180))^2))/5)</f>
        <v>-150248</v>
      </c>
      <c r="K11" s="21">
        <f>-TRUNC(U$3*T$3*(Q$3-R$3*SIN((F11+K$9)*PI()/180)-SQRT(S$3^2-(O$3-P$3-R$3*COS((F11+K$9)*PI()/180))^2))/5)</f>
        <v>-108882</v>
      </c>
      <c r="L11" s="21">
        <f>-TRUNC(U$3*T$3*(Q$3-R$3*SIN((G11+L$9)*PI()/180)-SQRT(S$3^2-(O$3-P$3-R$3*COS((G11+L$9)*PI()/180))^2))/5)</f>
        <v>6332</v>
      </c>
      <c r="M11" s="22">
        <f>-TRUNC(K$3*J$3*(G$3-H$3*SIN((H11+M$9)*PI()/180)-SQRT(I$3^2-(E$3-F$3-H$3*COS((H11+M$9)*PI()/180))^2))/5)</f>
        <v>-1</v>
      </c>
      <c r="N11" s="51">
        <f t="shared" ref="N11:N74" si="2">I11</f>
        <v>0.99</v>
      </c>
      <c r="O11" s="52">
        <f t="shared" ref="O11:R11" si="3">TRUNC(J11*$M$8)</f>
        <v>-142735</v>
      </c>
      <c r="P11" s="52">
        <f t="shared" si="3"/>
        <v>-103437</v>
      </c>
      <c r="Q11" s="52">
        <f t="shared" si="3"/>
        <v>6015</v>
      </c>
      <c r="R11" s="67">
        <f t="shared" si="3"/>
        <v>0</v>
      </c>
      <c r="S11" s="1"/>
      <c r="T11" s="1"/>
      <c r="U11" s="1"/>
      <c r="V11" s="1"/>
      <c r="W11" s="1"/>
    </row>
    <row r="12" spans="1:23">
      <c r="A12" s="1"/>
      <c r="B12" s="1"/>
      <c r="C12" s="1">
        <v>0.9</v>
      </c>
      <c r="D12" s="23">
        <f t="shared" ref="D12:D24" si="4">C12+D11</f>
        <v>2</v>
      </c>
      <c r="E12" s="24">
        <f>E16</f>
        <v>34</v>
      </c>
      <c r="F12" s="24">
        <f>F16</f>
        <v>28</v>
      </c>
      <c r="G12" s="24">
        <v>-18</v>
      </c>
      <c r="H12" s="25">
        <v>16</v>
      </c>
      <c r="I12" s="53">
        <f t="shared" si="1"/>
        <v>1.8</v>
      </c>
      <c r="J12" s="24">
        <f>-TRUNC(K$3*J$3*(G$3-H$3*SIN((E12+J$9)*PI()/180)-SQRT(I$3^2-(E$3-F$3-H$3*COS((E12+J$9)*PI()/180))^2))/5)</f>
        <v>-53002</v>
      </c>
      <c r="K12" s="24">
        <f>-TRUNC(U$3*T$3*(Q$3-R$3*SIN((F12+K$9)*PI()/180)-SQRT(S$3^2-(O$3-P$3-R$3*COS((F12+K$9)*PI()/180))^2))/5)</f>
        <v>-51299</v>
      </c>
      <c r="L12" s="24">
        <f>-TRUNC(U$3*T$3*(Q$3-R$3*SIN((G12+L$9)*PI()/180)-SQRT(S$3^2-(O$3-P$3-R$3*COS((G12+L$9)*PI()/180))^2))/5)</f>
        <v>25046</v>
      </c>
      <c r="M12" s="25">
        <f>-TRUNC(K$3*J$3*(G$3-H$3*SIN((H12+M$9)*PI()/180)-SQRT(I$3^2-(E$3-F$3-H$3*COS((H12+M$9)*PI()/180))^2))/5)</f>
        <v>-18616</v>
      </c>
      <c r="N12" s="54">
        <f t="shared" si="2"/>
        <v>1.8</v>
      </c>
      <c r="O12" s="55">
        <f t="shared" ref="O12:R12" si="5">TRUNC(J12*$M$8)</f>
        <v>-50351</v>
      </c>
      <c r="P12" s="55">
        <f t="shared" si="5"/>
        <v>-48734</v>
      </c>
      <c r="Q12" s="55">
        <f t="shared" si="5"/>
        <v>23793</v>
      </c>
      <c r="R12" s="68">
        <f t="shared" si="5"/>
        <v>-17685</v>
      </c>
      <c r="S12" s="1"/>
      <c r="T12" s="1"/>
      <c r="U12" s="1"/>
      <c r="V12" s="1"/>
      <c r="W12" s="1"/>
    </row>
    <row r="13" spans="1:23">
      <c r="A13" s="1"/>
      <c r="B13" s="1"/>
      <c r="C13" s="1">
        <v>1.05</v>
      </c>
      <c r="D13" s="23">
        <f t="shared" si="4"/>
        <v>3.05</v>
      </c>
      <c r="E13" s="24">
        <f t="shared" ref="E13:H13" si="6">E17</f>
        <v>0</v>
      </c>
      <c r="F13" s="24">
        <f t="shared" si="6"/>
        <v>-4</v>
      </c>
      <c r="G13" s="24">
        <f t="shared" si="6"/>
        <v>58</v>
      </c>
      <c r="H13" s="25">
        <f t="shared" si="6"/>
        <v>75</v>
      </c>
      <c r="I13" s="53">
        <f t="shared" si="1"/>
        <v>2.745</v>
      </c>
      <c r="J13" s="24">
        <f>-TRUNC(K$3*J$3*(G$3-H$3*SIN((E13+J$9)*PI()/180)-SQRT(I$3^2-(E$3-F$3-H$3*COS((E13+J$9)*PI()/180))^2))/5)</f>
        <v>-1</v>
      </c>
      <c r="K13" s="24">
        <f>-TRUNC(U$3*T$3*(Q$3-R$3*SIN((F13+K$9)*PI()/180)-SQRT(S$3^2-(O$3-P$3-R$3*COS((F13+K$9)*PI()/180))^2))/5)</f>
        <v>6332</v>
      </c>
      <c r="L13" s="24">
        <f>-TRUNC(U$3*T$3*(Q$3-R$3*SIN((G13+L$9)*PI()/180)-SQRT(S$3^2-(O$3-P$3-R$3*COS((G13+L$9)*PI()/180))^2))/5)</f>
        <v>-108882</v>
      </c>
      <c r="M13" s="25">
        <f>-TRUNC(K$3*J$3*(G$3-H$3*SIN((H13+M$9)*PI()/180)-SQRT(I$3^2-(E$3-F$3-H$3*COS((H13+M$9)*PI()/180))^2))/5)</f>
        <v>-150248</v>
      </c>
      <c r="N13" s="54">
        <f t="shared" si="2"/>
        <v>2.745</v>
      </c>
      <c r="O13" s="55">
        <f t="shared" ref="O13:R13" si="7">TRUNC(J13*$M$8)</f>
        <v>0</v>
      </c>
      <c r="P13" s="55">
        <f t="shared" si="7"/>
        <v>6015</v>
      </c>
      <c r="Q13" s="55">
        <f t="shared" si="7"/>
        <v>-103437</v>
      </c>
      <c r="R13" s="68">
        <f t="shared" si="7"/>
        <v>-142735</v>
      </c>
      <c r="S13" s="1"/>
      <c r="T13" s="1"/>
      <c r="U13" s="1"/>
      <c r="V13" s="1"/>
      <c r="W13" s="1"/>
    </row>
    <row r="14" spans="1:23">
      <c r="A14" s="1"/>
      <c r="B14" s="1"/>
      <c r="C14" s="1">
        <v>0.9</v>
      </c>
      <c r="D14" s="23">
        <f t="shared" si="4"/>
        <v>3.95</v>
      </c>
      <c r="E14" s="24">
        <f t="shared" ref="E14:H14" si="8">E18</f>
        <v>16</v>
      </c>
      <c r="F14" s="24">
        <f t="shared" si="8"/>
        <v>-18</v>
      </c>
      <c r="G14" s="24">
        <f t="shared" si="8"/>
        <v>28</v>
      </c>
      <c r="H14" s="25">
        <f t="shared" si="8"/>
        <v>34</v>
      </c>
      <c r="I14" s="53">
        <f t="shared" si="1"/>
        <v>3.555</v>
      </c>
      <c r="J14" s="24">
        <f>-TRUNC(K$3*J$3*(G$3-H$3*SIN((E14+J$9)*PI()/180)-SQRT(I$3^2-(E$3-F$3-H$3*COS((E14+J$9)*PI()/180))^2))/5)</f>
        <v>-18616</v>
      </c>
      <c r="K14" s="24">
        <f>-TRUNC(U$3*T$3*(Q$3-R$3*SIN((F14+K$9)*PI()/180)-SQRT(S$3^2-(O$3-P$3-R$3*COS((F14+K$9)*PI()/180))^2))/5)</f>
        <v>25046</v>
      </c>
      <c r="L14" s="24">
        <f>-TRUNC(U$3*T$3*(Q$3-R$3*SIN((G14+L$9)*PI()/180)-SQRT(S$3^2-(O$3-P$3-R$3*COS((G14+L$9)*PI()/180))^2))/5)</f>
        <v>-51299</v>
      </c>
      <c r="M14" s="25">
        <f>-TRUNC(K$3*J$3*(G$3-H$3*SIN((H14+M$9)*PI()/180)-SQRT(I$3^2-(E$3-F$3-H$3*COS((H14+M$9)*PI()/180))^2))/5)</f>
        <v>-53002</v>
      </c>
      <c r="N14" s="54">
        <f t="shared" si="2"/>
        <v>3.555</v>
      </c>
      <c r="O14" s="55">
        <f t="shared" ref="O14:R14" si="9">TRUNC(J14*$M$8)</f>
        <v>-17685</v>
      </c>
      <c r="P14" s="55">
        <f t="shared" si="9"/>
        <v>23793</v>
      </c>
      <c r="Q14" s="55">
        <f t="shared" si="9"/>
        <v>-48734</v>
      </c>
      <c r="R14" s="68">
        <f t="shared" si="9"/>
        <v>-50351</v>
      </c>
      <c r="S14" s="1"/>
      <c r="T14" s="1"/>
      <c r="U14" s="1"/>
      <c r="V14" s="1"/>
      <c r="W14" s="1"/>
    </row>
    <row r="15" spans="1:23">
      <c r="A15" s="1"/>
      <c r="B15" s="1"/>
      <c r="C15" s="1">
        <v>1.05</v>
      </c>
      <c r="D15" s="23">
        <f t="shared" si="4"/>
        <v>5</v>
      </c>
      <c r="E15" s="26">
        <v>75</v>
      </c>
      <c r="F15" s="26">
        <v>58</v>
      </c>
      <c r="G15" s="24">
        <f>F17</f>
        <v>-4</v>
      </c>
      <c r="H15" s="25">
        <f>E17</f>
        <v>0</v>
      </c>
      <c r="I15" s="53">
        <f t="shared" si="1"/>
        <v>4.5</v>
      </c>
      <c r="J15" s="24">
        <f>-TRUNC(K$3*J$3*(G$3-H$3*SIN((E15+J$9)*PI()/180)-SQRT(I$3^2-(E$3-F$3-H$3*COS((E15+J$9)*PI()/180))^2))/5)</f>
        <v>-150248</v>
      </c>
      <c r="K15" s="24">
        <f>-TRUNC(U$3*T$3*(Q$3-R$3*SIN((F15+K$9)*PI()/180)-SQRT(S$3^2-(O$3-P$3-R$3*COS((F15+K$9)*PI()/180))^2))/5)</f>
        <v>-108882</v>
      </c>
      <c r="L15" s="24">
        <f>-TRUNC(U$3*T$3*(Q$3-R$3*SIN((G15+L$9)*PI()/180)-SQRT(S$3^2-(O$3-P$3-R$3*COS((G15+L$9)*PI()/180))^2))/5)</f>
        <v>6332</v>
      </c>
      <c r="M15" s="25">
        <f>-TRUNC(K$3*J$3*(G$3-H$3*SIN((H15+M$9)*PI()/180)-SQRT(I$3^2-(E$3-F$3-H$3*COS((H15+M$9)*PI()/180))^2))/5)</f>
        <v>-1</v>
      </c>
      <c r="N15" s="54">
        <f t="shared" si="2"/>
        <v>4.5</v>
      </c>
      <c r="O15" s="55">
        <f t="shared" ref="O15:R15" si="10">TRUNC(J15*$M$8)</f>
        <v>-142735</v>
      </c>
      <c r="P15" s="55">
        <f t="shared" si="10"/>
        <v>-103437</v>
      </c>
      <c r="Q15" s="55">
        <f t="shared" si="10"/>
        <v>6015</v>
      </c>
      <c r="R15" s="68">
        <f t="shared" si="10"/>
        <v>0</v>
      </c>
      <c r="S15" s="1"/>
      <c r="T15" s="1"/>
      <c r="U15" s="1"/>
      <c r="V15" s="1"/>
      <c r="W15" s="1"/>
    </row>
    <row r="16" spans="1:23">
      <c r="A16" s="1"/>
      <c r="B16" s="1"/>
      <c r="C16" s="1">
        <v>0.9</v>
      </c>
      <c r="D16" s="23">
        <f t="shared" si="4"/>
        <v>5.9</v>
      </c>
      <c r="E16" s="26">
        <v>34</v>
      </c>
      <c r="F16" s="26">
        <v>28</v>
      </c>
      <c r="G16" s="24">
        <f>F18</f>
        <v>-18</v>
      </c>
      <c r="H16" s="25">
        <f>E18</f>
        <v>16</v>
      </c>
      <c r="I16" s="53">
        <f t="shared" si="1"/>
        <v>5.31</v>
      </c>
      <c r="J16" s="24">
        <f>-TRUNC(K$3*J$3*(G$3-H$3*SIN((E16+J$9)*PI()/180)-SQRT(I$3^2-(E$3-F$3-H$3*COS((E16+J$9)*PI()/180))^2))/5)</f>
        <v>-53002</v>
      </c>
      <c r="K16" s="24">
        <f>-TRUNC(U$3*T$3*(Q$3-R$3*SIN((F16+K$9)*PI()/180)-SQRT(S$3^2-(O$3-P$3-R$3*COS((F16+K$9)*PI()/180))^2))/5)</f>
        <v>-51299</v>
      </c>
      <c r="L16" s="24">
        <f>-TRUNC(U$3*T$3*(Q$3-R$3*SIN((G16+L$9)*PI()/180)-SQRT(S$3^2-(O$3-P$3-R$3*COS((G16+L$9)*PI()/180))^2))/5)</f>
        <v>25046</v>
      </c>
      <c r="M16" s="25">
        <f>-TRUNC(K$3*J$3*(G$3-H$3*SIN((H16+M$9)*PI()/180)-SQRT(I$3^2-(E$3-F$3-H$3*COS((H16+M$9)*PI()/180))^2))/5)</f>
        <v>-18616</v>
      </c>
      <c r="N16" s="54">
        <f t="shared" si="2"/>
        <v>5.31</v>
      </c>
      <c r="O16" s="55">
        <f t="shared" ref="O16:R16" si="11">TRUNC(J16*$M$8)</f>
        <v>-50351</v>
      </c>
      <c r="P16" s="55">
        <f t="shared" si="11"/>
        <v>-48734</v>
      </c>
      <c r="Q16" s="55">
        <f t="shared" si="11"/>
        <v>23793</v>
      </c>
      <c r="R16" s="68">
        <f t="shared" si="11"/>
        <v>-17685</v>
      </c>
      <c r="S16" s="1"/>
      <c r="T16" s="1"/>
      <c r="U16" s="1"/>
      <c r="V16" s="1"/>
      <c r="W16" s="1"/>
    </row>
    <row r="17" spans="1:23">
      <c r="A17" s="1"/>
      <c r="B17" s="1"/>
      <c r="C17" s="1">
        <v>1.05</v>
      </c>
      <c r="D17" s="23">
        <f t="shared" si="4"/>
        <v>6.95</v>
      </c>
      <c r="E17" s="26">
        <v>0</v>
      </c>
      <c r="F17" s="26">
        <v>-4</v>
      </c>
      <c r="G17" s="24">
        <f>F15</f>
        <v>58</v>
      </c>
      <c r="H17" s="25">
        <f>E15</f>
        <v>75</v>
      </c>
      <c r="I17" s="53">
        <f t="shared" si="1"/>
        <v>6.255</v>
      </c>
      <c r="J17" s="24">
        <f>-TRUNC(K$3*J$3*(G$3-H$3*SIN((E17+J$9)*PI()/180)-SQRT(I$3^2-(E$3-F$3-H$3*COS((E17+J$9)*PI()/180))^2))/5)</f>
        <v>-1</v>
      </c>
      <c r="K17" s="24">
        <f>-TRUNC(U$3*T$3*(Q$3-R$3*SIN((F17+K$9)*PI()/180)-SQRT(S$3^2-(O$3-P$3-R$3*COS((F17+K$9)*PI()/180))^2))/5)</f>
        <v>6332</v>
      </c>
      <c r="L17" s="24">
        <f>-TRUNC(U$3*T$3*(Q$3-R$3*SIN((G17+L$9)*PI()/180)-SQRT(S$3^2-(O$3-P$3-R$3*COS((G17+L$9)*PI()/180))^2))/5)</f>
        <v>-108882</v>
      </c>
      <c r="M17" s="25">
        <f>-TRUNC(K$3*J$3*(G$3-H$3*SIN((H17+M$9)*PI()/180)-SQRT(I$3^2-(E$3-F$3-H$3*COS((H17+M$9)*PI()/180))^2))/5)</f>
        <v>-150248</v>
      </c>
      <c r="N17" s="54">
        <f t="shared" si="2"/>
        <v>6.255</v>
      </c>
      <c r="O17" s="55">
        <f t="shared" ref="O17:R17" si="12">TRUNC(J17*$M$8)</f>
        <v>0</v>
      </c>
      <c r="P17" s="55">
        <f t="shared" si="12"/>
        <v>6015</v>
      </c>
      <c r="Q17" s="55">
        <f t="shared" si="12"/>
        <v>-103437</v>
      </c>
      <c r="R17" s="68">
        <f t="shared" si="12"/>
        <v>-142735</v>
      </c>
      <c r="S17" s="1"/>
      <c r="T17" s="1"/>
      <c r="U17" s="1"/>
      <c r="V17" s="1"/>
      <c r="W17" s="1"/>
    </row>
    <row r="18" spans="1:23">
      <c r="A18" s="1"/>
      <c r="B18" s="1"/>
      <c r="C18" s="1">
        <v>0.9</v>
      </c>
      <c r="D18" s="23">
        <f t="shared" si="4"/>
        <v>7.85</v>
      </c>
      <c r="E18" s="26">
        <v>16</v>
      </c>
      <c r="F18" s="26">
        <v>-18</v>
      </c>
      <c r="G18" s="24">
        <f>F16</f>
        <v>28</v>
      </c>
      <c r="H18" s="25">
        <f>E16</f>
        <v>34</v>
      </c>
      <c r="I18" s="53">
        <f t="shared" si="1"/>
        <v>7.065</v>
      </c>
      <c r="J18" s="24">
        <f>-TRUNC(K$3*J$3*(G$3-H$3*SIN((E18+J$9)*PI()/180)-SQRT(I$3^2-(E$3-F$3-H$3*COS((E18+J$9)*PI()/180))^2))/5)</f>
        <v>-18616</v>
      </c>
      <c r="K18" s="24">
        <f>-TRUNC(U$3*T$3*(Q$3-R$3*SIN((F18+K$9)*PI()/180)-SQRT(S$3^2-(O$3-P$3-R$3*COS((F18+K$9)*PI()/180))^2))/5)</f>
        <v>25046</v>
      </c>
      <c r="L18" s="24">
        <f>-TRUNC(U$3*T$3*(Q$3-R$3*SIN((G18+L$9)*PI()/180)-SQRT(S$3^2-(O$3-P$3-R$3*COS((G18+L$9)*PI()/180))^2))/5)</f>
        <v>-51299</v>
      </c>
      <c r="M18" s="25">
        <f>-TRUNC(K$3*J$3*(G$3-H$3*SIN((H18+M$9)*PI()/180)-SQRT(I$3^2-(E$3-F$3-H$3*COS((H18+M$9)*PI()/180))^2))/5)</f>
        <v>-53002</v>
      </c>
      <c r="N18" s="54">
        <f t="shared" si="2"/>
        <v>7.065</v>
      </c>
      <c r="O18" s="55">
        <f t="shared" ref="O18:R18" si="13">TRUNC(J18*$M$8)</f>
        <v>-17685</v>
      </c>
      <c r="P18" s="55">
        <f t="shared" si="13"/>
        <v>23793</v>
      </c>
      <c r="Q18" s="55">
        <f t="shared" si="13"/>
        <v>-48734</v>
      </c>
      <c r="R18" s="68">
        <f t="shared" si="13"/>
        <v>-50351</v>
      </c>
      <c r="S18" s="1"/>
      <c r="T18" s="1"/>
      <c r="U18" s="1"/>
      <c r="V18" s="1"/>
      <c r="W18" s="1"/>
    </row>
    <row r="19" spans="1:23">
      <c r="A19" s="1"/>
      <c r="B19" s="1"/>
      <c r="C19" s="1">
        <v>1.05</v>
      </c>
      <c r="D19" s="23">
        <f t="shared" si="4"/>
        <v>8.9</v>
      </c>
      <c r="E19" s="24">
        <f t="shared" ref="E19:H19" si="14">E15</f>
        <v>75</v>
      </c>
      <c r="F19" s="24">
        <f t="shared" si="14"/>
        <v>58</v>
      </c>
      <c r="G19" s="24">
        <f t="shared" si="14"/>
        <v>-4</v>
      </c>
      <c r="H19" s="25">
        <f t="shared" si="14"/>
        <v>0</v>
      </c>
      <c r="I19" s="53">
        <f t="shared" si="1"/>
        <v>8.01</v>
      </c>
      <c r="J19" s="24">
        <f>-TRUNC(K$3*J$3*(G$3-H$3*SIN((E19+J$9)*PI()/180)-SQRT(I$3^2-(E$3-F$3-H$3*COS((E19+J$9)*PI()/180))^2))/5)</f>
        <v>-150248</v>
      </c>
      <c r="K19" s="24">
        <f>-TRUNC(U$3*T$3*(Q$3-R$3*SIN((F19+K$9)*PI()/180)-SQRT(S$3^2-(O$3-P$3-R$3*COS((F19+K$9)*PI()/180))^2))/5)</f>
        <v>-108882</v>
      </c>
      <c r="L19" s="24">
        <f>-TRUNC(U$3*T$3*(Q$3-R$3*SIN((G19+L$9)*PI()/180)-SQRT(S$3^2-(O$3-P$3-R$3*COS((G19+L$9)*PI()/180))^2))/5)</f>
        <v>6332</v>
      </c>
      <c r="M19" s="25">
        <f>-TRUNC(K$3*J$3*(G$3-H$3*SIN((H19+M$9)*PI()/180)-SQRT(I$3^2-(E$3-F$3-H$3*COS((H19+M$9)*PI()/180))^2))/5)</f>
        <v>-1</v>
      </c>
      <c r="N19" s="54">
        <f t="shared" si="2"/>
        <v>8.01</v>
      </c>
      <c r="O19" s="55">
        <f t="shared" ref="O19:R19" si="15">TRUNC(J19*$M$8)</f>
        <v>-142735</v>
      </c>
      <c r="P19" s="55">
        <f t="shared" si="15"/>
        <v>-103437</v>
      </c>
      <c r="Q19" s="55">
        <f t="shared" si="15"/>
        <v>6015</v>
      </c>
      <c r="R19" s="68">
        <f t="shared" si="15"/>
        <v>0</v>
      </c>
      <c r="S19" s="1"/>
      <c r="T19" s="1"/>
      <c r="U19" s="1"/>
      <c r="V19" s="1"/>
      <c r="W19" s="1"/>
    </row>
    <row r="20" spans="1:23">
      <c r="A20" s="1"/>
      <c r="B20" s="1"/>
      <c r="C20" s="1">
        <v>0.9</v>
      </c>
      <c r="D20" s="23">
        <f t="shared" si="4"/>
        <v>9.8</v>
      </c>
      <c r="E20" s="24">
        <f t="shared" ref="E20:H20" si="16">E16</f>
        <v>34</v>
      </c>
      <c r="F20" s="24">
        <f t="shared" si="16"/>
        <v>28</v>
      </c>
      <c r="G20" s="24">
        <f t="shared" si="16"/>
        <v>-18</v>
      </c>
      <c r="H20" s="25">
        <f t="shared" si="16"/>
        <v>16</v>
      </c>
      <c r="I20" s="53">
        <f t="shared" si="1"/>
        <v>8.82</v>
      </c>
      <c r="J20" s="24">
        <f>-TRUNC(K$3*J$3*(G$3-H$3*SIN((E20+J$9)*PI()/180)-SQRT(I$3^2-(E$3-F$3-H$3*COS((E20+J$9)*PI()/180))^2))/5)</f>
        <v>-53002</v>
      </c>
      <c r="K20" s="24">
        <f>-TRUNC(U$3*T$3*(Q$3-R$3*SIN((F20+K$9)*PI()/180)-SQRT(S$3^2-(O$3-P$3-R$3*COS((F20+K$9)*PI()/180))^2))/5)</f>
        <v>-51299</v>
      </c>
      <c r="L20" s="24">
        <f>-TRUNC(U$3*T$3*(Q$3-R$3*SIN((G20+L$9)*PI()/180)-SQRT(S$3^2-(O$3-P$3-R$3*COS((G20+L$9)*PI()/180))^2))/5)</f>
        <v>25046</v>
      </c>
      <c r="M20" s="25">
        <f>-TRUNC(K$3*J$3*(G$3-H$3*SIN((H20+M$9)*PI()/180)-SQRT(I$3^2-(E$3-F$3-H$3*COS((H20+M$9)*PI()/180))^2))/5)</f>
        <v>-18616</v>
      </c>
      <c r="N20" s="54">
        <f t="shared" si="2"/>
        <v>8.82</v>
      </c>
      <c r="O20" s="55">
        <f t="shared" ref="O20:R20" si="17">TRUNC(J20*$M$8)</f>
        <v>-50351</v>
      </c>
      <c r="P20" s="55">
        <f t="shared" si="17"/>
        <v>-48734</v>
      </c>
      <c r="Q20" s="55">
        <f t="shared" si="17"/>
        <v>23793</v>
      </c>
      <c r="R20" s="68">
        <f t="shared" si="17"/>
        <v>-17685</v>
      </c>
      <c r="S20" s="1"/>
      <c r="T20" s="1"/>
      <c r="U20" s="1"/>
      <c r="V20" s="1"/>
      <c r="W20" s="1"/>
    </row>
    <row r="21" spans="1:23">
      <c r="A21" s="1"/>
      <c r="B21" s="1"/>
      <c r="C21" s="1">
        <v>1.05</v>
      </c>
      <c r="D21" s="23">
        <f t="shared" si="4"/>
        <v>10.85</v>
      </c>
      <c r="E21" s="24">
        <f t="shared" ref="E21:H21" si="18">E17</f>
        <v>0</v>
      </c>
      <c r="F21" s="24">
        <f t="shared" si="18"/>
        <v>-4</v>
      </c>
      <c r="G21" s="24">
        <f t="shared" si="18"/>
        <v>58</v>
      </c>
      <c r="H21" s="25">
        <f t="shared" si="18"/>
        <v>75</v>
      </c>
      <c r="I21" s="53">
        <f t="shared" si="1"/>
        <v>9.765</v>
      </c>
      <c r="J21" s="24">
        <f>-TRUNC(K$3*J$3*(G$3-H$3*SIN((E21+J$9)*PI()/180)-SQRT(I$3^2-(E$3-F$3-H$3*COS((E21+J$9)*PI()/180))^2))/5)</f>
        <v>-1</v>
      </c>
      <c r="K21" s="24">
        <f>-TRUNC(U$3*T$3*(Q$3-R$3*SIN((F21+K$9)*PI()/180)-SQRT(S$3^2-(O$3-P$3-R$3*COS((F21+K$9)*PI()/180))^2))/5)</f>
        <v>6332</v>
      </c>
      <c r="L21" s="24">
        <f>-TRUNC(U$3*T$3*(Q$3-R$3*SIN((G21+L$9)*PI()/180)-SQRT(S$3^2-(O$3-P$3-R$3*COS((G21+L$9)*PI()/180))^2))/5)</f>
        <v>-108882</v>
      </c>
      <c r="M21" s="25">
        <f>-TRUNC(K$3*J$3*(G$3-H$3*SIN((H21+M$9)*PI()/180)-SQRT(I$3^2-(E$3-F$3-H$3*COS((H21+M$9)*PI()/180))^2))/5)</f>
        <v>-150248</v>
      </c>
      <c r="N21" s="54">
        <f t="shared" si="2"/>
        <v>9.765</v>
      </c>
      <c r="O21" s="55">
        <f t="shared" ref="O21:R21" si="19">TRUNC(J21*$M$8)</f>
        <v>0</v>
      </c>
      <c r="P21" s="55">
        <f t="shared" si="19"/>
        <v>6015</v>
      </c>
      <c r="Q21" s="55">
        <f t="shared" si="19"/>
        <v>-103437</v>
      </c>
      <c r="R21" s="68">
        <f t="shared" si="19"/>
        <v>-142735</v>
      </c>
      <c r="S21" s="1"/>
      <c r="T21" s="1"/>
      <c r="U21" s="1"/>
      <c r="V21" s="1"/>
      <c r="W21" s="1"/>
    </row>
    <row r="22" spans="1:23">
      <c r="A22" s="1"/>
      <c r="B22" s="1"/>
      <c r="C22" s="1">
        <v>0.9</v>
      </c>
      <c r="D22" s="23">
        <f t="shared" si="4"/>
        <v>11.75</v>
      </c>
      <c r="E22" s="24">
        <f t="shared" ref="E22:H22" si="20">E18</f>
        <v>16</v>
      </c>
      <c r="F22" s="24">
        <f t="shared" si="20"/>
        <v>-18</v>
      </c>
      <c r="G22" s="24">
        <f t="shared" si="20"/>
        <v>28</v>
      </c>
      <c r="H22" s="25">
        <f t="shared" si="20"/>
        <v>34</v>
      </c>
      <c r="I22" s="53">
        <f t="shared" si="1"/>
        <v>10.575</v>
      </c>
      <c r="J22" s="24">
        <f>-TRUNC(K$3*J$3*(G$3-H$3*SIN((E22+J$9)*PI()/180)-SQRT(I$3^2-(E$3-F$3-H$3*COS((E22+J$9)*PI()/180))^2))/5)</f>
        <v>-18616</v>
      </c>
      <c r="K22" s="24">
        <f>-TRUNC(U$3*T$3*(Q$3-R$3*SIN((F22+K$9)*PI()/180)-SQRT(S$3^2-(O$3-P$3-R$3*COS((F22+K$9)*PI()/180))^2))/5)</f>
        <v>25046</v>
      </c>
      <c r="L22" s="24">
        <f>-TRUNC(U$3*T$3*(Q$3-R$3*SIN((G22+L$9)*PI()/180)-SQRT(S$3^2-(O$3-P$3-R$3*COS((G22+L$9)*PI()/180))^2))/5)</f>
        <v>-51299</v>
      </c>
      <c r="M22" s="25">
        <f>-TRUNC(K$3*J$3*(G$3-H$3*SIN((H22+M$9)*PI()/180)-SQRT(I$3^2-(E$3-F$3-H$3*COS((H22+M$9)*PI()/180))^2))/5)</f>
        <v>-53002</v>
      </c>
      <c r="N22" s="54">
        <f t="shared" si="2"/>
        <v>10.575</v>
      </c>
      <c r="O22" s="55">
        <f t="shared" ref="O22:R22" si="21">TRUNC(J22*$M$8)</f>
        <v>-17685</v>
      </c>
      <c r="P22" s="55">
        <f t="shared" si="21"/>
        <v>23793</v>
      </c>
      <c r="Q22" s="55">
        <f t="shared" si="21"/>
        <v>-48734</v>
      </c>
      <c r="R22" s="68">
        <f t="shared" si="21"/>
        <v>-50351</v>
      </c>
      <c r="S22" s="1"/>
      <c r="T22" s="1"/>
      <c r="U22" s="1"/>
      <c r="V22" s="1"/>
      <c r="W22" s="1"/>
    </row>
    <row r="23" spans="1:23">
      <c r="A23" s="1"/>
      <c r="B23" s="1"/>
      <c r="C23" s="27">
        <v>0.8</v>
      </c>
      <c r="D23" s="28">
        <f t="shared" si="4"/>
        <v>12.55</v>
      </c>
      <c r="E23" s="26">
        <v>55</v>
      </c>
      <c r="F23" s="26">
        <v>36</v>
      </c>
      <c r="G23" s="24">
        <f>F17</f>
        <v>-4</v>
      </c>
      <c r="H23" s="25">
        <f>E17</f>
        <v>0</v>
      </c>
      <c r="I23" s="53">
        <f t="shared" si="1"/>
        <v>11.295</v>
      </c>
      <c r="J23" s="24">
        <f>-TRUNC(K$3*J$3*(G$3-H$3*SIN((E23+J$9)*PI()/180)-SQRT(I$3^2-(E$3-F$3-H$3*COS((E23+J$9)*PI()/180))^2))/5)</f>
        <v>-102298</v>
      </c>
      <c r="K23" s="24">
        <f>-TRUNC(U$3*T$3*(Q$3-R$3*SIN((F23+K$9)*PI()/180)-SQRT(S$3^2-(O$3-P$3-R$3*COS((F23+K$9)*PI()/180))^2))/5)</f>
        <v>-66903</v>
      </c>
      <c r="L23" s="24">
        <f>-TRUNC(U$3*T$3*(Q$3-R$3*SIN((G23+L$9)*PI()/180)-SQRT(S$3^2-(O$3-P$3-R$3*COS((G23+L$9)*PI()/180))^2))/5)</f>
        <v>6332</v>
      </c>
      <c r="M23" s="25">
        <f>-TRUNC(K$3*J$3*(G$3-H$3*SIN((H23+M$9)*PI()/180)-SQRT(I$3^2-(E$3-F$3-H$3*COS((H23+M$9)*PI()/180))^2))/5)</f>
        <v>-1</v>
      </c>
      <c r="N23" s="54">
        <f t="shared" si="2"/>
        <v>11.295</v>
      </c>
      <c r="O23" s="55">
        <f t="shared" ref="O23:R23" si="22">TRUNC(J23*$M$8)</f>
        <v>-97183</v>
      </c>
      <c r="P23" s="55">
        <f t="shared" si="22"/>
        <v>-63557</v>
      </c>
      <c r="Q23" s="55">
        <f t="shared" si="22"/>
        <v>6015</v>
      </c>
      <c r="R23" s="68">
        <f t="shared" si="22"/>
        <v>0</v>
      </c>
      <c r="S23" s="1"/>
      <c r="T23" s="1"/>
      <c r="U23" s="1"/>
      <c r="V23" s="1"/>
      <c r="W23" s="1"/>
    </row>
    <row r="24" ht="14.25" spans="1:23">
      <c r="A24" s="1"/>
      <c r="B24" s="1"/>
      <c r="C24" s="27">
        <v>1</v>
      </c>
      <c r="D24" s="29">
        <f t="shared" si="4"/>
        <v>13.55</v>
      </c>
      <c r="E24" s="30">
        <v>0</v>
      </c>
      <c r="F24" s="30">
        <v>0</v>
      </c>
      <c r="G24" s="30">
        <v>0</v>
      </c>
      <c r="H24" s="31">
        <v>0</v>
      </c>
      <c r="I24" s="53">
        <f t="shared" si="1"/>
        <v>12.195</v>
      </c>
      <c r="J24" s="24">
        <f>-TRUNC(K$3*J$3*(G$3-H$3*SIN((E24+J$9)*PI()/180)-SQRT(I$3^2-(E$3-F$3-H$3*COS((E24+J$9)*PI()/180))^2))/5)</f>
        <v>-1</v>
      </c>
      <c r="K24" s="24">
        <f>-TRUNC(U$3*T$3*(Q$3-R$3*SIN((F24+K$9)*PI()/180)-SQRT(S$3^2-(O$3-P$3-R$3*COS((F24+K$9)*PI()/180))^2))/5)</f>
        <v>-2</v>
      </c>
      <c r="L24" s="24">
        <f>-TRUNC(U$3*T$3*(Q$3-R$3*SIN((G24+L$9)*PI()/180)-SQRT(S$3^2-(O$3-P$3-R$3*COS((G24+L$9)*PI()/180))^2))/5)</f>
        <v>-2</v>
      </c>
      <c r="M24" s="25">
        <f>-TRUNC(K$3*J$3*(G$3-H$3*SIN((H24+M$9)*PI()/180)-SQRT(I$3^2-(E$3-F$3-H$3*COS((H24+M$9)*PI()/180))^2))/5)</f>
        <v>-1</v>
      </c>
      <c r="N24" s="56">
        <f t="shared" si="2"/>
        <v>12.195</v>
      </c>
      <c r="O24" s="57">
        <f t="shared" ref="O24:R24" si="23">TRUNC(J24*$M$8)</f>
        <v>0</v>
      </c>
      <c r="P24" s="57">
        <f t="shared" si="23"/>
        <v>-1</v>
      </c>
      <c r="Q24" s="57">
        <f t="shared" si="23"/>
        <v>-1</v>
      </c>
      <c r="R24" s="69">
        <f t="shared" si="23"/>
        <v>0</v>
      </c>
      <c r="S24" s="1"/>
      <c r="T24" s="1"/>
      <c r="U24" s="1"/>
      <c r="V24" s="1"/>
      <c r="W24" s="1"/>
    </row>
    <row r="25" spans="1:40">
      <c r="A25">
        <v>2.97</v>
      </c>
      <c r="B25">
        <v>-1.27088414634146</v>
      </c>
      <c r="C25">
        <v>-2.90945121951219</v>
      </c>
      <c r="D25" s="28">
        <v>0</v>
      </c>
      <c r="E25" s="32">
        <f>-E168*180/PI()*RStart30!$B$23</f>
        <v>21.358197805603</v>
      </c>
      <c r="F25" s="32">
        <f>F168*180/PI()*RStart30!$B$23</f>
        <v>26.4247032743538</v>
      </c>
      <c r="G25" s="32">
        <f>G168*180/PI()*RStart30!$B$23</f>
        <v>5.12277594028949</v>
      </c>
      <c r="H25" s="32">
        <f>-H168*180/PI()*RStart30!$B$23</f>
        <v>31.5362486116051</v>
      </c>
      <c r="I25" s="58">
        <f t="shared" ref="I25:I88" si="24">D25</f>
        <v>0</v>
      </c>
      <c r="J25" s="24">
        <f>-TRUNC(K$3*J$3*(G$3-H$3*SIN((E25+J$9)*PI()/180)-SQRT(I$3^2-(E$3-F$3-H$3*COS((E25+J$9)*PI()/180))^2))/5)</f>
        <v>-27647</v>
      </c>
      <c r="K25" s="24">
        <f>-TRUNC(U$3*T$3*(Q$3-R$3*SIN((F25+K$9)*PI()/180)-SQRT(S$3^2-(O$3-P$3-R$3*COS((F25+K$9)*PI()/180))^2))/5)</f>
        <v>-48237</v>
      </c>
      <c r="L25" s="24">
        <f>-TRUNC(U$3*T$3*(Q$3-R$3*SIN((G25+L$9)*PI()/180)-SQRT(S$3^2-(O$3-P$3-R$3*COS((G25+L$9)*PI()/180))^2))/5)</f>
        <v>-8610</v>
      </c>
      <c r="M25" s="25">
        <f>-TRUNC(K$3*J$3*(G$3-H$3*SIN((H25+M$9)*PI()/180)-SQRT(I$3^2-(E$3-F$3-H$3*COS((H25+M$9)*PI()/180))^2))/5)</f>
        <v>-47693</v>
      </c>
      <c r="N25" s="59">
        <f t="shared" si="2"/>
        <v>0</v>
      </c>
      <c r="O25" s="60">
        <v>0</v>
      </c>
      <c r="P25" s="60">
        <v>0</v>
      </c>
      <c r="Q25" s="60">
        <v>0</v>
      </c>
      <c r="R25" s="60">
        <v>0</v>
      </c>
      <c r="S25" s="1"/>
      <c r="T25" s="1">
        <f>RStart30!$T$25</f>
        <v>0.04</v>
      </c>
      <c r="U25" s="70"/>
      <c r="V25" s="1" t="e">
        <f>(O25-#REF!)/$T$25</f>
        <v>#REF!</v>
      </c>
      <c r="W25" s="1" t="e">
        <f>(P25-#REF!)/$T$25</f>
        <v>#REF!</v>
      </c>
      <c r="X25" s="1" t="e">
        <f>(Q25-#REF!)/$T$25</f>
        <v>#REF!</v>
      </c>
      <c r="Y25" s="1" t="e">
        <f>(R25-#REF!)/$T$25</f>
        <v>#REF!</v>
      </c>
      <c r="AA25" t="e">
        <f t="shared" ref="AA25:AD25" si="25">V25-V26</f>
        <v>#REF!</v>
      </c>
      <c r="AB25" t="e">
        <f t="shared" si="25"/>
        <v>#REF!</v>
      </c>
      <c r="AC25" t="e">
        <f t="shared" si="25"/>
        <v>#REF!</v>
      </c>
      <c r="AD25" t="e">
        <f t="shared" si="25"/>
        <v>#REF!</v>
      </c>
      <c r="AF25" t="e">
        <f t="shared" ref="AF25:AI25" si="26">AA25-AA26</f>
        <v>#REF!</v>
      </c>
      <c r="AG25" t="e">
        <f t="shared" si="26"/>
        <v>#REF!</v>
      </c>
      <c r="AH25" t="e">
        <f t="shared" si="26"/>
        <v>#REF!</v>
      </c>
      <c r="AI25" t="e">
        <f t="shared" si="26"/>
        <v>#REF!</v>
      </c>
      <c r="AK25" t="e">
        <f t="shared" ref="AK25:AN25" si="27">AF25-AF26</f>
        <v>#REF!</v>
      </c>
      <c r="AL25" t="e">
        <f t="shared" si="27"/>
        <v>#REF!</v>
      </c>
      <c r="AM25" t="e">
        <f t="shared" si="27"/>
        <v>#REF!</v>
      </c>
      <c r="AN25" t="e">
        <f t="shared" si="27"/>
        <v>#REF!</v>
      </c>
    </row>
    <row r="26" spans="1:40">
      <c r="A26">
        <v>2.985</v>
      </c>
      <c r="B26">
        <v>-1.27957317073171</v>
      </c>
      <c r="C26">
        <v>-2.92682926829268</v>
      </c>
      <c r="D26" s="28">
        <f t="shared" ref="D26:D89" si="28">D25+T25</f>
        <v>0.04</v>
      </c>
      <c r="E26" s="32">
        <f>-E169*180/PI()*RStart30!$B$23</f>
        <v>21.7322423013645</v>
      </c>
      <c r="F26" s="32">
        <f>F169*180/PI()*RStart30!$B$23</f>
        <v>26.4852637100877</v>
      </c>
      <c r="G26" s="32">
        <f>G169*180/PI()*RStart30!$B$23</f>
        <v>4.90389987460533</v>
      </c>
      <c r="H26" s="32">
        <f>-H169*180/PI()*RStart30!$B$23</f>
        <v>31.3621105229593</v>
      </c>
      <c r="I26" s="58">
        <f t="shared" si="24"/>
        <v>0.04</v>
      </c>
      <c r="J26" s="24">
        <f>-TRUNC(K$3*J$3*(G$3-H$3*SIN((E26+J$9)*PI()/180)-SQRT(I$3^2-(E$3-F$3-H$3*COS((E26+J$9)*PI()/180))^2))/5)</f>
        <v>-28321</v>
      </c>
      <c r="K26" s="24">
        <f>-TRUNC(U$3*T$3*(Q$3-R$3*SIN((F26+K$9)*PI()/180)-SQRT(S$3^2-(O$3-P$3-R$3*COS((F26+K$9)*PI()/180))^2))/5)</f>
        <v>-48354</v>
      </c>
      <c r="L26" s="24">
        <f>-TRUNC(U$3*T$3*(Q$3-R$3*SIN((G26+L$9)*PI()/180)-SQRT(S$3^2-(O$3-P$3-R$3*COS((G26+L$9)*PI()/180))^2))/5)</f>
        <v>-8232</v>
      </c>
      <c r="M26" s="25">
        <f>-TRUNC(K$3*J$3*(G$3-H$3*SIN((H26+M$9)*PI()/180)-SQRT(I$3^2-(E$3-F$3-H$3*COS((H26+M$9)*PI()/180))^2))/5)</f>
        <v>-47323</v>
      </c>
      <c r="N26" s="59">
        <f t="shared" si="2"/>
        <v>0.04</v>
      </c>
      <c r="O26" s="60">
        <f t="shared" ref="O26:O89" si="29">(J26-J25)/(I26-I25)</f>
        <v>-16850</v>
      </c>
      <c r="P26" s="60">
        <f t="shared" ref="P26:P89" si="30">(K26-K25)/(D26-D25)</f>
        <v>-2925</v>
      </c>
      <c r="Q26" s="60">
        <f t="shared" ref="Q26:Q89" si="31">(L26-L25)/(I26-I25)</f>
        <v>9450</v>
      </c>
      <c r="R26" s="60">
        <f t="shared" ref="R26:R89" si="32">(M26-M25)/(I26-I25)</f>
        <v>9250</v>
      </c>
      <c r="S26" s="1"/>
      <c r="T26" s="1">
        <f>RStart30!$T$25</f>
        <v>0.04</v>
      </c>
      <c r="U26" s="70"/>
      <c r="V26" s="1">
        <f t="shared" ref="V26:Y26" si="33">(O26-O25)/$T$25</f>
        <v>-421250</v>
      </c>
      <c r="W26" s="1">
        <f t="shared" si="33"/>
        <v>-73125</v>
      </c>
      <c r="X26" s="1">
        <f t="shared" si="33"/>
        <v>236250</v>
      </c>
      <c r="Y26" s="1">
        <f t="shared" si="33"/>
        <v>231250</v>
      </c>
      <c r="AA26">
        <f t="shared" ref="AA26:AD26" si="34">V26-V27</f>
        <v>-411250</v>
      </c>
      <c r="AB26">
        <f t="shared" si="34"/>
        <v>-80625</v>
      </c>
      <c r="AC26">
        <f t="shared" si="34"/>
        <v>222500</v>
      </c>
      <c r="AD26">
        <f t="shared" si="34"/>
        <v>224375</v>
      </c>
      <c r="AF26">
        <f t="shared" ref="AF26:AI26" si="35">AA26-AA27</f>
        <v>-419375</v>
      </c>
      <c r="AG26">
        <f t="shared" si="35"/>
        <v>-72500</v>
      </c>
      <c r="AH26">
        <f t="shared" si="35"/>
        <v>233750</v>
      </c>
      <c r="AI26">
        <f t="shared" si="35"/>
        <v>231875</v>
      </c>
      <c r="AK26">
        <f t="shared" ref="AK26:AN26" si="36">AF26-AF27</f>
        <v>-424375</v>
      </c>
      <c r="AL26">
        <f t="shared" si="36"/>
        <v>-70625</v>
      </c>
      <c r="AM26">
        <f t="shared" si="36"/>
        <v>234375</v>
      </c>
      <c r="AN26">
        <f t="shared" si="36"/>
        <v>234375</v>
      </c>
    </row>
    <row r="27" spans="1:40">
      <c r="A27">
        <v>3</v>
      </c>
      <c r="B27">
        <v>-1.29512195121951</v>
      </c>
      <c r="C27">
        <v>-2.94009146341463</v>
      </c>
      <c r="D27" s="28">
        <f t="shared" si="28"/>
        <v>0.08</v>
      </c>
      <c r="E27" s="32">
        <f>-E170*180/PI()*RStart30!$B$23</f>
        <v>22.112714696038</v>
      </c>
      <c r="F27" s="32">
        <f>F170*180/PI()*RStart30!$B$23</f>
        <v>26.5390414714429</v>
      </c>
      <c r="G27" s="32">
        <f>G170*180/PI()*RStart30!$B$23</f>
        <v>4.67192037873808</v>
      </c>
      <c r="H27" s="32">
        <f>-H170*180/PI()*RStart30!$B$23</f>
        <v>31.1820477642329</v>
      </c>
      <c r="I27" s="58">
        <f t="shared" si="24"/>
        <v>0.08</v>
      </c>
      <c r="J27" s="24">
        <f>-TRUNC(K$3*J$3*(G$3-H$3*SIN((E27+J$9)*PI()/180)-SQRT(I$3^2-(E$3-F$3-H$3*COS((E27+J$9)*PI()/180))^2))/5)</f>
        <v>-29011</v>
      </c>
      <c r="K27" s="24">
        <f>-TRUNC(U$3*T$3*(Q$3-R$3*SIN((F27+K$9)*PI()/180)-SQRT(S$3^2-(O$3-P$3-R$3*COS((F27+K$9)*PI()/180))^2))/5)</f>
        <v>-48459</v>
      </c>
      <c r="L27" s="24">
        <f>-TRUNC(U$3*T$3*(Q$3-R$3*SIN((G27+L$9)*PI()/180)-SQRT(S$3^2-(O$3-P$3-R$3*COS((G27+L$9)*PI()/180))^2))/5)</f>
        <v>-7832</v>
      </c>
      <c r="M27" s="25">
        <f>-TRUNC(K$3*J$3*(G$3-H$3*SIN((H27+M$9)*PI()/180)-SQRT(I$3^2-(E$3-F$3-H$3*COS((H27+M$9)*PI()/180))^2))/5)</f>
        <v>-46942</v>
      </c>
      <c r="N27" s="59">
        <f t="shared" si="2"/>
        <v>0.08</v>
      </c>
      <c r="O27" s="60">
        <f t="shared" si="29"/>
        <v>-17250</v>
      </c>
      <c r="P27" s="60">
        <f t="shared" si="30"/>
        <v>-2625</v>
      </c>
      <c r="Q27" s="60">
        <f t="shared" si="31"/>
        <v>10000</v>
      </c>
      <c r="R27" s="60">
        <f t="shared" si="32"/>
        <v>9525</v>
      </c>
      <c r="S27" s="1"/>
      <c r="T27" s="1">
        <f>RStart30!$T$25</f>
        <v>0.04</v>
      </c>
      <c r="U27" s="70"/>
      <c r="V27" s="1">
        <f t="shared" ref="V27:Y27" si="37">(O27-O26)/$T$25</f>
        <v>-10000</v>
      </c>
      <c r="W27" s="1">
        <f t="shared" si="37"/>
        <v>7500</v>
      </c>
      <c r="X27" s="1">
        <f t="shared" si="37"/>
        <v>13750</v>
      </c>
      <c r="Y27" s="1">
        <f t="shared" si="37"/>
        <v>6875</v>
      </c>
      <c r="AA27">
        <f t="shared" ref="AA27:AD27" si="38">V27-V28</f>
        <v>8125.00000000009</v>
      </c>
      <c r="AB27">
        <f t="shared" si="38"/>
        <v>-8124.99999999999</v>
      </c>
      <c r="AC27">
        <f t="shared" si="38"/>
        <v>-11250</v>
      </c>
      <c r="AD27">
        <f t="shared" si="38"/>
        <v>-7500.00000000005</v>
      </c>
      <c r="AF27">
        <f t="shared" ref="AF27:AI27" si="39">AA27-AA28</f>
        <v>5000.00000000036</v>
      </c>
      <c r="AG27">
        <f t="shared" si="39"/>
        <v>-1874.99999999998</v>
      </c>
      <c r="AH27">
        <f t="shared" si="39"/>
        <v>-625.000000000182</v>
      </c>
      <c r="AI27">
        <f t="shared" si="39"/>
        <v>-2500.00000000018</v>
      </c>
      <c r="AK27">
        <f t="shared" ref="AK27:AN27" si="40">AF27-AF28</f>
        <v>7500.00000000082</v>
      </c>
      <c r="AL27">
        <f t="shared" si="40"/>
        <v>625.000000000056</v>
      </c>
      <c r="AM27">
        <f t="shared" si="40"/>
        <v>1874.99999999963</v>
      </c>
      <c r="AN27">
        <f t="shared" si="40"/>
        <v>-3750.00000000041</v>
      </c>
    </row>
    <row r="28" spans="1:40">
      <c r="A28">
        <v>3.015</v>
      </c>
      <c r="B28">
        <v>-1.31432926829268</v>
      </c>
      <c r="C28">
        <v>-2.95015243902439</v>
      </c>
      <c r="D28" s="28">
        <f t="shared" si="28"/>
        <v>0.12</v>
      </c>
      <c r="E28" s="32">
        <f>-E171*180/PI()*RStart30!$B$23</f>
        <v>22.5050000480526</v>
      </c>
      <c r="F28" s="32">
        <f>F171*180/PI()*RStart30!$B$23</f>
        <v>26.5801737104849</v>
      </c>
      <c r="G28" s="32">
        <f>G171*180/PI()*RStart30!$B$23</f>
        <v>4.41555333539155</v>
      </c>
      <c r="H28" s="32">
        <f>-H171*180/PI()*RStart30!$B$23</f>
        <v>30.9908404607291</v>
      </c>
      <c r="I28" s="58">
        <f t="shared" si="24"/>
        <v>0.12</v>
      </c>
      <c r="J28" s="24">
        <f>-TRUNC(K$3*J$3*(G$3-H$3*SIN((E28+J$9)*PI()/180)-SQRT(I$3^2-(E$3-F$3-H$3*COS((E28+J$9)*PI()/180))^2))/5)</f>
        <v>-29730</v>
      </c>
      <c r="K28" s="24">
        <f>-TRUNC(U$3*T$3*(Q$3-R$3*SIN((F28+K$9)*PI()/180)-SQRT(S$3^2-(O$3-P$3-R$3*COS((F28+K$9)*PI()/180))^2))/5)</f>
        <v>-48539</v>
      </c>
      <c r="L28" s="24">
        <f>-TRUNC(U$3*T$3*(Q$3-R$3*SIN((G28+L$9)*PI()/180)-SQRT(S$3^2-(O$3-P$3-R$3*COS((G28+L$9)*PI()/180))^2))/5)</f>
        <v>-7392</v>
      </c>
      <c r="M28" s="25">
        <f>-TRUNC(K$3*J$3*(G$3-H$3*SIN((H28+M$9)*PI()/180)-SQRT(I$3^2-(E$3-F$3-H$3*COS((H28+M$9)*PI()/180))^2))/5)</f>
        <v>-46538</v>
      </c>
      <c r="N28" s="59">
        <f t="shared" si="2"/>
        <v>0.12</v>
      </c>
      <c r="O28" s="60">
        <f t="shared" si="29"/>
        <v>-17975</v>
      </c>
      <c r="P28" s="60">
        <f t="shared" si="30"/>
        <v>-2000</v>
      </c>
      <c r="Q28" s="60">
        <f t="shared" si="31"/>
        <v>11000</v>
      </c>
      <c r="R28" s="60">
        <f t="shared" si="32"/>
        <v>10100</v>
      </c>
      <c r="S28" s="1"/>
      <c r="T28" s="1">
        <f>RStart30!$T$25</f>
        <v>0.04</v>
      </c>
      <c r="U28" s="70"/>
      <c r="V28" s="1">
        <f t="shared" ref="V28:Y28" si="41">(O28-O27)/$T$25</f>
        <v>-18125.0000000001</v>
      </c>
      <c r="W28" s="1">
        <f t="shared" si="41"/>
        <v>15625</v>
      </c>
      <c r="X28" s="1">
        <f t="shared" si="41"/>
        <v>25000</v>
      </c>
      <c r="Y28" s="1">
        <f t="shared" si="41"/>
        <v>14375</v>
      </c>
      <c r="AA28">
        <f t="shared" ref="AA28:AD28" si="42">V28-V29</f>
        <v>3124.99999999973</v>
      </c>
      <c r="AB28">
        <f t="shared" si="42"/>
        <v>-6250.00000000002</v>
      </c>
      <c r="AC28">
        <f t="shared" si="42"/>
        <v>-10624.9999999999</v>
      </c>
      <c r="AD28">
        <f t="shared" si="42"/>
        <v>-4999.99999999986</v>
      </c>
      <c r="AF28">
        <f t="shared" ref="AF28:AI28" si="43">AA28-AA29</f>
        <v>-2500.00000000045</v>
      </c>
      <c r="AG28">
        <f t="shared" si="43"/>
        <v>-2500.00000000003</v>
      </c>
      <c r="AH28">
        <f t="shared" si="43"/>
        <v>-2499.99999999981</v>
      </c>
      <c r="AI28">
        <f t="shared" si="43"/>
        <v>1250.00000000023</v>
      </c>
      <c r="AK28">
        <f t="shared" ref="AK28:AN28" si="44">AF28-AF29</f>
        <v>-5000.00000000064</v>
      </c>
      <c r="AL28">
        <f t="shared" si="44"/>
        <v>-3125.00000000005</v>
      </c>
      <c r="AM28">
        <f t="shared" si="44"/>
        <v>1250.0000000002</v>
      </c>
      <c r="AN28">
        <f t="shared" si="44"/>
        <v>5000.00000000032</v>
      </c>
    </row>
    <row r="29" spans="1:40">
      <c r="A29">
        <v>3.03</v>
      </c>
      <c r="B29">
        <v>-1.33170731707317</v>
      </c>
      <c r="C29">
        <v>-2.95792682926829</v>
      </c>
      <c r="D29" s="28">
        <f t="shared" si="28"/>
        <v>0.16</v>
      </c>
      <c r="E29" s="32">
        <f>-E172*180/PI()*RStart30!$B$23</f>
        <v>22.9134039060556</v>
      </c>
      <c r="F29" s="32">
        <f>F172*180/PI()*RStart30!$B$23</f>
        <v>26.603753673952</v>
      </c>
      <c r="G29" s="32">
        <f>G172*180/PI()*RStart30!$B$23</f>
        <v>4.12540510151456</v>
      </c>
      <c r="H29" s="32">
        <f>-H172*180/PI()*RStart30!$B$23</f>
        <v>30.7840043009687</v>
      </c>
      <c r="I29" s="58">
        <f t="shared" si="24"/>
        <v>0.16</v>
      </c>
      <c r="J29" s="24">
        <f>-TRUNC(K$3*J$3*(G$3-H$3*SIN((E29+J$9)*PI()/180)-SQRT(I$3^2-(E$3-F$3-H$3*COS((E29+J$9)*PI()/180))^2))/5)</f>
        <v>-30483</v>
      </c>
      <c r="K29" s="24">
        <f>-TRUNC(U$3*T$3*(Q$3-R$3*SIN((F29+K$9)*PI()/180)-SQRT(S$3^2-(O$3-P$3-R$3*COS((F29+K$9)*PI()/180))^2))/5)</f>
        <v>-48584</v>
      </c>
      <c r="L29" s="24">
        <f>-TRUNC(U$3*T$3*(Q$3-R$3*SIN((G29+L$9)*PI()/180)-SQRT(S$3^2-(O$3-P$3-R$3*COS((G29+L$9)*PI()/180))^2))/5)</f>
        <v>-6895</v>
      </c>
      <c r="M29" s="25">
        <f>-TRUNC(K$3*J$3*(G$3-H$3*SIN((H29+M$9)*PI()/180)-SQRT(I$3^2-(E$3-F$3-H$3*COS((H29+M$9)*PI()/180))^2))/5)</f>
        <v>-46103</v>
      </c>
      <c r="N29" s="59">
        <f t="shared" si="2"/>
        <v>0.16</v>
      </c>
      <c r="O29" s="60">
        <f t="shared" si="29"/>
        <v>-18825</v>
      </c>
      <c r="P29" s="60">
        <f t="shared" si="30"/>
        <v>-1125</v>
      </c>
      <c r="Q29" s="60">
        <f t="shared" si="31"/>
        <v>12425</v>
      </c>
      <c r="R29" s="60">
        <f t="shared" si="32"/>
        <v>10875</v>
      </c>
      <c r="S29" s="1"/>
      <c r="T29" s="1">
        <f>RStart30!$T$25</f>
        <v>0.04</v>
      </c>
      <c r="U29" s="70"/>
      <c r="V29" s="1">
        <f t="shared" ref="V29:Y29" si="45">(O29-O28)/$T$25</f>
        <v>-21249.9999999998</v>
      </c>
      <c r="W29" s="1">
        <f t="shared" si="45"/>
        <v>21875</v>
      </c>
      <c r="X29" s="1">
        <f t="shared" si="45"/>
        <v>35624.9999999999</v>
      </c>
      <c r="Y29" s="1">
        <f t="shared" si="45"/>
        <v>19374.9999999999</v>
      </c>
      <c r="AA29">
        <f t="shared" ref="AA29:AD29" si="46">V29-V30</f>
        <v>5625.00000000018</v>
      </c>
      <c r="AB29">
        <f t="shared" si="46"/>
        <v>-3749.99999999998</v>
      </c>
      <c r="AC29">
        <f t="shared" si="46"/>
        <v>-8125.00000000005</v>
      </c>
      <c r="AD29">
        <f t="shared" si="46"/>
        <v>-6250.00000000009</v>
      </c>
      <c r="AF29">
        <f t="shared" ref="AF29:AI29" si="47">AA29-AA30</f>
        <v>2500.00000000018</v>
      </c>
      <c r="AG29">
        <f t="shared" si="47"/>
        <v>625.000000000018</v>
      </c>
      <c r="AH29">
        <f t="shared" si="47"/>
        <v>-3750.00000000001</v>
      </c>
      <c r="AI29">
        <f t="shared" si="47"/>
        <v>-3750.00000000009</v>
      </c>
      <c r="AK29">
        <f t="shared" ref="AK29:AN29" si="48">AF29-AF30</f>
        <v>625.000000000182</v>
      </c>
      <c r="AL29">
        <f t="shared" si="48"/>
        <v>2500.00000000002</v>
      </c>
      <c r="AM29">
        <f t="shared" si="48"/>
        <v>-4374.99999999996</v>
      </c>
      <c r="AN29">
        <f t="shared" si="48"/>
        <v>-4375.00000000004</v>
      </c>
    </row>
    <row r="30" spans="1:40">
      <c r="A30">
        <v>3.045</v>
      </c>
      <c r="B30">
        <v>-1.34588414634146</v>
      </c>
      <c r="C30">
        <v>-2.96341463414634</v>
      </c>
      <c r="D30" s="28">
        <f t="shared" si="28"/>
        <v>0.2</v>
      </c>
      <c r="E30" s="32">
        <f>-E173*180/PI()*RStart30!$B$23</f>
        <v>23.3412160791151</v>
      </c>
      <c r="F30" s="32">
        <f>F173*180/PI()*RStart30!$B$23</f>
        <v>26.6057790797578</v>
      </c>
      <c r="G30" s="32">
        <f>G173*180/PI()*RStart30!$B$23</f>
        <v>3.79386891753162</v>
      </c>
      <c r="H30" s="32">
        <f>-H173*180/PI()*RStart30!$B$23</f>
        <v>30.5577535236161</v>
      </c>
      <c r="I30" s="58">
        <f t="shared" si="24"/>
        <v>0.2</v>
      </c>
      <c r="J30" s="24">
        <f>-TRUNC(K$3*J$3*(G$3-H$3*SIN((E30+J$9)*PI()/180)-SQRT(I$3^2-(E$3-F$3-H$3*COS((E30+J$9)*PI()/180))^2))/5)</f>
        <v>-31279</v>
      </c>
      <c r="K30" s="24">
        <f>-TRUNC(U$3*T$3*(Q$3-R$3*SIN((F30+K$9)*PI()/180)-SQRT(S$3^2-(O$3-P$3-R$3*COS((F30+K$9)*PI()/180))^2))/5)</f>
        <v>-48588</v>
      </c>
      <c r="L30" s="24">
        <f>-TRUNC(U$3*T$3*(Q$3-R$3*SIN((G30+L$9)*PI()/180)-SQRT(S$3^2-(O$3-P$3-R$3*COS((G30+L$9)*PI()/180))^2))/5)</f>
        <v>-6328</v>
      </c>
      <c r="M30" s="25">
        <f>-TRUNC(K$3*J$3*(G$3-H$3*SIN((H30+M$9)*PI()/180)-SQRT(I$3^2-(E$3-F$3-H$3*COS((H30+M$9)*PI()/180))^2))/5)</f>
        <v>-45627</v>
      </c>
      <c r="N30" s="59">
        <f t="shared" si="2"/>
        <v>0.2</v>
      </c>
      <c r="O30" s="60">
        <f t="shared" si="29"/>
        <v>-19900</v>
      </c>
      <c r="P30" s="60">
        <f t="shared" si="30"/>
        <v>-100</v>
      </c>
      <c r="Q30" s="60">
        <f t="shared" si="31"/>
        <v>14175</v>
      </c>
      <c r="R30" s="60">
        <f t="shared" si="32"/>
        <v>11900</v>
      </c>
      <c r="S30" s="1"/>
      <c r="T30" s="1">
        <f>RStart30!$T$25</f>
        <v>0.04</v>
      </c>
      <c r="U30" s="70"/>
      <c r="V30" s="1">
        <f t="shared" ref="V30:Y30" si="49">(O30-O29)/$T$25</f>
        <v>-26875</v>
      </c>
      <c r="W30" s="1">
        <f t="shared" si="49"/>
        <v>25625</v>
      </c>
      <c r="X30" s="1">
        <f t="shared" si="49"/>
        <v>43750</v>
      </c>
      <c r="Y30" s="1">
        <f t="shared" si="49"/>
        <v>25625</v>
      </c>
      <c r="AA30">
        <f t="shared" ref="AA30:AD30" si="50">V30-V31</f>
        <v>3125</v>
      </c>
      <c r="AB30">
        <f t="shared" si="50"/>
        <v>-4375</v>
      </c>
      <c r="AC30">
        <f t="shared" si="50"/>
        <v>-4375.00000000004</v>
      </c>
      <c r="AD30">
        <f t="shared" si="50"/>
        <v>-2500</v>
      </c>
      <c r="AF30">
        <f t="shared" ref="AF30:AI30" si="51">AA30-AA31</f>
        <v>1875</v>
      </c>
      <c r="AG30">
        <f t="shared" si="51"/>
        <v>-1875</v>
      </c>
      <c r="AH30">
        <f t="shared" si="51"/>
        <v>624.999999999956</v>
      </c>
      <c r="AI30">
        <f t="shared" si="51"/>
        <v>624.999999999953</v>
      </c>
      <c r="AK30">
        <f t="shared" ref="AK30:AN30" si="52">AF30-AF31</f>
        <v>3750.00000000036</v>
      </c>
      <c r="AL30">
        <f t="shared" si="52"/>
        <v>-1875.00000000007</v>
      </c>
      <c r="AM30">
        <f t="shared" si="52"/>
        <v>3749.99999999959</v>
      </c>
      <c r="AN30">
        <f t="shared" si="52"/>
        <v>1249.99999999959</v>
      </c>
    </row>
    <row r="31" spans="1:40">
      <c r="A31">
        <v>3.06</v>
      </c>
      <c r="B31">
        <v>-1.35731707317073</v>
      </c>
      <c r="C31">
        <v>-2.96570121951219</v>
      </c>
      <c r="D31" s="28">
        <f t="shared" si="28"/>
        <v>0.24</v>
      </c>
      <c r="E31" s="32">
        <f>-E174*180/PI()*RStart30!$B$23</f>
        <v>23.7907746361057</v>
      </c>
      <c r="F31" s="32">
        <f>F174*180/PI()*RStart30!$B$23</f>
        <v>26.5831003789025</v>
      </c>
      <c r="G31" s="32">
        <f>G174*180/PI()*RStart30!$B$23</f>
        <v>3.41502080091153</v>
      </c>
      <c r="H31" s="32">
        <f>-H174*180/PI()*RStart30!$B$23</f>
        <v>30.3089647065469</v>
      </c>
      <c r="I31" s="58">
        <f t="shared" si="24"/>
        <v>0.24</v>
      </c>
      <c r="J31" s="24">
        <f>-TRUNC(K$3*J$3*(G$3-H$3*SIN((E31+J$9)*PI()/180)-SQRT(I$3^2-(E$3-F$3-H$3*COS((E31+J$9)*PI()/180))^2))/5)</f>
        <v>-32123</v>
      </c>
      <c r="K31" s="24">
        <f>-TRUNC(U$3*T$3*(Q$3-R$3*SIN((F31+K$9)*PI()/180)-SQRT(S$3^2-(O$3-P$3-R$3*COS((F31+K$9)*PI()/180))^2))/5)</f>
        <v>-48544</v>
      </c>
      <c r="L31" s="24">
        <f>-TRUNC(U$3*T$3*(Q$3-R$3*SIN((G31+L$9)*PI()/180)-SQRT(S$3^2-(O$3-P$3-R$3*COS((G31+L$9)*PI()/180))^2))/5)</f>
        <v>-5684</v>
      </c>
      <c r="M31" s="25">
        <f>-TRUNC(K$3*J$3*(G$3-H$3*SIN((H31+M$9)*PI()/180)-SQRT(I$3^2-(E$3-F$3-H$3*COS((H31+M$9)*PI()/180))^2))/5)</f>
        <v>-45106</v>
      </c>
      <c r="N31" s="59">
        <f t="shared" si="2"/>
        <v>0.24</v>
      </c>
      <c r="O31" s="60">
        <f t="shared" si="29"/>
        <v>-21100</v>
      </c>
      <c r="P31" s="60">
        <f t="shared" si="30"/>
        <v>1100</v>
      </c>
      <c r="Q31" s="60">
        <f t="shared" si="31"/>
        <v>16100</v>
      </c>
      <c r="R31" s="60">
        <f t="shared" si="32"/>
        <v>13025</v>
      </c>
      <c r="S31" s="1"/>
      <c r="T31" s="1">
        <f>RStart30!$T$25</f>
        <v>0.04</v>
      </c>
      <c r="U31" s="70"/>
      <c r="V31" s="1">
        <f t="shared" ref="V31:Y31" si="53">(O31-O30)/$T$25</f>
        <v>-30000</v>
      </c>
      <c r="W31" s="1">
        <f t="shared" si="53"/>
        <v>30000</v>
      </c>
      <c r="X31" s="1">
        <f t="shared" si="53"/>
        <v>48125</v>
      </c>
      <c r="Y31" s="1">
        <f t="shared" si="53"/>
        <v>28125</v>
      </c>
      <c r="AA31">
        <f t="shared" ref="AA31:AD31" si="54">V31-V32</f>
        <v>1250</v>
      </c>
      <c r="AB31">
        <f t="shared" si="54"/>
        <v>-2500</v>
      </c>
      <c r="AC31">
        <f t="shared" si="54"/>
        <v>-5000</v>
      </c>
      <c r="AD31">
        <f t="shared" si="54"/>
        <v>-3124.99999999995</v>
      </c>
      <c r="AF31">
        <f t="shared" ref="AF31:AI31" si="55">AA31-AA32</f>
        <v>-1875.00000000036</v>
      </c>
      <c r="AG31">
        <f t="shared" si="55"/>
        <v>6.54836185276508e-11</v>
      </c>
      <c r="AH31">
        <f t="shared" si="55"/>
        <v>-3124.99999999964</v>
      </c>
      <c r="AI31">
        <f t="shared" si="55"/>
        <v>-624.999999999636</v>
      </c>
      <c r="AK31">
        <f t="shared" ref="AK31:AN31" si="56">AF31-AF32</f>
        <v>-5625.00000000109</v>
      </c>
      <c r="AL31">
        <f t="shared" si="56"/>
        <v>1250.00000000017</v>
      </c>
      <c r="AM31">
        <f t="shared" si="56"/>
        <v>-1874.99999999891</v>
      </c>
      <c r="AN31">
        <f t="shared" si="56"/>
        <v>9.49512468650937e-10</v>
      </c>
    </row>
    <row r="32" spans="1:40">
      <c r="A32">
        <v>3.075</v>
      </c>
      <c r="B32">
        <v>-1.36280487804878</v>
      </c>
      <c r="C32">
        <v>-2.96432926829268</v>
      </c>
      <c r="D32" s="28">
        <f t="shared" si="28"/>
        <v>0.28</v>
      </c>
      <c r="E32" s="32">
        <f>-E175*180/PI()*RStart30!$B$23</f>
        <v>24.2635296186152</v>
      </c>
      <c r="F32" s="32">
        <f>F175*180/PI()*RStart30!$B$23</f>
        <v>26.5333688454965</v>
      </c>
      <c r="G32" s="32">
        <f>G175*180/PI()*RStart30!$B$23</f>
        <v>2.98451641376427</v>
      </c>
      <c r="H32" s="32">
        <f>-H175*180/PI()*RStart30!$B$23</f>
        <v>30.0351395818869</v>
      </c>
      <c r="I32" s="58">
        <f t="shared" si="24"/>
        <v>0.28</v>
      </c>
      <c r="J32" s="24">
        <f>-TRUNC(K$3*J$3*(G$3-H$3*SIN((E32+J$9)*PI()/180)-SQRT(I$3^2-(E$3-F$3-H$3*COS((E32+J$9)*PI()/180))^2))/5)</f>
        <v>-33017</v>
      </c>
      <c r="K32" s="24">
        <f>-TRUNC(U$3*T$3*(Q$3-R$3*SIN((F32+K$9)*PI()/180)-SQRT(S$3^2-(O$3-P$3-R$3*COS((F32+K$9)*PI()/180))^2))/5)</f>
        <v>-48448</v>
      </c>
      <c r="L32" s="24">
        <f>-TRUNC(U$3*T$3*(Q$3-R$3*SIN((G32+L$9)*PI()/180)-SQRT(S$3^2-(O$3-P$3-R$3*COS((G32+L$9)*PI()/180))^2))/5)</f>
        <v>-4955</v>
      </c>
      <c r="M32" s="25">
        <f>-TRUNC(K$3*J$3*(G$3-H$3*SIN((H32+M$9)*PI()/180)-SQRT(I$3^2-(E$3-F$3-H$3*COS((H32+M$9)*PI()/180))^2))/5)</f>
        <v>-44535</v>
      </c>
      <c r="N32" s="59">
        <f t="shared" si="2"/>
        <v>0.28</v>
      </c>
      <c r="O32" s="60">
        <f t="shared" si="29"/>
        <v>-22350</v>
      </c>
      <c r="P32" s="60">
        <f t="shared" si="30"/>
        <v>2400</v>
      </c>
      <c r="Q32" s="60">
        <f t="shared" si="31"/>
        <v>18225</v>
      </c>
      <c r="R32" s="60">
        <f t="shared" si="32"/>
        <v>14275</v>
      </c>
      <c r="S32" s="1"/>
      <c r="T32" s="1">
        <f>RStart30!$T$25</f>
        <v>0.04</v>
      </c>
      <c r="U32" s="70"/>
      <c r="V32" s="1">
        <f t="shared" ref="V32:Y32" si="57">(O32-O31)/$T$25</f>
        <v>-31250</v>
      </c>
      <c r="W32" s="1">
        <f t="shared" si="57"/>
        <v>32500</v>
      </c>
      <c r="X32" s="1">
        <f t="shared" si="57"/>
        <v>53125</v>
      </c>
      <c r="Y32" s="1">
        <f t="shared" si="57"/>
        <v>31250</v>
      </c>
      <c r="AA32">
        <f t="shared" ref="AA32:AD32" si="58">V32-V33</f>
        <v>3125.00000000036</v>
      </c>
      <c r="AB32">
        <f t="shared" si="58"/>
        <v>-2500.00000000007</v>
      </c>
      <c r="AC32">
        <f t="shared" si="58"/>
        <v>-1875.00000000036</v>
      </c>
      <c r="AD32">
        <f t="shared" si="58"/>
        <v>-2500.00000000032</v>
      </c>
      <c r="AF32">
        <f t="shared" ref="AF32:AI32" si="59">AA32-AA33</f>
        <v>3750.00000000073</v>
      </c>
      <c r="AG32">
        <f t="shared" si="59"/>
        <v>-1250.0000000001</v>
      </c>
      <c r="AH32">
        <f t="shared" si="59"/>
        <v>-1250.00000000073</v>
      </c>
      <c r="AI32">
        <f t="shared" si="59"/>
        <v>-625.000000000586</v>
      </c>
      <c r="AK32">
        <f t="shared" ref="AK32:AN32" si="60">AF32-AF33</f>
        <v>3750.00000000118</v>
      </c>
      <c r="AL32">
        <f t="shared" si="60"/>
        <v>624.999999999862</v>
      </c>
      <c r="AM32">
        <f t="shared" si="60"/>
        <v>-1.09139364212751e-9</v>
      </c>
      <c r="AN32">
        <f t="shared" si="60"/>
        <v>1874.99999999906</v>
      </c>
    </row>
    <row r="33" spans="1:40">
      <c r="A33">
        <v>3.09</v>
      </c>
      <c r="B33">
        <v>-1.35137195121951</v>
      </c>
      <c r="C33">
        <v>-2.96021341463415</v>
      </c>
      <c r="D33" s="28">
        <f t="shared" si="28"/>
        <v>0.32</v>
      </c>
      <c r="E33" s="32">
        <f>-E176*180/PI()*RStart30!$B$23</f>
        <v>24.760106983035</v>
      </c>
      <c r="F33" s="32">
        <f>F176*180/PI()*RStart30!$B$23</f>
        <v>26.4549848959674</v>
      </c>
      <c r="G33" s="32">
        <f>G176*180/PI()*RStart30!$B$23</f>
        <v>2.49948689911385</v>
      </c>
      <c r="H33" s="32">
        <f>-H176*180/PI()*RStart30!$B$23</f>
        <v>29.7343685958967</v>
      </c>
      <c r="I33" s="58">
        <f t="shared" si="24"/>
        <v>0.32</v>
      </c>
      <c r="J33" s="24">
        <f>-TRUNC(K$3*J$3*(G$3-H$3*SIN((E33+J$9)*PI()/180)-SQRT(I$3^2-(E$3-F$3-H$3*COS((E33+J$9)*PI()/180))^2))/5)</f>
        <v>-33966</v>
      </c>
      <c r="K33" s="24">
        <f>-TRUNC(U$3*T$3*(Q$3-R$3*SIN((F33+K$9)*PI()/180)-SQRT(S$3^2-(O$3-P$3-R$3*COS((F33+K$9)*PI()/180))^2))/5)</f>
        <v>-48296</v>
      </c>
      <c r="L33" s="24">
        <f>-TRUNC(U$3*T$3*(Q$3-R$3*SIN((G33+L$9)*PI()/180)-SQRT(S$3^2-(O$3-P$3-R$3*COS((G33+L$9)*PI()/180))^2))/5)</f>
        <v>-4138</v>
      </c>
      <c r="M33" s="25">
        <f>-TRUNC(K$3*J$3*(G$3-H$3*SIN((H33+M$9)*PI()/180)-SQRT(I$3^2-(E$3-F$3-H$3*COS((H33+M$9)*PI()/180))^2))/5)</f>
        <v>-43910</v>
      </c>
      <c r="N33" s="59">
        <f t="shared" si="2"/>
        <v>0.32</v>
      </c>
      <c r="O33" s="60">
        <f t="shared" si="29"/>
        <v>-23725</v>
      </c>
      <c r="P33" s="60">
        <f t="shared" si="30"/>
        <v>3800</v>
      </c>
      <c r="Q33" s="60">
        <f t="shared" si="31"/>
        <v>20425</v>
      </c>
      <c r="R33" s="60">
        <f t="shared" si="32"/>
        <v>15625</v>
      </c>
      <c r="S33" s="1"/>
      <c r="T33" s="1">
        <f>RStart30!$T$25</f>
        <v>0.04</v>
      </c>
      <c r="U33" s="70"/>
      <c r="V33" s="1">
        <f t="shared" ref="V33:Y33" si="61">(O33-O32)/$T$25</f>
        <v>-34375.0000000004</v>
      </c>
      <c r="W33" s="1">
        <f t="shared" si="61"/>
        <v>35000.0000000001</v>
      </c>
      <c r="X33" s="1">
        <f t="shared" si="61"/>
        <v>55000.0000000004</v>
      </c>
      <c r="Y33" s="1">
        <f t="shared" si="61"/>
        <v>33750.0000000003</v>
      </c>
      <c r="AA33">
        <f t="shared" ref="AA33:AD33" si="62">V33-V34</f>
        <v>-625.000000000364</v>
      </c>
      <c r="AB33">
        <f t="shared" si="62"/>
        <v>-1249.99999999996</v>
      </c>
      <c r="AC33">
        <f t="shared" si="62"/>
        <v>-624.999999999636</v>
      </c>
      <c r="AD33">
        <f t="shared" si="62"/>
        <v>-1874.99999999973</v>
      </c>
      <c r="AF33">
        <f t="shared" ref="AF33:AI33" si="63">AA33-AA34</f>
        <v>-4.51109372079372e-10</v>
      </c>
      <c r="AG33">
        <f t="shared" si="63"/>
        <v>-1874.99999999996</v>
      </c>
      <c r="AH33">
        <f t="shared" si="63"/>
        <v>-1249.99999999964</v>
      </c>
      <c r="AI33">
        <f t="shared" si="63"/>
        <v>-2499.99999999964</v>
      </c>
      <c r="AK33">
        <f t="shared" ref="AK33:AN33" si="64">AF33-AF34</f>
        <v>624.999999999374</v>
      </c>
      <c r="AL33">
        <f t="shared" si="64"/>
        <v>-3124.99999999994</v>
      </c>
      <c r="AM33">
        <f t="shared" si="64"/>
        <v>1250.00000000028</v>
      </c>
      <c r="AN33">
        <f t="shared" si="64"/>
        <v>-3124.99999999947</v>
      </c>
    </row>
    <row r="34" spans="1:40">
      <c r="A34">
        <v>3.105</v>
      </c>
      <c r="B34">
        <v>-1.32484756097561</v>
      </c>
      <c r="C34">
        <v>-2.95609756097561</v>
      </c>
      <c r="D34" s="28">
        <f t="shared" si="28"/>
        <v>0.36</v>
      </c>
      <c r="E34" s="32">
        <f>-E177*180/PI()*RStart30!$B$23</f>
        <v>25.2803723707619</v>
      </c>
      <c r="F34" s="32">
        <f>F177*180/PI()*RStart30!$B$23</f>
        <v>26.3470462363794</v>
      </c>
      <c r="G34" s="32">
        <f>G177*180/PI()*RStart30!$B$23</f>
        <v>1.95843517553736</v>
      </c>
      <c r="H34" s="32">
        <f>-H177*180/PI()*RStart30!$B$23</f>
        <v>29.4052939531932</v>
      </c>
      <c r="I34" s="58">
        <f t="shared" si="24"/>
        <v>0.36</v>
      </c>
      <c r="J34" s="24">
        <f>-TRUNC(K$3*J$3*(G$3-H$3*SIN((E34+J$9)*PI()/180)-SQRT(I$3^2-(E$3-F$3-H$3*COS((E34+J$9)*PI()/180))^2))/5)</f>
        <v>-34969</v>
      </c>
      <c r="K34" s="24">
        <f>-TRUNC(U$3*T$3*(Q$3-R$3*SIN((F34+K$9)*PI()/180)-SQRT(S$3^2-(O$3-P$3-R$3*COS((F34+K$9)*PI()/180))^2))/5)</f>
        <v>-48086</v>
      </c>
      <c r="L34" s="24">
        <f>-TRUNC(U$3*T$3*(Q$3-R$3*SIN((G34+L$9)*PI()/180)-SQRT(S$3^2-(O$3-P$3-R$3*COS((G34+L$9)*PI()/180))^2))/5)</f>
        <v>-3232</v>
      </c>
      <c r="M34" s="25">
        <f>-TRUNC(K$3*J$3*(G$3-H$3*SIN((H34+M$9)*PI()/180)-SQRT(I$3^2-(E$3-F$3-H$3*COS((H34+M$9)*PI()/180))^2))/5)</f>
        <v>-43228</v>
      </c>
      <c r="N34" s="59">
        <f t="shared" si="2"/>
        <v>0.36</v>
      </c>
      <c r="O34" s="60">
        <f t="shared" si="29"/>
        <v>-25075</v>
      </c>
      <c r="P34" s="60">
        <f t="shared" si="30"/>
        <v>5250</v>
      </c>
      <c r="Q34" s="60">
        <f t="shared" si="31"/>
        <v>22650</v>
      </c>
      <c r="R34" s="60">
        <f t="shared" si="32"/>
        <v>17050</v>
      </c>
      <c r="S34" s="1"/>
      <c r="T34" s="1">
        <f>RStart30!$T$25</f>
        <v>0.04</v>
      </c>
      <c r="U34" s="70"/>
      <c r="V34" s="1">
        <f t="shared" ref="V34:Y34" si="65">(O34-O33)/$T$25</f>
        <v>-33750</v>
      </c>
      <c r="W34" s="1">
        <f t="shared" si="65"/>
        <v>36250</v>
      </c>
      <c r="X34" s="1">
        <f t="shared" si="65"/>
        <v>55625</v>
      </c>
      <c r="Y34" s="1">
        <f t="shared" si="65"/>
        <v>35625</v>
      </c>
      <c r="AA34">
        <f t="shared" ref="AA34:AD34" si="66">V34-V35</f>
        <v>-624.999999999913</v>
      </c>
      <c r="AB34">
        <f t="shared" si="66"/>
        <v>625</v>
      </c>
      <c r="AC34">
        <f t="shared" si="66"/>
        <v>625</v>
      </c>
      <c r="AD34">
        <f t="shared" si="66"/>
        <v>624.999999999913</v>
      </c>
      <c r="AF34">
        <f t="shared" ref="AF34:AI34" si="67">AA34-AA35</f>
        <v>-624.999999999825</v>
      </c>
      <c r="AG34">
        <f t="shared" si="67"/>
        <v>1249.99999999998</v>
      </c>
      <c r="AH34">
        <f t="shared" si="67"/>
        <v>-2499.99999999991</v>
      </c>
      <c r="AI34">
        <f t="shared" si="67"/>
        <v>624.999999999825</v>
      </c>
      <c r="AK34">
        <f t="shared" ref="AK34:AN34" si="68">AF34-AF35</f>
        <v>-3749.99999999974</v>
      </c>
      <c r="AL34">
        <f t="shared" si="68"/>
        <v>3749.99999999991</v>
      </c>
      <c r="AM34">
        <f t="shared" si="68"/>
        <v>-2499.99999999974</v>
      </c>
      <c r="AN34">
        <f t="shared" si="68"/>
        <v>624.999999999738</v>
      </c>
    </row>
    <row r="35" spans="1:40">
      <c r="A35">
        <v>3.12</v>
      </c>
      <c r="B35">
        <v>-1.29192073170732</v>
      </c>
      <c r="C35">
        <v>-2.95060975609756</v>
      </c>
      <c r="D35" s="28">
        <f t="shared" si="28"/>
        <v>0.4</v>
      </c>
      <c r="E35" s="32">
        <f>-E178*180/PI()*RStart30!$B$23</f>
        <v>25.8234951648805</v>
      </c>
      <c r="F35" s="32">
        <f>F178*180/PI()*RStart30!$B$23</f>
        <v>26.209296238936</v>
      </c>
      <c r="G35" s="32">
        <f>G178*180/PI()*RStart30!$B$23</f>
        <v>1.36113263287454</v>
      </c>
      <c r="H35" s="32">
        <f>-H178*180/PI()*RStart30!$B$23</f>
        <v>29.0470732339303</v>
      </c>
      <c r="I35" s="58">
        <f t="shared" si="24"/>
        <v>0.4</v>
      </c>
      <c r="J35" s="24">
        <f>-TRUNC(K$3*J$3*(G$3-H$3*SIN((E35+J$9)*PI()/180)-SQRT(I$3^2-(E$3-F$3-H$3*COS((E35+J$9)*PI()/180))^2))/5)</f>
        <v>-36025</v>
      </c>
      <c r="K35" s="24">
        <f>-TRUNC(U$3*T$3*(Q$3-R$3*SIN((F35+K$9)*PI()/180)-SQRT(S$3^2-(O$3-P$3-R$3*COS((F35+K$9)*PI()/180))^2))/5)</f>
        <v>-47819</v>
      </c>
      <c r="L35" s="24">
        <f>-TRUNC(U$3*T$3*(Q$3-R$3*SIN((G35+L$9)*PI()/180)-SQRT(S$3^2-(O$3-P$3-R$3*COS((G35+L$9)*PI()/180))^2))/5)</f>
        <v>-2238</v>
      </c>
      <c r="M35" s="25">
        <f>-TRUNC(K$3*J$3*(G$3-H$3*SIN((H35+M$9)*PI()/180)-SQRT(I$3^2-(E$3-F$3-H$3*COS((H35+M$9)*PI()/180))^2))/5)</f>
        <v>-42490</v>
      </c>
      <c r="N35" s="59">
        <f t="shared" si="2"/>
        <v>0.4</v>
      </c>
      <c r="O35" s="60">
        <f t="shared" si="29"/>
        <v>-26400</v>
      </c>
      <c r="P35" s="60">
        <f t="shared" si="30"/>
        <v>6675</v>
      </c>
      <c r="Q35" s="60">
        <f t="shared" si="31"/>
        <v>24850</v>
      </c>
      <c r="R35" s="60">
        <f t="shared" si="32"/>
        <v>18450</v>
      </c>
      <c r="S35" s="1"/>
      <c r="T35" s="1">
        <f>RStart30!$T$25</f>
        <v>0.04</v>
      </c>
      <c r="U35" s="70"/>
      <c r="V35" s="1">
        <f t="shared" ref="V35:Y35" si="69">(O35-O34)/$T$25</f>
        <v>-33125.0000000001</v>
      </c>
      <c r="W35" s="1">
        <f t="shared" si="69"/>
        <v>35625</v>
      </c>
      <c r="X35" s="1">
        <f t="shared" si="69"/>
        <v>55000</v>
      </c>
      <c r="Y35" s="1">
        <f t="shared" si="69"/>
        <v>35000.0000000001</v>
      </c>
      <c r="AA35">
        <f t="shared" ref="AA35:AD35" si="70">V35-V36</f>
        <v>-8.73114913702011e-11</v>
      </c>
      <c r="AB35">
        <f t="shared" si="70"/>
        <v>-624.999999999978</v>
      </c>
      <c r="AC35">
        <f t="shared" si="70"/>
        <v>3124.99999999991</v>
      </c>
      <c r="AD35">
        <f t="shared" si="70"/>
        <v>8.73114913702011e-11</v>
      </c>
      <c r="AF35">
        <f t="shared" ref="AF35:AI35" si="71">AA35-AA36</f>
        <v>3124.99999999991</v>
      </c>
      <c r="AG35">
        <f t="shared" si="71"/>
        <v>-2499.99999999993</v>
      </c>
      <c r="AH35">
        <f t="shared" si="71"/>
        <v>-1.74622982740402e-10</v>
      </c>
      <c r="AI35">
        <f t="shared" si="71"/>
        <v>8.73114913702011e-11</v>
      </c>
      <c r="AK35">
        <f t="shared" ref="AK35:AN35" si="72">AF35-AF36</f>
        <v>4374.99999999991</v>
      </c>
      <c r="AL35">
        <f t="shared" si="72"/>
        <v>-2499.99999999985</v>
      </c>
      <c r="AM35">
        <f t="shared" si="72"/>
        <v>1874.99999999974</v>
      </c>
      <c r="AN35">
        <f t="shared" si="72"/>
        <v>1875.00000000009</v>
      </c>
    </row>
    <row r="36" spans="1:40">
      <c r="A36">
        <v>3.135</v>
      </c>
      <c r="B36">
        <v>-1.25807926829268</v>
      </c>
      <c r="C36">
        <v>-2.94192073170732</v>
      </c>
      <c r="D36" s="28">
        <f t="shared" si="28"/>
        <v>0.44</v>
      </c>
      <c r="E36" s="32">
        <f>-E179*180/PI()*RStart30!$B$23</f>
        <v>26.3880120884776</v>
      </c>
      <c r="F36" s="32">
        <f>F179*180/PI()*RStart30!$B$23</f>
        <v>26.0420718601167</v>
      </c>
      <c r="G36" s="32">
        <f>G179*180/PI()*RStart30!$B$23</f>
        <v>0.708514911204856</v>
      </c>
      <c r="H36" s="32">
        <f>-H179*180/PI()*RStart30!$B$23</f>
        <v>28.6593423807249</v>
      </c>
      <c r="I36" s="58">
        <f t="shared" si="24"/>
        <v>0.44</v>
      </c>
      <c r="J36" s="24">
        <f>-TRUNC(K$3*J$3*(G$3-H$3*SIN((E36+J$9)*PI()/180)-SQRT(I$3^2-(E$3-F$3-H$3*COS((E36+J$9)*PI()/180))^2))/5)</f>
        <v>-37134</v>
      </c>
      <c r="K36" s="24">
        <f>-TRUNC(U$3*T$3*(Q$3-R$3*SIN((F36+K$9)*PI()/180)-SQRT(S$3^2-(O$3-P$3-R$3*COS((F36+K$9)*PI()/180))^2))/5)</f>
        <v>-47494</v>
      </c>
      <c r="L36" s="24">
        <f>-TRUNC(U$3*T$3*(Q$3-R$3*SIN((G36+L$9)*PI()/180)-SQRT(S$3^2-(O$3-P$3-R$3*COS((G36+L$9)*PI()/180))^2))/5)</f>
        <v>-1161</v>
      </c>
      <c r="M36" s="25">
        <f>-TRUNC(K$3*J$3*(G$3-H$3*SIN((H36+M$9)*PI()/180)-SQRT(I$3^2-(E$3-F$3-H$3*COS((H36+M$9)*PI()/180))^2))/5)</f>
        <v>-41696</v>
      </c>
      <c r="N36" s="59">
        <f t="shared" si="2"/>
        <v>0.44</v>
      </c>
      <c r="O36" s="60">
        <f t="shared" si="29"/>
        <v>-27725</v>
      </c>
      <c r="P36" s="60">
        <f t="shared" si="30"/>
        <v>8125</v>
      </c>
      <c r="Q36" s="60">
        <f t="shared" si="31"/>
        <v>26925</v>
      </c>
      <c r="R36" s="60">
        <f t="shared" si="32"/>
        <v>19850</v>
      </c>
      <c r="S36" s="1"/>
      <c r="T36" s="1">
        <f>RStart30!$T$25</f>
        <v>0.04</v>
      </c>
      <c r="U36" s="70"/>
      <c r="V36" s="1">
        <f t="shared" ref="V36:Y36" si="73">(O36-O35)/$T$25</f>
        <v>-33125</v>
      </c>
      <c r="W36" s="1">
        <f t="shared" si="73"/>
        <v>36250</v>
      </c>
      <c r="X36" s="1">
        <f t="shared" si="73"/>
        <v>51875.0000000001</v>
      </c>
      <c r="Y36" s="1">
        <f t="shared" si="73"/>
        <v>35000</v>
      </c>
      <c r="AA36">
        <f t="shared" ref="AA36:AD36" si="74">V36-V37</f>
        <v>-3125</v>
      </c>
      <c r="AB36">
        <f t="shared" si="74"/>
        <v>1874.99999999996</v>
      </c>
      <c r="AC36">
        <f t="shared" si="74"/>
        <v>3125.00000000009</v>
      </c>
      <c r="AD36">
        <f t="shared" si="74"/>
        <v>0</v>
      </c>
      <c r="AF36">
        <f t="shared" ref="AF36:AI36" si="75">AA36-AA37</f>
        <v>-1250</v>
      </c>
      <c r="AG36">
        <f t="shared" si="75"/>
        <v>-8.73114913702011e-11</v>
      </c>
      <c r="AH36">
        <f t="shared" si="75"/>
        <v>-1874.99999999991</v>
      </c>
      <c r="AI36">
        <f t="shared" si="75"/>
        <v>-1875</v>
      </c>
      <c r="AK36">
        <f t="shared" ref="AK36:AN36" si="76">AF36-AF37</f>
        <v>-3125.00000000109</v>
      </c>
      <c r="AL36">
        <f t="shared" si="76"/>
        <v>-624.99999999972</v>
      </c>
      <c r="AM36">
        <f t="shared" si="76"/>
        <v>-1874.99999999882</v>
      </c>
      <c r="AN36">
        <f t="shared" si="76"/>
        <v>-1874.99999999918</v>
      </c>
    </row>
    <row r="37" spans="1:40">
      <c r="A37">
        <v>3.15</v>
      </c>
      <c r="B37">
        <v>-1.22378048780488</v>
      </c>
      <c r="C37">
        <v>-2.93231707317073</v>
      </c>
      <c r="D37" s="28">
        <f t="shared" si="28"/>
        <v>0.48</v>
      </c>
      <c r="E37" s="32">
        <f>-E180*180/PI()*RStart30!$B$23</f>
        <v>26.9718913186203</v>
      </c>
      <c r="F37" s="32">
        <f>F180*180/PI()*RStart30!$B$23</f>
        <v>25.8462523036579</v>
      </c>
      <c r="G37" s="32">
        <f>G180*180/PI()*RStart30!$B$23</f>
        <v>0.00257831007808871</v>
      </c>
      <c r="H37" s="32">
        <f>-H180*180/PI()*RStart30!$B$23</f>
        <v>28.2421790866542</v>
      </c>
      <c r="I37" s="58">
        <f t="shared" si="24"/>
        <v>0.48</v>
      </c>
      <c r="J37" s="24">
        <f>-TRUNC(K$3*J$3*(G$3-H$3*SIN((E37+J$9)*PI()/180)-SQRT(I$3^2-(E$3-F$3-H$3*COS((E37+J$9)*PI()/180))^2))/5)</f>
        <v>-38291</v>
      </c>
      <c r="K37" s="24">
        <f>-TRUNC(U$3*T$3*(Q$3-R$3*SIN((F37+K$9)*PI()/180)-SQRT(S$3^2-(O$3-P$3-R$3*COS((F37+K$9)*PI()/180))^2))/5)</f>
        <v>-47114</v>
      </c>
      <c r="L37" s="24">
        <f>-TRUNC(U$3*T$3*(Q$3-R$3*SIN((G37+L$9)*PI()/180)-SQRT(S$3^2-(O$3-P$3-R$3*COS((G37+L$9)*PI()/180))^2))/5)</f>
        <v>-6</v>
      </c>
      <c r="M37" s="25">
        <f>-TRUNC(K$3*J$3*(G$3-H$3*SIN((H37+M$9)*PI()/180)-SQRT(I$3^2-(E$3-F$3-H$3*COS((H37+M$9)*PI()/180))^2))/5)</f>
        <v>-40846</v>
      </c>
      <c r="N37" s="59">
        <f t="shared" si="2"/>
        <v>0.48</v>
      </c>
      <c r="O37" s="60">
        <f t="shared" si="29"/>
        <v>-28925</v>
      </c>
      <c r="P37" s="60">
        <f t="shared" si="30"/>
        <v>9500.00000000001</v>
      </c>
      <c r="Q37" s="60">
        <f t="shared" si="31"/>
        <v>28875</v>
      </c>
      <c r="R37" s="60">
        <f t="shared" si="32"/>
        <v>21250</v>
      </c>
      <c r="S37" s="1"/>
      <c r="T37" s="1">
        <f>RStart30!$T$25</f>
        <v>0.04</v>
      </c>
      <c r="U37" s="70"/>
      <c r="V37" s="1">
        <f t="shared" ref="V37:Y37" si="77">(O37-O36)/$T$25</f>
        <v>-30000</v>
      </c>
      <c r="W37" s="1">
        <f t="shared" si="77"/>
        <v>34375</v>
      </c>
      <c r="X37" s="1">
        <f t="shared" si="77"/>
        <v>48750</v>
      </c>
      <c r="Y37" s="1">
        <f t="shared" si="77"/>
        <v>35000</v>
      </c>
      <c r="AA37">
        <f t="shared" ref="AA37:AD37" si="78">V37-V38</f>
        <v>-1875</v>
      </c>
      <c r="AB37">
        <f t="shared" si="78"/>
        <v>1875.00000000004</v>
      </c>
      <c r="AC37">
        <f t="shared" si="78"/>
        <v>5000</v>
      </c>
      <c r="AD37">
        <f t="shared" si="78"/>
        <v>1875</v>
      </c>
      <c r="AF37">
        <f t="shared" ref="AF37:AI37" si="79">AA37-AA38</f>
        <v>1875.00000000109</v>
      </c>
      <c r="AG37">
        <f t="shared" si="79"/>
        <v>624.999999999633</v>
      </c>
      <c r="AH37">
        <f t="shared" si="79"/>
        <v>-1.09139364212751e-9</v>
      </c>
      <c r="AI37">
        <f t="shared" si="79"/>
        <v>-8.18545231595635e-10</v>
      </c>
      <c r="AK37">
        <f t="shared" ref="AK37:AN37" si="80">AF37-AF38</f>
        <v>2500.00000000327</v>
      </c>
      <c r="AL37">
        <f t="shared" si="80"/>
        <v>3124.99999999881</v>
      </c>
      <c r="AM37">
        <f t="shared" si="80"/>
        <v>1249.99999999673</v>
      </c>
      <c r="AN37">
        <f t="shared" si="80"/>
        <v>-2.45563569478691e-9</v>
      </c>
    </row>
    <row r="38" spans="1:40">
      <c r="A38">
        <v>3.165</v>
      </c>
      <c r="B38">
        <v>-1.16981707317073</v>
      </c>
      <c r="C38">
        <v>-2.92865853658537</v>
      </c>
      <c r="D38" s="28">
        <f t="shared" si="28"/>
        <v>0.52</v>
      </c>
      <c r="E38" s="32">
        <f>-E181*180/PI()*RStart30!$B$23</f>
        <v>27.5725960846706</v>
      </c>
      <c r="F38" s="32">
        <f>F181*180/PI()*RStart30!$B$23</f>
        <v>25.623206709507</v>
      </c>
      <c r="G38" s="32">
        <f>G181*180/PI()*RStart30!$B$23</f>
        <v>-0.753722770930945</v>
      </c>
      <c r="H38" s="32">
        <f>-H181*180/PI()*RStart30!$B$23</f>
        <v>27.7960661832519</v>
      </c>
      <c r="I38" s="58">
        <f t="shared" si="24"/>
        <v>0.52</v>
      </c>
      <c r="J38" s="24">
        <f>-TRUNC(K$3*J$3*(G$3-H$3*SIN((E38+J$9)*PI()/180)-SQRT(I$3^2-(E$3-F$3-H$3*COS((E38+J$9)*PI()/180))^2))/5)</f>
        <v>-39493</v>
      </c>
      <c r="K38" s="24">
        <f>-TRUNC(U$3*T$3*(Q$3-R$3*SIN((F38+K$9)*PI()/180)-SQRT(S$3^2-(O$3-P$3-R$3*COS((F38+K$9)*PI()/180))^2))/5)</f>
        <v>-46682</v>
      </c>
      <c r="L38" s="24">
        <f>-TRUNC(U$3*T$3*(Q$3-R$3*SIN((G38+L$9)*PI()/180)-SQRT(S$3^2-(O$3-P$3-R$3*COS((G38+L$9)*PI()/180))^2))/5)</f>
        <v>1219</v>
      </c>
      <c r="M38" s="25">
        <f>-TRUNC(K$3*J$3*(G$3-H$3*SIN((H38+M$9)*PI()/180)-SQRT(I$3^2-(E$3-F$3-H$3*COS((H38+M$9)*PI()/180))^2))/5)</f>
        <v>-39943</v>
      </c>
      <c r="N38" s="59">
        <f t="shared" si="2"/>
        <v>0.52</v>
      </c>
      <c r="O38" s="60">
        <f t="shared" si="29"/>
        <v>-30050</v>
      </c>
      <c r="P38" s="60">
        <f t="shared" si="30"/>
        <v>10800</v>
      </c>
      <c r="Q38" s="60">
        <f t="shared" si="31"/>
        <v>30625</v>
      </c>
      <c r="R38" s="60">
        <f t="shared" si="32"/>
        <v>22575</v>
      </c>
      <c r="S38" s="1"/>
      <c r="T38" s="1">
        <f>RStart30!$T$25</f>
        <v>0.04</v>
      </c>
      <c r="U38" s="70"/>
      <c r="V38" s="1">
        <f t="shared" ref="V38:Y38" si="81">(O38-O37)/$T$25</f>
        <v>-28125</v>
      </c>
      <c r="W38" s="1">
        <f t="shared" si="81"/>
        <v>32500</v>
      </c>
      <c r="X38" s="1">
        <f t="shared" si="81"/>
        <v>43750</v>
      </c>
      <c r="Y38" s="1">
        <f t="shared" si="81"/>
        <v>33125</v>
      </c>
      <c r="AA38">
        <f t="shared" ref="AA38:AD38" si="82">V38-V39</f>
        <v>-3750.00000000109</v>
      </c>
      <c r="AB38">
        <f t="shared" si="82"/>
        <v>1250.00000000041</v>
      </c>
      <c r="AC38">
        <f t="shared" si="82"/>
        <v>5000.00000000109</v>
      </c>
      <c r="AD38">
        <f t="shared" si="82"/>
        <v>1875.00000000082</v>
      </c>
      <c r="AF38">
        <f t="shared" ref="AF38:AI38" si="83">AA38-AA39</f>
        <v>-625.000000002183</v>
      </c>
      <c r="AG38">
        <f t="shared" si="83"/>
        <v>-2499.99999999918</v>
      </c>
      <c r="AH38">
        <f t="shared" si="83"/>
        <v>-1249.99999999782</v>
      </c>
      <c r="AI38">
        <f t="shared" si="83"/>
        <v>1.63709046319127e-9</v>
      </c>
      <c r="AK38">
        <f t="shared" ref="AK38:AN38" si="84">AF38-AF39</f>
        <v>-3750.00000000327</v>
      </c>
      <c r="AL38">
        <f t="shared" si="84"/>
        <v>-3749.99999999872</v>
      </c>
      <c r="AM38">
        <f t="shared" si="84"/>
        <v>3.27418092638254e-9</v>
      </c>
      <c r="AN38">
        <f t="shared" si="84"/>
        <v>1875.00000000246</v>
      </c>
    </row>
    <row r="39" spans="1:40">
      <c r="A39">
        <v>3.18</v>
      </c>
      <c r="B39">
        <v>-1.10487804878049</v>
      </c>
      <c r="C39">
        <v>-2.93094512195122</v>
      </c>
      <c r="D39" s="28">
        <f t="shared" si="28"/>
        <v>0.56</v>
      </c>
      <c r="E39" s="32">
        <f>-E182*180/PI()*RStart30!$B$23</f>
        <v>28.1871487249672</v>
      </c>
      <c r="F39" s="32">
        <f>F182*180/PI()*RStart30!$B$23</f>
        <v>25.3747428740992</v>
      </c>
      <c r="G39" s="32">
        <f>G182*180/PI()*RStart30!$B$23</f>
        <v>-1.55658234507653</v>
      </c>
      <c r="H39" s="32">
        <f>-H182*180/PI()*RStart30!$B$23</f>
        <v>27.3218546847314</v>
      </c>
      <c r="I39" s="58">
        <f t="shared" si="24"/>
        <v>0.56</v>
      </c>
      <c r="J39" s="24">
        <f>-TRUNC(K$3*J$3*(G$3-H$3*SIN((E39+J$9)*PI()/180)-SQRT(I$3^2-(E$3-F$3-H$3*COS((E39+J$9)*PI()/180))^2))/5)</f>
        <v>-40734</v>
      </c>
      <c r="K39" s="24">
        <f>-TRUNC(U$3*T$3*(Q$3-R$3*SIN((F39+K$9)*PI()/180)-SQRT(S$3^2-(O$3-P$3-R$3*COS((F39+K$9)*PI()/180))^2))/5)</f>
        <v>-46200</v>
      </c>
      <c r="L39" s="24">
        <f>-TRUNC(U$3*T$3*(Q$3-R$3*SIN((G39+L$9)*PI()/180)-SQRT(S$3^2-(O$3-P$3-R$3*COS((G39+L$9)*PI()/180))^2))/5)</f>
        <v>2506</v>
      </c>
      <c r="M39" s="25">
        <f>-TRUNC(K$3*J$3*(G$3-H$3*SIN((H39+M$9)*PI()/180)-SQRT(I$3^2-(E$3-F$3-H$3*COS((H39+M$9)*PI()/180))^2))/5)</f>
        <v>-38990</v>
      </c>
      <c r="N39" s="59">
        <f t="shared" si="2"/>
        <v>0.56</v>
      </c>
      <c r="O39" s="60">
        <f t="shared" si="29"/>
        <v>-31025</v>
      </c>
      <c r="P39" s="60">
        <f t="shared" si="30"/>
        <v>12050</v>
      </c>
      <c r="Q39" s="60">
        <f t="shared" si="31"/>
        <v>32175</v>
      </c>
      <c r="R39" s="60">
        <f t="shared" si="32"/>
        <v>23825</v>
      </c>
      <c r="S39" s="1"/>
      <c r="T39" s="1">
        <f>RStart30!$T$25</f>
        <v>0.04</v>
      </c>
      <c r="U39" s="70"/>
      <c r="V39" s="1">
        <f t="shared" ref="V39:Y39" si="85">(O39-O38)/$T$25</f>
        <v>-24374.9999999989</v>
      </c>
      <c r="W39" s="1">
        <f t="shared" si="85"/>
        <v>31249.9999999996</v>
      </c>
      <c r="X39" s="1">
        <f t="shared" si="85"/>
        <v>38749.9999999989</v>
      </c>
      <c r="Y39" s="1">
        <f t="shared" si="85"/>
        <v>31249.9999999992</v>
      </c>
      <c r="AA39">
        <f t="shared" ref="AA39:AD39" si="86">V39-V40</f>
        <v>-3124.99999999891</v>
      </c>
      <c r="AB39">
        <f t="shared" si="86"/>
        <v>3749.99999999959</v>
      </c>
      <c r="AC39">
        <f t="shared" si="86"/>
        <v>6249.99999999891</v>
      </c>
      <c r="AD39">
        <f t="shared" si="86"/>
        <v>1874.99999999918</v>
      </c>
      <c r="AF39">
        <f t="shared" ref="AF39:AI39" si="87">AA39-AA40</f>
        <v>3125.00000000109</v>
      </c>
      <c r="AG39">
        <f t="shared" si="87"/>
        <v>1249.99999999954</v>
      </c>
      <c r="AH39">
        <f t="shared" si="87"/>
        <v>-1250.00000000109</v>
      </c>
      <c r="AI39">
        <f t="shared" si="87"/>
        <v>-1875.00000000082</v>
      </c>
      <c r="AK39">
        <f t="shared" ref="AK39:AN39" si="88">AF39-AF40</f>
        <v>6250.00000000109</v>
      </c>
      <c r="AL39">
        <f t="shared" si="88"/>
        <v>2499.99999999945</v>
      </c>
      <c r="AM39">
        <f t="shared" si="88"/>
        <v>-1875.00000000109</v>
      </c>
      <c r="AN39">
        <f t="shared" si="88"/>
        <v>-3750.00000000073</v>
      </c>
    </row>
    <row r="40" spans="1:40">
      <c r="A40">
        <v>3.195</v>
      </c>
      <c r="B40">
        <v>-1.02576219512195</v>
      </c>
      <c r="C40">
        <v>-2.94146341463415</v>
      </c>
      <c r="D40" s="28">
        <f t="shared" si="28"/>
        <v>0.6</v>
      </c>
      <c r="E40" s="32">
        <f>-E183*180/PI()*RStart30!$B$23</f>
        <v>28.8121945143239</v>
      </c>
      <c r="F40" s="32">
        <f>F183*180/PI()*RStart30!$B$23</f>
        <v>25.1030551111982</v>
      </c>
      <c r="G40" s="32">
        <f>G183*180/PI()*RStart30!$B$23</f>
        <v>-2.40144350712665</v>
      </c>
      <c r="H40" s="32">
        <f>-H183*180/PI()*RStart30!$B$23</f>
        <v>26.820727347869</v>
      </c>
      <c r="I40" s="58">
        <f t="shared" si="24"/>
        <v>0.6</v>
      </c>
      <c r="J40" s="24">
        <f>-TRUNC(K$3*J$3*(G$3-H$3*SIN((E40+J$9)*PI()/180)-SQRT(I$3^2-(E$3-F$3-H$3*COS((E40+J$9)*PI()/180))^2))/5)</f>
        <v>-42009</v>
      </c>
      <c r="K40" s="24">
        <f>-TRUNC(U$3*T$3*(Q$3-R$3*SIN((F40+K$9)*PI()/180)-SQRT(S$3^2-(O$3-P$3-R$3*COS((F40+K$9)*PI()/180))^2))/5)</f>
        <v>-45674</v>
      </c>
      <c r="L40" s="24">
        <f>-TRUNC(U$3*T$3*(Q$3-R$3*SIN((G40+L$9)*PI()/180)-SQRT(S$3^2-(O$3-P$3-R$3*COS((G40+L$9)*PI()/180))^2))/5)</f>
        <v>3845</v>
      </c>
      <c r="M40" s="25">
        <f>-TRUNC(K$3*J$3*(G$3-H$3*SIN((H40+M$9)*PI()/180)-SQRT(I$3^2-(E$3-F$3-H$3*COS((H40+M$9)*PI()/180))^2))/5)</f>
        <v>-37990</v>
      </c>
      <c r="N40" s="59">
        <f t="shared" si="2"/>
        <v>0.6</v>
      </c>
      <c r="O40" s="60">
        <f t="shared" si="29"/>
        <v>-31875</v>
      </c>
      <c r="P40" s="60">
        <f t="shared" si="30"/>
        <v>13150</v>
      </c>
      <c r="Q40" s="60">
        <f t="shared" si="31"/>
        <v>33475</v>
      </c>
      <c r="R40" s="60">
        <f t="shared" si="32"/>
        <v>25000</v>
      </c>
      <c r="S40" s="1"/>
      <c r="T40" s="1">
        <f>RStart30!$T$25</f>
        <v>0.04</v>
      </c>
      <c r="U40" s="70"/>
      <c r="V40" s="1">
        <f t="shared" ref="V40:Y40" si="89">(O40-O39)/$T$25</f>
        <v>-21250</v>
      </c>
      <c r="W40" s="1">
        <f t="shared" si="89"/>
        <v>27500</v>
      </c>
      <c r="X40" s="1">
        <f t="shared" si="89"/>
        <v>32500</v>
      </c>
      <c r="Y40" s="1">
        <f t="shared" si="89"/>
        <v>29375</v>
      </c>
      <c r="AA40">
        <f t="shared" ref="AA40:AD40" si="90">V40-V41</f>
        <v>-6250</v>
      </c>
      <c r="AB40">
        <f t="shared" si="90"/>
        <v>2500.00000000005</v>
      </c>
      <c r="AC40">
        <f t="shared" si="90"/>
        <v>7500</v>
      </c>
      <c r="AD40">
        <f t="shared" si="90"/>
        <v>3750</v>
      </c>
      <c r="AF40">
        <f t="shared" ref="AF40:AI40" si="91">AA40-AA41</f>
        <v>-3125</v>
      </c>
      <c r="AG40">
        <f t="shared" si="91"/>
        <v>-1249.99999999991</v>
      </c>
      <c r="AH40">
        <f t="shared" si="91"/>
        <v>625</v>
      </c>
      <c r="AI40">
        <f t="shared" si="91"/>
        <v>1874.99999999991</v>
      </c>
      <c r="AK40">
        <f t="shared" ref="AK40:AN40" si="92">AF40-AF41</f>
        <v>-6875</v>
      </c>
      <c r="AL40">
        <f t="shared" si="92"/>
        <v>-1874.99999999981</v>
      </c>
      <c r="AM40">
        <f t="shared" si="92"/>
        <v>1250</v>
      </c>
      <c r="AN40">
        <f t="shared" si="92"/>
        <v>3749.99999999973</v>
      </c>
    </row>
    <row r="41" spans="1:40">
      <c r="A41">
        <v>3.21</v>
      </c>
      <c r="B41">
        <v>-0.92469512195122</v>
      </c>
      <c r="C41">
        <v>-2.96524390243902</v>
      </c>
      <c r="D41" s="28">
        <f t="shared" si="28"/>
        <v>0.64</v>
      </c>
      <c r="E41" s="32">
        <f>-E184*180/PI()*RStart30!$B$23</f>
        <v>29.4440654915276</v>
      </c>
      <c r="F41" s="32">
        <f>F184*180/PI()*RStart30!$B$23</f>
        <v>24.8106726856949</v>
      </c>
      <c r="G41" s="32">
        <f>G184*180/PI()*RStart30!$B$23</f>
        <v>-3.28310374300574</v>
      </c>
      <c r="H41" s="32">
        <f>-H184*180/PI()*RStart30!$B$23</f>
        <v>26.2941617735225</v>
      </c>
      <c r="I41" s="58">
        <f t="shared" si="24"/>
        <v>0.64</v>
      </c>
      <c r="J41" s="24">
        <f>-TRUNC(K$3*J$3*(G$3-H$3*SIN((E41+J$9)*PI()/180)-SQRT(I$3^2-(E$3-F$3-H$3*COS((E41+J$9)*PI()/180))^2))/5)</f>
        <v>-43308</v>
      </c>
      <c r="K41" s="24">
        <f>-TRUNC(U$3*T$3*(Q$3-R$3*SIN((F41+K$9)*PI()/180)-SQRT(S$3^2-(O$3-P$3-R$3*COS((F41+K$9)*PI()/180))^2))/5)</f>
        <v>-45108</v>
      </c>
      <c r="L41" s="24">
        <f>-TRUNC(U$3*T$3*(Q$3-R$3*SIN((G41+L$9)*PI()/180)-SQRT(S$3^2-(O$3-P$3-R$3*COS((G41+L$9)*PI()/180))^2))/5)</f>
        <v>5224</v>
      </c>
      <c r="M41" s="25">
        <f>-TRUNC(K$3*J$3*(G$3-H$3*SIN((H41+M$9)*PI()/180)-SQRT(I$3^2-(E$3-F$3-H$3*COS((H41+M$9)*PI()/180))^2))/5)</f>
        <v>-36949</v>
      </c>
      <c r="N41" s="59">
        <f t="shared" si="2"/>
        <v>0.64</v>
      </c>
      <c r="O41" s="60">
        <f t="shared" si="29"/>
        <v>-32475</v>
      </c>
      <c r="P41" s="60">
        <f t="shared" si="30"/>
        <v>14150</v>
      </c>
      <c r="Q41" s="60">
        <f t="shared" si="31"/>
        <v>34475</v>
      </c>
      <c r="R41" s="60">
        <f t="shared" si="32"/>
        <v>26025</v>
      </c>
      <c r="S41" s="1"/>
      <c r="T41" s="1">
        <f>RStart30!$T$25</f>
        <v>0.04</v>
      </c>
      <c r="U41" s="70"/>
      <c r="V41" s="1">
        <f t="shared" ref="V41:Y41" si="93">(O41-O40)/$T$25</f>
        <v>-15000</v>
      </c>
      <c r="W41" s="1">
        <f t="shared" si="93"/>
        <v>25000</v>
      </c>
      <c r="X41" s="1">
        <f t="shared" si="93"/>
        <v>25000</v>
      </c>
      <c r="Y41" s="1">
        <f t="shared" si="93"/>
        <v>25625</v>
      </c>
      <c r="AA41">
        <f t="shared" ref="AA41:AD41" si="94">V41-V42</f>
        <v>-3125</v>
      </c>
      <c r="AB41">
        <f t="shared" si="94"/>
        <v>3749.99999999995</v>
      </c>
      <c r="AC41">
        <f t="shared" si="94"/>
        <v>6875</v>
      </c>
      <c r="AD41">
        <f t="shared" si="94"/>
        <v>1875.00000000009</v>
      </c>
      <c r="AF41">
        <f t="shared" ref="AF41:AI41" si="95">AA41-AA42</f>
        <v>3750</v>
      </c>
      <c r="AG41">
        <f t="shared" si="95"/>
        <v>624.999999999905</v>
      </c>
      <c r="AH41">
        <f t="shared" si="95"/>
        <v>-625</v>
      </c>
      <c r="AI41">
        <f t="shared" si="95"/>
        <v>-1874.99999999982</v>
      </c>
      <c r="AK41">
        <f t="shared" ref="AK41:AN41" si="96">AF41-AF42</f>
        <v>5625</v>
      </c>
      <c r="AL41">
        <f t="shared" si="96"/>
        <v>2499.99999999981</v>
      </c>
      <c r="AM41">
        <f t="shared" si="96"/>
        <v>-625</v>
      </c>
      <c r="AN41">
        <f t="shared" si="96"/>
        <v>-2499.99999999973</v>
      </c>
    </row>
    <row r="42" spans="1:40">
      <c r="A42">
        <v>3.225</v>
      </c>
      <c r="B42">
        <v>-0.79344512195122</v>
      </c>
      <c r="C42">
        <v>-3.00594512195122</v>
      </c>
      <c r="D42" s="28">
        <f t="shared" si="28"/>
        <v>0.68</v>
      </c>
      <c r="E42" s="32">
        <f>-E185*180/PI()*RStart30!$B$23</f>
        <v>30.0788442295417</v>
      </c>
      <c r="F42" s="32">
        <f>F185*180/PI()*RStart30!$B$23</f>
        <v>24.5004079036309</v>
      </c>
      <c r="G42" s="32">
        <f>G185*180/PI()*RStart30!$B$23</f>
        <v>-4.19581846326827</v>
      </c>
      <c r="H42" s="32">
        <f>-H185*180/PI()*RStart30!$B$23</f>
        <v>25.7438936227409</v>
      </c>
      <c r="I42" s="58">
        <f t="shared" si="24"/>
        <v>0.68</v>
      </c>
      <c r="J42" s="24">
        <f>-TRUNC(K$3*J$3*(G$3-H$3*SIN((E42+J$9)*PI()/180)-SQRT(I$3^2-(E$3-F$3-H$3*COS((E42+J$9)*PI()/180))^2))/5)</f>
        <v>-44626</v>
      </c>
      <c r="K42" s="24">
        <f>-TRUNC(U$3*T$3*(Q$3-R$3*SIN((F42+K$9)*PI()/180)-SQRT(S$3^2-(O$3-P$3-R$3*COS((F42+K$9)*PI()/180))^2))/5)</f>
        <v>-44508</v>
      </c>
      <c r="L42" s="24">
        <f>-TRUNC(U$3*T$3*(Q$3-R$3*SIN((G42+L$9)*PI()/180)-SQRT(S$3^2-(O$3-P$3-R$3*COS((G42+L$9)*PI()/180))^2))/5)</f>
        <v>6632</v>
      </c>
      <c r="M42" s="25">
        <f>-TRUNC(K$3*J$3*(G$3-H$3*SIN((H42+M$9)*PI()/180)-SQRT(I$3^2-(E$3-F$3-H$3*COS((H42+M$9)*PI()/180))^2))/5)</f>
        <v>-35870</v>
      </c>
      <c r="N42" s="59">
        <f t="shared" si="2"/>
        <v>0.68</v>
      </c>
      <c r="O42" s="60">
        <f t="shared" si="29"/>
        <v>-32950</v>
      </c>
      <c r="P42" s="60">
        <f t="shared" si="30"/>
        <v>15000</v>
      </c>
      <c r="Q42" s="60">
        <f t="shared" si="31"/>
        <v>35200</v>
      </c>
      <c r="R42" s="60">
        <f t="shared" si="32"/>
        <v>26975</v>
      </c>
      <c r="S42" s="1"/>
      <c r="T42" s="1">
        <f>RStart30!$T$25</f>
        <v>0.04</v>
      </c>
      <c r="U42" s="70"/>
      <c r="V42" s="1">
        <f t="shared" ref="V42:Y42" si="97">(O42-O41)/$T$25</f>
        <v>-11875</v>
      </c>
      <c r="W42" s="1">
        <f t="shared" si="97"/>
        <v>21250</v>
      </c>
      <c r="X42" s="1">
        <f t="shared" si="97"/>
        <v>18125</v>
      </c>
      <c r="Y42" s="1">
        <f t="shared" si="97"/>
        <v>23749.9999999999</v>
      </c>
      <c r="AA42">
        <f t="shared" ref="AA42:AD42" si="98">V42-V43</f>
        <v>-6875</v>
      </c>
      <c r="AB42">
        <f t="shared" si="98"/>
        <v>3125.00000000005</v>
      </c>
      <c r="AC42">
        <f t="shared" si="98"/>
        <v>7500</v>
      </c>
      <c r="AD42">
        <f t="shared" si="98"/>
        <v>3749.99999999991</v>
      </c>
      <c r="AF42">
        <f t="shared" ref="AF42:AI42" si="99">AA42-AA43</f>
        <v>-1875</v>
      </c>
      <c r="AG42">
        <f t="shared" si="99"/>
        <v>-1874.99999999991</v>
      </c>
      <c r="AH42">
        <f t="shared" si="99"/>
        <v>0</v>
      </c>
      <c r="AI42">
        <f t="shared" si="99"/>
        <v>624.999999999909</v>
      </c>
      <c r="AK42">
        <f t="shared" ref="AK42:AN42" si="100">AF42-AF43</f>
        <v>-3750</v>
      </c>
      <c r="AL42">
        <f t="shared" si="100"/>
        <v>-3749.99999999986</v>
      </c>
      <c r="AM42">
        <f t="shared" si="100"/>
        <v>625</v>
      </c>
      <c r="AN42">
        <f t="shared" si="100"/>
        <v>1874.99999999991</v>
      </c>
    </row>
    <row r="43" spans="1:40">
      <c r="A43">
        <v>3.24</v>
      </c>
      <c r="B43">
        <v>-0.629725609756098</v>
      </c>
      <c r="C43">
        <v>-3.06585365853659</v>
      </c>
      <c r="D43" s="28">
        <f t="shared" si="28"/>
        <v>0.72</v>
      </c>
      <c r="E43" s="32">
        <f>-E186*180/PI()*RStart30!$B$23</f>
        <v>30.7124278921867</v>
      </c>
      <c r="F43" s="32">
        <f>F186*180/PI()*RStart30!$B$23</f>
        <v>24.1753043741096</v>
      </c>
      <c r="G43" s="32">
        <f>G186*180/PI()*RStart30!$B$23</f>
        <v>-5.13340442198072</v>
      </c>
      <c r="H43" s="32">
        <f>-H186*180/PI()*RStart30!$B$23</f>
        <v>25.171880176648</v>
      </c>
      <c r="I43" s="58">
        <f t="shared" si="24"/>
        <v>0.72</v>
      </c>
      <c r="J43" s="24">
        <f>-TRUNC(K$3*J$3*(G$3-H$3*SIN((E43+J$9)*PI()/180)-SQRT(I$3^2-(E$3-F$3-H$3*COS((E43+J$9)*PI()/180))^2))/5)</f>
        <v>-45952</v>
      </c>
      <c r="K43" s="24">
        <f>-TRUNC(U$3*T$3*(Q$3-R$3*SIN((F43+K$9)*PI()/180)-SQRT(S$3^2-(O$3-P$3-R$3*COS((F43+K$9)*PI()/180))^2))/5)</f>
        <v>-43879</v>
      </c>
      <c r="L43" s="24">
        <f>-TRUNC(U$3*T$3*(Q$3-R$3*SIN((G43+L$9)*PI()/180)-SQRT(S$3^2-(O$3-P$3-R$3*COS((G43+L$9)*PI()/180))^2))/5)</f>
        <v>8057</v>
      </c>
      <c r="M43" s="25">
        <f>-TRUNC(K$3*J$3*(G$3-H$3*SIN((H43+M$9)*PI()/180)-SQRT(I$3^2-(E$3-F$3-H$3*COS((H43+M$9)*PI()/180))^2))/5)</f>
        <v>-34759</v>
      </c>
      <c r="N43" s="59">
        <f t="shared" si="2"/>
        <v>0.72</v>
      </c>
      <c r="O43" s="60">
        <f t="shared" si="29"/>
        <v>-33150</v>
      </c>
      <c r="P43" s="60">
        <f t="shared" si="30"/>
        <v>15725</v>
      </c>
      <c r="Q43" s="60">
        <f t="shared" si="31"/>
        <v>35625</v>
      </c>
      <c r="R43" s="60">
        <f t="shared" si="32"/>
        <v>27775</v>
      </c>
      <c r="S43" s="1"/>
      <c r="T43" s="1">
        <f>RStart30!$T$25</f>
        <v>0.04</v>
      </c>
      <c r="U43" s="70"/>
      <c r="V43" s="1">
        <f t="shared" ref="V43:Y43" si="101">(O43-O42)/$T$25</f>
        <v>-5000</v>
      </c>
      <c r="W43" s="1">
        <f t="shared" si="101"/>
        <v>18125</v>
      </c>
      <c r="X43" s="1">
        <f t="shared" si="101"/>
        <v>10625</v>
      </c>
      <c r="Y43" s="1">
        <f t="shared" si="101"/>
        <v>20000</v>
      </c>
      <c r="AA43">
        <f t="shared" ref="AA43:AD43" si="102">V43-V44</f>
        <v>-5000</v>
      </c>
      <c r="AB43">
        <f t="shared" si="102"/>
        <v>4999.99999999995</v>
      </c>
      <c r="AC43">
        <f t="shared" si="102"/>
        <v>7500</v>
      </c>
      <c r="AD43">
        <f t="shared" si="102"/>
        <v>3125</v>
      </c>
      <c r="AF43">
        <f t="shared" ref="AF43:AI43" si="103">AA43-AA44</f>
        <v>1875</v>
      </c>
      <c r="AG43">
        <f t="shared" si="103"/>
        <v>1874.99999999995</v>
      </c>
      <c r="AH43">
        <f t="shared" si="103"/>
        <v>-625</v>
      </c>
      <c r="AI43">
        <f t="shared" si="103"/>
        <v>-1250</v>
      </c>
      <c r="AK43">
        <f t="shared" ref="AK43:AN43" si="104">AF43-AF44</f>
        <v>3125</v>
      </c>
      <c r="AL43">
        <f t="shared" si="104"/>
        <v>3124.99999999995</v>
      </c>
      <c r="AM43">
        <f t="shared" si="104"/>
        <v>-2500</v>
      </c>
      <c r="AN43">
        <f t="shared" si="104"/>
        <v>-1875</v>
      </c>
    </row>
    <row r="44" spans="1:40">
      <c r="A44">
        <v>3.255</v>
      </c>
      <c r="B44">
        <v>-0.423475609756098</v>
      </c>
      <c r="C44">
        <v>-3.15045731707317</v>
      </c>
      <c r="D44" s="28">
        <f t="shared" si="28"/>
        <v>0.76</v>
      </c>
      <c r="E44" s="32">
        <f>-E187*180/PI()*RStart30!$B$23</f>
        <v>31.3405919470475</v>
      </c>
      <c r="F44" s="32">
        <f>F187*180/PI()*RStart30!$B$23</f>
        <v>23.8385853857993</v>
      </c>
      <c r="G44" s="32">
        <f>G187*180/PI()*RStart30!$B$23</f>
        <v>-6.08934365126571</v>
      </c>
      <c r="H44" s="32">
        <f>-H187*180/PI()*RStart30!$B$23</f>
        <v>24.5802633806652</v>
      </c>
      <c r="I44" s="58">
        <f t="shared" si="24"/>
        <v>0.76</v>
      </c>
      <c r="J44" s="24">
        <f>-TRUNC(K$3*J$3*(G$3-H$3*SIN((E44+J$9)*PI()/180)-SQRT(I$3^2-(E$3-F$3-H$3*COS((E44+J$9)*PI()/180))^2))/5)</f>
        <v>-47278</v>
      </c>
      <c r="K44" s="24">
        <f>-TRUNC(U$3*T$3*(Q$3-R$3*SIN((F44+K$9)*PI()/180)-SQRT(S$3^2-(O$3-P$3-R$3*COS((F44+K$9)*PI()/180))^2))/5)</f>
        <v>-43229</v>
      </c>
      <c r="L44" s="24">
        <f>-TRUNC(U$3*T$3*(Q$3-R$3*SIN((G44+L$9)*PI()/180)-SQRT(S$3^2-(O$3-P$3-R$3*COS((G44+L$9)*PI()/180))^2))/5)</f>
        <v>9487</v>
      </c>
      <c r="M44" s="25">
        <f>-TRUNC(K$3*J$3*(G$3-H$3*SIN((H44+M$9)*PI()/180)-SQRT(I$3^2-(E$3-F$3-H$3*COS((H44+M$9)*PI()/180))^2))/5)</f>
        <v>-33621</v>
      </c>
      <c r="N44" s="59">
        <f t="shared" si="2"/>
        <v>0.76</v>
      </c>
      <c r="O44" s="60">
        <f t="shared" si="29"/>
        <v>-33150</v>
      </c>
      <c r="P44" s="60">
        <f t="shared" si="30"/>
        <v>16250</v>
      </c>
      <c r="Q44" s="60">
        <f t="shared" si="31"/>
        <v>35750</v>
      </c>
      <c r="R44" s="60">
        <f t="shared" si="32"/>
        <v>28450</v>
      </c>
      <c r="S44" s="1"/>
      <c r="T44" s="1">
        <f>RStart30!$T$25</f>
        <v>0.04</v>
      </c>
      <c r="U44" s="70"/>
      <c r="V44" s="1">
        <f t="shared" ref="V44:Y44" si="105">(O44-O43)/$T$25</f>
        <v>0</v>
      </c>
      <c r="W44" s="1">
        <f t="shared" si="105"/>
        <v>13125</v>
      </c>
      <c r="X44" s="1">
        <f t="shared" si="105"/>
        <v>3125</v>
      </c>
      <c r="Y44" s="1">
        <f t="shared" si="105"/>
        <v>16875</v>
      </c>
      <c r="AA44">
        <f t="shared" ref="AA44:AD44" si="106">V44-V45</f>
        <v>-6875</v>
      </c>
      <c r="AB44">
        <f t="shared" si="106"/>
        <v>3125</v>
      </c>
      <c r="AC44">
        <f t="shared" si="106"/>
        <v>8125</v>
      </c>
      <c r="AD44">
        <f t="shared" si="106"/>
        <v>4375</v>
      </c>
      <c r="AF44">
        <f t="shared" ref="AF44:AI44" si="107">AA44-AA45</f>
        <v>-1250</v>
      </c>
      <c r="AG44">
        <f t="shared" si="107"/>
        <v>-1250</v>
      </c>
      <c r="AH44">
        <f t="shared" si="107"/>
        <v>1875</v>
      </c>
      <c r="AI44">
        <f t="shared" si="107"/>
        <v>625</v>
      </c>
      <c r="AK44">
        <f t="shared" ref="AK44:AN44" si="108">AF44-AF45</f>
        <v>-1875</v>
      </c>
      <c r="AL44">
        <f t="shared" si="108"/>
        <v>-1250</v>
      </c>
      <c r="AM44">
        <f t="shared" si="108"/>
        <v>3125</v>
      </c>
      <c r="AN44">
        <f t="shared" si="108"/>
        <v>-625</v>
      </c>
    </row>
    <row r="45" spans="1:40">
      <c r="A45">
        <v>3.27</v>
      </c>
      <c r="B45">
        <v>-0.165091463414635</v>
      </c>
      <c r="C45">
        <v>-3.26432926829268</v>
      </c>
      <c r="D45" s="28">
        <f t="shared" si="28"/>
        <v>0.8</v>
      </c>
      <c r="E45" s="32">
        <f>-E188*180/PI()*RStart30!$B$23</f>
        <v>31.9590540502677</v>
      </c>
      <c r="F45" s="32">
        <f>F188*180/PI()*RStart30!$B$23</f>
        <v>23.4936018250688</v>
      </c>
      <c r="G45" s="32">
        <f>G188*180/PI()*RStart30!$B$23</f>
        <v>-7.05688716666282</v>
      </c>
      <c r="H45" s="32">
        <f>-H188*180/PI()*RStart30!$B$23</f>
        <v>23.9713331752122</v>
      </c>
      <c r="I45" s="58">
        <f t="shared" si="24"/>
        <v>0.8</v>
      </c>
      <c r="J45" s="24">
        <f>-TRUNC(K$3*J$3*(G$3-H$3*SIN((E45+J$9)*PI()/180)-SQRT(I$3^2-(E$3-F$3-H$3*COS((E45+J$9)*PI()/180))^2))/5)</f>
        <v>-48593</v>
      </c>
      <c r="K45" s="24">
        <f>-TRUNC(U$3*T$3*(Q$3-R$3*SIN((F45+K$9)*PI()/180)-SQRT(S$3^2-(O$3-P$3-R$3*COS((F45+K$9)*PI()/180))^2))/5)</f>
        <v>-42563</v>
      </c>
      <c r="L45" s="24">
        <f>-TRUNC(U$3*T$3*(Q$3-R$3*SIN((G45+L$9)*PI()/180)-SQRT(S$3^2-(O$3-P$3-R$3*COS((G45+L$9)*PI()/180))^2))/5)</f>
        <v>10909</v>
      </c>
      <c r="M45" s="25">
        <f>-TRUNC(K$3*J$3*(G$3-H$3*SIN((H45+M$9)*PI()/180)-SQRT(I$3^2-(E$3-F$3-H$3*COS((H45+M$9)*PI()/180))^2))/5)</f>
        <v>-32463</v>
      </c>
      <c r="N45" s="59">
        <f t="shared" si="2"/>
        <v>0.8</v>
      </c>
      <c r="O45" s="60">
        <f t="shared" si="29"/>
        <v>-32875</v>
      </c>
      <c r="P45" s="60">
        <f t="shared" si="30"/>
        <v>16650</v>
      </c>
      <c r="Q45" s="60">
        <f t="shared" si="31"/>
        <v>35550</v>
      </c>
      <c r="R45" s="60">
        <f t="shared" si="32"/>
        <v>28950</v>
      </c>
      <c r="S45" s="1"/>
      <c r="T45" s="1">
        <f>RStart30!$T$25</f>
        <v>0.04</v>
      </c>
      <c r="U45" s="70"/>
      <c r="V45" s="1">
        <f t="shared" ref="V45:Y45" si="109">(O45-O44)/$T$25</f>
        <v>6875</v>
      </c>
      <c r="W45" s="1">
        <f t="shared" si="109"/>
        <v>10000</v>
      </c>
      <c r="X45" s="1">
        <f t="shared" si="109"/>
        <v>-5000</v>
      </c>
      <c r="Y45" s="1">
        <f t="shared" si="109"/>
        <v>12500</v>
      </c>
      <c r="AA45">
        <f t="shared" ref="AA45:AD45" si="110">V45-V46</f>
        <v>-5625</v>
      </c>
      <c r="AB45">
        <f t="shared" si="110"/>
        <v>4375</v>
      </c>
      <c r="AC45">
        <f t="shared" si="110"/>
        <v>6250</v>
      </c>
      <c r="AD45">
        <f t="shared" si="110"/>
        <v>3750</v>
      </c>
      <c r="AF45">
        <f t="shared" ref="AF45:AI45" si="111">AA45-AA46</f>
        <v>625</v>
      </c>
      <c r="AG45">
        <f t="shared" si="111"/>
        <v>0</v>
      </c>
      <c r="AH45">
        <f t="shared" si="111"/>
        <v>-1250</v>
      </c>
      <c r="AI45">
        <f t="shared" si="111"/>
        <v>1250</v>
      </c>
      <c r="AK45">
        <f t="shared" ref="AK45:AN45" si="112">AF45-AF46</f>
        <v>625.000000000091</v>
      </c>
      <c r="AL45">
        <f t="shared" si="112"/>
        <v>0</v>
      </c>
      <c r="AM45">
        <f t="shared" si="112"/>
        <v>-2500</v>
      </c>
      <c r="AN45">
        <f t="shared" si="112"/>
        <v>3750</v>
      </c>
    </row>
    <row r="46" spans="1:40">
      <c r="A46">
        <v>3.285</v>
      </c>
      <c r="B46">
        <v>0.14405487804878</v>
      </c>
      <c r="C46">
        <v>-3.40975609756098</v>
      </c>
      <c r="D46" s="28">
        <f t="shared" si="28"/>
        <v>0.84</v>
      </c>
      <c r="E46" s="32">
        <f>-E189*180/PI()*RStart30!$B$23</f>
        <v>32.5635378740473</v>
      </c>
      <c r="F46" s="32">
        <f>F189*180/PI()*RStart30!$B$23</f>
        <v>23.1437806097868</v>
      </c>
      <c r="G46" s="32">
        <f>G189*180/PI()*RStart30!$B$23</f>
        <v>-8.02915844330645</v>
      </c>
      <c r="H46" s="32">
        <f>-H189*180/PI()*RStart30!$B$23</f>
        <v>23.347490941</v>
      </c>
      <c r="I46" s="58">
        <f t="shared" si="24"/>
        <v>0.84</v>
      </c>
      <c r="J46" s="24">
        <f>-TRUNC(K$3*J$3*(G$3-H$3*SIN((E46+J$9)*PI()/180)-SQRT(I$3^2-(E$3-F$3-H$3*COS((E46+J$9)*PI()/180))^2))/5)</f>
        <v>-49888</v>
      </c>
      <c r="K46" s="24">
        <f>-TRUNC(U$3*T$3*(Q$3-R$3*SIN((F46+K$9)*PI()/180)-SQRT(S$3^2-(O$3-P$3-R$3*COS((F46+K$9)*PI()/180))^2))/5)</f>
        <v>-41888</v>
      </c>
      <c r="L46" s="24">
        <f>-TRUNC(U$3*T$3*(Q$3-R$3*SIN((G46+L$9)*PI()/180)-SQRT(S$3^2-(O$3-P$3-R$3*COS((G46+L$9)*PI()/180))^2))/5)</f>
        <v>12313</v>
      </c>
      <c r="M46" s="25">
        <f>-TRUNC(K$3*J$3*(G$3-H$3*SIN((H46+M$9)*PI()/180)-SQRT(I$3^2-(E$3-F$3-H$3*COS((H46+M$9)*PI()/180))^2))/5)</f>
        <v>-31291</v>
      </c>
      <c r="N46" s="59">
        <f t="shared" si="2"/>
        <v>0.84</v>
      </c>
      <c r="O46" s="60">
        <f t="shared" si="29"/>
        <v>-32375</v>
      </c>
      <c r="P46" s="60">
        <f t="shared" si="30"/>
        <v>16875</v>
      </c>
      <c r="Q46" s="60">
        <f t="shared" si="31"/>
        <v>35100</v>
      </c>
      <c r="R46" s="60">
        <f t="shared" si="32"/>
        <v>29300</v>
      </c>
      <c r="S46" s="1"/>
      <c r="T46" s="1">
        <f>RStart30!$T$25</f>
        <v>0.04</v>
      </c>
      <c r="U46" s="70"/>
      <c r="V46" s="1">
        <f t="shared" ref="V46:Y46" si="113">(O46-O45)/$T$25</f>
        <v>12500</v>
      </c>
      <c r="W46" s="1">
        <f t="shared" si="113"/>
        <v>5625</v>
      </c>
      <c r="X46" s="1">
        <f t="shared" si="113"/>
        <v>-11250</v>
      </c>
      <c r="Y46" s="1">
        <f t="shared" si="113"/>
        <v>8750</v>
      </c>
      <c r="AA46">
        <f t="shared" ref="AA46:AD46" si="114">V46-V47</f>
        <v>-6250</v>
      </c>
      <c r="AB46">
        <f t="shared" si="114"/>
        <v>4375</v>
      </c>
      <c r="AC46">
        <f t="shared" si="114"/>
        <v>7500</v>
      </c>
      <c r="AD46">
        <f t="shared" si="114"/>
        <v>2500</v>
      </c>
      <c r="AF46">
        <f t="shared" ref="AF46:AI46" si="115">AA46-AA47</f>
        <v>-9.09494701772928e-11</v>
      </c>
      <c r="AG46">
        <f t="shared" si="115"/>
        <v>0</v>
      </c>
      <c r="AH46">
        <f t="shared" si="115"/>
        <v>1250</v>
      </c>
      <c r="AI46">
        <f t="shared" si="115"/>
        <v>-2500</v>
      </c>
      <c r="AK46">
        <f t="shared" ref="AK46:AN46" si="116">AF46-AF47</f>
        <v>-2.72848410531878e-10</v>
      </c>
      <c r="AL46">
        <f t="shared" si="116"/>
        <v>-625</v>
      </c>
      <c r="AM46">
        <f t="shared" si="116"/>
        <v>-625</v>
      </c>
      <c r="AN46">
        <f t="shared" si="116"/>
        <v>-5625</v>
      </c>
    </row>
    <row r="47" spans="1:40">
      <c r="A47">
        <v>3.3</v>
      </c>
      <c r="B47">
        <v>0.519969512195121</v>
      </c>
      <c r="C47">
        <v>-3.59542682926829</v>
      </c>
      <c r="D47" s="28">
        <f t="shared" si="28"/>
        <v>0.88</v>
      </c>
      <c r="E47" s="32">
        <f>-E190*180/PI()*RStart30!$B$23</f>
        <v>33.1498371633251</v>
      </c>
      <c r="F47" s="32">
        <f>F190*180/PI()*RStart30!$B$23</f>
        <v>22.7925728939363</v>
      </c>
      <c r="G47" s="32">
        <f>G190*180/PI()*RStart30!$B$23</f>
        <v>-8.99925757965296</v>
      </c>
      <c r="H47" s="32">
        <f>-H190*180/PI()*RStart30!$B$23</f>
        <v>22.7112124286614</v>
      </c>
      <c r="I47" s="58">
        <f t="shared" si="24"/>
        <v>0.88</v>
      </c>
      <c r="J47" s="24">
        <f>-TRUNC(K$3*J$3*(G$3-H$3*SIN((E47+J$9)*PI()/180)-SQRT(I$3^2-(E$3-F$3-H$3*COS((E47+J$9)*PI()/180))^2))/5)</f>
        <v>-51153</v>
      </c>
      <c r="K47" s="24">
        <f>-TRUNC(U$3*T$3*(Q$3-R$3*SIN((F47+K$9)*PI()/180)-SQRT(S$3^2-(O$3-P$3-R$3*COS((F47+K$9)*PI()/180))^2))/5)</f>
        <v>-41211</v>
      </c>
      <c r="L47" s="24">
        <f>-TRUNC(U$3*T$3*(Q$3-R$3*SIN((G47+L$9)*PI()/180)-SQRT(S$3^2-(O$3-P$3-R$3*COS((G47+L$9)*PI()/180))^2))/5)</f>
        <v>13687</v>
      </c>
      <c r="M47" s="25">
        <f>-TRUNC(K$3*J$3*(G$3-H$3*SIN((H47+M$9)*PI()/180)-SQRT(I$3^2-(E$3-F$3-H$3*COS((H47+M$9)*PI()/180))^2))/5)</f>
        <v>-30109</v>
      </c>
      <c r="N47" s="59">
        <f t="shared" si="2"/>
        <v>0.88</v>
      </c>
      <c r="O47" s="60">
        <f t="shared" si="29"/>
        <v>-31625</v>
      </c>
      <c r="P47" s="60">
        <f t="shared" si="30"/>
        <v>16925</v>
      </c>
      <c r="Q47" s="60">
        <f t="shared" si="31"/>
        <v>34350</v>
      </c>
      <c r="R47" s="60">
        <f t="shared" si="32"/>
        <v>29550</v>
      </c>
      <c r="S47" s="1"/>
      <c r="T47" s="1">
        <f>RStart30!$T$25</f>
        <v>0.04</v>
      </c>
      <c r="U47" s="70"/>
      <c r="V47" s="1">
        <f t="shared" ref="V47:Y47" si="117">(O47-O46)/$T$25</f>
        <v>18750</v>
      </c>
      <c r="W47" s="1">
        <f t="shared" si="117"/>
        <v>1250</v>
      </c>
      <c r="X47" s="1">
        <f t="shared" si="117"/>
        <v>-18750</v>
      </c>
      <c r="Y47" s="1">
        <f t="shared" si="117"/>
        <v>6250</v>
      </c>
      <c r="AA47">
        <f t="shared" ref="AA47:AD47" si="118">V47-V48</f>
        <v>-6249.99999999991</v>
      </c>
      <c r="AB47">
        <f t="shared" si="118"/>
        <v>4375</v>
      </c>
      <c r="AC47">
        <f t="shared" si="118"/>
        <v>6250</v>
      </c>
      <c r="AD47">
        <f t="shared" si="118"/>
        <v>5000</v>
      </c>
      <c r="AF47">
        <f t="shared" ref="AF47:AI47" si="119">AA47-AA48</f>
        <v>1.81898940354586e-10</v>
      </c>
      <c r="AG47">
        <f t="shared" si="119"/>
        <v>625</v>
      </c>
      <c r="AH47">
        <f t="shared" si="119"/>
        <v>1875</v>
      </c>
      <c r="AI47">
        <f t="shared" si="119"/>
        <v>3125</v>
      </c>
      <c r="AK47">
        <f t="shared" ref="AK47:AN47" si="120">AF47-AF48</f>
        <v>1250.00000000219</v>
      </c>
      <c r="AL47">
        <f t="shared" si="120"/>
        <v>624.999999998863</v>
      </c>
      <c r="AM47">
        <f t="shared" si="120"/>
        <v>3749.99999999782</v>
      </c>
      <c r="AN47">
        <f t="shared" si="120"/>
        <v>6249.999999998</v>
      </c>
    </row>
    <row r="48" spans="1:40">
      <c r="A48">
        <v>3.31500000000001</v>
      </c>
      <c r="B48">
        <v>0.974085365853658</v>
      </c>
      <c r="C48">
        <v>-3.82362804878049</v>
      </c>
      <c r="D48" s="28">
        <f t="shared" si="28"/>
        <v>0.92</v>
      </c>
      <c r="E48" s="32">
        <f>-E191*180/PI()*RStart30!$B$23</f>
        <v>33.7138792195017</v>
      </c>
      <c r="F48" s="32">
        <f>F191*180/PI()*RStart30!$B$23</f>
        <v>22.443402157639</v>
      </c>
      <c r="G48" s="32">
        <f>G191*180/PI()*RStart30!$B$23</f>
        <v>-9.96036448717957</v>
      </c>
      <c r="H48" s="32">
        <f>-H191*180/PI()*RStart30!$B$23</f>
        <v>22.0650115478183</v>
      </c>
      <c r="I48" s="58">
        <f t="shared" si="24"/>
        <v>0.92</v>
      </c>
      <c r="J48" s="24">
        <f>-TRUNC(K$3*J$3*(G$3-H$3*SIN((E48+J$9)*PI()/180)-SQRT(I$3^2-(E$3-F$3-H$3*COS((E48+J$9)*PI()/180))^2))/5)</f>
        <v>-52378</v>
      </c>
      <c r="K48" s="24">
        <f>-TRUNC(U$3*T$3*(Q$3-R$3*SIN((F48+K$9)*PI()/180)-SQRT(S$3^2-(O$3-P$3-R$3*COS((F48+K$9)*PI()/180))^2))/5)</f>
        <v>-40539</v>
      </c>
      <c r="L48" s="24">
        <f>-TRUNC(U$3*T$3*(Q$3-R$3*SIN((G48+L$9)*PI()/180)-SQRT(S$3^2-(O$3-P$3-R$3*COS((G48+L$9)*PI()/180))^2))/5)</f>
        <v>15021</v>
      </c>
      <c r="M48" s="25">
        <f>-TRUNC(K$3*J$3*(G$3-H$3*SIN((H48+M$9)*PI()/180)-SQRT(I$3^2-(E$3-F$3-H$3*COS((H48+M$9)*PI()/180))^2))/5)</f>
        <v>-28925</v>
      </c>
      <c r="N48" s="59">
        <f t="shared" si="2"/>
        <v>0.92</v>
      </c>
      <c r="O48" s="60">
        <f t="shared" si="29"/>
        <v>-30625</v>
      </c>
      <c r="P48" s="60">
        <f t="shared" si="30"/>
        <v>16800</v>
      </c>
      <c r="Q48" s="60">
        <f t="shared" si="31"/>
        <v>33350</v>
      </c>
      <c r="R48" s="60">
        <f t="shared" si="32"/>
        <v>29600</v>
      </c>
      <c r="S48" s="1"/>
      <c r="T48" s="1">
        <f>RStart30!$T$25</f>
        <v>0.04</v>
      </c>
      <c r="U48" s="70"/>
      <c r="V48" s="1">
        <f t="shared" ref="V48:Y48" si="121">(O48-O47)/$T$25</f>
        <v>24999.9999999999</v>
      </c>
      <c r="W48" s="1">
        <f t="shared" si="121"/>
        <v>-3125</v>
      </c>
      <c r="X48" s="1">
        <f t="shared" si="121"/>
        <v>-25000</v>
      </c>
      <c r="Y48" s="1">
        <f t="shared" si="121"/>
        <v>1250</v>
      </c>
      <c r="AA48">
        <f t="shared" ref="AA48:AD48" si="122">V48-V49</f>
        <v>-6250.00000000009</v>
      </c>
      <c r="AB48">
        <f t="shared" si="122"/>
        <v>3750</v>
      </c>
      <c r="AC48">
        <f t="shared" si="122"/>
        <v>4375</v>
      </c>
      <c r="AD48">
        <f t="shared" si="122"/>
        <v>1875</v>
      </c>
      <c r="AF48">
        <f t="shared" ref="AF48:AI48" si="123">AA48-AA49</f>
        <v>-1250.000000002</v>
      </c>
      <c r="AG48">
        <f t="shared" si="123"/>
        <v>1.13686837721616e-9</v>
      </c>
      <c r="AH48">
        <f t="shared" si="123"/>
        <v>-1874.99999999782</v>
      </c>
      <c r="AI48">
        <f t="shared" si="123"/>
        <v>-3124.999999998</v>
      </c>
      <c r="AK48">
        <f t="shared" ref="AK48:AN48" si="124">AF48-AF49</f>
        <v>-2500.00000000765</v>
      </c>
      <c r="AL48">
        <f t="shared" si="124"/>
        <v>625.000000004547</v>
      </c>
      <c r="AM48">
        <f t="shared" si="124"/>
        <v>-4999.99999999136</v>
      </c>
      <c r="AN48">
        <f t="shared" si="124"/>
        <v>-6249.999999992</v>
      </c>
    </row>
    <row r="49" spans="1:40">
      <c r="A49">
        <v>3.33000000000001</v>
      </c>
      <c r="B49">
        <v>1.51189024390244</v>
      </c>
      <c r="C49">
        <v>-4.10076219512195</v>
      </c>
      <c r="D49" s="28">
        <f t="shared" si="28"/>
        <v>0.96</v>
      </c>
      <c r="E49" s="32">
        <f>-E192*180/PI()*RStart30!$B$23</f>
        <v>34.2517892436001</v>
      </c>
      <c r="F49" s="32">
        <f>F192*180/PI()*RStart30!$B$23</f>
        <v>22.0996125836578</v>
      </c>
      <c r="G49" s="32">
        <f>G192*180/PI()*RStart30!$B$23</f>
        <v>-10.90584293952</v>
      </c>
      <c r="H49" s="32">
        <f>-H192*180/PI()*RStart30!$B$23</f>
        <v>21.4114030675293</v>
      </c>
      <c r="I49" s="58">
        <f t="shared" si="24"/>
        <v>0.96</v>
      </c>
      <c r="J49" s="24">
        <f>-TRUNC(K$3*J$3*(G$3-H$3*SIN((E49+J$9)*PI()/180)-SQRT(I$3^2-(E$3-F$3-H$3*COS((E49+J$9)*PI()/180))^2))/5)</f>
        <v>-53553</v>
      </c>
      <c r="K49" s="24">
        <f>-TRUNC(U$3*T$3*(Q$3-R$3*SIN((F49+K$9)*PI()/180)-SQRT(S$3^2-(O$3-P$3-R$3*COS((F49+K$9)*PI()/180))^2))/5)</f>
        <v>-39878</v>
      </c>
      <c r="L49" s="24">
        <f>-TRUNC(U$3*T$3*(Q$3-R$3*SIN((G49+L$9)*PI()/180)-SQRT(S$3^2-(O$3-P$3-R$3*COS((G49+L$9)*PI()/180))^2))/5)</f>
        <v>16308</v>
      </c>
      <c r="M49" s="25">
        <f>-TRUNC(K$3*J$3*(G$3-H$3*SIN((H49+M$9)*PI()/180)-SQRT(I$3^2-(E$3-F$3-H$3*COS((H49+M$9)*PI()/180))^2))/5)</f>
        <v>-27742</v>
      </c>
      <c r="N49" s="59">
        <f t="shared" si="2"/>
        <v>0.96</v>
      </c>
      <c r="O49" s="60">
        <f t="shared" si="29"/>
        <v>-29375</v>
      </c>
      <c r="P49" s="60">
        <f t="shared" si="30"/>
        <v>16525</v>
      </c>
      <c r="Q49" s="60">
        <f t="shared" si="31"/>
        <v>32175</v>
      </c>
      <c r="R49" s="60">
        <f t="shared" si="32"/>
        <v>29575</v>
      </c>
      <c r="S49" s="1"/>
      <c r="T49" s="1">
        <f>RStart30!$T$25</f>
        <v>0.04</v>
      </c>
      <c r="U49" s="70"/>
      <c r="V49" s="1">
        <f t="shared" ref="V49:Y49" si="125">(O49-O48)/$T$25</f>
        <v>31250</v>
      </c>
      <c r="W49" s="1">
        <f t="shared" si="125"/>
        <v>-6875</v>
      </c>
      <c r="X49" s="1">
        <f t="shared" si="125"/>
        <v>-29375</v>
      </c>
      <c r="Y49" s="1">
        <f t="shared" si="125"/>
        <v>-625</v>
      </c>
      <c r="AA49">
        <f t="shared" ref="AA49:AD49" si="126">V49-V50</f>
        <v>-4999.99999999809</v>
      </c>
      <c r="AB49">
        <f t="shared" si="126"/>
        <v>3749.99999999886</v>
      </c>
      <c r="AC49">
        <f t="shared" si="126"/>
        <v>6249.99999999782</v>
      </c>
      <c r="AD49">
        <f t="shared" si="126"/>
        <v>4999.999999998</v>
      </c>
      <c r="AF49">
        <f t="shared" ref="AF49:AI49" si="127">AA49-AA50</f>
        <v>1250.00000000565</v>
      </c>
      <c r="AG49">
        <f t="shared" si="127"/>
        <v>-625.000000003411</v>
      </c>
      <c r="AH49">
        <f t="shared" si="127"/>
        <v>3124.99999999355</v>
      </c>
      <c r="AI49">
        <f t="shared" si="127"/>
        <v>3124.999999994</v>
      </c>
      <c r="AK49">
        <f t="shared" ref="AK49:AN49" si="128">AF49-AF50</f>
        <v>3125.0000000112</v>
      </c>
      <c r="AL49">
        <f t="shared" si="128"/>
        <v>-3125.00000000687</v>
      </c>
      <c r="AM49">
        <f t="shared" si="128"/>
        <v>3749.99999998719</v>
      </c>
      <c r="AN49">
        <f t="shared" si="128"/>
        <v>4374.99999998799</v>
      </c>
    </row>
    <row r="50" spans="1:40">
      <c r="A50">
        <v>3.34500000000001</v>
      </c>
      <c r="B50">
        <v>2.15716463414634</v>
      </c>
      <c r="C50">
        <v>-4.44100609756098</v>
      </c>
      <c r="D50" s="28">
        <f t="shared" si="28"/>
        <v>1</v>
      </c>
      <c r="E50" s="32">
        <f>-E193*180/PI()*RStart30!$B$23</f>
        <v>34.7599537053981</v>
      </c>
      <c r="F50" s="32">
        <f>F193*180/PI()*RStart30!$B$23</f>
        <v>21.7644172620121</v>
      </c>
      <c r="G50" s="32">
        <f>G193*180/PI()*RStart30!$B$23</f>
        <v>-11.8293442778252</v>
      </c>
      <c r="H50" s="32">
        <f>-H193*180/PI()*RStart30!$B$23</f>
        <v>20.752866405357</v>
      </c>
      <c r="I50" s="58">
        <f t="shared" si="24"/>
        <v>1</v>
      </c>
      <c r="J50" s="24">
        <f>-TRUNC(K$3*J$3*(G$3-H$3*SIN((E50+J$9)*PI()/180)-SQRT(I$3^2-(E$3-F$3-H$3*COS((E50+J$9)*PI()/180))^2))/5)</f>
        <v>-54670</v>
      </c>
      <c r="K50" s="24">
        <f>-TRUNC(U$3*T$3*(Q$3-R$3*SIN((F50+K$9)*PI()/180)-SQRT(S$3^2-(O$3-P$3-R$3*COS((F50+K$9)*PI()/180))^2))/5)</f>
        <v>-39234</v>
      </c>
      <c r="L50" s="24">
        <f>-TRUNC(U$3*T$3*(Q$3-R$3*SIN((G50+L$9)*PI()/180)-SQRT(S$3^2-(O$3-P$3-R$3*COS((G50+L$9)*PI()/180))^2))/5)</f>
        <v>17538</v>
      </c>
      <c r="M50" s="25">
        <f>-TRUNC(K$3*J$3*(G$3-H$3*SIN((H50+M$9)*PI()/180)-SQRT(I$3^2-(E$3-F$3-H$3*COS((H50+M$9)*PI()/180))^2))/5)</f>
        <v>-26568</v>
      </c>
      <c r="N50" s="59">
        <f t="shared" si="2"/>
        <v>1</v>
      </c>
      <c r="O50" s="60">
        <f t="shared" si="29"/>
        <v>-27925.0000000001</v>
      </c>
      <c r="P50" s="60">
        <f t="shared" si="30"/>
        <v>16100</v>
      </c>
      <c r="Q50" s="60">
        <f t="shared" si="31"/>
        <v>30750.0000000001</v>
      </c>
      <c r="R50" s="60">
        <f t="shared" si="32"/>
        <v>29350.0000000001</v>
      </c>
      <c r="S50" s="1"/>
      <c r="T50" s="1">
        <f>RStart30!$T$25</f>
        <v>0.04</v>
      </c>
      <c r="U50" s="70"/>
      <c r="V50" s="1">
        <f t="shared" ref="V50:Y50" si="129">(O50-O49)/$T$25</f>
        <v>36249.9999999981</v>
      </c>
      <c r="W50" s="1">
        <f t="shared" si="129"/>
        <v>-10624.9999999989</v>
      </c>
      <c r="X50" s="1">
        <f t="shared" si="129"/>
        <v>-35624.9999999978</v>
      </c>
      <c r="Y50" s="1">
        <f t="shared" si="129"/>
        <v>-5624.999999998</v>
      </c>
      <c r="AA50">
        <f t="shared" ref="AA50:AD50" si="130">V50-V51</f>
        <v>-6250.00000000373</v>
      </c>
      <c r="AB50">
        <f t="shared" si="130"/>
        <v>4375.00000000227</v>
      </c>
      <c r="AC50">
        <f t="shared" si="130"/>
        <v>3125.00000000427</v>
      </c>
      <c r="AD50">
        <f t="shared" si="130"/>
        <v>1875.000000004</v>
      </c>
      <c r="AF50">
        <f t="shared" ref="AF50:AI50" si="131">AA50-AA51</f>
        <v>-1875.00000000555</v>
      </c>
      <c r="AG50">
        <f t="shared" si="131"/>
        <v>2500.00000000346</v>
      </c>
      <c r="AH50">
        <f t="shared" si="131"/>
        <v>-624.999999993641</v>
      </c>
      <c r="AI50">
        <f t="shared" si="131"/>
        <v>-1249.999999994</v>
      </c>
      <c r="AK50">
        <f t="shared" ref="AK50:AN50" si="132">AF50-AF51</f>
        <v>-1875.00000000728</v>
      </c>
      <c r="AL50">
        <f t="shared" si="132"/>
        <v>4375.00000000469</v>
      </c>
      <c r="AM50">
        <f t="shared" si="132"/>
        <v>-1874.99999999165</v>
      </c>
      <c r="AN50">
        <f t="shared" si="132"/>
        <v>-1874.999999992</v>
      </c>
    </row>
    <row r="51" spans="1:40">
      <c r="A51">
        <v>3.36000000000001</v>
      </c>
      <c r="B51">
        <v>2.91905487804878</v>
      </c>
      <c r="C51">
        <v>-4.85579268292683</v>
      </c>
      <c r="D51" s="28">
        <f t="shared" si="28"/>
        <v>1.04</v>
      </c>
      <c r="E51" s="32">
        <f>-E194*180/PI()*RStart30!$B$23</f>
        <v>35.2350845719967</v>
      </c>
      <c r="F51" s="32">
        <f>F194*180/PI()*RStart30!$B$23</f>
        <v>21.4408462800013</v>
      </c>
      <c r="G51" s="32">
        <f>G194*180/PI()*RStart30!$B$23</f>
        <v>-12.7249109442372</v>
      </c>
      <c r="H51" s="32">
        <f>-H194*180/PI()*RStart30!$B$23</f>
        <v>20.0918086715904</v>
      </c>
      <c r="I51" s="58">
        <f t="shared" si="24"/>
        <v>1.04</v>
      </c>
      <c r="J51" s="24">
        <f>-TRUNC(K$3*J$3*(G$3-H$3*SIN((E51+J$9)*PI()/180)-SQRT(I$3^2-(E$3-F$3-H$3*COS((E51+J$9)*PI()/180))^2))/5)</f>
        <v>-55719</v>
      </c>
      <c r="K51" s="24">
        <f>-TRUNC(U$3*T$3*(Q$3-R$3*SIN((F51+K$9)*PI()/180)-SQRT(S$3^2-(O$3-P$3-R$3*COS((F51+K$9)*PI()/180))^2))/5)</f>
        <v>-38614</v>
      </c>
      <c r="L51" s="24">
        <f>-TRUNC(U$3*T$3*(Q$3-R$3*SIN((G51+L$9)*PI()/180)-SQRT(S$3^2-(O$3-P$3-R$3*COS((G51+L$9)*PI()/180))^2))/5)</f>
        <v>18706</v>
      </c>
      <c r="M51" s="25">
        <f>-TRUNC(K$3*J$3*(G$3-H$3*SIN((H51+M$9)*PI()/180)-SQRT(I$3^2-(E$3-F$3-H$3*COS((H51+M$9)*PI()/180))^2))/5)</f>
        <v>-25406</v>
      </c>
      <c r="N51" s="59">
        <f t="shared" si="2"/>
        <v>1.04</v>
      </c>
      <c r="O51" s="60">
        <f t="shared" si="29"/>
        <v>-26225</v>
      </c>
      <c r="P51" s="60">
        <f t="shared" si="30"/>
        <v>15500</v>
      </c>
      <c r="Q51" s="60">
        <f t="shared" si="31"/>
        <v>29200</v>
      </c>
      <c r="R51" s="60">
        <f t="shared" si="32"/>
        <v>29050</v>
      </c>
      <c r="S51" s="1"/>
      <c r="T51" s="1">
        <f>RStart30!$T$25</f>
        <v>0.04</v>
      </c>
      <c r="U51" s="70"/>
      <c r="V51" s="1">
        <f t="shared" ref="V51:Y51" si="133">(O51-O50)/$T$25</f>
        <v>42500.0000000018</v>
      </c>
      <c r="W51" s="1">
        <f t="shared" si="133"/>
        <v>-15000.0000000011</v>
      </c>
      <c r="X51" s="1">
        <f t="shared" si="133"/>
        <v>-38750.0000000021</v>
      </c>
      <c r="Y51" s="1">
        <f t="shared" si="133"/>
        <v>-7500.000000002</v>
      </c>
      <c r="AA51">
        <f t="shared" ref="AA51:AD51" si="134">V51-V52</f>
        <v>-4374.99999999818</v>
      </c>
      <c r="AB51">
        <f t="shared" si="134"/>
        <v>1874.99999999882</v>
      </c>
      <c r="AC51">
        <f t="shared" si="134"/>
        <v>3749.99999999791</v>
      </c>
      <c r="AD51">
        <f t="shared" si="134"/>
        <v>3124.999999998</v>
      </c>
      <c r="AF51">
        <f t="shared" ref="AF51:AI51" si="135">AA51-AA52</f>
        <v>1.72440195456147e-9</v>
      </c>
      <c r="AG51">
        <f t="shared" si="135"/>
        <v>-1875.00000000123</v>
      </c>
      <c r="AH51">
        <f t="shared" si="135"/>
        <v>1249.99999999801</v>
      </c>
      <c r="AI51">
        <f t="shared" si="135"/>
        <v>624.999999997999</v>
      </c>
      <c r="AK51">
        <f t="shared" ref="AK51:AN51" si="136">AF51-AF52</f>
        <v>1875.00000000154</v>
      </c>
      <c r="AL51">
        <f t="shared" si="136"/>
        <v>-2500.00000000133</v>
      </c>
      <c r="AM51">
        <f t="shared" si="136"/>
        <v>-625.000000001804</v>
      </c>
      <c r="AN51">
        <f t="shared" si="136"/>
        <v>624.999999997999</v>
      </c>
    </row>
    <row r="52" spans="1:40">
      <c r="A52">
        <v>3.37500000000001</v>
      </c>
      <c r="B52">
        <v>3.80579268292683</v>
      </c>
      <c r="C52">
        <v>-5.35289634146341</v>
      </c>
      <c r="D52" s="28">
        <f t="shared" si="28"/>
        <v>1.08</v>
      </c>
      <c r="E52" s="32">
        <f>-E195*180/PI()*RStart30!$B$23</f>
        <v>35.6742829634315</v>
      </c>
      <c r="F52" s="32">
        <f>F195*180/PI()*RStart30!$B$23</f>
        <v>21.1316950414121</v>
      </c>
      <c r="G52" s="32">
        <f>G195*180/PI()*RStart30!$B$23</f>
        <v>-13.5870803018415</v>
      </c>
      <c r="H52" s="32">
        <f>-H195*180/PI()*RStart30!$B$23</f>
        <v>19.4305278853541</v>
      </c>
      <c r="I52" s="58">
        <f t="shared" si="24"/>
        <v>1.08</v>
      </c>
      <c r="J52" s="24">
        <f>-TRUNC(K$3*J$3*(G$3-H$3*SIN((E52+J$9)*PI()/180)-SQRT(I$3^2-(E$3-F$3-H$3*COS((E52+J$9)*PI()/180))^2))/5)</f>
        <v>-56693</v>
      </c>
      <c r="K52" s="24">
        <f>-TRUNC(U$3*T$3*(Q$3-R$3*SIN((F52+K$9)*PI()/180)-SQRT(S$3^2-(O$3-P$3-R$3*COS((F52+K$9)*PI()/180))^2))/5)</f>
        <v>-38021</v>
      </c>
      <c r="L52" s="24">
        <f>-TRUNC(U$3*T$3*(Q$3-R$3*SIN((G52+L$9)*PI()/180)-SQRT(S$3^2-(O$3-P$3-R$3*COS((G52+L$9)*PI()/180))^2))/5)</f>
        <v>19806</v>
      </c>
      <c r="M52" s="25">
        <f>-TRUNC(K$3*J$3*(G$3-H$3*SIN((H52+M$9)*PI()/180)-SQRT(I$3^2-(E$3-F$3-H$3*COS((H52+M$9)*PI()/180))^2))/5)</f>
        <v>-24261</v>
      </c>
      <c r="N52" s="59">
        <f t="shared" si="2"/>
        <v>1.08</v>
      </c>
      <c r="O52" s="60">
        <f t="shared" si="29"/>
        <v>-24350</v>
      </c>
      <c r="P52" s="60">
        <f t="shared" si="30"/>
        <v>14825</v>
      </c>
      <c r="Q52" s="60">
        <f t="shared" si="31"/>
        <v>27500</v>
      </c>
      <c r="R52" s="60">
        <f t="shared" si="32"/>
        <v>28625</v>
      </c>
      <c r="S52" s="1"/>
      <c r="T52" s="1">
        <f>RStart30!$T$25</f>
        <v>0.04</v>
      </c>
      <c r="U52" s="70"/>
      <c r="V52" s="1">
        <f t="shared" ref="V52:Y52" si="137">(O52-O51)/$T$25</f>
        <v>46875</v>
      </c>
      <c r="W52" s="1">
        <f t="shared" si="137"/>
        <v>-16875</v>
      </c>
      <c r="X52" s="1">
        <f t="shared" si="137"/>
        <v>-42500</v>
      </c>
      <c r="Y52" s="1">
        <f t="shared" si="137"/>
        <v>-10625</v>
      </c>
      <c r="AA52">
        <f t="shared" ref="AA52:AD52" si="138">V52-V53</f>
        <v>-4374.99999999991</v>
      </c>
      <c r="AB52">
        <f t="shared" si="138"/>
        <v>3750.00000000005</v>
      </c>
      <c r="AC52">
        <f t="shared" si="138"/>
        <v>2499.99999999991</v>
      </c>
      <c r="AD52">
        <f t="shared" si="138"/>
        <v>2500</v>
      </c>
      <c r="AF52">
        <f t="shared" ref="AF52:AI52" si="139">AA52-AA53</f>
        <v>-1874.99999999981</v>
      </c>
      <c r="AG52">
        <f t="shared" si="139"/>
        <v>625.000000000095</v>
      </c>
      <c r="AH52">
        <f t="shared" si="139"/>
        <v>1874.99999999981</v>
      </c>
      <c r="AI52">
        <f t="shared" si="139"/>
        <v>0</v>
      </c>
      <c r="AK52">
        <f t="shared" ref="AK52:AN52" si="140">AF52-AF53</f>
        <v>-3124.99999999962</v>
      </c>
      <c r="AL52">
        <f t="shared" si="140"/>
        <v>-1249.99999999981</v>
      </c>
      <c r="AM52">
        <f t="shared" si="140"/>
        <v>2499.99999999962</v>
      </c>
      <c r="AN52">
        <f t="shared" si="140"/>
        <v>-1250</v>
      </c>
    </row>
    <row r="53" spans="1:40">
      <c r="A53">
        <v>3.39000000000001</v>
      </c>
      <c r="B53">
        <v>4.83795731707317</v>
      </c>
      <c r="C53">
        <v>-5.95564024390244</v>
      </c>
      <c r="D53" s="28">
        <f t="shared" si="28"/>
        <v>1.12</v>
      </c>
      <c r="E53" s="32">
        <f>-E196*180/PI()*RStart30!$B$23</f>
        <v>36.0751030374666</v>
      </c>
      <c r="F53" s="32">
        <f>F196*180/PI()*RStart30!$B$23</f>
        <v>20.8394724711336</v>
      </c>
      <c r="G53" s="32">
        <f>G196*180/PI()*RStart30!$B$23</f>
        <v>-14.4109883973237</v>
      </c>
      <c r="H53" s="32">
        <f>-H196*180/PI()*RStart30!$B$23</f>
        <v>18.7711765344929</v>
      </c>
      <c r="I53" s="58">
        <f t="shared" si="24"/>
        <v>1.12</v>
      </c>
      <c r="J53" s="24">
        <f>-TRUNC(K$3*J$3*(G$3-H$3*SIN((E53+J$9)*PI()/180)-SQRT(I$3^2-(E$3-F$3-H$3*COS((E53+J$9)*PI()/180))^2))/5)</f>
        <v>-57585</v>
      </c>
      <c r="K53" s="24">
        <f>-TRUNC(U$3*T$3*(Q$3-R$3*SIN((F53+K$9)*PI()/180)-SQRT(S$3^2-(O$3-P$3-R$3*COS((F53+K$9)*PI()/180))^2))/5)</f>
        <v>-37461</v>
      </c>
      <c r="L53" s="24">
        <f>-TRUNC(U$3*T$3*(Q$3-R$3*SIN((G53+L$9)*PI()/180)-SQRT(S$3^2-(O$3-P$3-R$3*COS((G53+L$9)*PI()/180))^2))/5)</f>
        <v>20834</v>
      </c>
      <c r="M53" s="25">
        <f>-TRUNC(K$3*J$3*(G$3-H$3*SIN((H53+M$9)*PI()/180)-SQRT(I$3^2-(E$3-F$3-H$3*COS((H53+M$9)*PI()/180))^2))/5)</f>
        <v>-23137</v>
      </c>
      <c r="N53" s="59">
        <f t="shared" si="2"/>
        <v>1.12</v>
      </c>
      <c r="O53" s="60">
        <f t="shared" si="29"/>
        <v>-22300</v>
      </c>
      <c r="P53" s="60">
        <f t="shared" si="30"/>
        <v>14000</v>
      </c>
      <c r="Q53" s="60">
        <f t="shared" si="31"/>
        <v>25700</v>
      </c>
      <c r="R53" s="60">
        <f t="shared" si="32"/>
        <v>28100</v>
      </c>
      <c r="S53" s="1"/>
      <c r="T53" s="1">
        <f>RStart30!$T$25</f>
        <v>0.04</v>
      </c>
      <c r="U53" s="70"/>
      <c r="V53" s="1">
        <f t="shared" ref="V53:Y53" si="141">(O53-O52)/$T$25</f>
        <v>51249.9999999999</v>
      </c>
      <c r="W53" s="1">
        <f t="shared" si="141"/>
        <v>-20625</v>
      </c>
      <c r="X53" s="1">
        <f t="shared" si="141"/>
        <v>-44999.9999999999</v>
      </c>
      <c r="Y53" s="1">
        <f t="shared" si="141"/>
        <v>-13125</v>
      </c>
      <c r="AA53">
        <f t="shared" ref="AA53:AD53" si="142">V53-V54</f>
        <v>-2500.00000000009</v>
      </c>
      <c r="AB53">
        <f t="shared" si="142"/>
        <v>3124.99999999995</v>
      </c>
      <c r="AC53">
        <f t="shared" si="142"/>
        <v>625.000000000095</v>
      </c>
      <c r="AD53">
        <f t="shared" si="142"/>
        <v>2500</v>
      </c>
      <c r="AF53">
        <f t="shared" ref="AF53:AI53" si="143">AA53-AA54</f>
        <v>1249.99999999981</v>
      </c>
      <c r="AG53">
        <f t="shared" si="143"/>
        <v>1874.99999999991</v>
      </c>
      <c r="AH53">
        <f t="shared" si="143"/>
        <v>-624.999999999811</v>
      </c>
      <c r="AI53">
        <f t="shared" si="143"/>
        <v>1250</v>
      </c>
      <c r="AK53">
        <f t="shared" ref="AK53:AN53" si="144">AF53-AF54</f>
        <v>4999.99999999962</v>
      </c>
      <c r="AL53">
        <f t="shared" si="144"/>
        <v>1874.99999999981</v>
      </c>
      <c r="AM53">
        <f t="shared" si="144"/>
        <v>-2499.99999999962</v>
      </c>
      <c r="AN53">
        <f t="shared" si="144"/>
        <v>2499.99999999991</v>
      </c>
    </row>
    <row r="54" spans="1:40">
      <c r="A54">
        <v>3.40500000000001</v>
      </c>
      <c r="B54">
        <v>6.00685975609756</v>
      </c>
      <c r="C54">
        <v>-6.67682926829268</v>
      </c>
      <c r="D54" s="28">
        <f t="shared" si="28"/>
        <v>1.16</v>
      </c>
      <c r="E54" s="32">
        <f>-E197*180/PI()*RStart30!$B$23</f>
        <v>36.4356160462763</v>
      </c>
      <c r="F54" s="32">
        <f>F197*180/PI()*RStart30!$B$23</f>
        <v>20.5663493343642</v>
      </c>
      <c r="G54" s="32">
        <f>G197*180/PI()*RStart30!$B$23</f>
        <v>-15.1924736090346</v>
      </c>
      <c r="H54" s="32">
        <f>-H197*180/PI()*RStart30!$B$23</f>
        <v>18.1157244479065</v>
      </c>
      <c r="I54" s="58">
        <f t="shared" si="24"/>
        <v>1.16</v>
      </c>
      <c r="J54" s="24">
        <f>-TRUNC(K$3*J$3*(G$3-H$3*SIN((E54+J$9)*PI()/180)-SQRT(I$3^2-(E$3-F$3-H$3*COS((E54+J$9)*PI()/180))^2))/5)</f>
        <v>-58391</v>
      </c>
      <c r="K54" s="24">
        <f>-TRUNC(U$3*T$3*(Q$3-R$3*SIN((F54+K$9)*PI()/180)-SQRT(S$3^2-(O$3-P$3-R$3*COS((F54+K$9)*PI()/180))^2))/5)</f>
        <v>-36939</v>
      </c>
      <c r="L54" s="24">
        <f>-TRUNC(U$3*T$3*(Q$3-R$3*SIN((G54+L$9)*PI()/180)-SQRT(S$3^2-(O$3-P$3-R$3*COS((G54+L$9)*PI()/180))^2))/5)</f>
        <v>21789</v>
      </c>
      <c r="M54" s="25">
        <f>-TRUNC(K$3*J$3*(G$3-H$3*SIN((H54+M$9)*PI()/180)-SQRT(I$3^2-(E$3-F$3-H$3*COS((H54+M$9)*PI()/180))^2))/5)</f>
        <v>-22038</v>
      </c>
      <c r="N54" s="59">
        <f t="shared" si="2"/>
        <v>1.16</v>
      </c>
      <c r="O54" s="60">
        <f t="shared" si="29"/>
        <v>-20150</v>
      </c>
      <c r="P54" s="60">
        <f t="shared" si="30"/>
        <v>13050</v>
      </c>
      <c r="Q54" s="60">
        <f t="shared" si="31"/>
        <v>23875</v>
      </c>
      <c r="R54" s="60">
        <f t="shared" si="32"/>
        <v>27475</v>
      </c>
      <c r="S54" s="1"/>
      <c r="T54" s="1">
        <f>RStart30!$T$25</f>
        <v>0.04</v>
      </c>
      <c r="U54" s="70"/>
      <c r="V54" s="1">
        <f t="shared" ref="V54:Y54" si="145">(O54-O53)/$T$25</f>
        <v>53750</v>
      </c>
      <c r="W54" s="1">
        <f t="shared" si="145"/>
        <v>-23750</v>
      </c>
      <c r="X54" s="1">
        <f t="shared" si="145"/>
        <v>-45625</v>
      </c>
      <c r="Y54" s="1">
        <f t="shared" si="145"/>
        <v>-15625</v>
      </c>
      <c r="AA54">
        <f t="shared" ref="AA54:AD54" si="146">V54-V55</f>
        <v>-3749.99999999991</v>
      </c>
      <c r="AB54">
        <f t="shared" si="146"/>
        <v>1250.00000000005</v>
      </c>
      <c r="AC54">
        <f t="shared" si="146"/>
        <v>1249.99999999991</v>
      </c>
      <c r="AD54">
        <f t="shared" si="146"/>
        <v>1250</v>
      </c>
      <c r="AF54">
        <f t="shared" ref="AF54:AI54" si="147">AA54-AA55</f>
        <v>-3749.99999999981</v>
      </c>
      <c r="AG54">
        <f t="shared" si="147"/>
        <v>9.45874489843845e-11</v>
      </c>
      <c r="AH54">
        <f t="shared" si="147"/>
        <v>1874.99999999981</v>
      </c>
      <c r="AI54">
        <f t="shared" si="147"/>
        <v>-1249.99999999991</v>
      </c>
      <c r="AK54">
        <f t="shared" ref="AK54:AN54" si="148">AF54-AF55</f>
        <v>-5624.99999999962</v>
      </c>
      <c r="AL54">
        <f t="shared" si="148"/>
        <v>625.000000000189</v>
      </c>
      <c r="AM54">
        <f t="shared" si="148"/>
        <v>2499.99999999962</v>
      </c>
      <c r="AN54">
        <f t="shared" si="148"/>
        <v>-4374.99999999973</v>
      </c>
    </row>
    <row r="55" spans="1:40">
      <c r="A55">
        <v>3.42000000000001</v>
      </c>
      <c r="B55">
        <v>7.28003048780488</v>
      </c>
      <c r="C55">
        <v>-7.50960365853659</v>
      </c>
      <c r="D55" s="28">
        <f t="shared" si="28"/>
        <v>1.2</v>
      </c>
      <c r="E55" s="32">
        <f>-E198*180/PI()*RStart30!$B$23</f>
        <v>36.7544738201686</v>
      </c>
      <c r="F55" s="32">
        <f>F198*180/PI()*RStart30!$B$23</f>
        <v>20.3141061547482</v>
      </c>
      <c r="G55" s="32">
        <f>G198*180/PI()*RStart30!$B$23</f>
        <v>-15.9281802377597</v>
      </c>
      <c r="H55" s="32">
        <f>-H198*180/PI()*RStart30!$B$23</f>
        <v>17.465922527321</v>
      </c>
      <c r="I55" s="58">
        <f t="shared" si="24"/>
        <v>1.2</v>
      </c>
      <c r="J55" s="24">
        <f>-TRUNC(K$3*J$3*(G$3-H$3*SIN((E55+J$9)*PI()/180)-SQRT(I$3^2-(E$3-F$3-H$3*COS((E55+J$9)*PI()/180))^2))/5)</f>
        <v>-59105</v>
      </c>
      <c r="K55" s="24">
        <f>-TRUNC(U$3*T$3*(Q$3-R$3*SIN((F55+K$9)*PI()/180)-SQRT(S$3^2-(O$3-P$3-R$3*COS((F55+K$9)*PI()/180))^2))/5)</f>
        <v>-36457</v>
      </c>
      <c r="L55" s="24">
        <f>-TRUNC(U$3*T$3*(Q$3-R$3*SIN((G55+L$9)*PI()/180)-SQRT(S$3^2-(O$3-P$3-R$3*COS((G55+L$9)*PI()/180))^2))/5)</f>
        <v>22669</v>
      </c>
      <c r="M55" s="25">
        <f>-TRUNC(K$3*J$3*(G$3-H$3*SIN((H55+M$9)*PI()/180)-SQRT(I$3^2-(E$3-F$3-H$3*COS((H55+M$9)*PI()/180))^2))/5)</f>
        <v>-20966</v>
      </c>
      <c r="N55" s="59">
        <f t="shared" si="2"/>
        <v>1.2</v>
      </c>
      <c r="O55" s="60">
        <f t="shared" si="29"/>
        <v>-17850</v>
      </c>
      <c r="P55" s="60">
        <f t="shared" si="30"/>
        <v>12050</v>
      </c>
      <c r="Q55" s="60">
        <f t="shared" si="31"/>
        <v>22000</v>
      </c>
      <c r="R55" s="60">
        <f t="shared" si="32"/>
        <v>26800</v>
      </c>
      <c r="S55" s="1"/>
      <c r="T55" s="1">
        <f>RStart30!$T$25</f>
        <v>0.04</v>
      </c>
      <c r="U55" s="1"/>
      <c r="V55" s="1">
        <f t="shared" ref="V55:Y55" si="149">(O55-O54)/$T$25</f>
        <v>57499.9999999999</v>
      </c>
      <c r="W55" s="1">
        <f t="shared" si="149"/>
        <v>-25000</v>
      </c>
      <c r="X55" s="1">
        <f t="shared" si="149"/>
        <v>-46874.9999999999</v>
      </c>
      <c r="Y55" s="1">
        <f t="shared" si="149"/>
        <v>-16875</v>
      </c>
      <c r="AA55">
        <f t="shared" ref="AA55:AD55" si="150">V55-V56</f>
        <v>-9.45874489843845e-11</v>
      </c>
      <c r="AB55">
        <f t="shared" si="150"/>
        <v>1249.99999999995</v>
      </c>
      <c r="AC55">
        <f t="shared" si="150"/>
        <v>-624.999999999905</v>
      </c>
      <c r="AD55">
        <f t="shared" si="150"/>
        <v>2499.99999999991</v>
      </c>
      <c r="AF55">
        <f t="shared" ref="AF55:AI55" si="151">AA55-AA56</f>
        <v>1874.99999999981</v>
      </c>
      <c r="AG55">
        <f t="shared" si="151"/>
        <v>-625.000000000095</v>
      </c>
      <c r="AH55">
        <f t="shared" si="151"/>
        <v>-624.999999999811</v>
      </c>
      <c r="AI55">
        <f t="shared" si="151"/>
        <v>3124.99999999982</v>
      </c>
      <c r="AK55">
        <f t="shared" ref="AK55:AN55" si="152">AF55-AF56</f>
        <v>5624.99999999967</v>
      </c>
      <c r="AL55">
        <f t="shared" si="152"/>
        <v>-2500.00000000019</v>
      </c>
      <c r="AM55">
        <f t="shared" si="152"/>
        <v>-3749.99999999962</v>
      </c>
      <c r="AN55">
        <f t="shared" si="152"/>
        <v>5624.99999999973</v>
      </c>
    </row>
    <row r="56" spans="1:40">
      <c r="A56">
        <v>3.43500000000001</v>
      </c>
      <c r="B56">
        <v>8.60579268292683</v>
      </c>
      <c r="C56">
        <v>-8.45670731707317</v>
      </c>
      <c r="D56" s="28">
        <f t="shared" si="28"/>
        <v>1.24</v>
      </c>
      <c r="E56" s="32">
        <f>-E199*180/PI()*RStart30!$B$23</f>
        <v>37.03097305345</v>
      </c>
      <c r="F56" s="32">
        <f>F199*180/PI()*RStart30!$B$23</f>
        <v>20.0840818773568</v>
      </c>
      <c r="G56" s="32">
        <f>G199*180/PI()*RStart30!$B$23</f>
        <v>-16.6156624985589</v>
      </c>
      <c r="H56" s="32">
        <f>-H199*180/PI()*RStart30!$B$23</f>
        <v>16.8232657342154</v>
      </c>
      <c r="I56" s="58">
        <f t="shared" si="24"/>
        <v>1.24</v>
      </c>
      <c r="J56" s="24">
        <f>-TRUNC(K$3*J$3*(G$3-H$3*SIN((E56+J$9)*PI()/180)-SQRT(I$3^2-(E$3-F$3-H$3*COS((E56+J$9)*PI()/180))^2))/5)</f>
        <v>-59727</v>
      </c>
      <c r="K56" s="24">
        <f>-TRUNC(U$3*T$3*(Q$3-R$3*SIN((F56+K$9)*PI()/180)-SQRT(S$3^2-(O$3-P$3-R$3*COS((F56+K$9)*PI()/180))^2))/5)</f>
        <v>-36017</v>
      </c>
      <c r="L56" s="24">
        <f>-TRUNC(U$3*T$3*(Q$3-R$3*SIN((G56+L$9)*PI()/180)-SQRT(S$3^2-(O$3-P$3-R$3*COS((G56+L$9)*PI()/180))^2))/5)</f>
        <v>23475</v>
      </c>
      <c r="M56" s="25">
        <f>-TRUNC(K$3*J$3*(G$3-H$3*SIN((H56+M$9)*PI()/180)-SQRT(I$3^2-(E$3-F$3-H$3*COS((H56+M$9)*PI()/180))^2))/5)</f>
        <v>-19925</v>
      </c>
      <c r="N56" s="59">
        <f t="shared" si="2"/>
        <v>1.24</v>
      </c>
      <c r="O56" s="60">
        <f t="shared" si="29"/>
        <v>-15550</v>
      </c>
      <c r="P56" s="60">
        <f t="shared" si="30"/>
        <v>11000</v>
      </c>
      <c r="Q56" s="60">
        <f t="shared" si="31"/>
        <v>20150</v>
      </c>
      <c r="R56" s="60">
        <f t="shared" si="32"/>
        <v>26025</v>
      </c>
      <c r="S56" s="1"/>
      <c r="T56" s="1">
        <f>RStart30!$T$25</f>
        <v>0.04</v>
      </c>
      <c r="U56" s="1"/>
      <c r="V56" s="1">
        <f t="shared" ref="V56:Y56" si="153">(O56-O55)/$T$25</f>
        <v>57500</v>
      </c>
      <c r="W56" s="1">
        <f t="shared" si="153"/>
        <v>-26250</v>
      </c>
      <c r="X56" s="1">
        <f t="shared" si="153"/>
        <v>-46250</v>
      </c>
      <c r="Y56" s="1">
        <f t="shared" si="153"/>
        <v>-19374.9999999999</v>
      </c>
      <c r="AA56">
        <f t="shared" ref="AA56:AD56" si="154">V56-V57</f>
        <v>-1874.99999999991</v>
      </c>
      <c r="AB56">
        <f t="shared" si="154"/>
        <v>1875.00000000005</v>
      </c>
      <c r="AC56">
        <f t="shared" si="154"/>
        <v>-9.45874489843845e-11</v>
      </c>
      <c r="AD56">
        <f t="shared" si="154"/>
        <v>-624.999999999909</v>
      </c>
      <c r="AF56">
        <f t="shared" ref="AF56:AI56" si="155">AA56-AA57</f>
        <v>-3749.99999999985</v>
      </c>
      <c r="AG56">
        <f t="shared" si="155"/>
        <v>1875.00000000009</v>
      </c>
      <c r="AH56">
        <f t="shared" si="155"/>
        <v>3124.99999999981</v>
      </c>
      <c r="AI56">
        <f t="shared" si="155"/>
        <v>-2499.99999999991</v>
      </c>
      <c r="AK56">
        <f t="shared" ref="AK56:AN56" si="156">AF56-AF57</f>
        <v>-4374.9999999998</v>
      </c>
      <c r="AL56">
        <f t="shared" si="156"/>
        <v>1250.00000000017</v>
      </c>
      <c r="AM56">
        <f t="shared" si="156"/>
        <v>4999.99999999967</v>
      </c>
      <c r="AN56">
        <f t="shared" si="156"/>
        <v>-4999.99999999991</v>
      </c>
    </row>
    <row r="57" spans="1:40">
      <c r="A57">
        <v>3.45000000000001</v>
      </c>
      <c r="B57">
        <v>9.96768292682927</v>
      </c>
      <c r="C57">
        <v>-9.48567073170732</v>
      </c>
      <c r="D57" s="28">
        <f t="shared" si="28"/>
        <v>1.28</v>
      </c>
      <c r="E57" s="32">
        <f>-E200*180/PI()*RStart30!$B$23</f>
        <v>37.265118788149</v>
      </c>
      <c r="F57" s="32">
        <f>F200*180/PI()*RStart30!$B$23</f>
        <v>19.8771216722337</v>
      </c>
      <c r="G57" s="32">
        <f>G200*180/PI()*RStart30!$B$23</f>
        <v>-17.2534880542401</v>
      </c>
      <c r="H57" s="32">
        <f>-H200*180/PI()*RStart30!$B$23</f>
        <v>16.1889564205229</v>
      </c>
      <c r="I57" s="58">
        <f t="shared" si="24"/>
        <v>1.28</v>
      </c>
      <c r="J57" s="24">
        <f>-TRUNC(K$3*J$3*(G$3-H$3*SIN((E57+J$9)*PI()/180)-SQRT(I$3^2-(E$3-F$3-H$3*COS((E57+J$9)*PI()/180))^2))/5)</f>
        <v>-60254</v>
      </c>
      <c r="K57" s="24">
        <f>-TRUNC(U$3*T$3*(Q$3-R$3*SIN((F57+K$9)*PI()/180)-SQRT(S$3^2-(O$3-P$3-R$3*COS((F57+K$9)*PI()/180))^2))/5)</f>
        <v>-35622</v>
      </c>
      <c r="L57" s="24">
        <f>-TRUNC(U$3*T$3*(Q$3-R$3*SIN((G57+L$9)*PI()/180)-SQRT(S$3^2-(O$3-P$3-R$3*COS((G57+L$9)*PI()/180))^2))/5)</f>
        <v>24207</v>
      </c>
      <c r="M57" s="25">
        <f>-TRUNC(K$3*J$3*(G$3-H$3*SIN((H57+M$9)*PI()/180)-SQRT(I$3^2-(E$3-F$3-H$3*COS((H57+M$9)*PI()/180))^2))/5)</f>
        <v>-18914</v>
      </c>
      <c r="N57" s="59">
        <f t="shared" si="2"/>
        <v>1.28</v>
      </c>
      <c r="O57" s="60">
        <f t="shared" si="29"/>
        <v>-13175</v>
      </c>
      <c r="P57" s="60">
        <f t="shared" si="30"/>
        <v>9874.99999999999</v>
      </c>
      <c r="Q57" s="60">
        <f t="shared" si="31"/>
        <v>18300</v>
      </c>
      <c r="R57" s="60">
        <f t="shared" si="32"/>
        <v>25275</v>
      </c>
      <c r="S57" s="1"/>
      <c r="T57" s="1">
        <f>RStart30!$T$25</f>
        <v>0.04</v>
      </c>
      <c r="U57" s="1"/>
      <c r="V57" s="1">
        <f t="shared" ref="V57:Y57" si="157">(O57-O56)/$T$25</f>
        <v>59374.9999999999</v>
      </c>
      <c r="W57" s="1">
        <f t="shared" si="157"/>
        <v>-28125</v>
      </c>
      <c r="X57" s="1">
        <f t="shared" si="157"/>
        <v>-46249.9999999999</v>
      </c>
      <c r="Y57" s="1">
        <f t="shared" si="157"/>
        <v>-18750</v>
      </c>
      <c r="AA57">
        <f t="shared" ref="AA57:AD57" si="158">V57-V58</f>
        <v>1874.99999999995</v>
      </c>
      <c r="AB57">
        <f t="shared" si="158"/>
        <v>-4.72937244921923e-11</v>
      </c>
      <c r="AC57">
        <f t="shared" si="158"/>
        <v>-3124.99999999991</v>
      </c>
      <c r="AD57">
        <f t="shared" si="158"/>
        <v>1875</v>
      </c>
      <c r="AF57">
        <f t="shared" ref="AF57:AI57" si="159">AA57-AA58</f>
        <v>624.999999999949</v>
      </c>
      <c r="AG57">
        <f t="shared" si="159"/>
        <v>624.999999999927</v>
      </c>
      <c r="AH57">
        <f t="shared" si="159"/>
        <v>-1874.99999999986</v>
      </c>
      <c r="AI57">
        <f t="shared" si="159"/>
        <v>2500</v>
      </c>
      <c r="AK57">
        <f t="shared" ref="AK57:AN57" si="160">AF57-AF58</f>
        <v>2499.99999999995</v>
      </c>
      <c r="AL57">
        <f t="shared" si="160"/>
        <v>624.999999999902</v>
      </c>
      <c r="AM57">
        <f t="shared" si="160"/>
        <v>-4374.99999999977</v>
      </c>
      <c r="AN57">
        <f t="shared" si="160"/>
        <v>3125</v>
      </c>
    </row>
    <row r="58" spans="1:40">
      <c r="A58">
        <v>3.46500000000001</v>
      </c>
      <c r="B58">
        <v>11.3638719512195</v>
      </c>
      <c r="C58">
        <v>-10.5653963414634</v>
      </c>
      <c r="D58" s="28">
        <f t="shared" si="28"/>
        <v>1.32</v>
      </c>
      <c r="E58" s="32">
        <f>-E201*180/PI()*RStart30!$B$23</f>
        <v>37.4576885279938</v>
      </c>
      <c r="F58" s="32">
        <f>F201*180/PI()*RStart30!$B$23</f>
        <v>19.6935253681932</v>
      </c>
      <c r="G58" s="32">
        <f>G201*180/PI()*RStart30!$B$23</f>
        <v>-17.8413416634245</v>
      </c>
      <c r="H58" s="32">
        <f>-H201*180/PI()*RStart30!$B$23</f>
        <v>15.5638677166274</v>
      </c>
      <c r="I58" s="58">
        <f t="shared" si="24"/>
        <v>1.32</v>
      </c>
      <c r="J58" s="24">
        <f>-TRUNC(K$3*J$3*(G$3-H$3*SIN((E58+J$9)*PI()/180)-SQRT(I$3^2-(E$3-F$3-H$3*COS((E58+J$9)*PI()/180))^2))/5)</f>
        <v>-60689</v>
      </c>
      <c r="K58" s="24">
        <f>-TRUNC(U$3*T$3*(Q$3-R$3*SIN((F58+K$9)*PI()/180)-SQRT(S$3^2-(O$3-P$3-R$3*COS((F58+K$9)*PI()/180))^2))/5)</f>
        <v>-35272</v>
      </c>
      <c r="L58" s="24">
        <f>-TRUNC(U$3*T$3*(Q$3-R$3*SIN((G58+L$9)*PI()/180)-SQRT(S$3^2-(O$3-P$3-R$3*COS((G58+L$9)*PI()/180))^2))/5)</f>
        <v>24870</v>
      </c>
      <c r="M58" s="25">
        <f>-TRUNC(K$3*J$3*(G$3-H$3*SIN((H58+M$9)*PI()/180)-SQRT(I$3^2-(E$3-F$3-H$3*COS((H58+M$9)*PI()/180))^2))/5)</f>
        <v>-17936</v>
      </c>
      <c r="N58" s="59">
        <f t="shared" si="2"/>
        <v>1.32</v>
      </c>
      <c r="O58" s="60">
        <f t="shared" si="29"/>
        <v>-10875</v>
      </c>
      <c r="P58" s="60">
        <f t="shared" si="30"/>
        <v>8749.99999999999</v>
      </c>
      <c r="Q58" s="60">
        <f t="shared" si="31"/>
        <v>16575</v>
      </c>
      <c r="R58" s="60">
        <f t="shared" si="32"/>
        <v>24450</v>
      </c>
      <c r="S58" s="1"/>
      <c r="T58" s="1">
        <f>RStart30!$T$25</f>
        <v>0.04</v>
      </c>
      <c r="U58" s="1"/>
      <c r="V58" s="1">
        <f t="shared" ref="V58:Y58" si="161">(O58-O57)/$T$25</f>
        <v>57500</v>
      </c>
      <c r="W58" s="1">
        <f t="shared" si="161"/>
        <v>-28125</v>
      </c>
      <c r="X58" s="1">
        <f t="shared" si="161"/>
        <v>-43125</v>
      </c>
      <c r="Y58" s="1">
        <f t="shared" si="161"/>
        <v>-20625</v>
      </c>
      <c r="AA58">
        <f t="shared" ref="AA58:AD58" si="162">V58-V59</f>
        <v>1250</v>
      </c>
      <c r="AB58">
        <f t="shared" si="162"/>
        <v>-624.999999999975</v>
      </c>
      <c r="AC58">
        <f t="shared" si="162"/>
        <v>-1250.00000000004</v>
      </c>
      <c r="AD58">
        <f t="shared" si="162"/>
        <v>-625</v>
      </c>
      <c r="AF58">
        <f t="shared" ref="AF58:AI58" si="163">AA58-AA59</f>
        <v>-1875</v>
      </c>
      <c r="AG58">
        <f t="shared" si="163"/>
        <v>2.5465851649642e-11</v>
      </c>
      <c r="AH58">
        <f t="shared" si="163"/>
        <v>2499.99999999991</v>
      </c>
      <c r="AI58">
        <f t="shared" si="163"/>
        <v>-625</v>
      </c>
      <c r="AK58">
        <f t="shared" ref="AK58:AN58" si="164">AF58-AF59</f>
        <v>625</v>
      </c>
      <c r="AL58">
        <f t="shared" si="164"/>
        <v>-2499.99999999997</v>
      </c>
      <c r="AM58">
        <f t="shared" si="164"/>
        <v>2499.99999999983</v>
      </c>
      <c r="AN58">
        <f t="shared" si="164"/>
        <v>-1250.00000000009</v>
      </c>
    </row>
    <row r="59" spans="1:40">
      <c r="A59">
        <v>3.48000000000001</v>
      </c>
      <c r="B59">
        <v>12.7746951219512</v>
      </c>
      <c r="C59">
        <v>-11.6524390243902</v>
      </c>
      <c r="D59" s="28">
        <f t="shared" si="28"/>
        <v>1.36</v>
      </c>
      <c r="E59" s="32">
        <f>-E202*180/PI()*RStart30!$B$23</f>
        <v>37.6102958940227</v>
      </c>
      <c r="F59" s="32">
        <f>F202*180/PI()*RStart30!$B$23</f>
        <v>19.5329957720268</v>
      </c>
      <c r="G59" s="32">
        <f>G202*180/PI()*RStart30!$B$23</f>
        <v>-18.3801291150904</v>
      </c>
      <c r="H59" s="32">
        <f>-H202*180/PI()*RStart30!$B$23</f>
        <v>14.9485067474734</v>
      </c>
      <c r="I59" s="58">
        <f t="shared" si="24"/>
        <v>1.36</v>
      </c>
      <c r="J59" s="24">
        <f>-TRUNC(K$3*J$3*(G$3-H$3*SIN((E59+J$9)*PI()/180)-SQRT(I$3^2-(E$3-F$3-H$3*COS((E59+J$9)*PI()/180))^2))/5)</f>
        <v>-61034</v>
      </c>
      <c r="K59" s="24">
        <f>-TRUNC(U$3*T$3*(Q$3-R$3*SIN((F59+K$9)*PI()/180)-SQRT(S$3^2-(O$3-P$3-R$3*COS((F59+K$9)*PI()/180))^2))/5)</f>
        <v>-34966</v>
      </c>
      <c r="L59" s="24">
        <f>-TRUNC(U$3*T$3*(Q$3-R$3*SIN((G59+L$9)*PI()/180)-SQRT(S$3^2-(O$3-P$3-R$3*COS((G59+L$9)*PI()/180))^2))/5)</f>
        <v>25466</v>
      </c>
      <c r="M59" s="25">
        <f>-TRUNC(K$3*J$3*(G$3-H$3*SIN((H59+M$9)*PI()/180)-SQRT(I$3^2-(E$3-F$3-H$3*COS((H59+M$9)*PI()/180))^2))/5)</f>
        <v>-16990</v>
      </c>
      <c r="N59" s="59">
        <f t="shared" si="2"/>
        <v>1.36</v>
      </c>
      <c r="O59" s="60">
        <f t="shared" si="29"/>
        <v>-8624.99999999999</v>
      </c>
      <c r="P59" s="60">
        <f t="shared" si="30"/>
        <v>7649.99999999999</v>
      </c>
      <c r="Q59" s="60">
        <f t="shared" si="31"/>
        <v>14900</v>
      </c>
      <c r="R59" s="60">
        <f t="shared" si="32"/>
        <v>23650</v>
      </c>
      <c r="S59" s="1"/>
      <c r="T59" s="1">
        <f>RStart30!$T$25</f>
        <v>0.04</v>
      </c>
      <c r="U59" s="1"/>
      <c r="V59" s="1">
        <f t="shared" ref="V59:Y59" si="165">(O59-O58)/$T$25</f>
        <v>56250</v>
      </c>
      <c r="W59" s="1">
        <f t="shared" si="165"/>
        <v>-27500</v>
      </c>
      <c r="X59" s="1">
        <f t="shared" si="165"/>
        <v>-41875</v>
      </c>
      <c r="Y59" s="1">
        <f t="shared" si="165"/>
        <v>-20000</v>
      </c>
      <c r="AA59">
        <f t="shared" ref="AA59:AD59" si="166">V59-V60</f>
        <v>3125</v>
      </c>
      <c r="AB59">
        <f t="shared" si="166"/>
        <v>-625</v>
      </c>
      <c r="AC59">
        <f t="shared" si="166"/>
        <v>-3749.99999999996</v>
      </c>
      <c r="AD59">
        <f t="shared" si="166"/>
        <v>0</v>
      </c>
      <c r="AF59">
        <f t="shared" ref="AF59:AI59" si="167">AA59-AA60</f>
        <v>-2500</v>
      </c>
      <c r="AG59">
        <f t="shared" si="167"/>
        <v>2500</v>
      </c>
      <c r="AH59">
        <f t="shared" si="167"/>
        <v>8.73114913702011e-11</v>
      </c>
      <c r="AI59">
        <f t="shared" si="167"/>
        <v>625.000000000091</v>
      </c>
      <c r="AK59">
        <f t="shared" ref="AK59:AN59" si="168">AF59-AF60</f>
        <v>-1875.00000000002</v>
      </c>
      <c r="AL59">
        <f t="shared" si="168"/>
        <v>3750.00000000002</v>
      </c>
      <c r="AM59">
        <f t="shared" si="168"/>
        <v>-1874.99999999987</v>
      </c>
      <c r="AN59">
        <f t="shared" si="168"/>
        <v>625.000000000273</v>
      </c>
    </row>
    <row r="60" spans="1:40">
      <c r="A60">
        <v>3.49500000000001</v>
      </c>
      <c r="B60">
        <v>14.2019817073171</v>
      </c>
      <c r="C60">
        <v>-12.7724085365854</v>
      </c>
      <c r="D60" s="28">
        <f t="shared" si="28"/>
        <v>1.4</v>
      </c>
      <c r="E60" s="32">
        <f>-E203*180/PI()*RStart30!$B$23</f>
        <v>37.7254547958576</v>
      </c>
      <c r="F60" s="32">
        <f>F203*180/PI()*RStart30!$B$23</f>
        <v>19.3945865293444</v>
      </c>
      <c r="G60" s="32">
        <f>G203*180/PI()*RStart30!$B$23</f>
        <v>-18.8720807047512</v>
      </c>
      <c r="H60" s="32">
        <f>-H203*180/PI()*RStart30!$B$23</f>
        <v>14.3429777913797</v>
      </c>
      <c r="I60" s="58">
        <f t="shared" si="24"/>
        <v>1.4</v>
      </c>
      <c r="J60" s="24">
        <f>-TRUNC(K$3*J$3*(G$3-H$3*SIN((E60+J$9)*PI()/180)-SQRT(I$3^2-(E$3-F$3-H$3*COS((E60+J$9)*PI()/180))^2))/5)</f>
        <v>-61294</v>
      </c>
      <c r="K60" s="24">
        <f>-TRUNC(U$3*T$3*(Q$3-R$3*SIN((F60+K$9)*PI()/180)-SQRT(S$3^2-(O$3-P$3-R$3*COS((F60+K$9)*PI()/180))^2))/5)</f>
        <v>-34703</v>
      </c>
      <c r="L60" s="24">
        <f>-TRUNC(U$3*T$3*(Q$3-R$3*SIN((G60+L$9)*PI()/180)-SQRT(S$3^2-(O$3-P$3-R$3*COS((G60+L$9)*PI()/180))^2))/5)</f>
        <v>26001</v>
      </c>
      <c r="M60" s="25">
        <f>-TRUNC(K$3*J$3*(G$3-H$3*SIN((H60+M$9)*PI()/180)-SQRT(I$3^2-(E$3-F$3-H$3*COS((H60+M$9)*PI()/180))^2))/5)</f>
        <v>-16076</v>
      </c>
      <c r="N60" s="59">
        <f t="shared" si="2"/>
        <v>1.4</v>
      </c>
      <c r="O60" s="60">
        <f t="shared" si="29"/>
        <v>-6499.99999999999</v>
      </c>
      <c r="P60" s="60">
        <f t="shared" si="30"/>
        <v>6574.99999999999</v>
      </c>
      <c r="Q60" s="60">
        <f t="shared" si="31"/>
        <v>13375</v>
      </c>
      <c r="R60" s="60">
        <f t="shared" si="32"/>
        <v>22850</v>
      </c>
      <c r="S60" s="1"/>
      <c r="T60" s="1">
        <f>RStart30!$T$25</f>
        <v>0.04</v>
      </c>
      <c r="U60" s="1"/>
      <c r="V60" s="1">
        <f t="shared" ref="V60:Y60" si="169">(O60-O59)/$T$25</f>
        <v>53125</v>
      </c>
      <c r="W60" s="1">
        <f t="shared" si="169"/>
        <v>-26875</v>
      </c>
      <c r="X60" s="1">
        <f t="shared" si="169"/>
        <v>-38125</v>
      </c>
      <c r="Y60" s="1">
        <f t="shared" si="169"/>
        <v>-20000</v>
      </c>
      <c r="AA60">
        <f t="shared" ref="AA60:AD60" si="170">V60-V61</f>
        <v>5625</v>
      </c>
      <c r="AB60">
        <f t="shared" si="170"/>
        <v>-3125</v>
      </c>
      <c r="AC60">
        <f t="shared" si="170"/>
        <v>-3750.00000000004</v>
      </c>
      <c r="AD60">
        <f t="shared" si="170"/>
        <v>-625.000000000091</v>
      </c>
      <c r="AF60">
        <f t="shared" ref="AF60:AI60" si="171">AA60-AA61</f>
        <v>-624.999999999978</v>
      </c>
      <c r="AG60">
        <f t="shared" si="171"/>
        <v>-1250.00000000002</v>
      </c>
      <c r="AH60">
        <f t="shared" si="171"/>
        <v>1874.99999999996</v>
      </c>
      <c r="AI60">
        <f t="shared" si="171"/>
        <v>-1.81898940354586e-10</v>
      </c>
      <c r="AK60">
        <f t="shared" ref="AK60:AN60" si="172">AF60-AF61</f>
        <v>5.82076609134674e-11</v>
      </c>
      <c r="AL60">
        <f t="shared" si="172"/>
        <v>-3750.00000000007</v>
      </c>
      <c r="AM60">
        <f t="shared" si="172"/>
        <v>3750.00000000001</v>
      </c>
      <c r="AN60">
        <f t="shared" si="172"/>
        <v>-1250.00000000027</v>
      </c>
    </row>
    <row r="61" spans="1:40">
      <c r="A61">
        <v>3.51000000000001</v>
      </c>
      <c r="B61">
        <v>15.6420731707317</v>
      </c>
      <c r="C61">
        <v>-13.9184451219512</v>
      </c>
      <c r="D61" s="28">
        <f t="shared" si="28"/>
        <v>1.44</v>
      </c>
      <c r="E61" s="32">
        <f>-E204*180/PI()*RStart30!$B$23</f>
        <v>37.8066429727234</v>
      </c>
      <c r="F61" s="32">
        <f>F204*180/PI()*RStart30!$B$23</f>
        <v>19.2766507302596</v>
      </c>
      <c r="G61" s="32">
        <f>G204*180/PI()*RStart30!$B$23</f>
        <v>-19.3208551117033</v>
      </c>
      <c r="H61" s="32">
        <f>-H204*180/PI()*RStart30!$B$23</f>
        <v>13.7469458972191</v>
      </c>
      <c r="I61" s="58">
        <f t="shared" si="24"/>
        <v>1.44</v>
      </c>
      <c r="J61" s="24">
        <f>-TRUNC(K$3*J$3*(G$3-H$3*SIN((E61+J$9)*PI()/180)-SQRT(I$3^2-(E$3-F$3-H$3*COS((E61+J$9)*PI()/180))^2))/5)</f>
        <v>-61478</v>
      </c>
      <c r="K61" s="24">
        <f>-TRUNC(U$3*T$3*(Q$3-R$3*SIN((F61+K$9)*PI()/180)-SQRT(S$3^2-(O$3-P$3-R$3*COS((F61+K$9)*PI()/180))^2))/5)</f>
        <v>-34478</v>
      </c>
      <c r="L61" s="24">
        <f>-TRUNC(U$3*T$3*(Q$3-R$3*SIN((G61+L$9)*PI()/180)-SQRT(S$3^2-(O$3-P$3-R$3*COS((G61+L$9)*PI()/180))^2))/5)</f>
        <v>26481</v>
      </c>
      <c r="M61" s="25">
        <f>-TRUNC(K$3*J$3*(G$3-H$3*SIN((H61+M$9)*PI()/180)-SQRT(I$3^2-(E$3-F$3-H$3*COS((H61+M$9)*PI()/180))^2))/5)</f>
        <v>-15193</v>
      </c>
      <c r="N61" s="59">
        <f t="shared" si="2"/>
        <v>1.44</v>
      </c>
      <c r="O61" s="60">
        <f t="shared" si="29"/>
        <v>-4600</v>
      </c>
      <c r="P61" s="60">
        <f t="shared" si="30"/>
        <v>5625</v>
      </c>
      <c r="Q61" s="60">
        <f t="shared" si="31"/>
        <v>12000</v>
      </c>
      <c r="R61" s="60">
        <f t="shared" si="32"/>
        <v>22075</v>
      </c>
      <c r="S61" s="1"/>
      <c r="T61" s="1">
        <f>RStart30!$T$25</f>
        <v>0.04</v>
      </c>
      <c r="U61" s="1"/>
      <c r="V61" s="1">
        <f t="shared" ref="V61:Y61" si="173">(O61-O60)/$T$25</f>
        <v>47500</v>
      </c>
      <c r="W61" s="1">
        <f t="shared" si="173"/>
        <v>-23750</v>
      </c>
      <c r="X61" s="1">
        <f t="shared" si="173"/>
        <v>-34375</v>
      </c>
      <c r="Y61" s="1">
        <f t="shared" si="173"/>
        <v>-19374.9999999999</v>
      </c>
      <c r="AA61">
        <f t="shared" ref="AA61:AD61" si="174">V61-V62</f>
        <v>6249.99999999998</v>
      </c>
      <c r="AB61">
        <f t="shared" si="174"/>
        <v>-1874.99999999998</v>
      </c>
      <c r="AC61">
        <f t="shared" si="174"/>
        <v>-5625</v>
      </c>
      <c r="AD61">
        <f t="shared" si="174"/>
        <v>-624.999999999909</v>
      </c>
      <c r="AF61">
        <f t="shared" ref="AF61:AI61" si="175">AA61-AA62</f>
        <v>-625.000000000036</v>
      </c>
      <c r="AG61">
        <f t="shared" si="175"/>
        <v>2500.00000000004</v>
      </c>
      <c r="AH61">
        <f t="shared" si="175"/>
        <v>-1875.00000000005</v>
      </c>
      <c r="AI61">
        <f t="shared" si="175"/>
        <v>1250.00000000009</v>
      </c>
      <c r="AK61">
        <f t="shared" ref="AK61:AN61" si="176">AF61-AF62</f>
        <v>2499.99999999993</v>
      </c>
      <c r="AL61">
        <f t="shared" si="176"/>
        <v>2500.00000000008</v>
      </c>
      <c r="AM61">
        <f t="shared" si="176"/>
        <v>-6250.00000000015</v>
      </c>
      <c r="AN61">
        <f t="shared" si="176"/>
        <v>1250.00000000009</v>
      </c>
    </row>
    <row r="62" spans="1:40">
      <c r="A62">
        <v>3.52500000000001</v>
      </c>
      <c r="B62">
        <v>17.0615853658537</v>
      </c>
      <c r="C62">
        <v>-15.1010670731707</v>
      </c>
      <c r="D62" s="28">
        <f t="shared" si="28"/>
        <v>1.48</v>
      </c>
      <c r="E62" s="32">
        <f>-E205*180/PI()*RStart30!$B$23</f>
        <v>37.8583658782421</v>
      </c>
      <c r="F62" s="32">
        <f>F205*180/PI()*RStart30!$B$23</f>
        <v>19.176788942118</v>
      </c>
      <c r="G62" s="32">
        <f>G205*180/PI()*RStart30!$B$23</f>
        <v>-19.7316429897961</v>
      </c>
      <c r="H62" s="32">
        <f>-H205*180/PI()*RStart30!$B$23</f>
        <v>13.1595997567539</v>
      </c>
      <c r="I62" s="58">
        <f t="shared" si="24"/>
        <v>1.48</v>
      </c>
      <c r="J62" s="24">
        <f>-TRUNC(K$3*J$3*(G$3-H$3*SIN((E62+J$9)*PI()/180)-SQRT(I$3^2-(E$3-F$3-H$3*COS((E62+J$9)*PI()/180))^2))/5)</f>
        <v>-61596</v>
      </c>
      <c r="K62" s="24">
        <f>-TRUNC(U$3*T$3*(Q$3-R$3*SIN((F62+K$9)*PI()/180)-SQRT(S$3^2-(O$3-P$3-R$3*COS((F62+K$9)*PI()/180))^2))/5)</f>
        <v>-34288</v>
      </c>
      <c r="L62" s="24">
        <f>-TRUNC(U$3*T$3*(Q$3-R$3*SIN((G62+L$9)*PI()/180)-SQRT(S$3^2-(O$3-P$3-R$3*COS((G62+L$9)*PI()/180))^2))/5)</f>
        <v>26915</v>
      </c>
      <c r="M62" s="25">
        <f>-TRUNC(K$3*J$3*(G$3-H$3*SIN((H62+M$9)*PI()/180)-SQRT(I$3^2-(E$3-F$3-H$3*COS((H62+M$9)*PI()/180))^2))/5)</f>
        <v>-14340</v>
      </c>
      <c r="N62" s="59">
        <f t="shared" si="2"/>
        <v>1.48</v>
      </c>
      <c r="O62" s="60">
        <f t="shared" si="29"/>
        <v>-2950</v>
      </c>
      <c r="P62" s="60">
        <f t="shared" si="30"/>
        <v>4750</v>
      </c>
      <c r="Q62" s="60">
        <f t="shared" si="31"/>
        <v>10850</v>
      </c>
      <c r="R62" s="60">
        <f t="shared" si="32"/>
        <v>21325</v>
      </c>
      <c r="S62" s="1"/>
      <c r="T62" s="1">
        <f>RStart30!$T$25</f>
        <v>0.04</v>
      </c>
      <c r="U62" s="1"/>
      <c r="V62" s="1">
        <f t="shared" ref="V62:Y62" si="177">(O62-O61)/$T$25</f>
        <v>41250</v>
      </c>
      <c r="W62" s="1">
        <f t="shared" si="177"/>
        <v>-21875</v>
      </c>
      <c r="X62" s="1">
        <f t="shared" si="177"/>
        <v>-28750</v>
      </c>
      <c r="Y62" s="1">
        <f t="shared" si="177"/>
        <v>-18750</v>
      </c>
      <c r="AA62">
        <f t="shared" ref="AA62:AD62" si="178">V62-V63</f>
        <v>6875.00000000001</v>
      </c>
      <c r="AB62">
        <f t="shared" si="178"/>
        <v>-4375.00000000002</v>
      </c>
      <c r="AC62">
        <f t="shared" si="178"/>
        <v>-3749.99999999995</v>
      </c>
      <c r="AD62">
        <f t="shared" si="178"/>
        <v>-1875</v>
      </c>
      <c r="AF62">
        <f t="shared" ref="AF62:AI62" si="179">AA62-AA63</f>
        <v>-3124.99999999997</v>
      </c>
      <c r="AG62">
        <f t="shared" si="179"/>
        <v>-3.27418092638254e-11</v>
      </c>
      <c r="AH62">
        <f t="shared" si="179"/>
        <v>4375.00000000009</v>
      </c>
      <c r="AI62">
        <f t="shared" si="179"/>
        <v>0</v>
      </c>
      <c r="AK62">
        <f t="shared" ref="AK62:AN62" si="180">AF62-AF63</f>
        <v>-1249.99999999997</v>
      </c>
      <c r="AL62">
        <f t="shared" si="180"/>
        <v>-1250.00000000004</v>
      </c>
      <c r="AM62">
        <f t="shared" si="180"/>
        <v>6875.00000000019</v>
      </c>
      <c r="AN62">
        <f t="shared" si="180"/>
        <v>-625</v>
      </c>
    </row>
    <row r="63" spans="1:40">
      <c r="A63">
        <v>3.54000000000001</v>
      </c>
      <c r="B63">
        <v>18.4394817073171</v>
      </c>
      <c r="C63">
        <v>-16.3262195121951</v>
      </c>
      <c r="D63" s="28">
        <f t="shared" si="28"/>
        <v>1.52</v>
      </c>
      <c r="E63" s="32">
        <f>-E206*180/PI()*RStart30!$B$23</f>
        <v>37.8862207944102</v>
      </c>
      <c r="F63" s="32">
        <f>F206*180/PI()*RStart30!$B$23</f>
        <v>19.0917974714081</v>
      </c>
      <c r="G63" s="32">
        <f>G206*180/PI()*RStart30!$B$23</f>
        <v>-20.1112707873838</v>
      </c>
      <c r="H63" s="32">
        <f>-H206*180/PI()*RStart30!$B$23</f>
        <v>12.5796153218151</v>
      </c>
      <c r="I63" s="58">
        <f t="shared" si="24"/>
        <v>1.52</v>
      </c>
      <c r="J63" s="24">
        <f>-TRUNC(K$3*J$3*(G$3-H$3*SIN((E63+J$9)*PI()/180)-SQRT(I$3^2-(E$3-F$3-H$3*COS((E63+J$9)*PI()/180))^2))/5)</f>
        <v>-61659</v>
      </c>
      <c r="K63" s="24">
        <f>-TRUNC(U$3*T$3*(Q$3-R$3*SIN((F63+K$9)*PI()/180)-SQRT(S$3^2-(O$3-P$3-R$3*COS((F63+K$9)*PI()/180))^2))/5)</f>
        <v>-34126</v>
      </c>
      <c r="L63" s="24">
        <f>-TRUNC(U$3*T$3*(Q$3-R$3*SIN((G63+L$9)*PI()/180)-SQRT(S$3^2-(O$3-P$3-R$3*COS((G63+L$9)*PI()/180))^2))/5)</f>
        <v>27309</v>
      </c>
      <c r="M63" s="25">
        <f>-TRUNC(K$3*J$3*(G$3-H$3*SIN((H63+M$9)*PI()/180)-SQRT(I$3^2-(E$3-F$3-H$3*COS((H63+M$9)*PI()/180))^2))/5)</f>
        <v>-13514</v>
      </c>
      <c r="N63" s="59">
        <f t="shared" si="2"/>
        <v>1.52</v>
      </c>
      <c r="O63" s="60">
        <f t="shared" si="29"/>
        <v>-1575</v>
      </c>
      <c r="P63" s="60">
        <f t="shared" si="30"/>
        <v>4050</v>
      </c>
      <c r="Q63" s="60">
        <f t="shared" si="31"/>
        <v>9849.99999999999</v>
      </c>
      <c r="R63" s="60">
        <f t="shared" si="32"/>
        <v>20650</v>
      </c>
      <c r="S63" s="1"/>
      <c r="T63" s="1">
        <f>RStart30!$T$25</f>
        <v>0.04</v>
      </c>
      <c r="U63" s="1"/>
      <c r="V63" s="1">
        <f t="shared" ref="V63:Y63" si="181">(O63-O62)/$T$25</f>
        <v>34375</v>
      </c>
      <c r="W63" s="1">
        <f t="shared" si="181"/>
        <v>-17500</v>
      </c>
      <c r="X63" s="1">
        <f t="shared" si="181"/>
        <v>-25000</v>
      </c>
      <c r="Y63" s="1">
        <f t="shared" si="181"/>
        <v>-16875</v>
      </c>
      <c r="AA63">
        <f t="shared" ref="AA63:AD63" si="182">V63-V64</f>
        <v>9999.99999999999</v>
      </c>
      <c r="AB63">
        <f t="shared" si="182"/>
        <v>-4374.99999999999</v>
      </c>
      <c r="AC63">
        <f t="shared" si="182"/>
        <v>-8125.00000000005</v>
      </c>
      <c r="AD63">
        <f t="shared" si="182"/>
        <v>-1875</v>
      </c>
      <c r="AF63">
        <f t="shared" ref="AF63:AI63" si="183">AA63-AA64</f>
        <v>-1875</v>
      </c>
      <c r="AG63">
        <f t="shared" si="183"/>
        <v>1250.00000000001</v>
      </c>
      <c r="AH63">
        <f t="shared" si="183"/>
        <v>-2500.00000000009</v>
      </c>
      <c r="AI63">
        <f t="shared" si="183"/>
        <v>625</v>
      </c>
      <c r="AK63">
        <f t="shared" ref="AK63:AN63" si="184">AF63-AF64</f>
        <v>-4375</v>
      </c>
      <c r="AL63">
        <f t="shared" si="184"/>
        <v>2.45563569478691e-11</v>
      </c>
      <c r="AM63">
        <f t="shared" si="184"/>
        <v>-1875.00000000014</v>
      </c>
      <c r="AN63">
        <f t="shared" si="184"/>
        <v>4375</v>
      </c>
    </row>
    <row r="64" spans="1:40">
      <c r="A64">
        <v>3.55500000000001</v>
      </c>
      <c r="B64">
        <v>19.7606707317073</v>
      </c>
      <c r="C64">
        <v>-17.5765243902439</v>
      </c>
      <c r="D64" s="28">
        <f t="shared" si="28"/>
        <v>1.56</v>
      </c>
      <c r="E64" s="32">
        <f>-E207*180/PI()*RStart30!$B$23</f>
        <v>37.8969604872095</v>
      </c>
      <c r="F64" s="32">
        <f>F207*180/PI()*RStart30!$B$23</f>
        <v>19.0176165683768</v>
      </c>
      <c r="G64" s="32">
        <f>G207*180/PI()*RStart30!$B$23</f>
        <v>-20.4683045099825</v>
      </c>
      <c r="H64" s="32">
        <f>-H207*180/PI()*RStart30!$B$23</f>
        <v>12.0051189058213</v>
      </c>
      <c r="I64" s="58">
        <f t="shared" si="24"/>
        <v>1.56</v>
      </c>
      <c r="J64" s="24">
        <f>-TRUNC(K$3*J$3*(G$3-H$3*SIN((E64+J$9)*PI()/180)-SQRT(I$3^2-(E$3-F$3-H$3*COS((E64+J$9)*PI()/180))^2))/5)</f>
        <v>-61683</v>
      </c>
      <c r="K64" s="24">
        <f>-TRUNC(U$3*T$3*(Q$3-R$3*SIN((F64+K$9)*PI()/180)-SQRT(S$3^2-(O$3-P$3-R$3*COS((F64+K$9)*PI()/180))^2))/5)</f>
        <v>-33985</v>
      </c>
      <c r="L64" s="24">
        <f>-TRUNC(U$3*T$3*(Q$3-R$3*SIN((G64+L$9)*PI()/180)-SQRT(S$3^2-(O$3-P$3-R$3*COS((G64+L$9)*PI()/180))^2))/5)</f>
        <v>27676</v>
      </c>
      <c r="M64" s="25">
        <f>-TRUNC(K$3*J$3*(G$3-H$3*SIN((H64+M$9)*PI()/180)-SQRT(I$3^2-(E$3-F$3-H$3*COS((H64+M$9)*PI()/180))^2))/5)</f>
        <v>-12712</v>
      </c>
      <c r="N64" s="59">
        <f t="shared" si="2"/>
        <v>1.56</v>
      </c>
      <c r="O64" s="60">
        <f t="shared" si="29"/>
        <v>-599.999999999999</v>
      </c>
      <c r="P64" s="60">
        <f t="shared" si="30"/>
        <v>3525</v>
      </c>
      <c r="Q64" s="60">
        <f t="shared" si="31"/>
        <v>9174.99999999999</v>
      </c>
      <c r="R64" s="60">
        <f t="shared" si="32"/>
        <v>20050</v>
      </c>
      <c r="S64" s="1"/>
      <c r="T64" s="1">
        <f>RStart30!$T$25</f>
        <v>0.04</v>
      </c>
      <c r="U64" s="1"/>
      <c r="V64" s="1">
        <f t="shared" ref="V64:Y64" si="185">(O64-O63)/$T$25</f>
        <v>24375</v>
      </c>
      <c r="W64" s="1">
        <f t="shared" si="185"/>
        <v>-13125</v>
      </c>
      <c r="X64" s="1">
        <f t="shared" si="185"/>
        <v>-16875</v>
      </c>
      <c r="Y64" s="1">
        <f t="shared" si="185"/>
        <v>-15000</v>
      </c>
      <c r="AA64">
        <f t="shared" ref="AA64:AD64" si="186">V64-V65</f>
        <v>11875</v>
      </c>
      <c r="AB64">
        <f t="shared" si="186"/>
        <v>-5625</v>
      </c>
      <c r="AC64">
        <f t="shared" si="186"/>
        <v>-5624.99999999995</v>
      </c>
      <c r="AD64">
        <f t="shared" si="186"/>
        <v>-2500</v>
      </c>
      <c r="AF64">
        <f t="shared" ref="AF64:AI64" si="187">AA64-AA65</f>
        <v>2500</v>
      </c>
      <c r="AG64">
        <f t="shared" si="187"/>
        <v>1249.99999999999</v>
      </c>
      <c r="AH64">
        <f t="shared" si="187"/>
        <v>-624.999999999953</v>
      </c>
      <c r="AI64">
        <f t="shared" si="187"/>
        <v>-3750</v>
      </c>
      <c r="AK64">
        <f t="shared" ref="AK64:AN64" si="188">AF64-AF65</f>
        <v>-3750</v>
      </c>
      <c r="AL64">
        <f t="shared" si="188"/>
        <v>7499.99999999998</v>
      </c>
      <c r="AM64">
        <f t="shared" si="188"/>
        <v>11250</v>
      </c>
      <c r="AN64">
        <f t="shared" si="188"/>
        <v>8124.99999999991</v>
      </c>
    </row>
    <row r="65" spans="1:40">
      <c r="A65">
        <v>3.57000000000001</v>
      </c>
      <c r="B65">
        <v>20.9926829268293</v>
      </c>
      <c r="C65">
        <v>-18.8190548780488</v>
      </c>
      <c r="D65" s="28">
        <f t="shared" si="28"/>
        <v>1.6</v>
      </c>
      <c r="E65" s="32">
        <f>-E208*180/PI()*RStart30!$B$23</f>
        <v>37.8985570341056</v>
      </c>
      <c r="F65" s="32">
        <f>F208*180/PI()*RStart30!$B$23</f>
        <v>18.9492785170528</v>
      </c>
      <c r="G65" s="32">
        <f>G208*180/PI()*RStart30!$B$23</f>
        <v>-20.8131530818565</v>
      </c>
      <c r="H65" s="32">
        <f>-H208*180/PI()*RStart30!$B$23</f>
        <v>11.4336504571831</v>
      </c>
      <c r="I65" s="58">
        <f t="shared" si="24"/>
        <v>1.6</v>
      </c>
      <c r="J65" s="24">
        <f>-TRUNC(K$3*J$3*(G$3-H$3*SIN((E65+J$9)*PI()/180)-SQRT(I$3^2-(E$3-F$3-H$3*COS((E65+J$9)*PI()/180))^2))/5)</f>
        <v>-61687</v>
      </c>
      <c r="K65" s="24">
        <f>-TRUNC(U$3*T$3*(Q$3-R$3*SIN((F65+K$9)*PI()/180)-SQRT(S$3^2-(O$3-P$3-R$3*COS((F65+K$9)*PI()/180))^2))/5)</f>
        <v>-33856</v>
      </c>
      <c r="L65" s="24">
        <f>-TRUNC(U$3*T$3*(Q$3-R$3*SIN((G65+L$9)*PI()/180)-SQRT(S$3^2-(O$3-P$3-R$3*COS((G65+L$9)*PI()/180))^2))/5)</f>
        <v>28025</v>
      </c>
      <c r="M65" s="25">
        <f>-TRUNC(K$3*J$3*(G$3-H$3*SIN((H65+M$9)*PI()/180)-SQRT(I$3^2-(E$3-F$3-H$3*COS((H65+M$9)*PI()/180))^2))/5)</f>
        <v>-11930</v>
      </c>
      <c r="N65" s="59">
        <f t="shared" si="2"/>
        <v>1.6</v>
      </c>
      <c r="O65" s="60">
        <f t="shared" si="29"/>
        <v>-99.9999999999999</v>
      </c>
      <c r="P65" s="60">
        <f t="shared" si="30"/>
        <v>3225</v>
      </c>
      <c r="Q65" s="60">
        <f t="shared" si="31"/>
        <v>8724.99999999999</v>
      </c>
      <c r="R65" s="60">
        <f t="shared" si="32"/>
        <v>19550</v>
      </c>
      <c r="S65" s="1"/>
      <c r="T65" s="1">
        <f>RStart30!$T$25</f>
        <v>0.04</v>
      </c>
      <c r="U65" s="1"/>
      <c r="V65" s="1">
        <f t="shared" ref="V65:Y65" si="189">(O65-O64)/$T$25</f>
        <v>12500</v>
      </c>
      <c r="W65" s="1">
        <f t="shared" si="189"/>
        <v>-7499.99999999999</v>
      </c>
      <c r="X65" s="1">
        <f t="shared" si="189"/>
        <v>-11250</v>
      </c>
      <c r="Y65" s="1">
        <f t="shared" si="189"/>
        <v>-12500</v>
      </c>
      <c r="AA65">
        <f t="shared" ref="AA65:AD65" si="190">V65-V66</f>
        <v>9374.99999999999</v>
      </c>
      <c r="AB65">
        <f t="shared" si="190"/>
        <v>-6874.99999999999</v>
      </c>
      <c r="AC65">
        <f t="shared" si="190"/>
        <v>-5000</v>
      </c>
      <c r="AD65">
        <f t="shared" si="190"/>
        <v>1250</v>
      </c>
      <c r="AF65">
        <f t="shared" ref="AF65:AI65" si="191">AA65-AA66</f>
        <v>6250</v>
      </c>
      <c r="AG65">
        <f t="shared" si="191"/>
        <v>-6249.99999999999</v>
      </c>
      <c r="AH65">
        <f t="shared" si="191"/>
        <v>-11875</v>
      </c>
      <c r="AI65">
        <f t="shared" si="191"/>
        <v>-11874.9999999999</v>
      </c>
      <c r="AK65">
        <f t="shared" ref="AK65:AN65" si="192">AF65-AF66</f>
        <v>1875</v>
      </c>
      <c r="AL65">
        <f t="shared" si="192"/>
        <v>-6249.99999999999</v>
      </c>
      <c r="AM65">
        <f t="shared" si="192"/>
        <v>-8750.00000000002</v>
      </c>
      <c r="AN65">
        <f t="shared" si="192"/>
        <v>-11874.9999999997</v>
      </c>
    </row>
    <row r="66" spans="1:40">
      <c r="A66">
        <v>3.58500000000001</v>
      </c>
      <c r="B66">
        <v>22.103506097561</v>
      </c>
      <c r="C66">
        <v>-20.0199695121951</v>
      </c>
      <c r="D66" s="28">
        <f t="shared" si="28"/>
        <v>1.64</v>
      </c>
      <c r="E66" s="32">
        <f>-E209*180/PI()*RStart30!$B$23</f>
        <v>37.8984834663247</v>
      </c>
      <c r="F66" s="32">
        <f>F209*180/PI()*RStart30!$B$23</f>
        <v>18.8819580960688</v>
      </c>
      <c r="G66" s="32">
        <f>G209*180/PI()*RStart30!$B$23</f>
        <v>-21.1528148959942</v>
      </c>
      <c r="H66" s="32">
        <f>-H209*180/PI()*RStart30!$B$23</f>
        <v>10.8662356849455</v>
      </c>
      <c r="I66" s="58">
        <f t="shared" si="24"/>
        <v>1.64</v>
      </c>
      <c r="J66" s="24">
        <f>-TRUNC(K$3*J$3*(G$3-H$3*SIN((E66+J$9)*PI()/180)-SQRT(I$3^2-(E$3-F$3-H$3*COS((E66+J$9)*PI()/180))^2))/5)</f>
        <v>-61686</v>
      </c>
      <c r="K66" s="24">
        <f>-TRUNC(U$3*T$3*(Q$3-R$3*SIN((F66+K$9)*PI()/180)-SQRT(S$3^2-(O$3-P$3-R$3*COS((F66+K$9)*PI()/180))^2))/5)</f>
        <v>-33728</v>
      </c>
      <c r="L66" s="24">
        <f>-TRUNC(U$3*T$3*(Q$3-R$3*SIN((G66+L$9)*PI()/180)-SQRT(S$3^2-(O$3-P$3-R$3*COS((G66+L$9)*PI()/180))^2))/5)</f>
        <v>28364</v>
      </c>
      <c r="M66" s="25">
        <f>-TRUNC(K$3*J$3*(G$3-H$3*SIN((H66+M$9)*PI()/180)-SQRT(I$3^2-(E$3-F$3-H$3*COS((H66+M$9)*PI()/180))^2))/5)</f>
        <v>-11170</v>
      </c>
      <c r="N66" s="59">
        <f t="shared" si="2"/>
        <v>1.64</v>
      </c>
      <c r="O66" s="60">
        <f t="shared" si="29"/>
        <v>25</v>
      </c>
      <c r="P66" s="60">
        <f t="shared" si="30"/>
        <v>3200</v>
      </c>
      <c r="Q66" s="60">
        <f t="shared" si="31"/>
        <v>8474.99999999999</v>
      </c>
      <c r="R66" s="60">
        <f t="shared" si="32"/>
        <v>19000</v>
      </c>
      <c r="S66" s="1"/>
      <c r="T66" s="1">
        <f>RStart30!$T$25</f>
        <v>0.04</v>
      </c>
      <c r="U66" s="1"/>
      <c r="V66" s="1">
        <f t="shared" ref="V66:Y66" si="193">(O66-O65)/$T$25</f>
        <v>3125</v>
      </c>
      <c r="W66" s="1">
        <f t="shared" si="193"/>
        <v>-625</v>
      </c>
      <c r="X66" s="1">
        <f t="shared" si="193"/>
        <v>-6250</v>
      </c>
      <c r="Y66" s="1">
        <f t="shared" si="193"/>
        <v>-13750</v>
      </c>
      <c r="AA66">
        <f t="shared" ref="AA66:AD66" si="194">V66-V67</f>
        <v>3125</v>
      </c>
      <c r="AB66">
        <f t="shared" si="194"/>
        <v>-625</v>
      </c>
      <c r="AC66">
        <f t="shared" si="194"/>
        <v>6875</v>
      </c>
      <c r="AD66">
        <f t="shared" si="194"/>
        <v>13124.9999999999</v>
      </c>
      <c r="AF66">
        <f t="shared" ref="AF66:AI66" si="195">AA66-AA67</f>
        <v>4375</v>
      </c>
      <c r="AG66">
        <f t="shared" si="195"/>
        <v>0</v>
      </c>
      <c r="AH66">
        <f t="shared" si="195"/>
        <v>-3124.99999999998</v>
      </c>
      <c r="AI66">
        <f t="shared" si="195"/>
        <v>-1.81898940354586e-10</v>
      </c>
      <c r="AK66">
        <f t="shared" ref="AK66:AN66" si="196">AF66-AF67</f>
        <v>5000</v>
      </c>
      <c r="AL66">
        <f t="shared" si="196"/>
        <v>1875</v>
      </c>
      <c r="AM66">
        <f t="shared" si="196"/>
        <v>-5624.99999999996</v>
      </c>
      <c r="AN66">
        <f t="shared" si="196"/>
        <v>-625.000000000317</v>
      </c>
    </row>
    <row r="67" spans="1:40">
      <c r="A67">
        <v>3.60000000000001</v>
      </c>
      <c r="B67">
        <v>22.9975609756098</v>
      </c>
      <c r="C67">
        <v>-21.1577743902439</v>
      </c>
      <c r="D67" s="28">
        <f t="shared" si="28"/>
        <v>1.68</v>
      </c>
      <c r="E67" s="32">
        <f>-E210*180/PI()*RStart30!$B$23</f>
        <v>37.8979751954647</v>
      </c>
      <c r="F67" s="32">
        <f>F210*180/PI()*RStart30!$B$23</f>
        <v>18.8145731027412</v>
      </c>
      <c r="G67" s="32">
        <f>G210*180/PI()*RStart30!$B$23</f>
        <v>-21.4748272609149</v>
      </c>
      <c r="H67" s="32">
        <f>-H210*180/PI()*RStart30!$B$23</f>
        <v>10.3192135119606</v>
      </c>
      <c r="I67" s="58">
        <f t="shared" si="24"/>
        <v>1.68</v>
      </c>
      <c r="J67" s="24">
        <f>-TRUNC(K$3*J$3*(G$3-H$3*SIN((E67+J$9)*PI()/180)-SQRT(I$3^2-(E$3-F$3-H$3*COS((E67+J$9)*PI()/180))^2))/5)</f>
        <v>-61685</v>
      </c>
      <c r="K67" s="24">
        <f>-TRUNC(U$3*T$3*(Q$3-R$3*SIN((F67+K$9)*PI()/180)-SQRT(S$3^2-(O$3-P$3-R$3*COS((F67+K$9)*PI()/180))^2))/5)</f>
        <v>-33600</v>
      </c>
      <c r="L67" s="24">
        <f>-TRUNC(U$3*T$3*(Q$3-R$3*SIN((G67+L$9)*PI()/180)-SQRT(S$3^2-(O$3-P$3-R$3*COS((G67+L$9)*PI()/180))^2))/5)</f>
        <v>28682</v>
      </c>
      <c r="M67" s="25">
        <f>-TRUNC(K$3*J$3*(G$3-H$3*SIN((H67+M$9)*PI()/180)-SQRT(I$3^2-(E$3-F$3-H$3*COS((H67+M$9)*PI()/180))^2))/5)</f>
        <v>-10453</v>
      </c>
      <c r="N67" s="59">
        <f t="shared" si="2"/>
        <v>1.68</v>
      </c>
      <c r="O67" s="60">
        <f t="shared" si="29"/>
        <v>25</v>
      </c>
      <c r="P67" s="60">
        <f t="shared" si="30"/>
        <v>3200</v>
      </c>
      <c r="Q67" s="60">
        <f t="shared" si="31"/>
        <v>7949.99999999999</v>
      </c>
      <c r="R67" s="60">
        <f t="shared" si="32"/>
        <v>17925</v>
      </c>
      <c r="S67" s="1"/>
      <c r="T67" s="1">
        <f>RStart30!$T$25</f>
        <v>0.04</v>
      </c>
      <c r="U67" s="1"/>
      <c r="V67" s="1">
        <f t="shared" ref="V67:Y67" si="197">(O67-O66)/$T$25</f>
        <v>0</v>
      </c>
      <c r="W67" s="1">
        <f t="shared" si="197"/>
        <v>0</v>
      </c>
      <c r="X67" s="1">
        <f t="shared" si="197"/>
        <v>-13125</v>
      </c>
      <c r="Y67" s="1">
        <f t="shared" si="197"/>
        <v>-26874.9999999999</v>
      </c>
      <c r="AA67">
        <f t="shared" ref="AA67:AD67" si="198">V67-V68</f>
        <v>-1250</v>
      </c>
      <c r="AB67">
        <f t="shared" si="198"/>
        <v>-625</v>
      </c>
      <c r="AC67">
        <f t="shared" si="198"/>
        <v>9999.99999999998</v>
      </c>
      <c r="AD67">
        <f t="shared" si="198"/>
        <v>13125.0000000001</v>
      </c>
      <c r="AF67">
        <f t="shared" ref="AF67:AI67" si="199">AA67-AA68</f>
        <v>-624.999999999999</v>
      </c>
      <c r="AG67">
        <f t="shared" si="199"/>
        <v>-1875</v>
      </c>
      <c r="AH67">
        <f t="shared" si="199"/>
        <v>2499.99999999998</v>
      </c>
      <c r="AI67">
        <f t="shared" si="199"/>
        <v>625.000000000135</v>
      </c>
      <c r="AK67">
        <f t="shared" ref="AK67:AN67" si="200">AF67-AF68</f>
        <v>0</v>
      </c>
      <c r="AL67">
        <f t="shared" si="200"/>
        <v>-4375</v>
      </c>
      <c r="AM67">
        <f t="shared" si="200"/>
        <v>1874.99999999996</v>
      </c>
      <c r="AN67">
        <f t="shared" si="200"/>
        <v>-4999.99999999982</v>
      </c>
    </row>
    <row r="68" spans="1:40">
      <c r="A68">
        <v>3.61500000000001</v>
      </c>
      <c r="B68">
        <v>23.6185975609756</v>
      </c>
      <c r="C68">
        <v>-22.2361280487805</v>
      </c>
      <c r="D68" s="28">
        <f t="shared" si="28"/>
        <v>1.72</v>
      </c>
      <c r="E68" s="32">
        <f>-E211*180/PI()*RStart30!$B$23</f>
        <v>37.8966165979409</v>
      </c>
      <c r="F68" s="32">
        <f>F211*180/PI()*RStart30!$B$23</f>
        <v>18.7470579334026</v>
      </c>
      <c r="G68" s="32">
        <f>G211*180/PI()*RStart30!$B$23</f>
        <v>-21.7632248795446</v>
      </c>
      <c r="H68" s="32">
        <f>-H211*180/PI()*RStart30!$B$23</f>
        <v>9.81111408087237</v>
      </c>
      <c r="I68" s="58">
        <f t="shared" si="24"/>
        <v>1.72</v>
      </c>
      <c r="J68" s="24">
        <f>-TRUNC(K$3*J$3*(G$3-H$3*SIN((E68+J$9)*PI()/180)-SQRT(I$3^2-(E$3-F$3-H$3*COS((E68+J$9)*PI()/180))^2))/5)</f>
        <v>-61682</v>
      </c>
      <c r="K68" s="24">
        <f>-TRUNC(U$3*T$3*(Q$3-R$3*SIN((F68+K$9)*PI()/180)-SQRT(S$3^2-(O$3-P$3-R$3*COS((F68+K$9)*PI()/180))^2))/5)</f>
        <v>-33471</v>
      </c>
      <c r="L68" s="24">
        <f>-TRUNC(U$3*T$3*(Q$3-R$3*SIN((G68+L$9)*PI()/180)-SQRT(S$3^2-(O$3-P$3-R$3*COS((G68+L$9)*PI()/180))^2))/5)</f>
        <v>28963</v>
      </c>
      <c r="M68" s="25">
        <f>-TRUNC(K$3*J$3*(G$3-H$3*SIN((H68+M$9)*PI()/180)-SQRT(I$3^2-(E$3-F$3-H$3*COS((H68+M$9)*PI()/180))^2))/5)</f>
        <v>-9800</v>
      </c>
      <c r="N68" s="59">
        <f t="shared" si="2"/>
        <v>1.72</v>
      </c>
      <c r="O68" s="60">
        <f t="shared" si="29"/>
        <v>74.9999999999999</v>
      </c>
      <c r="P68" s="60">
        <f t="shared" si="30"/>
        <v>3225</v>
      </c>
      <c r="Q68" s="60">
        <f t="shared" si="31"/>
        <v>7024.99999999999</v>
      </c>
      <c r="R68" s="60">
        <f t="shared" si="32"/>
        <v>16325</v>
      </c>
      <c r="S68" s="1"/>
      <c r="T68" s="1">
        <f>RStart30!$T$25</f>
        <v>0.04</v>
      </c>
      <c r="U68" s="1"/>
      <c r="V68" s="1">
        <f t="shared" ref="V68:Y68" si="201">(O68-O67)/$T$25</f>
        <v>1250</v>
      </c>
      <c r="W68" s="1">
        <f t="shared" si="201"/>
        <v>625</v>
      </c>
      <c r="X68" s="1">
        <f t="shared" si="201"/>
        <v>-23125</v>
      </c>
      <c r="Y68" s="1">
        <f t="shared" si="201"/>
        <v>-40000</v>
      </c>
      <c r="AA68">
        <f t="shared" ref="AA68:AD68" si="202">V68-V69</f>
        <v>-625</v>
      </c>
      <c r="AB68">
        <f t="shared" si="202"/>
        <v>1250</v>
      </c>
      <c r="AC68">
        <f t="shared" si="202"/>
        <v>7500</v>
      </c>
      <c r="AD68">
        <f t="shared" si="202"/>
        <v>12500</v>
      </c>
      <c r="AF68">
        <f t="shared" ref="AF68:AI68" si="203">AA68-AA69</f>
        <v>-625</v>
      </c>
      <c r="AG68">
        <f t="shared" si="203"/>
        <v>2500</v>
      </c>
      <c r="AH68">
        <f t="shared" si="203"/>
        <v>625.000000000022</v>
      </c>
      <c r="AI68">
        <f t="shared" si="203"/>
        <v>5624.99999999996</v>
      </c>
      <c r="AK68">
        <f t="shared" ref="AK68:AN68" si="204">AF68-AF69</f>
        <v>-1875</v>
      </c>
      <c r="AL68">
        <f t="shared" si="204"/>
        <v>3750</v>
      </c>
      <c r="AM68">
        <f t="shared" si="204"/>
        <v>-1249.99999999995</v>
      </c>
      <c r="AN68">
        <f t="shared" si="204"/>
        <v>7499.99999999991</v>
      </c>
    </row>
    <row r="69" spans="1:40">
      <c r="A69">
        <v>3.63000000000001</v>
      </c>
      <c r="B69">
        <v>23.9858231707317</v>
      </c>
      <c r="C69">
        <v>-23.2632621951219</v>
      </c>
      <c r="D69" s="28">
        <f t="shared" si="28"/>
        <v>1.76</v>
      </c>
      <c r="E69" s="32">
        <f>-E212*180/PI()*RStart30!$B$23</f>
        <v>37.8940123328746</v>
      </c>
      <c r="F69" s="32">
        <f>F212*180/PI()*RStart30!$B$23</f>
        <v>18.6793458384699</v>
      </c>
      <c r="G69" s="32">
        <f>G212*180/PI()*RStart30!$B$23</f>
        <v>-22.0038204574393</v>
      </c>
      <c r="H69" s="32">
        <f>-H212*180/PI()*RStart30!$B$23</f>
        <v>9.35849610114314</v>
      </c>
      <c r="I69" s="58">
        <f t="shared" si="24"/>
        <v>1.76</v>
      </c>
      <c r="J69" s="24">
        <f>-TRUNC(K$3*J$3*(G$3-H$3*SIN((E69+J$9)*PI()/180)-SQRT(I$3^2-(E$3-F$3-H$3*COS((E69+J$9)*PI()/180))^2))/5)</f>
        <v>-61676</v>
      </c>
      <c r="K69" s="24">
        <f>-TRUNC(U$3*T$3*(Q$3-R$3*SIN((F69+K$9)*PI()/180)-SQRT(S$3^2-(O$3-P$3-R$3*COS((F69+K$9)*PI()/180))^2))/5)</f>
        <v>-33343</v>
      </c>
      <c r="L69" s="24">
        <f>-TRUNC(U$3*T$3*(Q$3-R$3*SIN((G69+L$9)*PI()/180)-SQRT(S$3^2-(O$3-P$3-R$3*COS((G69+L$9)*PI()/180))^2))/5)</f>
        <v>29195</v>
      </c>
      <c r="M69" s="25">
        <f>-TRUNC(K$3*J$3*(G$3-H$3*SIN((H69+M$9)*PI()/180)-SQRT(I$3^2-(E$3-F$3-H$3*COS((H69+M$9)*PI()/180))^2))/5)</f>
        <v>-9231</v>
      </c>
      <c r="N69" s="59">
        <f t="shared" si="2"/>
        <v>1.76</v>
      </c>
      <c r="O69" s="60">
        <f t="shared" si="29"/>
        <v>150</v>
      </c>
      <c r="P69" s="60">
        <f t="shared" si="30"/>
        <v>3200</v>
      </c>
      <c r="Q69" s="60">
        <f t="shared" si="31"/>
        <v>5799.99999999999</v>
      </c>
      <c r="R69" s="60">
        <f t="shared" si="32"/>
        <v>14225</v>
      </c>
      <c r="S69" s="1"/>
      <c r="T69" s="1">
        <f>RStart30!$T$25</f>
        <v>0.04</v>
      </c>
      <c r="U69" s="1"/>
      <c r="V69" s="1">
        <f t="shared" ref="V69:Y69" si="205">(O69-O68)/$T$25</f>
        <v>1875</v>
      </c>
      <c r="W69" s="1">
        <f t="shared" si="205"/>
        <v>-625</v>
      </c>
      <c r="X69" s="1">
        <f t="shared" si="205"/>
        <v>-30625</v>
      </c>
      <c r="Y69" s="1">
        <f t="shared" si="205"/>
        <v>-52500</v>
      </c>
      <c r="AA69">
        <f t="shared" ref="AA69:AD69" si="206">V69-V70</f>
        <v>0</v>
      </c>
      <c r="AB69">
        <f t="shared" si="206"/>
        <v>-1250</v>
      </c>
      <c r="AC69">
        <f t="shared" si="206"/>
        <v>6874.99999999998</v>
      </c>
      <c r="AD69">
        <f t="shared" si="206"/>
        <v>6875</v>
      </c>
      <c r="AF69">
        <f t="shared" ref="AF69:AI69" si="207">AA69-AA70</f>
        <v>1250</v>
      </c>
      <c r="AG69">
        <f t="shared" si="207"/>
        <v>-1250</v>
      </c>
      <c r="AH69">
        <f t="shared" si="207"/>
        <v>1874.99999999997</v>
      </c>
      <c r="AI69">
        <f t="shared" si="207"/>
        <v>-1874.99999999996</v>
      </c>
      <c r="AK69">
        <f t="shared" ref="AK69:AN69" si="208">AF69-AF70</f>
        <v>1875</v>
      </c>
      <c r="AL69">
        <f t="shared" si="208"/>
        <v>-625</v>
      </c>
      <c r="AM69">
        <f t="shared" si="208"/>
        <v>1874.99999999996</v>
      </c>
      <c r="AN69">
        <f t="shared" si="208"/>
        <v>-5624.99999999987</v>
      </c>
    </row>
    <row r="70" spans="1:40">
      <c r="A70">
        <v>3.64500000000001</v>
      </c>
      <c r="B70">
        <v>24.0704268292683</v>
      </c>
      <c r="C70">
        <v>-24.2391768292683</v>
      </c>
      <c r="D70" s="28">
        <f t="shared" si="28"/>
        <v>1.8</v>
      </c>
      <c r="E70" s="32">
        <f>-E213*180/PI()*RStart30!$B$23</f>
        <v>37.8897872847976</v>
      </c>
      <c r="F70" s="32">
        <f>F213*180/PI()*RStart30!$B$23</f>
        <v>18.6113690943315</v>
      </c>
      <c r="G70" s="32">
        <f>G213*180/PI()*RStart30!$B$23</f>
        <v>-22.1841392710043</v>
      </c>
      <c r="H70" s="32">
        <f>-H213*180/PI()*RStart30!$B$23</f>
        <v>8.97601399970743</v>
      </c>
      <c r="I70" s="58">
        <f t="shared" si="24"/>
        <v>1.8</v>
      </c>
      <c r="J70" s="24">
        <f>-TRUNC(K$3*J$3*(G$3-H$3*SIN((E70+J$9)*PI()/180)-SQRT(I$3^2-(E$3-F$3-H$3*COS((E70+J$9)*PI()/180))^2))/5)</f>
        <v>-61667</v>
      </c>
      <c r="K70" s="24">
        <f>-TRUNC(U$3*T$3*(Q$3-R$3*SIN((F70+K$9)*PI()/180)-SQRT(S$3^2-(O$3-P$3-R$3*COS((F70+K$9)*PI()/180))^2))/5)</f>
        <v>-33214</v>
      </c>
      <c r="L70" s="24">
        <f>-TRUNC(U$3*T$3*(Q$3-R$3*SIN((G70+L$9)*PI()/180)-SQRT(S$3^2-(O$3-P$3-R$3*COS((G70+L$9)*PI()/180))^2))/5)</f>
        <v>29367</v>
      </c>
      <c r="M70" s="25">
        <f>-TRUNC(K$3*J$3*(G$3-H$3*SIN((H70+M$9)*PI()/180)-SQRT(I$3^2-(E$3-F$3-H$3*COS((H70+M$9)*PI()/180))^2))/5)</f>
        <v>-8757</v>
      </c>
      <c r="N70" s="59">
        <f t="shared" si="2"/>
        <v>1.8</v>
      </c>
      <c r="O70" s="60">
        <f t="shared" si="29"/>
        <v>225</v>
      </c>
      <c r="P70" s="60">
        <f t="shared" si="30"/>
        <v>3225</v>
      </c>
      <c r="Q70" s="60">
        <f t="shared" si="31"/>
        <v>4300</v>
      </c>
      <c r="R70" s="60">
        <f t="shared" si="32"/>
        <v>11850</v>
      </c>
      <c r="S70" s="1"/>
      <c r="T70" s="1">
        <f>RStart30!$T$25</f>
        <v>0.04</v>
      </c>
      <c r="U70" s="1"/>
      <c r="V70" s="1">
        <f t="shared" ref="V70:Y70" si="209">(O70-O69)/$T$25</f>
        <v>1875</v>
      </c>
      <c r="W70" s="1">
        <f t="shared" si="209"/>
        <v>625</v>
      </c>
      <c r="X70" s="1">
        <f t="shared" si="209"/>
        <v>-37500</v>
      </c>
      <c r="Y70" s="1">
        <f t="shared" si="209"/>
        <v>-59375</v>
      </c>
      <c r="AA70">
        <f t="shared" ref="AA70:AD70" si="210">V70-V71</f>
        <v>-1250</v>
      </c>
      <c r="AB70">
        <f t="shared" si="210"/>
        <v>0</v>
      </c>
      <c r="AC70">
        <f t="shared" si="210"/>
        <v>5000.00000000001</v>
      </c>
      <c r="AD70">
        <f t="shared" si="210"/>
        <v>8749.99999999996</v>
      </c>
      <c r="AF70">
        <f t="shared" ref="AF70:AI70" si="211">AA70-AA71</f>
        <v>-625.000000000001</v>
      </c>
      <c r="AG70">
        <f t="shared" si="211"/>
        <v>-625</v>
      </c>
      <c r="AH70">
        <f t="shared" si="211"/>
        <v>1.45519152283669e-11</v>
      </c>
      <c r="AI70">
        <f t="shared" si="211"/>
        <v>3749.99999999991</v>
      </c>
      <c r="AK70">
        <f t="shared" ref="AK70:AN70" si="212">AF70-AF71</f>
        <v>624.999999999995</v>
      </c>
      <c r="AL70">
        <f t="shared" si="212"/>
        <v>-2500</v>
      </c>
      <c r="AM70">
        <f t="shared" si="212"/>
        <v>625.000000000022</v>
      </c>
      <c r="AN70">
        <f t="shared" si="212"/>
        <v>4374.99999999984</v>
      </c>
    </row>
    <row r="71" spans="1:40">
      <c r="A71">
        <v>3.66000000000001</v>
      </c>
      <c r="B71">
        <v>23.8440548780488</v>
      </c>
      <c r="C71">
        <v>-25.1620426829268</v>
      </c>
      <c r="D71" s="28">
        <f t="shared" si="28"/>
        <v>1.84</v>
      </c>
      <c r="E71" s="32">
        <f>-E214*180/PI()*RStart30!$B$23</f>
        <v>37.8835857042146</v>
      </c>
      <c r="F71" s="32">
        <f>F214*180/PI()*RStart30!$B$23</f>
        <v>18.543059003348</v>
      </c>
      <c r="G71" s="32">
        <f>G214*180/PI()*RStart30!$B$23</f>
        <v>-22.293353678419</v>
      </c>
      <c r="H71" s="32">
        <f>-H214*180/PI()*RStart30!$B$23</f>
        <v>8.67648484244232</v>
      </c>
      <c r="I71" s="58">
        <f t="shared" si="24"/>
        <v>1.84</v>
      </c>
      <c r="J71" s="24">
        <f>-TRUNC(K$3*J$3*(G$3-H$3*SIN((E71+J$9)*PI()/180)-SQRT(I$3^2-(E$3-F$3-H$3*COS((E71+J$9)*PI()/180))^2))/5)</f>
        <v>-61653</v>
      </c>
      <c r="K71" s="24">
        <f>-TRUNC(U$3*T$3*(Q$3-R$3*SIN((F71+K$9)*PI()/180)-SQRT(S$3^2-(O$3-P$3-R$3*COS((F71+K$9)*PI()/180))^2))/5)</f>
        <v>-33084</v>
      </c>
      <c r="L71" s="24">
        <f>-TRUNC(U$3*T$3*(Q$3-R$3*SIN((G71+L$9)*PI()/180)-SQRT(S$3^2-(O$3-P$3-R$3*COS((G71+L$9)*PI()/180))^2))/5)</f>
        <v>29471</v>
      </c>
      <c r="M71" s="25">
        <f>-TRUNC(K$3*J$3*(G$3-H$3*SIN((H71+M$9)*PI()/180)-SQRT(I$3^2-(E$3-F$3-H$3*COS((H71+M$9)*PI()/180))^2))/5)</f>
        <v>-8392</v>
      </c>
      <c r="N71" s="59">
        <f t="shared" si="2"/>
        <v>1.84</v>
      </c>
      <c r="O71" s="60">
        <f t="shared" si="29"/>
        <v>350</v>
      </c>
      <c r="P71" s="60">
        <f t="shared" si="30"/>
        <v>3250</v>
      </c>
      <c r="Q71" s="60">
        <f t="shared" si="31"/>
        <v>2600</v>
      </c>
      <c r="R71" s="60">
        <f t="shared" si="32"/>
        <v>9124.99999999999</v>
      </c>
      <c r="S71" s="1"/>
      <c r="T71" s="1">
        <f>RStart30!$T$25</f>
        <v>0.04</v>
      </c>
      <c r="U71" s="1"/>
      <c r="V71" s="1">
        <f t="shared" ref="V71:Y71" si="213">(O71-O70)/$T$25</f>
        <v>3125</v>
      </c>
      <c r="W71" s="1">
        <f t="shared" si="213"/>
        <v>625</v>
      </c>
      <c r="X71" s="1">
        <f t="shared" si="213"/>
        <v>-42500</v>
      </c>
      <c r="Y71" s="1">
        <f t="shared" si="213"/>
        <v>-68124.9999999999</v>
      </c>
      <c r="AA71">
        <f t="shared" ref="AA71:AD71" si="214">V71-V72</f>
        <v>-624.999999999998</v>
      </c>
      <c r="AB71">
        <f t="shared" si="214"/>
        <v>625</v>
      </c>
      <c r="AC71">
        <f t="shared" si="214"/>
        <v>4999.99999999999</v>
      </c>
      <c r="AD71">
        <f t="shared" si="214"/>
        <v>5000.00000000004</v>
      </c>
      <c r="AF71">
        <f t="shared" ref="AF71:AI71" si="215">AA71-AA72</f>
        <v>-1250</v>
      </c>
      <c r="AG71">
        <f t="shared" si="215"/>
        <v>1875</v>
      </c>
      <c r="AH71">
        <f t="shared" si="215"/>
        <v>-625.000000000007</v>
      </c>
      <c r="AI71">
        <f t="shared" si="215"/>
        <v>-624.999999999927</v>
      </c>
      <c r="AK71">
        <f t="shared" ref="AK71:AN71" si="216">AF71-AF72</f>
        <v>-3124.99999999999</v>
      </c>
      <c r="AL71">
        <f t="shared" si="216"/>
        <v>4375</v>
      </c>
      <c r="AM71">
        <f t="shared" si="216"/>
        <v>-3750.00000000001</v>
      </c>
      <c r="AN71">
        <f t="shared" si="216"/>
        <v>-1874.9999999999</v>
      </c>
    </row>
    <row r="72" spans="1:40">
      <c r="A72">
        <v>3.67500000000001</v>
      </c>
      <c r="B72">
        <v>23.3272865853659</v>
      </c>
      <c r="C72">
        <v>-26.0496951219512</v>
      </c>
      <c r="D72" s="28">
        <f t="shared" si="28"/>
        <v>1.88</v>
      </c>
      <c r="E72" s="32">
        <f>-E215*180/PI()*RStart30!$B$23</f>
        <v>37.8750713221959</v>
      </c>
      <c r="F72" s="32">
        <f>F215*180/PI()*RStart30!$B$23</f>
        <v>18.4743459511471</v>
      </c>
      <c r="G72" s="32">
        <f>G215*180/PI()*RStart30!$B$23</f>
        <v>-22.3222178597432</v>
      </c>
      <c r="H72" s="32">
        <f>-H215*180/PI()*RStart30!$B$23</f>
        <v>8.47095502645482</v>
      </c>
      <c r="I72" s="58">
        <f t="shared" si="24"/>
        <v>1.88</v>
      </c>
      <c r="J72" s="24">
        <f>-TRUNC(K$3*J$3*(G$3-H$3*SIN((E72+J$9)*PI()/180)-SQRT(I$3^2-(E$3-F$3-H$3*COS((E72+J$9)*PI()/180))^2))/5)</f>
        <v>-61633</v>
      </c>
      <c r="K72" s="24">
        <f>-TRUNC(U$3*T$3*(Q$3-R$3*SIN((F72+K$9)*PI()/180)-SQRT(S$3^2-(O$3-P$3-R$3*COS((F72+K$9)*PI()/180))^2))/5)</f>
        <v>-32954</v>
      </c>
      <c r="L72" s="24">
        <f>-TRUNC(U$3*T$3*(Q$3-R$3*SIN((G72+L$9)*PI()/180)-SQRT(S$3^2-(O$3-P$3-R$3*COS((G72+L$9)*PI()/180))^2))/5)</f>
        <v>29499</v>
      </c>
      <c r="M72" s="25">
        <f>-TRUNC(K$3*J$3*(G$3-H$3*SIN((H72+M$9)*PI()/180)-SQRT(I$3^2-(E$3-F$3-H$3*COS((H72+M$9)*PI()/180))^2))/5)</f>
        <v>-8144</v>
      </c>
      <c r="N72" s="59">
        <f t="shared" si="2"/>
        <v>1.88</v>
      </c>
      <c r="O72" s="60">
        <f t="shared" si="29"/>
        <v>500</v>
      </c>
      <c r="P72" s="60">
        <f t="shared" si="30"/>
        <v>3250</v>
      </c>
      <c r="Q72" s="60">
        <f t="shared" si="31"/>
        <v>699.999999999999</v>
      </c>
      <c r="R72" s="60">
        <f t="shared" si="32"/>
        <v>6199.99999999999</v>
      </c>
      <c r="S72" s="1"/>
      <c r="T72" s="1">
        <f>RStart30!$T$25</f>
        <v>0.04</v>
      </c>
      <c r="U72" s="1"/>
      <c r="V72" s="1">
        <f t="shared" ref="V72:Y72" si="217">(O72-O71)/$T$25</f>
        <v>3750</v>
      </c>
      <c r="W72" s="1">
        <f t="shared" si="217"/>
        <v>0</v>
      </c>
      <c r="X72" s="1">
        <f t="shared" si="217"/>
        <v>-47500</v>
      </c>
      <c r="Y72" s="1">
        <f t="shared" si="217"/>
        <v>-73125</v>
      </c>
      <c r="AA72">
        <f t="shared" ref="AA72:AD72" si="218">V72-V73</f>
        <v>624.999999999998</v>
      </c>
      <c r="AB72">
        <f t="shared" si="218"/>
        <v>-1250</v>
      </c>
      <c r="AC72">
        <f t="shared" si="218"/>
        <v>5625</v>
      </c>
      <c r="AD72">
        <f t="shared" si="218"/>
        <v>5624.99999999997</v>
      </c>
      <c r="AF72">
        <f t="shared" ref="AF72:AI72" si="219">AA72-AA73</f>
        <v>1875</v>
      </c>
      <c r="AG72">
        <f t="shared" si="219"/>
        <v>-2500</v>
      </c>
      <c r="AH72">
        <f t="shared" si="219"/>
        <v>3125</v>
      </c>
      <c r="AI72">
        <f t="shared" si="219"/>
        <v>1249.99999999997</v>
      </c>
      <c r="AK72">
        <f t="shared" ref="AK72:AN72" si="220">AF72-AF73</f>
        <v>3124.99999999986</v>
      </c>
      <c r="AL72">
        <f t="shared" si="220"/>
        <v>-4375.00000000045</v>
      </c>
      <c r="AM72">
        <f t="shared" si="220"/>
        <v>5625.00000000083</v>
      </c>
      <c r="AN72">
        <f t="shared" si="220"/>
        <v>1250.00000000049</v>
      </c>
    </row>
    <row r="73" spans="1:40">
      <c r="A73">
        <v>3.69000000000001</v>
      </c>
      <c r="B73">
        <v>22.5077743902439</v>
      </c>
      <c r="C73">
        <v>-26.8916158536585</v>
      </c>
      <c r="D73" s="28">
        <f t="shared" si="28"/>
        <v>1.92</v>
      </c>
      <c r="E73" s="32">
        <f>-E216*180/PI()*RStart30!$B$23</f>
        <v>37.8639267201228</v>
      </c>
      <c r="F73" s="32">
        <f>F216*180/PI()*RStart30!$B$23</f>
        <v>18.4051596358074</v>
      </c>
      <c r="G73" s="32">
        <f>G216*180/PI()*RStart30!$B$23</f>
        <v>-22.2630023278417</v>
      </c>
      <c r="H73" s="32">
        <f>-H216*180/PI()*RStart30!$B$23</f>
        <v>8.36876731614388</v>
      </c>
      <c r="I73" s="58">
        <f t="shared" si="24"/>
        <v>1.92</v>
      </c>
      <c r="J73" s="24">
        <f>-TRUNC(K$3*J$3*(G$3-H$3*SIN((E73+J$9)*PI()/180)-SQRT(I$3^2-(E$3-F$3-H$3*COS((E73+J$9)*PI()/180))^2))/5)</f>
        <v>-61608</v>
      </c>
      <c r="K73" s="24">
        <f>-TRUNC(U$3*T$3*(Q$3-R$3*SIN((F73+K$9)*PI()/180)-SQRT(S$3^2-(O$3-P$3-R$3*COS((F73+K$9)*PI()/180))^2))/5)</f>
        <v>-32822</v>
      </c>
      <c r="L73" s="24">
        <f>-TRUNC(U$3*T$3*(Q$3-R$3*SIN((G73+L$9)*PI()/180)-SQRT(S$3^2-(O$3-P$3-R$3*COS((G73+L$9)*PI()/180))^2))/5)</f>
        <v>29442</v>
      </c>
      <c r="M73" s="25">
        <f>-TRUNC(K$3*J$3*(G$3-H$3*SIN((H73+M$9)*PI()/180)-SQRT(I$3^2-(E$3-F$3-H$3*COS((H73+M$9)*PI()/180))^2))/5)</f>
        <v>-8022</v>
      </c>
      <c r="N73" s="59">
        <f t="shared" si="2"/>
        <v>1.92</v>
      </c>
      <c r="O73" s="60">
        <f t="shared" si="29"/>
        <v>624.999999999999</v>
      </c>
      <c r="P73" s="60">
        <f t="shared" si="30"/>
        <v>3300</v>
      </c>
      <c r="Q73" s="60">
        <f t="shared" si="31"/>
        <v>-1425</v>
      </c>
      <c r="R73" s="60">
        <f t="shared" si="32"/>
        <v>3050</v>
      </c>
      <c r="S73" s="1"/>
      <c r="T73" s="1">
        <f>RStart30!$T$25</f>
        <v>0.04</v>
      </c>
      <c r="U73" s="1"/>
      <c r="V73" s="1">
        <f t="shared" ref="V73:Y73" si="221">(O73-O72)/$T$25</f>
        <v>3125</v>
      </c>
      <c r="W73" s="1">
        <f t="shared" si="221"/>
        <v>1250</v>
      </c>
      <c r="X73" s="1">
        <f t="shared" si="221"/>
        <v>-53125</v>
      </c>
      <c r="Y73" s="1">
        <f t="shared" si="221"/>
        <v>-78749.9999999999</v>
      </c>
      <c r="AA73">
        <f t="shared" ref="AA73:AD73" si="222">V73-V74</f>
        <v>-1250</v>
      </c>
      <c r="AB73">
        <f t="shared" si="222"/>
        <v>1250</v>
      </c>
      <c r="AC73">
        <f t="shared" si="222"/>
        <v>2500</v>
      </c>
      <c r="AD73">
        <f t="shared" si="222"/>
        <v>4375</v>
      </c>
      <c r="AF73">
        <f t="shared" ref="AF73:AI73" si="223">AA73-AA74</f>
        <v>-1249.99999999987</v>
      </c>
      <c r="AG73">
        <f t="shared" si="223"/>
        <v>1875.00000000045</v>
      </c>
      <c r="AH73">
        <f t="shared" si="223"/>
        <v>-2500.00000000083</v>
      </c>
      <c r="AI73">
        <f t="shared" si="223"/>
        <v>-5.23868948221207e-10</v>
      </c>
      <c r="AK73">
        <f t="shared" ref="AK73:AN73" si="224">AF73-AF74</f>
        <v>-1874.99999999946</v>
      </c>
      <c r="AL73">
        <f t="shared" si="224"/>
        <v>1875.00000000183</v>
      </c>
      <c r="AM73">
        <f t="shared" si="224"/>
        <v>-3750.00000000333</v>
      </c>
      <c r="AN73">
        <f t="shared" si="224"/>
        <v>624.99999999789</v>
      </c>
    </row>
    <row r="74" spans="1:40">
      <c r="A74">
        <v>3.70500000000001</v>
      </c>
      <c r="B74">
        <v>21.4175304878049</v>
      </c>
      <c r="C74">
        <v>-27.6873475609756</v>
      </c>
      <c r="D74" s="28">
        <f t="shared" si="28"/>
        <v>1.96</v>
      </c>
      <c r="E74" s="32">
        <f>-E217*180/PI()*RStart30!$B$23</f>
        <v>37.849853157801</v>
      </c>
      <c r="F74" s="32">
        <f>F217*180/PI()*RStart30!$B$23</f>
        <v>18.3354289532666</v>
      </c>
      <c r="G74" s="32">
        <f>G217*180/PI()*RStart30!$B$23</f>
        <v>-22.1094286684914</v>
      </c>
      <c r="H74" s="32">
        <f>-H217*180/PI()*RStart30!$B$23</f>
        <v>8.37762765007935</v>
      </c>
      <c r="I74" s="58">
        <f t="shared" si="24"/>
        <v>1.96</v>
      </c>
      <c r="J74" s="24">
        <f>-TRUNC(K$3*J$3*(G$3-H$3*SIN((E74+J$9)*PI()/180)-SQRT(I$3^2-(E$3-F$3-H$3*COS((E74+J$9)*PI()/180))^2))/5)</f>
        <v>-61576</v>
      </c>
      <c r="K74" s="24">
        <f>-TRUNC(U$3*T$3*(Q$3-R$3*SIN((F74+K$9)*PI()/180)-SQRT(S$3^2-(O$3-P$3-R$3*COS((F74+K$9)*PI()/180))^2))/5)</f>
        <v>-32690</v>
      </c>
      <c r="L74" s="24">
        <f>-TRUNC(U$3*T$3*(Q$3-R$3*SIN((G74+L$9)*PI()/180)-SQRT(S$3^2-(O$3-P$3-R$3*COS((G74+L$9)*PI()/180))^2))/5)</f>
        <v>29296</v>
      </c>
      <c r="M74" s="25">
        <f>-TRUNC(K$3*J$3*(G$3-H$3*SIN((H74+M$9)*PI()/180)-SQRT(I$3^2-(E$3-F$3-H$3*COS((H74+M$9)*PI()/180))^2))/5)</f>
        <v>-8033</v>
      </c>
      <c r="N74" s="59">
        <f t="shared" si="2"/>
        <v>1.96</v>
      </c>
      <c r="O74" s="60">
        <f t="shared" si="29"/>
        <v>799.999999999999</v>
      </c>
      <c r="P74" s="60">
        <f t="shared" si="30"/>
        <v>3300</v>
      </c>
      <c r="Q74" s="60">
        <f t="shared" si="31"/>
        <v>-3650</v>
      </c>
      <c r="R74" s="60">
        <f t="shared" si="32"/>
        <v>-275</v>
      </c>
      <c r="S74" s="1"/>
      <c r="T74" s="1">
        <f>RStart30!$T$25</f>
        <v>0.04</v>
      </c>
      <c r="U74" s="1"/>
      <c r="V74" s="1">
        <f t="shared" ref="V74:Y74" si="225">(O74-O73)/$T$25</f>
        <v>4375</v>
      </c>
      <c r="W74" s="1">
        <f t="shared" si="225"/>
        <v>0</v>
      </c>
      <c r="X74" s="1">
        <f t="shared" si="225"/>
        <v>-55625</v>
      </c>
      <c r="Y74" s="1">
        <f t="shared" si="225"/>
        <v>-83124.9999999999</v>
      </c>
      <c r="AA74">
        <f t="shared" ref="AA74:AD74" si="226">V74-V75</f>
        <v>-1.3369572116062e-10</v>
      </c>
      <c r="AB74">
        <f t="shared" si="226"/>
        <v>-625.000000000455</v>
      </c>
      <c r="AC74">
        <f t="shared" si="226"/>
        <v>5000.00000000083</v>
      </c>
      <c r="AD74">
        <f t="shared" si="226"/>
        <v>4375.00000000052</v>
      </c>
      <c r="AF74">
        <f t="shared" ref="AF74:AI74" si="227">AA74-AA75</f>
        <v>624.999999999593</v>
      </c>
      <c r="AG74">
        <f t="shared" si="227"/>
        <v>-1.37561073643155e-9</v>
      </c>
      <c r="AH74">
        <f t="shared" si="227"/>
        <v>1250.0000000025</v>
      </c>
      <c r="AI74">
        <f t="shared" si="227"/>
        <v>-624.999999998414</v>
      </c>
      <c r="AK74">
        <f t="shared" ref="AK74:AN74" si="228">AF74-AF75</f>
        <v>1249.99999999918</v>
      </c>
      <c r="AL74">
        <f t="shared" si="228"/>
        <v>1249.99999999724</v>
      </c>
      <c r="AM74">
        <f t="shared" si="228"/>
        <v>1250.00000000498</v>
      </c>
      <c r="AN74">
        <f t="shared" si="228"/>
        <v>625.000000003143</v>
      </c>
    </row>
    <row r="75" spans="1:40">
      <c r="A75">
        <v>3.72000000000001</v>
      </c>
      <c r="B75">
        <v>20.0675304878049</v>
      </c>
      <c r="C75">
        <v>-28.4483231707317</v>
      </c>
      <c r="D75" s="28">
        <f t="shared" si="28"/>
        <v>2</v>
      </c>
      <c r="E75" s="32">
        <f>-E218*180/PI()*RStart30!$B$23</f>
        <v>37.8325698859109</v>
      </c>
      <c r="F75" s="32">
        <f>F218*180/PI()*RStart30!$B$23</f>
        <v>18.2650821119129</v>
      </c>
      <c r="G75" s="32">
        <f>G218*180/PI()*RStart30!$B$23</f>
        <v>-21.8566040513048</v>
      </c>
      <c r="H75" s="32">
        <f>-H218*180/PI()*RStart30!$B$23</f>
        <v>8.5036720051766</v>
      </c>
      <c r="I75" s="58">
        <f t="shared" si="24"/>
        <v>2</v>
      </c>
      <c r="J75" s="24">
        <f>-TRUNC(K$3*J$3*(G$3-H$3*SIN((E75+J$9)*PI()/180)-SQRT(I$3^2-(E$3-F$3-H$3*COS((E75+J$9)*PI()/180))^2))/5)</f>
        <v>-61537</v>
      </c>
      <c r="K75" s="24">
        <f>-TRUNC(U$3*T$3*(Q$3-R$3*SIN((F75+K$9)*PI()/180)-SQRT(S$3^2-(O$3-P$3-R$3*COS((F75+K$9)*PI()/180))^2))/5)</f>
        <v>-32557</v>
      </c>
      <c r="L75" s="24">
        <f>-TRUNC(U$3*T$3*(Q$3-R$3*SIN((G75+L$9)*PI()/180)-SQRT(S$3^2-(O$3-P$3-R$3*COS((G75+L$9)*PI()/180))^2))/5)</f>
        <v>29053</v>
      </c>
      <c r="M75" s="25">
        <f>-TRUNC(K$3*J$3*(G$3-H$3*SIN((H75+M$9)*PI()/180)-SQRT(I$3^2-(E$3-F$3-H$3*COS((H75+M$9)*PI()/180))^2))/5)</f>
        <v>-8184</v>
      </c>
      <c r="N75" s="59">
        <f t="shared" ref="N75:N138" si="229">I75</f>
        <v>2</v>
      </c>
      <c r="O75" s="60">
        <f t="shared" si="29"/>
        <v>975.000000000005</v>
      </c>
      <c r="P75" s="60">
        <f t="shared" si="30"/>
        <v>3325.00000000002</v>
      </c>
      <c r="Q75" s="60">
        <f t="shared" si="31"/>
        <v>-6075.00000000003</v>
      </c>
      <c r="R75" s="60">
        <f t="shared" si="32"/>
        <v>-3775.00000000002</v>
      </c>
      <c r="S75" s="1"/>
      <c r="T75" s="1">
        <f>RStart30!$T$25</f>
        <v>0.04</v>
      </c>
      <c r="U75" s="1"/>
      <c r="V75" s="1">
        <f t="shared" ref="V75:Y75" si="230">(O75-O74)/$T$25</f>
        <v>4375.00000000013</v>
      </c>
      <c r="W75" s="1">
        <f t="shared" si="230"/>
        <v>625.000000000455</v>
      </c>
      <c r="X75" s="1">
        <f t="shared" si="230"/>
        <v>-60625.0000000008</v>
      </c>
      <c r="Y75" s="1">
        <f t="shared" si="230"/>
        <v>-87500.0000000005</v>
      </c>
      <c r="AA75">
        <f t="shared" ref="AA75:AD75" si="231">V75-V76</f>
        <v>-624.999999999727</v>
      </c>
      <c r="AB75">
        <f t="shared" si="231"/>
        <v>-624.999999999079</v>
      </c>
      <c r="AC75">
        <f t="shared" si="231"/>
        <v>3749.99999999833</v>
      </c>
      <c r="AD75">
        <f t="shared" si="231"/>
        <v>4999.99999999894</v>
      </c>
      <c r="AF75">
        <f t="shared" ref="AF75:AI75" si="232">AA75-AA76</f>
        <v>-624.999999999585</v>
      </c>
      <c r="AG75">
        <f t="shared" si="232"/>
        <v>-1249.99999999861</v>
      </c>
      <c r="AH75">
        <f t="shared" si="232"/>
        <v>-2.47382558882236e-9</v>
      </c>
      <c r="AI75">
        <f t="shared" si="232"/>
        <v>-1250.00000000156</v>
      </c>
      <c r="AK75">
        <f t="shared" ref="AK75:AN75" si="233">AF75-AF76</f>
        <v>-1874.99999999944</v>
      </c>
      <c r="AL75">
        <f t="shared" si="233"/>
        <v>-1874.99999999815</v>
      </c>
      <c r="AM75">
        <f t="shared" si="233"/>
        <v>1249.99999999677</v>
      </c>
      <c r="AN75">
        <f t="shared" si="233"/>
        <v>-1875.00000000202</v>
      </c>
    </row>
    <row r="76" spans="1:40">
      <c r="A76">
        <v>3.73500000000001</v>
      </c>
      <c r="B76">
        <v>18.4545731707317</v>
      </c>
      <c r="C76">
        <v>-29.1626524390244</v>
      </c>
      <c r="D76" s="28">
        <f t="shared" si="28"/>
        <v>2.04</v>
      </c>
      <c r="E76" s="32">
        <f>-E219*180/PI()*RStart30!$B$23</f>
        <v>37.8118142033033</v>
      </c>
      <c r="F76" s="32">
        <f>F219*180/PI()*RStart30!$B$23</f>
        <v>18.1940469190642</v>
      </c>
      <c r="G76" s="32">
        <f>G219*180/PI()*RStart30!$B$23</f>
        <v>-21.5009557406547</v>
      </c>
      <c r="H76" s="32">
        <f>-H219*180/PI()*RStart30!$B$23</f>
        <v>8.75153343275864</v>
      </c>
      <c r="I76" s="58">
        <f t="shared" si="24"/>
        <v>2.04</v>
      </c>
      <c r="J76" s="24">
        <f>-TRUNC(K$3*J$3*(G$3-H$3*SIN((E76+J$9)*PI()/180)-SQRT(I$3^2-(E$3-F$3-H$3*COS((E76+J$9)*PI()/180))^2))/5)</f>
        <v>-61490</v>
      </c>
      <c r="K76" s="24">
        <f>-TRUNC(U$3*T$3*(Q$3-R$3*SIN((F76+K$9)*PI()/180)-SQRT(S$3^2-(O$3-P$3-R$3*COS((F76+K$9)*PI()/180))^2))/5)</f>
        <v>-32422</v>
      </c>
      <c r="L76" s="24">
        <f>-TRUNC(U$3*T$3*(Q$3-R$3*SIN((G76+L$9)*PI()/180)-SQRT(S$3^2-(O$3-P$3-R$3*COS((G76+L$9)*PI()/180))^2))/5)</f>
        <v>28707</v>
      </c>
      <c r="M76" s="25">
        <f>-TRUNC(K$3*J$3*(G$3-H$3*SIN((H76+M$9)*PI()/180)-SQRT(I$3^2-(E$3-F$3-H$3*COS((H76+M$9)*PI()/180))^2))/5)</f>
        <v>-8483</v>
      </c>
      <c r="N76" s="59">
        <f t="shared" si="229"/>
        <v>2.04</v>
      </c>
      <c r="O76" s="60">
        <f t="shared" si="29"/>
        <v>1175</v>
      </c>
      <c r="P76" s="60">
        <f t="shared" si="30"/>
        <v>3375</v>
      </c>
      <c r="Q76" s="60">
        <f t="shared" si="31"/>
        <v>-8649.99999999999</v>
      </c>
      <c r="R76" s="60">
        <f t="shared" si="32"/>
        <v>-7474.99999999999</v>
      </c>
      <c r="S76" s="1"/>
      <c r="T76" s="1">
        <f>RStart30!$T$25</f>
        <v>0.04</v>
      </c>
      <c r="U76" s="1"/>
      <c r="V76" s="1">
        <f t="shared" ref="V76:Y76" si="234">(O76-O75)/$T$25</f>
        <v>4999.99999999986</v>
      </c>
      <c r="W76" s="1">
        <f t="shared" si="234"/>
        <v>1249.99999999953</v>
      </c>
      <c r="X76" s="1">
        <f t="shared" si="234"/>
        <v>-64374.9999999991</v>
      </c>
      <c r="Y76" s="1">
        <f t="shared" si="234"/>
        <v>-92499.9999999994</v>
      </c>
      <c r="AA76">
        <f t="shared" ref="AA76:AD76" si="235">V76-V77</f>
        <v>-1.41881173476577e-10</v>
      </c>
      <c r="AB76">
        <f t="shared" si="235"/>
        <v>624.999999999534</v>
      </c>
      <c r="AC76">
        <f t="shared" si="235"/>
        <v>3750.0000000008</v>
      </c>
      <c r="AD76">
        <f t="shared" si="235"/>
        <v>6250.00000000049</v>
      </c>
      <c r="AF76">
        <f t="shared" ref="AF76:AI76" si="236">AA76-AA77</f>
        <v>1249.99999999985</v>
      </c>
      <c r="AG76">
        <f t="shared" si="236"/>
        <v>624.999999999534</v>
      </c>
      <c r="AH76">
        <f t="shared" si="236"/>
        <v>-1249.99999999924</v>
      </c>
      <c r="AI76">
        <f t="shared" si="236"/>
        <v>625.000000000466</v>
      </c>
      <c r="AK76">
        <f t="shared" ref="AK76:AN76" si="237">AF76-AF77</f>
        <v>3124.99999999985</v>
      </c>
      <c r="AL76">
        <f t="shared" si="237"/>
        <v>-4.66116034658626e-10</v>
      </c>
      <c r="AM76">
        <f t="shared" si="237"/>
        <v>-3124.99999999929</v>
      </c>
      <c r="AN76">
        <f t="shared" si="237"/>
        <v>1250.00000000044</v>
      </c>
    </row>
    <row r="77" spans="1:40">
      <c r="A77">
        <v>3.75000000000001</v>
      </c>
      <c r="B77">
        <v>16.6074695121951</v>
      </c>
      <c r="C77">
        <v>-29.8198170731707</v>
      </c>
      <c r="D77" s="28">
        <f t="shared" si="28"/>
        <v>2.08</v>
      </c>
      <c r="E77" s="32">
        <f>-E220*180/PI()*RStart30!$B$23</f>
        <v>37.7873407121548</v>
      </c>
      <c r="F77" s="32">
        <f>F220*180/PI()*RStart30!$B$23</f>
        <v>18.1222505517846</v>
      </c>
      <c r="G77" s="32">
        <f>G220*180/PI()*RStart30!$B$23</f>
        <v>-21.0401660649639</v>
      </c>
      <c r="H77" s="32">
        <f>-H220*180/PI()*RStart30!$B$23</f>
        <v>9.12440869354761</v>
      </c>
      <c r="I77" s="58">
        <f t="shared" si="24"/>
        <v>2.08</v>
      </c>
      <c r="J77" s="24">
        <f>-TRUNC(K$3*J$3*(G$3-H$3*SIN((E77+J$9)*PI()/180)-SQRT(I$3^2-(E$3-F$3-H$3*COS((E77+J$9)*PI()/180))^2))/5)</f>
        <v>-61435</v>
      </c>
      <c r="K77" s="24">
        <f>-TRUNC(U$3*T$3*(Q$3-R$3*SIN((F77+K$9)*PI()/180)-SQRT(S$3^2-(O$3-P$3-R$3*COS((F77+K$9)*PI()/180))^2))/5)</f>
        <v>-32286</v>
      </c>
      <c r="L77" s="24">
        <f>-TRUNC(U$3*T$3*(Q$3-R$3*SIN((G77+L$9)*PI()/180)-SQRT(S$3^2-(O$3-P$3-R$3*COS((G77+L$9)*PI()/180))^2))/5)</f>
        <v>28252</v>
      </c>
      <c r="M77" s="25">
        <f>-TRUNC(K$3*J$3*(G$3-H$3*SIN((H77+M$9)*PI()/180)-SQRT(I$3^2-(E$3-F$3-H$3*COS((H77+M$9)*PI()/180))^2))/5)</f>
        <v>-8940</v>
      </c>
      <c r="N77" s="59">
        <f t="shared" si="229"/>
        <v>2.08</v>
      </c>
      <c r="O77" s="60">
        <f t="shared" si="29"/>
        <v>1375</v>
      </c>
      <c r="P77" s="60">
        <f t="shared" si="30"/>
        <v>3400</v>
      </c>
      <c r="Q77" s="60">
        <f t="shared" si="31"/>
        <v>-11375</v>
      </c>
      <c r="R77" s="60">
        <f t="shared" si="32"/>
        <v>-11425</v>
      </c>
      <c r="S77" s="1"/>
      <c r="T77" s="1">
        <f>RStart30!$T$25</f>
        <v>0.04</v>
      </c>
      <c r="U77" s="1"/>
      <c r="V77" s="1">
        <f t="shared" ref="V77:Y77" si="238">(O77-O76)/$T$25</f>
        <v>5000</v>
      </c>
      <c r="W77" s="1">
        <f t="shared" si="238"/>
        <v>625</v>
      </c>
      <c r="X77" s="1">
        <f t="shared" si="238"/>
        <v>-68124.9999999999</v>
      </c>
      <c r="Y77" s="1">
        <f t="shared" si="238"/>
        <v>-98749.9999999999</v>
      </c>
      <c r="AA77">
        <f t="shared" ref="AA77:AD77" si="239">V77-V78</f>
        <v>-1249.99999999999</v>
      </c>
      <c r="AB77">
        <f t="shared" si="239"/>
        <v>0</v>
      </c>
      <c r="AC77">
        <f t="shared" si="239"/>
        <v>5000.00000000004</v>
      </c>
      <c r="AD77">
        <f t="shared" si="239"/>
        <v>5625.00000000003</v>
      </c>
      <c r="AF77">
        <f t="shared" ref="AF77:AI77" si="240">AA77-AA78</f>
        <v>-1874.99999999999</v>
      </c>
      <c r="AG77">
        <f t="shared" si="240"/>
        <v>625</v>
      </c>
      <c r="AH77">
        <f t="shared" si="240"/>
        <v>1875.00000000004</v>
      </c>
      <c r="AI77">
        <f t="shared" si="240"/>
        <v>-624.999999999971</v>
      </c>
      <c r="AK77">
        <f t="shared" ref="AK77:AN77" si="241">AF77-AF78</f>
        <v>-2499.99999999999</v>
      </c>
      <c r="AL77">
        <f t="shared" si="241"/>
        <v>1250</v>
      </c>
      <c r="AM77">
        <f t="shared" si="241"/>
        <v>4375</v>
      </c>
      <c r="AN77">
        <f t="shared" si="241"/>
        <v>2.91038304567337e-11</v>
      </c>
    </row>
    <row r="78" spans="1:40">
      <c r="A78">
        <v>3.76500000000001</v>
      </c>
      <c r="B78">
        <v>14.5719512195122</v>
      </c>
      <c r="C78">
        <v>-30.4275914634146</v>
      </c>
      <c r="D78" s="28">
        <f t="shared" si="28"/>
        <v>2.12</v>
      </c>
      <c r="E78" s="32">
        <f>-E221*180/PI()*RStart30!$B$23</f>
        <v>37.7589211460796</v>
      </c>
      <c r="F78" s="32">
        <f>F221*180/PI()*RStart30!$B$23</f>
        <v>18.0496197860679</v>
      </c>
      <c r="G78" s="32">
        <f>G221*180/PI()*RStart30!$B$23</f>
        <v>-20.4731066411509</v>
      </c>
      <c r="H78" s="32">
        <f>-H221*180/PI()*RStart30!$B$23</f>
        <v>9.62412529372686</v>
      </c>
      <c r="I78" s="58">
        <f t="shared" si="24"/>
        <v>2.12</v>
      </c>
      <c r="J78" s="24">
        <f>-TRUNC(K$3*J$3*(G$3-H$3*SIN((E78+J$9)*PI()/180)-SQRT(I$3^2-(E$3-F$3-H$3*COS((E78+J$9)*PI()/180))^2))/5)</f>
        <v>-61370</v>
      </c>
      <c r="K78" s="24">
        <f>-TRUNC(U$3*T$3*(Q$3-R$3*SIN((F78+K$9)*PI()/180)-SQRT(S$3^2-(O$3-P$3-R$3*COS((F78+K$9)*PI()/180))^2))/5)</f>
        <v>-32149</v>
      </c>
      <c r="L78" s="24">
        <f>-TRUNC(U$3*T$3*(Q$3-R$3*SIN((G78+L$9)*PI()/180)-SQRT(S$3^2-(O$3-P$3-R$3*COS((G78+L$9)*PI()/180))^2))/5)</f>
        <v>27680</v>
      </c>
      <c r="M78" s="25">
        <f>-TRUNC(K$3*J$3*(G$3-H$3*SIN((H78+M$9)*PI()/180)-SQRT(I$3^2-(E$3-F$3-H$3*COS((H78+M$9)*PI()/180))^2))/5)</f>
        <v>-9564</v>
      </c>
      <c r="N78" s="59">
        <f t="shared" si="229"/>
        <v>2.12</v>
      </c>
      <c r="O78" s="60">
        <f t="shared" si="29"/>
        <v>1625</v>
      </c>
      <c r="P78" s="60">
        <f t="shared" si="30"/>
        <v>3425</v>
      </c>
      <c r="Q78" s="60">
        <f t="shared" si="31"/>
        <v>-14300</v>
      </c>
      <c r="R78" s="60">
        <f t="shared" si="32"/>
        <v>-15600</v>
      </c>
      <c r="S78" s="1"/>
      <c r="T78" s="1">
        <f>RStart30!$T$25</f>
        <v>0.04</v>
      </c>
      <c r="U78" s="1"/>
      <c r="V78" s="1">
        <f t="shared" ref="V78:Y78" si="242">(O78-O77)/$T$25</f>
        <v>6249.99999999999</v>
      </c>
      <c r="W78" s="1">
        <f t="shared" si="242"/>
        <v>625</v>
      </c>
      <c r="X78" s="1">
        <f t="shared" si="242"/>
        <v>-73125</v>
      </c>
      <c r="Y78" s="1">
        <f t="shared" si="242"/>
        <v>-104375</v>
      </c>
      <c r="AA78">
        <f t="shared" ref="AA78:AD78" si="243">V78-V79</f>
        <v>625</v>
      </c>
      <c r="AB78">
        <f t="shared" si="243"/>
        <v>-625</v>
      </c>
      <c r="AC78">
        <f t="shared" si="243"/>
        <v>3125</v>
      </c>
      <c r="AD78">
        <f t="shared" si="243"/>
        <v>6250</v>
      </c>
      <c r="AF78">
        <f t="shared" ref="AF78:AI78" si="244">AA78-AA79</f>
        <v>625</v>
      </c>
      <c r="AG78">
        <f t="shared" si="244"/>
        <v>-625</v>
      </c>
      <c r="AH78">
        <f t="shared" si="244"/>
        <v>-2499.99999999996</v>
      </c>
      <c r="AI78">
        <f t="shared" si="244"/>
        <v>-625</v>
      </c>
      <c r="AK78">
        <f t="shared" ref="AK78:AN78" si="245">AF78-AF79</f>
        <v>-624.999999999994</v>
      </c>
      <c r="AL78">
        <f t="shared" si="245"/>
        <v>-625</v>
      </c>
      <c r="AM78">
        <f t="shared" si="245"/>
        <v>-5624.99999999991</v>
      </c>
      <c r="AN78">
        <f t="shared" si="245"/>
        <v>625</v>
      </c>
    </row>
    <row r="79" spans="1:40">
      <c r="A79">
        <v>3.78000000000001</v>
      </c>
      <c r="B79">
        <v>12.3644817073171</v>
      </c>
      <c r="C79">
        <v>-30.9786585365854</v>
      </c>
      <c r="D79" s="28">
        <f t="shared" si="28"/>
        <v>2.16</v>
      </c>
      <c r="E79" s="32">
        <f>-E222*180/PI()*RStart30!$B$23</f>
        <v>37.7263440836514</v>
      </c>
      <c r="F79" s="32">
        <f>F222*180/PI()*RStart30!$B$23</f>
        <v>17.9760811114291</v>
      </c>
      <c r="G79" s="32">
        <f>G222*180/PI()*RStart30!$B$23</f>
        <v>-19.799773172032</v>
      </c>
      <c r="H79" s="32">
        <f>-H222*180/PI()*RStart30!$B$23</f>
        <v>10.2512084064114</v>
      </c>
      <c r="I79" s="58">
        <f t="shared" si="24"/>
        <v>2.16</v>
      </c>
      <c r="J79" s="24">
        <f>-TRUNC(K$3*J$3*(G$3-H$3*SIN((E79+J$9)*PI()/180)-SQRT(I$3^2-(E$3-F$3-H$3*COS((E79+J$9)*PI()/180))^2))/5)</f>
        <v>-61296</v>
      </c>
      <c r="K79" s="24">
        <f>-TRUNC(U$3*T$3*(Q$3-R$3*SIN((F79+K$9)*PI()/180)-SQRT(S$3^2-(O$3-P$3-R$3*COS((F79+K$9)*PI()/180))^2))/5)</f>
        <v>-32010</v>
      </c>
      <c r="L79" s="24">
        <f>-TRUNC(U$3*T$3*(Q$3-R$3*SIN((G79+L$9)*PI()/180)-SQRT(S$3^2-(O$3-P$3-R$3*COS((G79+L$9)*PI()/180))^2))/5)</f>
        <v>26986</v>
      </c>
      <c r="M79" s="25">
        <f>-TRUNC(K$3*J$3*(G$3-H$3*SIN((H79+M$9)*PI()/180)-SQRT(I$3^2-(E$3-F$3-H$3*COS((H79+M$9)*PI()/180))^2))/5)</f>
        <v>-10365</v>
      </c>
      <c r="N79" s="59">
        <f t="shared" si="229"/>
        <v>2.16</v>
      </c>
      <c r="O79" s="60">
        <f t="shared" si="29"/>
        <v>1850</v>
      </c>
      <c r="P79" s="60">
        <f t="shared" si="30"/>
        <v>3475</v>
      </c>
      <c r="Q79" s="60">
        <f t="shared" si="31"/>
        <v>-17350</v>
      </c>
      <c r="R79" s="60">
        <f t="shared" si="32"/>
        <v>-20025</v>
      </c>
      <c r="S79" s="1"/>
      <c r="T79" s="1">
        <f>RStart30!$T$25</f>
        <v>0.04</v>
      </c>
      <c r="U79" s="1"/>
      <c r="V79" s="1">
        <f t="shared" ref="V79:Y79" si="246">(O79-O78)/$T$25</f>
        <v>5624.99999999999</v>
      </c>
      <c r="W79" s="1">
        <f t="shared" si="246"/>
        <v>1250</v>
      </c>
      <c r="X79" s="1">
        <f t="shared" si="246"/>
        <v>-76250</v>
      </c>
      <c r="Y79" s="1">
        <f t="shared" si="246"/>
        <v>-110625</v>
      </c>
      <c r="AA79">
        <f t="shared" ref="AA79:AD79" si="247">V79-V80</f>
        <v>0</v>
      </c>
      <c r="AB79">
        <f t="shared" si="247"/>
        <v>0</v>
      </c>
      <c r="AC79">
        <f t="shared" si="247"/>
        <v>5624.99999999996</v>
      </c>
      <c r="AD79">
        <f t="shared" si="247"/>
        <v>6875</v>
      </c>
      <c r="AF79">
        <f t="shared" ref="AF79:AI79" si="248">AA79-AA80</f>
        <v>1249.99999999999</v>
      </c>
      <c r="AG79">
        <f t="shared" si="248"/>
        <v>0</v>
      </c>
      <c r="AH79">
        <f t="shared" si="248"/>
        <v>3124.99999999996</v>
      </c>
      <c r="AI79">
        <f t="shared" si="248"/>
        <v>-1250</v>
      </c>
      <c r="AK79">
        <f t="shared" ref="AK79:AN79" si="249">AF79-AF80</f>
        <v>3124.99999999998</v>
      </c>
      <c r="AL79">
        <f t="shared" si="249"/>
        <v>-625</v>
      </c>
      <c r="AM79">
        <f t="shared" si="249"/>
        <v>5624.99999999996</v>
      </c>
      <c r="AN79">
        <f t="shared" si="249"/>
        <v>-3125</v>
      </c>
    </row>
    <row r="80" spans="1:40">
      <c r="A80">
        <v>3.79500000000001</v>
      </c>
      <c r="B80">
        <v>10.0157012195122</v>
      </c>
      <c r="C80">
        <v>-31.4611280487805</v>
      </c>
      <c r="D80" s="28">
        <f t="shared" si="28"/>
        <v>2.2</v>
      </c>
      <c r="E80" s="32">
        <f>-E223*180/PI()*RStart30!$B$23</f>
        <v>37.6894143181494</v>
      </c>
      <c r="F80" s="32">
        <f>F223*180/PI()*RStart30!$B$23</f>
        <v>17.9015607309041</v>
      </c>
      <c r="G80" s="32">
        <f>G223*180/PI()*RStart30!$B$23</f>
        <v>-19.0212200718377</v>
      </c>
      <c r="H80" s="32">
        <f>-H223*180/PI()*RStart30!$B$23</f>
        <v>11.0049476212311</v>
      </c>
      <c r="I80" s="58">
        <f t="shared" si="24"/>
        <v>2.2</v>
      </c>
      <c r="J80" s="24">
        <f>-TRUNC(K$3*J$3*(G$3-H$3*SIN((E80+J$9)*PI()/180)-SQRT(I$3^2-(E$3-F$3-H$3*COS((E80+J$9)*PI()/180))^2))/5)</f>
        <v>-61213</v>
      </c>
      <c r="K80" s="24">
        <f>-TRUNC(U$3*T$3*(Q$3-R$3*SIN((F80+K$9)*PI()/180)-SQRT(S$3^2-(O$3-P$3-R$3*COS((F80+K$9)*PI()/180))^2))/5)</f>
        <v>-31869</v>
      </c>
      <c r="L80" s="24">
        <f>-TRUNC(U$3*T$3*(Q$3-R$3*SIN((G80+L$9)*PI()/180)-SQRT(S$3^2-(O$3-P$3-R$3*COS((G80+L$9)*PI()/180))^2))/5)</f>
        <v>26161</v>
      </c>
      <c r="M80" s="25">
        <f>-TRUNC(K$3*J$3*(G$3-H$3*SIN((H80+M$9)*PI()/180)-SQRT(I$3^2-(E$3-F$3-H$3*COS((H80+M$9)*PI()/180))^2))/5)</f>
        <v>-11354</v>
      </c>
      <c r="N80" s="59">
        <f t="shared" si="229"/>
        <v>2.2</v>
      </c>
      <c r="O80" s="60">
        <f t="shared" si="29"/>
        <v>2075</v>
      </c>
      <c r="P80" s="60">
        <f t="shared" si="30"/>
        <v>3525</v>
      </c>
      <c r="Q80" s="60">
        <f t="shared" si="31"/>
        <v>-20625</v>
      </c>
      <c r="R80" s="60">
        <f t="shared" si="32"/>
        <v>-24725</v>
      </c>
      <c r="S80" s="1"/>
      <c r="T80" s="1">
        <f>RStart30!$T$25</f>
        <v>0.04</v>
      </c>
      <c r="U80" s="1"/>
      <c r="V80" s="1">
        <f t="shared" ref="V80:Y80" si="250">(O80-O79)/$T$25</f>
        <v>5624.99999999999</v>
      </c>
      <c r="W80" s="1">
        <f t="shared" si="250"/>
        <v>1250</v>
      </c>
      <c r="X80" s="1">
        <f t="shared" si="250"/>
        <v>-81874.9999999999</v>
      </c>
      <c r="Y80" s="1">
        <f t="shared" si="250"/>
        <v>-117500</v>
      </c>
      <c r="AA80">
        <f t="shared" ref="AA80:AD80" si="251">V80-V81</f>
        <v>-1249.99999999999</v>
      </c>
      <c r="AB80">
        <f t="shared" si="251"/>
        <v>0</v>
      </c>
      <c r="AC80">
        <f t="shared" si="251"/>
        <v>2500</v>
      </c>
      <c r="AD80">
        <f t="shared" si="251"/>
        <v>8125</v>
      </c>
      <c r="AF80">
        <f t="shared" ref="AF80:AI80" si="252">AA80-AA81</f>
        <v>-1874.99999999998</v>
      </c>
      <c r="AG80">
        <f t="shared" si="252"/>
        <v>625</v>
      </c>
      <c r="AH80">
        <f t="shared" si="252"/>
        <v>-2500</v>
      </c>
      <c r="AI80">
        <f t="shared" si="252"/>
        <v>1875</v>
      </c>
      <c r="AK80">
        <f t="shared" ref="AK80:AN80" si="253">AF80-AF81</f>
        <v>-3749.99999999996</v>
      </c>
      <c r="AL80">
        <f t="shared" si="253"/>
        <v>2500</v>
      </c>
      <c r="AM80">
        <f t="shared" si="253"/>
        <v>-5000</v>
      </c>
      <c r="AN80">
        <f t="shared" si="253"/>
        <v>3124.99999999991</v>
      </c>
    </row>
    <row r="81" spans="1:40">
      <c r="A81">
        <v>3.81000000000001</v>
      </c>
      <c r="B81">
        <v>7.56173780487805</v>
      </c>
      <c r="C81">
        <v>-31.8681402439024</v>
      </c>
      <c r="D81" s="28">
        <f t="shared" si="28"/>
        <v>2.24</v>
      </c>
      <c r="E81" s="32">
        <f>-E224*180/PI()*RStart30!$B$23</f>
        <v>37.647952685671</v>
      </c>
      <c r="F81" s="32">
        <f>F224*180/PI()*RStart30!$B$23</f>
        <v>17.8259846183459</v>
      </c>
      <c r="G81" s="32">
        <f>G224*180/PI()*RStart30!$B$23</f>
        <v>-18.1394949771362</v>
      </c>
      <c r="H81" s="32">
        <f>-H224*180/PI()*RStart30!$B$23</f>
        <v>11.8834639803925</v>
      </c>
      <c r="I81" s="58">
        <f t="shared" si="24"/>
        <v>2.24</v>
      </c>
      <c r="J81" s="24">
        <f>-TRUNC(K$3*J$3*(G$3-H$3*SIN((E81+J$9)*PI()/180)-SQRT(I$3^2-(E$3-F$3-H$3*COS((E81+J$9)*PI()/180))^2))/5)</f>
        <v>-61119</v>
      </c>
      <c r="K81" s="24">
        <f>-TRUNC(U$3*T$3*(Q$3-R$3*SIN((F81+K$9)*PI()/180)-SQRT(S$3^2-(O$3-P$3-R$3*COS((F81+K$9)*PI()/180))^2))/5)</f>
        <v>-31726</v>
      </c>
      <c r="L81" s="24">
        <f>-TRUNC(U$3*T$3*(Q$3-R$3*SIN((G81+L$9)*PI()/180)-SQRT(S$3^2-(O$3-P$3-R$3*COS((G81+L$9)*PI()/180))^2))/5)</f>
        <v>25201</v>
      </c>
      <c r="M81" s="25">
        <f>-TRUNC(K$3*J$3*(G$3-H$3*SIN((H81+M$9)*PI()/180)-SQRT(I$3^2-(E$3-F$3-H$3*COS((H81+M$9)*PI()/180))^2))/5)</f>
        <v>-12544</v>
      </c>
      <c r="N81" s="59">
        <f t="shared" si="229"/>
        <v>2.24</v>
      </c>
      <c r="O81" s="60">
        <f t="shared" si="29"/>
        <v>2350</v>
      </c>
      <c r="P81" s="60">
        <f t="shared" si="30"/>
        <v>3575</v>
      </c>
      <c r="Q81" s="60">
        <f t="shared" si="31"/>
        <v>-24000</v>
      </c>
      <c r="R81" s="60">
        <f t="shared" si="32"/>
        <v>-29750</v>
      </c>
      <c r="S81" s="1"/>
      <c r="T81" s="1">
        <f>RStart30!$T$25</f>
        <v>0.04</v>
      </c>
      <c r="U81" s="1"/>
      <c r="V81" s="1">
        <f t="shared" ref="V81:Y81" si="254">(O81-O80)/$T$25</f>
        <v>6874.99999999999</v>
      </c>
      <c r="W81" s="1">
        <f t="shared" si="254"/>
        <v>1250</v>
      </c>
      <c r="X81" s="1">
        <f t="shared" si="254"/>
        <v>-84374.9999999999</v>
      </c>
      <c r="Y81" s="1">
        <f t="shared" si="254"/>
        <v>-125625</v>
      </c>
      <c r="AA81">
        <f t="shared" ref="AA81:AD81" si="255">V81-V82</f>
        <v>624.999999999988</v>
      </c>
      <c r="AB81">
        <f t="shared" si="255"/>
        <v>-625</v>
      </c>
      <c r="AC81">
        <f t="shared" si="255"/>
        <v>5000</v>
      </c>
      <c r="AD81">
        <f t="shared" si="255"/>
        <v>6250</v>
      </c>
      <c r="AF81">
        <f t="shared" ref="AF81:AI81" si="256">AA81-AA82</f>
        <v>1874.99999999998</v>
      </c>
      <c r="AG81">
        <f t="shared" si="256"/>
        <v>-1875</v>
      </c>
      <c r="AH81">
        <f t="shared" si="256"/>
        <v>2500</v>
      </c>
      <c r="AI81">
        <f t="shared" si="256"/>
        <v>-1249.99999999991</v>
      </c>
      <c r="AK81">
        <f t="shared" ref="AK81:AN81" si="257">AF81-AF82</f>
        <v>4374.99999999995</v>
      </c>
      <c r="AL81">
        <f t="shared" si="257"/>
        <v>-4375</v>
      </c>
      <c r="AM81">
        <f t="shared" si="257"/>
        <v>3125.00000000009</v>
      </c>
      <c r="AN81">
        <f t="shared" si="257"/>
        <v>-3749.99999999983</v>
      </c>
    </row>
    <row r="82" spans="1:40">
      <c r="A82">
        <v>3.82500000000001</v>
      </c>
      <c r="B82">
        <v>5.02774390243902</v>
      </c>
      <c r="C82">
        <v>-32.191006097561</v>
      </c>
      <c r="D82" s="28">
        <f t="shared" si="28"/>
        <v>2.28</v>
      </c>
      <c r="E82" s="32">
        <f>-E225*180/PI()*RStart30!$B$23</f>
        <v>37.601795778653</v>
      </c>
      <c r="F82" s="32">
        <f>F225*180/PI()*RStart30!$B$23</f>
        <v>17.7492786330156</v>
      </c>
      <c r="G82" s="32">
        <f>G225*180/PI()*RStart30!$B$23</f>
        <v>-17.1575735442365</v>
      </c>
      <c r="H82" s="32">
        <f>-H225*180/PI()*RStart30!$B$23</f>
        <v>12.8837767282623</v>
      </c>
      <c r="I82" s="58">
        <f t="shared" si="24"/>
        <v>2.28</v>
      </c>
      <c r="J82" s="24">
        <f>-TRUNC(K$3*J$3*(G$3-H$3*SIN((E82+J$9)*PI()/180)-SQRT(I$3^2-(E$3-F$3-H$3*COS((E82+J$9)*PI()/180))^2))/5)</f>
        <v>-61015</v>
      </c>
      <c r="K82" s="24">
        <f>-TRUNC(U$3*T$3*(Q$3-R$3*SIN((F82+K$9)*PI()/180)-SQRT(S$3^2-(O$3-P$3-R$3*COS((F82+K$9)*PI()/180))^2))/5)</f>
        <v>-31580</v>
      </c>
      <c r="L82" s="24">
        <f>-TRUNC(U$3*T$3*(Q$3-R$3*SIN((G82+L$9)*PI()/180)-SQRT(S$3^2-(O$3-P$3-R$3*COS((G82+L$9)*PI()/180))^2))/5)</f>
        <v>24098</v>
      </c>
      <c r="M82" s="25">
        <f>-TRUNC(K$3*J$3*(G$3-H$3*SIN((H82+M$9)*PI()/180)-SQRT(I$3^2-(E$3-F$3-H$3*COS((H82+M$9)*PI()/180))^2))/5)</f>
        <v>-13945</v>
      </c>
      <c r="N82" s="59">
        <f t="shared" si="229"/>
        <v>2.28</v>
      </c>
      <c r="O82" s="60">
        <f t="shared" si="29"/>
        <v>2600</v>
      </c>
      <c r="P82" s="60">
        <f t="shared" si="30"/>
        <v>3650</v>
      </c>
      <c r="Q82" s="60">
        <f t="shared" si="31"/>
        <v>-27575</v>
      </c>
      <c r="R82" s="60">
        <f t="shared" si="32"/>
        <v>-35025</v>
      </c>
      <c r="S82" s="1"/>
      <c r="T82" s="1">
        <f>RStart30!$T$25</f>
        <v>0.04</v>
      </c>
      <c r="U82" s="1"/>
      <c r="V82" s="1">
        <f t="shared" ref="V82:Y82" si="258">(O82-O81)/$T$25</f>
        <v>6250</v>
      </c>
      <c r="W82" s="1">
        <f t="shared" si="258"/>
        <v>1875</v>
      </c>
      <c r="X82" s="1">
        <f t="shared" si="258"/>
        <v>-89374.9999999999</v>
      </c>
      <c r="Y82" s="1">
        <f t="shared" si="258"/>
        <v>-131875</v>
      </c>
      <c r="AA82">
        <f t="shared" ref="AA82:AD82" si="259">V82-V83</f>
        <v>-1249.99999999999</v>
      </c>
      <c r="AB82">
        <f t="shared" si="259"/>
        <v>1250</v>
      </c>
      <c r="AC82">
        <f t="shared" si="259"/>
        <v>2500</v>
      </c>
      <c r="AD82">
        <f t="shared" si="259"/>
        <v>7499.99999999991</v>
      </c>
      <c r="AF82">
        <f t="shared" ref="AF82:AI82" si="260">AA82-AA83</f>
        <v>-2499.99999999998</v>
      </c>
      <c r="AG82">
        <f t="shared" si="260"/>
        <v>2500</v>
      </c>
      <c r="AH82">
        <f t="shared" si="260"/>
        <v>-625.000000000087</v>
      </c>
      <c r="AI82">
        <f t="shared" si="260"/>
        <v>2499.99999999991</v>
      </c>
      <c r="AK82">
        <f t="shared" ref="AK82:AN82" si="261">AF82-AF83</f>
        <v>-4999.99999999995</v>
      </c>
      <c r="AL82">
        <f t="shared" si="261"/>
        <v>4375</v>
      </c>
      <c r="AM82">
        <f t="shared" si="261"/>
        <v>-1875.00000000036</v>
      </c>
      <c r="AN82">
        <f t="shared" si="261"/>
        <v>3750.00000000009</v>
      </c>
    </row>
    <row r="83" spans="1:40">
      <c r="A83">
        <v>3.84000000000001</v>
      </c>
      <c r="B83">
        <v>2.45213414634146</v>
      </c>
      <c r="C83">
        <v>-32.4393292682927</v>
      </c>
      <c r="D83" s="28">
        <f t="shared" si="28"/>
        <v>2.32</v>
      </c>
      <c r="E83" s="32">
        <f>-E226*180/PI()*RStart30!$B$23</f>
        <v>37.5507952583224</v>
      </c>
      <c r="F83" s="32">
        <f>F226*180/PI()*RStart30!$B$23</f>
        <v>17.6713687487662</v>
      </c>
      <c r="G83" s="32">
        <f>G226*180/PI()*RStart30!$B$23</f>
        <v>-16.0792937882251</v>
      </c>
      <c r="H83" s="32">
        <f>-H226*180/PI()*RStart30!$B$23</f>
        <v>14.001870118246</v>
      </c>
      <c r="I83" s="58">
        <f t="shared" si="24"/>
        <v>2.32</v>
      </c>
      <c r="J83" s="24">
        <f>-TRUNC(K$3*J$3*(G$3-H$3*SIN((E83+J$9)*PI()/180)-SQRT(I$3^2-(E$3-F$3-H$3*COS((E83+J$9)*PI()/180))^2))/5)</f>
        <v>-60899</v>
      </c>
      <c r="K83" s="24">
        <f>-TRUNC(U$3*T$3*(Q$3-R$3*SIN((F83+K$9)*PI()/180)-SQRT(S$3^2-(O$3-P$3-R$3*COS((F83+K$9)*PI()/180))^2))/5)</f>
        <v>-31433</v>
      </c>
      <c r="L83" s="24">
        <f>-TRUNC(U$3*T$3*(Q$3-R$3*SIN((G83+L$9)*PI()/180)-SQRT(S$3^2-(O$3-P$3-R$3*COS((G83+L$9)*PI()/180))^2))/5)</f>
        <v>22848</v>
      </c>
      <c r="M83" s="25">
        <f>-TRUNC(K$3*J$3*(G$3-H$3*SIN((H83+M$9)*PI()/180)-SQRT(I$3^2-(E$3-F$3-H$3*COS((H83+M$9)*PI()/180))^2))/5)</f>
        <v>-15569</v>
      </c>
      <c r="N83" s="59">
        <f t="shared" si="229"/>
        <v>2.32</v>
      </c>
      <c r="O83" s="60">
        <f t="shared" si="29"/>
        <v>2900</v>
      </c>
      <c r="P83" s="60">
        <f t="shared" si="30"/>
        <v>3675</v>
      </c>
      <c r="Q83" s="60">
        <f t="shared" si="31"/>
        <v>-31250</v>
      </c>
      <c r="R83" s="60">
        <f t="shared" si="32"/>
        <v>-40600</v>
      </c>
      <c r="S83" s="1"/>
      <c r="T83" s="1">
        <f>RStart30!$T$25</f>
        <v>0.04</v>
      </c>
      <c r="U83" s="1"/>
      <c r="V83" s="1">
        <f t="shared" ref="V83:Y83" si="262">(O83-O82)/$T$25</f>
        <v>7499.99999999999</v>
      </c>
      <c r="W83" s="1">
        <f t="shared" si="262"/>
        <v>625</v>
      </c>
      <c r="X83" s="1">
        <f t="shared" si="262"/>
        <v>-91874.9999999999</v>
      </c>
      <c r="Y83" s="1">
        <f t="shared" si="262"/>
        <v>-139375</v>
      </c>
      <c r="AA83">
        <f t="shared" ref="AA83:AD83" si="263">V83-V84</f>
        <v>1249.99999999999</v>
      </c>
      <c r="AB83">
        <f t="shared" si="263"/>
        <v>-1250</v>
      </c>
      <c r="AC83">
        <f t="shared" si="263"/>
        <v>3125.00000000009</v>
      </c>
      <c r="AD83">
        <f t="shared" si="263"/>
        <v>5000</v>
      </c>
      <c r="AF83">
        <f t="shared" ref="AF83:AI83" si="264">AA83-AA84</f>
        <v>2499.99999999998</v>
      </c>
      <c r="AG83">
        <f t="shared" si="264"/>
        <v>-1875</v>
      </c>
      <c r="AH83">
        <f t="shared" si="264"/>
        <v>1250.00000000028</v>
      </c>
      <c r="AI83">
        <f t="shared" si="264"/>
        <v>-1250.00000000017</v>
      </c>
      <c r="AK83">
        <f t="shared" ref="AK83:AN83" si="265">AF83-AF84</f>
        <v>3749.99999999995</v>
      </c>
      <c r="AL83">
        <f t="shared" si="265"/>
        <v>-2499.99999999999</v>
      </c>
      <c r="AM83">
        <f t="shared" si="265"/>
        <v>6.54836185276508e-10</v>
      </c>
      <c r="AN83">
        <f t="shared" si="265"/>
        <v>-5625.00000000052</v>
      </c>
    </row>
    <row r="84" spans="1:40">
      <c r="A84">
        <v>3.85500000000001</v>
      </c>
      <c r="B84">
        <v>-0.139939024390248</v>
      </c>
      <c r="C84">
        <v>-32.6167682926829</v>
      </c>
      <c r="D84" s="28">
        <f t="shared" si="28"/>
        <v>2.36</v>
      </c>
      <c r="E84" s="32">
        <f>-E227*180/PI()*RStart30!$B$23</f>
        <v>37.4948178546959</v>
      </c>
      <c r="F84" s="32">
        <f>F227*180/PI()*RStart30!$B$23</f>
        <v>17.5921807102674</v>
      </c>
      <c r="G84" s="32">
        <f>G227*180/PI()*RStart30!$B$23</f>
        <v>-14.9092909376646</v>
      </c>
      <c r="H84" s="32">
        <f>-H227*180/PI()*RStart30!$B$23</f>
        <v>15.2327605634415</v>
      </c>
      <c r="I84" s="58">
        <f t="shared" si="24"/>
        <v>2.36</v>
      </c>
      <c r="J84" s="24">
        <f>-TRUNC(K$3*J$3*(G$3-H$3*SIN((E84+J$9)*PI()/180)-SQRT(I$3^2-(E$3-F$3-H$3*COS((E84+J$9)*PI()/180))^2))/5)</f>
        <v>-60773</v>
      </c>
      <c r="K84" s="24">
        <f>-TRUNC(U$3*T$3*(Q$3-R$3*SIN((F84+K$9)*PI()/180)-SQRT(S$3^2-(O$3-P$3-R$3*COS((F84+K$9)*PI()/180))^2))/5)</f>
        <v>-31283</v>
      </c>
      <c r="L84" s="24">
        <f>-TRUNC(U$3*T$3*(Q$3-R$3*SIN((G84+L$9)*PI()/180)-SQRT(S$3^2-(O$3-P$3-R$3*COS((G84+L$9)*PI()/180))^2))/5)</f>
        <v>21446</v>
      </c>
      <c r="M84" s="25">
        <f>-TRUNC(K$3*J$3*(G$3-H$3*SIN((H84+M$9)*PI()/180)-SQRT(I$3^2-(E$3-F$3-H$3*COS((H84+M$9)*PI()/180))^2))/5)</f>
        <v>-17424</v>
      </c>
      <c r="N84" s="59">
        <f t="shared" si="229"/>
        <v>2.36</v>
      </c>
      <c r="O84" s="60">
        <f t="shared" si="29"/>
        <v>3150</v>
      </c>
      <c r="P84" s="60">
        <f t="shared" si="30"/>
        <v>3750</v>
      </c>
      <c r="Q84" s="60">
        <f t="shared" si="31"/>
        <v>-35050</v>
      </c>
      <c r="R84" s="60">
        <f t="shared" si="32"/>
        <v>-46375</v>
      </c>
      <c r="S84" s="1"/>
      <c r="T84" s="1">
        <f>RStart30!$T$25</f>
        <v>0.04</v>
      </c>
      <c r="U84" s="1"/>
      <c r="V84" s="1">
        <f t="shared" ref="V84:Y84" si="266">(O84-O83)/$T$25</f>
        <v>6250</v>
      </c>
      <c r="W84" s="1">
        <f t="shared" si="266"/>
        <v>1875</v>
      </c>
      <c r="X84" s="1">
        <f t="shared" si="266"/>
        <v>-95000</v>
      </c>
      <c r="Y84" s="1">
        <f t="shared" si="266"/>
        <v>-144375</v>
      </c>
      <c r="AA84">
        <f t="shared" ref="AA84:AD84" si="267">V84-V85</f>
        <v>-1249.99999999999</v>
      </c>
      <c r="AB84">
        <f t="shared" si="267"/>
        <v>625</v>
      </c>
      <c r="AC84">
        <f t="shared" si="267"/>
        <v>1874.99999999981</v>
      </c>
      <c r="AD84">
        <f t="shared" si="267"/>
        <v>6250.00000000017</v>
      </c>
      <c r="AF84">
        <f t="shared" ref="AF84:AI84" si="268">AA84-AA85</f>
        <v>-1249.99999999998</v>
      </c>
      <c r="AG84">
        <f t="shared" si="268"/>
        <v>624.999999999989</v>
      </c>
      <c r="AH84">
        <f t="shared" si="268"/>
        <v>1249.99999999962</v>
      </c>
      <c r="AI84">
        <f t="shared" si="268"/>
        <v>4375.00000000035</v>
      </c>
      <c r="AK84">
        <f t="shared" ref="AK84:AN84" si="269">AF84-AF85</f>
        <v>-624.999999999953</v>
      </c>
      <c r="AL84">
        <f t="shared" si="269"/>
        <v>-625.000000000034</v>
      </c>
      <c r="AM84">
        <f t="shared" si="269"/>
        <v>-7.56699591875076e-10</v>
      </c>
      <c r="AN84">
        <f t="shared" si="269"/>
        <v>5000.00000000052</v>
      </c>
    </row>
    <row r="85" spans="4:40">
      <c r="D85" s="28">
        <f t="shared" si="28"/>
        <v>2.4</v>
      </c>
      <c r="E85" s="32">
        <f>-E228*180/PI()*RStart30!$B$23</f>
        <v>37.4337447363268</v>
      </c>
      <c r="F85" s="32">
        <f>F228*180/PI()*RStart30!$B$23</f>
        <v>17.5116406059636</v>
      </c>
      <c r="G85" s="32">
        <f>G228*180/PI()*RStart30!$B$23</f>
        <v>-13.6529319455178</v>
      </c>
      <c r="H85" s="32">
        <f>-H228*180/PI()*RStart30!$B$23</f>
        <v>16.5705633862223</v>
      </c>
      <c r="I85" s="58">
        <f t="shared" si="24"/>
        <v>2.4</v>
      </c>
      <c r="J85" s="24">
        <f>-TRUNC(K$3*J$3*(G$3-H$3*SIN((E85+J$9)*PI()/180)-SQRT(I$3^2-(E$3-F$3-H$3*COS((E85+J$9)*PI()/180))^2))/5)</f>
        <v>-60635</v>
      </c>
      <c r="K85" s="24">
        <f>-TRUNC(U$3*T$3*(Q$3-R$3*SIN((F85+K$9)*PI()/180)-SQRT(S$3^2-(O$3-P$3-R$3*COS((F85+K$9)*PI()/180))^2))/5)</f>
        <v>-31131</v>
      </c>
      <c r="L85" s="24">
        <f>-TRUNC(U$3*T$3*(Q$3-R$3*SIN((G85+L$9)*PI()/180)-SQRT(S$3^2-(O$3-P$3-R$3*COS((G85+L$9)*PI()/180))^2))/5)</f>
        <v>19889</v>
      </c>
      <c r="M85" s="25">
        <f>-TRUNC(K$3*J$3*(G$3-H$3*SIN((H85+M$9)*PI()/180)-SQRT(I$3^2-(E$3-F$3-H$3*COS((H85+M$9)*PI()/180))^2))/5)</f>
        <v>-19520</v>
      </c>
      <c r="N85" s="59">
        <f t="shared" si="229"/>
        <v>2.4</v>
      </c>
      <c r="O85" s="60">
        <f t="shared" si="29"/>
        <v>3450</v>
      </c>
      <c r="P85" s="60">
        <f t="shared" si="30"/>
        <v>3800</v>
      </c>
      <c r="Q85" s="60">
        <f t="shared" si="31"/>
        <v>-38925</v>
      </c>
      <c r="R85" s="60">
        <f t="shared" si="32"/>
        <v>-52400</v>
      </c>
      <c r="T85" s="1">
        <f>RStart30!$T$25</f>
        <v>0.04</v>
      </c>
      <c r="V85" s="1">
        <f t="shared" ref="V85:Y85" si="270">(O85-O84)/$T$25</f>
        <v>7499.99999999999</v>
      </c>
      <c r="W85" s="1">
        <f t="shared" si="270"/>
        <v>1250</v>
      </c>
      <c r="X85" s="1">
        <f t="shared" si="270"/>
        <v>-96874.9999999998</v>
      </c>
      <c r="Y85" s="1">
        <f t="shared" si="270"/>
        <v>-150625</v>
      </c>
      <c r="AA85">
        <f t="shared" ref="AA85:AD85" si="271">V85-V86</f>
        <v>-1.18234311230481e-11</v>
      </c>
      <c r="AB85">
        <f t="shared" si="271"/>
        <v>1.13686837721616e-11</v>
      </c>
      <c r="AC85">
        <f t="shared" si="271"/>
        <v>625.000000000189</v>
      </c>
      <c r="AD85">
        <f t="shared" si="271"/>
        <v>1874.99999999983</v>
      </c>
      <c r="AF85">
        <f t="shared" ref="AF85:AI85" si="272">AA85-AA86</f>
        <v>-625.000000000024</v>
      </c>
      <c r="AG85">
        <f t="shared" si="272"/>
        <v>1250.00000000002</v>
      </c>
      <c r="AH85">
        <f t="shared" si="272"/>
        <v>1250.00000000038</v>
      </c>
      <c r="AI85">
        <f t="shared" si="272"/>
        <v>-625.000000000175</v>
      </c>
      <c r="AK85">
        <f t="shared" ref="AK85:AN85" si="273">AF85-AF86</f>
        <v>-2500.00000000005</v>
      </c>
      <c r="AL85">
        <f t="shared" si="273"/>
        <v>3125.00000000003</v>
      </c>
      <c r="AM85">
        <f t="shared" si="273"/>
        <v>625.000000000757</v>
      </c>
      <c r="AN85">
        <f t="shared" si="273"/>
        <v>-4375</v>
      </c>
    </row>
    <row r="86" spans="4:40">
      <c r="D86" s="28">
        <f t="shared" si="28"/>
        <v>2.44</v>
      </c>
      <c r="E86" s="32">
        <f>-E229*180/PI()*RStart30!$B$23</f>
        <v>37.3674713957134</v>
      </c>
      <c r="F86" s="32">
        <f>F229*180/PI()*RStart30!$B$23</f>
        <v>17.4296746388909</v>
      </c>
      <c r="G86" s="32">
        <f>G229*180/PI()*RStart30!$B$23</f>
        <v>-12.3162501719589</v>
      </c>
      <c r="H86" s="32">
        <f>-H229*180/PI()*RStart30!$B$23</f>
        <v>18.0085595678208</v>
      </c>
      <c r="I86" s="58">
        <f t="shared" si="24"/>
        <v>2.44</v>
      </c>
      <c r="J86" s="24">
        <f>-TRUNC(K$3*J$3*(G$3-H$3*SIN((E86+J$9)*PI()/180)-SQRT(I$3^2-(E$3-F$3-H$3*COS((E86+J$9)*PI()/180))^2))/5)</f>
        <v>-60485</v>
      </c>
      <c r="K86" s="24">
        <f>-TRUNC(U$3*T$3*(Q$3-R$3*SIN((F86+K$9)*PI()/180)-SQRT(S$3^2-(O$3-P$3-R$3*COS((F86+K$9)*PI()/180))^2))/5)</f>
        <v>-30977</v>
      </c>
      <c r="L86" s="24">
        <f>-TRUNC(U$3*T$3*(Q$3-R$3*SIN((G86+L$9)*PI()/180)-SQRT(S$3^2-(O$3-P$3-R$3*COS((G86+L$9)*PI()/180))^2))/5)</f>
        <v>18176</v>
      </c>
      <c r="M86" s="25">
        <f>-TRUNC(K$3*J$3*(G$3-H$3*SIN((H86+M$9)*PI()/180)-SQRT(I$3^2-(E$3-F$3-H$3*COS((H86+M$9)*PI()/180))^2))/5)</f>
        <v>-21860</v>
      </c>
      <c r="N86" s="59">
        <f t="shared" si="229"/>
        <v>2.44</v>
      </c>
      <c r="O86" s="60">
        <f t="shared" si="29"/>
        <v>3750</v>
      </c>
      <c r="P86" s="60">
        <f t="shared" si="30"/>
        <v>3850</v>
      </c>
      <c r="Q86" s="60">
        <f t="shared" si="31"/>
        <v>-42825</v>
      </c>
      <c r="R86" s="60">
        <f t="shared" si="32"/>
        <v>-58499.9999999999</v>
      </c>
      <c r="T86" s="1">
        <f>RStart30!$T$25</f>
        <v>0.04</v>
      </c>
      <c r="V86" s="1">
        <f t="shared" ref="V86:Y86" si="274">(O86-O85)/$T$25</f>
        <v>7500</v>
      </c>
      <c r="W86" s="1">
        <f t="shared" si="274"/>
        <v>1249.99999999999</v>
      </c>
      <c r="X86" s="1">
        <f t="shared" si="274"/>
        <v>-97500</v>
      </c>
      <c r="Y86" s="1">
        <f t="shared" si="274"/>
        <v>-152500</v>
      </c>
      <c r="AA86">
        <f t="shared" ref="AA86:AD86" si="275">V86-V87</f>
        <v>625.000000000012</v>
      </c>
      <c r="AB86">
        <f t="shared" si="275"/>
        <v>-1250.00000000001</v>
      </c>
      <c r="AC86">
        <f t="shared" si="275"/>
        <v>-625.000000000189</v>
      </c>
      <c r="AD86">
        <f t="shared" si="275"/>
        <v>2500</v>
      </c>
      <c r="AF86">
        <f t="shared" ref="AF86:AI86" si="276">AA86-AA87</f>
        <v>1875.00000000002</v>
      </c>
      <c r="AG86">
        <f t="shared" si="276"/>
        <v>-1875.00000000001</v>
      </c>
      <c r="AH86">
        <f t="shared" si="276"/>
        <v>624.999999999622</v>
      </c>
      <c r="AI86">
        <f t="shared" si="276"/>
        <v>3749.99999999983</v>
      </c>
      <c r="AK86">
        <f t="shared" ref="AK86:AN86" si="277">AF86-AF87</f>
        <v>4375.00000000006</v>
      </c>
      <c r="AL86">
        <f t="shared" si="277"/>
        <v>-1875.00000000001</v>
      </c>
      <c r="AM86">
        <f t="shared" si="277"/>
        <v>-1250.00000000076</v>
      </c>
      <c r="AN86">
        <f t="shared" si="277"/>
        <v>1874.99999999927</v>
      </c>
    </row>
    <row r="87" spans="4:40">
      <c r="D87" s="28">
        <f t="shared" si="28"/>
        <v>2.48</v>
      </c>
      <c r="E87" s="32">
        <f>-E230*180/PI()*RStart30!$B$23</f>
        <v>37.2959069617493</v>
      </c>
      <c r="F87" s="32">
        <f>F230*180/PI()*RStart30!$B$23</f>
        <v>17.3462092985641</v>
      </c>
      <c r="G87" s="32">
        <f>G230*180/PI()*RStart30!$B$23</f>
        <v>-10.9058798952977</v>
      </c>
      <c r="H87" s="32">
        <f>-H230*180/PI()*RStart30!$B$23</f>
        <v>19.5392628416858</v>
      </c>
      <c r="I87" s="58">
        <f t="shared" si="24"/>
        <v>2.48</v>
      </c>
      <c r="J87" s="24">
        <f>-TRUNC(K$3*J$3*(G$3-H$3*SIN((E87+J$9)*PI()/180)-SQRT(I$3^2-(E$3-F$3-H$3*COS((E87+J$9)*PI()/180))^2))/5)</f>
        <v>-60324</v>
      </c>
      <c r="K87" s="24">
        <f>-TRUNC(U$3*T$3*(Q$3-R$3*SIN((F87+K$9)*PI()/180)-SQRT(S$3^2-(O$3-P$3-R$3*COS((F87+K$9)*PI()/180))^2))/5)</f>
        <v>-30819</v>
      </c>
      <c r="L87" s="24">
        <f>-TRUNC(U$3*T$3*(Q$3-R$3*SIN((G87+L$9)*PI()/180)-SQRT(S$3^2-(O$3-P$3-R$3*COS((G87+L$9)*PI()/180))^2))/5)</f>
        <v>16308</v>
      </c>
      <c r="M87" s="25">
        <f>-TRUNC(K$3*J$3*(G$3-H$3*SIN((H87+M$9)*PI()/180)-SQRT(I$3^2-(E$3-F$3-H$3*COS((H87+M$9)*PI()/180))^2))/5)</f>
        <v>-24448</v>
      </c>
      <c r="N87" s="59">
        <f t="shared" si="229"/>
        <v>2.48</v>
      </c>
      <c r="O87" s="60">
        <f t="shared" si="29"/>
        <v>4025</v>
      </c>
      <c r="P87" s="60">
        <f t="shared" si="30"/>
        <v>3950</v>
      </c>
      <c r="Q87" s="60">
        <f t="shared" si="31"/>
        <v>-46700</v>
      </c>
      <c r="R87" s="60">
        <f t="shared" si="32"/>
        <v>-64699.9999999999</v>
      </c>
      <c r="T87" s="1">
        <f>RStart30!$T$25</f>
        <v>0.04</v>
      </c>
      <c r="V87" s="1">
        <f t="shared" ref="V87:Y87" si="278">(O87-O86)/$T$25</f>
        <v>6874.99999999999</v>
      </c>
      <c r="W87" s="1">
        <f t="shared" si="278"/>
        <v>2500</v>
      </c>
      <c r="X87" s="1">
        <f t="shared" si="278"/>
        <v>-96874.9999999998</v>
      </c>
      <c r="Y87" s="1">
        <f t="shared" si="278"/>
        <v>-155000</v>
      </c>
      <c r="AA87">
        <f t="shared" ref="AA87:AD87" si="279">V87-V88</f>
        <v>-1250.00000000001</v>
      </c>
      <c r="AB87">
        <f t="shared" si="279"/>
        <v>625</v>
      </c>
      <c r="AC87">
        <f t="shared" si="279"/>
        <v>-1249.99999999981</v>
      </c>
      <c r="AD87">
        <f t="shared" si="279"/>
        <v>-1249.99999999983</v>
      </c>
      <c r="AF87">
        <f t="shared" ref="AF87:AI87" si="280">AA87-AA88</f>
        <v>-2500.00000000003</v>
      </c>
      <c r="AG87">
        <f t="shared" si="280"/>
        <v>0</v>
      </c>
      <c r="AH87">
        <f t="shared" si="280"/>
        <v>1875.00000000038</v>
      </c>
      <c r="AI87">
        <f t="shared" si="280"/>
        <v>1875.00000000055</v>
      </c>
      <c r="AK87">
        <f t="shared" ref="AK87:AN87" si="281">AF87-AF88</f>
        <v>-5000.00000000008</v>
      </c>
      <c r="AL87">
        <f t="shared" si="281"/>
        <v>-1875</v>
      </c>
      <c r="AM87">
        <f t="shared" si="281"/>
        <v>625.000000000757</v>
      </c>
      <c r="AN87">
        <f t="shared" si="281"/>
        <v>-624.99999999869</v>
      </c>
    </row>
    <row r="88" spans="4:40">
      <c r="D88" s="28">
        <f t="shared" si="28"/>
        <v>2.52</v>
      </c>
      <c r="E88" s="32">
        <f>-E231*180/PI()*RStart30!$B$23</f>
        <v>37.2189740278364</v>
      </c>
      <c r="F88" s="32">
        <f>F231*180/PI()*RStart30!$B$23</f>
        <v>17.2611713036813</v>
      </c>
      <c r="G88" s="32">
        <f>G231*180/PI()*RStart30!$B$23</f>
        <v>-9.42899093749531</v>
      </c>
      <c r="H88" s="32">
        <f>-H231*180/PI()*RStart30!$B$23</f>
        <v>21.1544864430657</v>
      </c>
      <c r="I88" s="58">
        <f t="shared" si="24"/>
        <v>2.52</v>
      </c>
      <c r="J88" s="24">
        <f>-TRUNC(K$3*J$3*(G$3-H$3*SIN((E88+J$9)*PI()/180)-SQRT(I$3^2-(E$3-F$3-H$3*COS((E88+J$9)*PI()/180))^2))/5)</f>
        <v>-60150</v>
      </c>
      <c r="K88" s="24">
        <f>-TRUNC(U$3*T$3*(Q$3-R$3*SIN((F88+K$9)*PI()/180)-SQRT(S$3^2-(O$3-P$3-R$3*COS((F88+K$9)*PI()/180))^2))/5)</f>
        <v>-30658</v>
      </c>
      <c r="L88" s="24">
        <f>-TRUNC(U$3*T$3*(Q$3-R$3*SIN((G88+L$9)*PI()/180)-SQRT(S$3^2-(O$3-P$3-R$3*COS((G88+L$9)*PI()/180))^2))/5)</f>
        <v>14287</v>
      </c>
      <c r="M88" s="25">
        <f>-TRUNC(K$3*J$3*(G$3-H$3*SIN((H88+M$9)*PI()/180)-SQRT(I$3^2-(E$3-F$3-H$3*COS((H88+M$9)*PI()/180))^2))/5)</f>
        <v>-27282</v>
      </c>
      <c r="N88" s="59">
        <f t="shared" si="229"/>
        <v>2.52</v>
      </c>
      <c r="O88" s="60">
        <f t="shared" si="29"/>
        <v>4350</v>
      </c>
      <c r="P88" s="60">
        <f t="shared" si="30"/>
        <v>4025</v>
      </c>
      <c r="Q88" s="60">
        <f t="shared" si="31"/>
        <v>-50525</v>
      </c>
      <c r="R88" s="60">
        <f t="shared" si="32"/>
        <v>-70849.9999999999</v>
      </c>
      <c r="T88" s="1">
        <f>RStart30!$T$25</f>
        <v>0.04</v>
      </c>
      <c r="V88" s="1">
        <f t="shared" ref="V88:Y88" si="282">(O88-O87)/$T$25</f>
        <v>8125</v>
      </c>
      <c r="W88" s="1">
        <f t="shared" si="282"/>
        <v>1875</v>
      </c>
      <c r="X88" s="1">
        <f t="shared" si="282"/>
        <v>-95625</v>
      </c>
      <c r="Y88" s="1">
        <f t="shared" si="282"/>
        <v>-153750</v>
      </c>
      <c r="AA88">
        <f t="shared" ref="AA88:AD88" si="283">V88-V89</f>
        <v>1250.00000000002</v>
      </c>
      <c r="AB88">
        <f t="shared" si="283"/>
        <v>625</v>
      </c>
      <c r="AC88">
        <f t="shared" si="283"/>
        <v>-3125.00000000019</v>
      </c>
      <c r="AD88">
        <f t="shared" si="283"/>
        <v>-3125.00000000038</v>
      </c>
      <c r="AF88">
        <f t="shared" ref="AF88:AI88" si="284">AA88-AA89</f>
        <v>2500.00000000005</v>
      </c>
      <c r="AG88">
        <f t="shared" si="284"/>
        <v>1875</v>
      </c>
      <c r="AH88">
        <f t="shared" si="284"/>
        <v>1249.99999999962</v>
      </c>
      <c r="AI88">
        <f t="shared" si="284"/>
        <v>2499.99999999924</v>
      </c>
      <c r="AK88">
        <f t="shared" ref="AK88:AN88" si="285">AF88-AF89</f>
        <v>4375.00000000007</v>
      </c>
      <c r="AL88">
        <f t="shared" si="285"/>
        <v>3750</v>
      </c>
      <c r="AM88">
        <f t="shared" si="285"/>
        <v>-625.000000000568</v>
      </c>
      <c r="AN88">
        <f t="shared" si="285"/>
        <v>-625.000000001135</v>
      </c>
    </row>
    <row r="89" spans="4:40">
      <c r="D89" s="28">
        <f t="shared" si="28"/>
        <v>2.56</v>
      </c>
      <c r="E89" s="32">
        <f>-E232*180/PI()*RStart30!$B$23</f>
        <v>37.1366084227015</v>
      </c>
      <c r="F89" s="32">
        <f>F232*180/PI()*RStart30!$B$23</f>
        <v>17.1744879458981</v>
      </c>
      <c r="G89" s="32">
        <f>G232*180/PI()*RStart30!$B$23</f>
        <v>-7.89322334697497</v>
      </c>
      <c r="H89" s="32">
        <f>-H232*180/PI()*RStart30!$B$23</f>
        <v>22.8454099158876</v>
      </c>
      <c r="I89" s="58">
        <f t="shared" ref="I89:I152" si="286">D89</f>
        <v>2.56</v>
      </c>
      <c r="J89" s="24">
        <f>-TRUNC(K$3*J$3*(G$3-H$3*SIN((E89+J$9)*PI()/180)-SQRT(I$3^2-(E$3-F$3-H$3*COS((E89+J$9)*PI()/180))^2))/5)</f>
        <v>-59965</v>
      </c>
      <c r="K89" s="24">
        <f>-TRUNC(U$3*T$3*(Q$3-R$3*SIN((F89+K$9)*PI()/180)-SQRT(S$3^2-(O$3-P$3-R$3*COS((F89+K$9)*PI()/180))^2))/5)</f>
        <v>-30495</v>
      </c>
      <c r="L89" s="24">
        <f>-TRUNC(U$3*T$3*(Q$3-R$3*SIN((G89+L$9)*PI()/180)-SQRT(S$3^2-(O$3-P$3-R$3*COS((G89+L$9)*PI()/180))^2))/5)</f>
        <v>12118</v>
      </c>
      <c r="M89" s="25">
        <f>-TRUNC(K$3*J$3*(G$3-H$3*SIN((H89+M$9)*PI()/180)-SQRT(I$3^2-(E$3-F$3-H$3*COS((H89+M$9)*PI()/180))^2))/5)</f>
        <v>-30357</v>
      </c>
      <c r="N89" s="59">
        <f t="shared" si="229"/>
        <v>2.56</v>
      </c>
      <c r="O89" s="60">
        <f t="shared" si="29"/>
        <v>4625</v>
      </c>
      <c r="P89" s="60">
        <f t="shared" si="30"/>
        <v>4075</v>
      </c>
      <c r="Q89" s="60">
        <f t="shared" si="31"/>
        <v>-54224.9999999999</v>
      </c>
      <c r="R89" s="60">
        <f t="shared" si="32"/>
        <v>-76874.9999999999</v>
      </c>
      <c r="T89" s="1">
        <f>RStart30!$T$25</f>
        <v>0.04</v>
      </c>
      <c r="V89" s="1">
        <f t="shared" ref="V89:Y89" si="287">(O89-O88)/$T$25</f>
        <v>6874.99999999998</v>
      </c>
      <c r="W89" s="1">
        <f t="shared" si="287"/>
        <v>1250</v>
      </c>
      <c r="X89" s="1">
        <f t="shared" si="287"/>
        <v>-92499.9999999998</v>
      </c>
      <c r="Y89" s="1">
        <f t="shared" si="287"/>
        <v>-150625</v>
      </c>
      <c r="AA89">
        <f t="shared" ref="AA89:AD89" si="288">V89-V90</f>
        <v>-1250.00000000002</v>
      </c>
      <c r="AB89">
        <f t="shared" si="288"/>
        <v>-1250</v>
      </c>
      <c r="AC89">
        <f t="shared" si="288"/>
        <v>-4374.99999999981</v>
      </c>
      <c r="AD89">
        <f t="shared" si="288"/>
        <v>-5624.99999999962</v>
      </c>
      <c r="AF89">
        <f t="shared" ref="AF89:AI89" si="289">AA89-AA90</f>
        <v>-1875.00000000002</v>
      </c>
      <c r="AG89">
        <f t="shared" si="289"/>
        <v>-1875</v>
      </c>
      <c r="AH89">
        <f t="shared" si="289"/>
        <v>1875.00000000019</v>
      </c>
      <c r="AI89">
        <f t="shared" si="289"/>
        <v>3125.00000000038</v>
      </c>
      <c r="AK89">
        <f t="shared" ref="AK89:AN89" si="290">AF89-AF90</f>
        <v>-3125.00000000002</v>
      </c>
      <c r="AL89">
        <f t="shared" si="290"/>
        <v>-2500</v>
      </c>
      <c r="AM89">
        <f t="shared" si="290"/>
        <v>1250</v>
      </c>
      <c r="AN89">
        <f t="shared" si="290"/>
        <v>1250.00000000001</v>
      </c>
    </row>
    <row r="90" spans="4:40">
      <c r="D90" s="28">
        <f t="shared" ref="D90:D153" si="291">D89+T89</f>
        <v>2.6</v>
      </c>
      <c r="E90" s="32">
        <f>-E233*180/PI()*RStart30!$B$23</f>
        <v>37.0487585801433</v>
      </c>
      <c r="F90" s="32">
        <f>F233*180/PI()*RStart30!$B$23</f>
        <v>17.086086917941</v>
      </c>
      <c r="G90" s="32">
        <f>G233*180/PI()*RStart30!$B$23</f>
        <v>-6.30662196684237</v>
      </c>
      <c r="H90" s="32">
        <f>-H233*180/PI()*RStart30!$B$23</f>
        <v>24.6026463207067</v>
      </c>
      <c r="I90" s="58">
        <f t="shared" si="286"/>
        <v>2.6</v>
      </c>
      <c r="J90" s="24">
        <f>-TRUNC(K$3*J$3*(G$3-H$3*SIN((E90+J$9)*PI()/180)-SQRT(I$3^2-(E$3-F$3-H$3*COS((E90+J$9)*PI()/180))^2))/5)</f>
        <v>-59767</v>
      </c>
      <c r="K90" s="24">
        <f>-TRUNC(U$3*T$3*(Q$3-R$3*SIN((F90+K$9)*PI()/180)-SQRT(S$3^2-(O$3-P$3-R$3*COS((F90+K$9)*PI()/180))^2))/5)</f>
        <v>-30328</v>
      </c>
      <c r="L90" s="24">
        <f>-TRUNC(U$3*T$3*(Q$3-R$3*SIN((G90+L$9)*PI()/180)-SQRT(S$3^2-(O$3-P$3-R$3*COS((G90+L$9)*PI()/180))^2))/5)</f>
        <v>9808</v>
      </c>
      <c r="M90" s="25">
        <f>-TRUNC(K$3*J$3*(G$3-H$3*SIN((H90+M$9)*PI()/180)-SQRT(I$3^2-(E$3-F$3-H$3*COS((H90+M$9)*PI()/180))^2))/5)</f>
        <v>-33664</v>
      </c>
      <c r="N90" s="59">
        <f t="shared" si="229"/>
        <v>2.6</v>
      </c>
      <c r="O90" s="60">
        <f t="shared" ref="O90:O153" si="292">(J90-J89)/(I90-I89)</f>
        <v>4950</v>
      </c>
      <c r="P90" s="60">
        <f t="shared" ref="P90:P153" si="293">(K90-K89)/(D90-D89)</f>
        <v>4175</v>
      </c>
      <c r="Q90" s="60">
        <f t="shared" ref="Q90:Q153" si="294">(L90-L89)/(I90-I89)</f>
        <v>-57749.9999999999</v>
      </c>
      <c r="R90" s="60">
        <f t="shared" ref="R90:R153" si="295">(M90-M89)/(I90-I89)</f>
        <v>-82674.9999999999</v>
      </c>
      <c r="T90" s="1">
        <f>RStart30!$T$25</f>
        <v>0.04</v>
      </c>
      <c r="V90" s="1">
        <f t="shared" ref="V90:Y90" si="296">(O90-O89)/$T$25</f>
        <v>8125</v>
      </c>
      <c r="W90" s="1">
        <f t="shared" si="296"/>
        <v>2500</v>
      </c>
      <c r="X90" s="1">
        <f t="shared" si="296"/>
        <v>-88125</v>
      </c>
      <c r="Y90" s="1">
        <f t="shared" si="296"/>
        <v>-145000</v>
      </c>
      <c r="AA90">
        <f t="shared" ref="AA90:AD90" si="297">V90-V91</f>
        <v>625</v>
      </c>
      <c r="AB90">
        <f t="shared" si="297"/>
        <v>625</v>
      </c>
      <c r="AC90">
        <f t="shared" si="297"/>
        <v>-6250</v>
      </c>
      <c r="AD90">
        <f t="shared" si="297"/>
        <v>-8750</v>
      </c>
      <c r="AF90">
        <f t="shared" ref="AF90:AI90" si="298">AA90-AA91</f>
        <v>1250</v>
      </c>
      <c r="AG90">
        <f t="shared" si="298"/>
        <v>625</v>
      </c>
      <c r="AH90">
        <f t="shared" si="298"/>
        <v>625.000000000189</v>
      </c>
      <c r="AI90">
        <f t="shared" si="298"/>
        <v>1875.00000000036</v>
      </c>
      <c r="AK90">
        <f t="shared" ref="AK90:AN90" si="299">AF90-AF91</f>
        <v>3125.00000000002</v>
      </c>
      <c r="AL90">
        <f t="shared" si="299"/>
        <v>0</v>
      </c>
      <c r="AM90">
        <f t="shared" si="299"/>
        <v>-1249.99999999943</v>
      </c>
      <c r="AN90">
        <f t="shared" si="299"/>
        <v>-1874.99999999891</v>
      </c>
    </row>
    <row r="91" spans="4:40">
      <c r="D91" s="28">
        <f t="shared" si="291"/>
        <v>2.64</v>
      </c>
      <c r="E91" s="32">
        <f>-E234*180/PI()*RStart30!$B$23</f>
        <v>36.9553851952569</v>
      </c>
      <c r="F91" s="32">
        <f>F234*180/PI()*RStart30!$B$23</f>
        <v>16.9958965427896</v>
      </c>
      <c r="G91" s="32">
        <f>G234*180/PI()*RStart30!$B$23</f>
        <v>-4.67757111769678</v>
      </c>
      <c r="H91" s="32">
        <f>-H234*180/PI()*RStart30!$B$23</f>
        <v>26.4163087551058</v>
      </c>
      <c r="I91" s="58">
        <f t="shared" si="286"/>
        <v>2.64</v>
      </c>
      <c r="J91" s="24">
        <f>-TRUNC(K$3*J$3*(G$3-H$3*SIN((E91+J$9)*PI()/180)-SQRT(I$3^2-(E$3-F$3-H$3*COS((E91+J$9)*PI()/180))^2))/5)</f>
        <v>-59557</v>
      </c>
      <c r="K91" s="24">
        <f>-TRUNC(U$3*T$3*(Q$3-R$3*SIN((F91+K$9)*PI()/180)-SQRT(S$3^2-(O$3-P$3-R$3*COS((F91+K$9)*PI()/180))^2))/5)</f>
        <v>-30158</v>
      </c>
      <c r="L91" s="24">
        <f>-TRUNC(U$3*T$3*(Q$3-R$3*SIN((G91+L$9)*PI()/180)-SQRT(S$3^2-(O$3-P$3-R$3*COS((G91+L$9)*PI()/180))^2))/5)</f>
        <v>7367</v>
      </c>
      <c r="M91" s="25">
        <f>-TRUNC(K$3*J$3*(G$3-H$3*SIN((H91+M$9)*PI()/180)-SQRT(I$3^2-(E$3-F$3-H$3*COS((H91+M$9)*PI()/180))^2))/5)</f>
        <v>-37189</v>
      </c>
      <c r="N91" s="59">
        <f t="shared" si="229"/>
        <v>2.64</v>
      </c>
      <c r="O91" s="60">
        <f t="shared" si="292"/>
        <v>5250</v>
      </c>
      <c r="P91" s="60">
        <f t="shared" si="293"/>
        <v>4250</v>
      </c>
      <c r="Q91" s="60">
        <f t="shared" si="294"/>
        <v>-61024.9999999999</v>
      </c>
      <c r="R91" s="60">
        <f t="shared" si="295"/>
        <v>-88124.9999999999</v>
      </c>
      <c r="T91" s="1">
        <f>RStart30!$T$25</f>
        <v>0.04</v>
      </c>
      <c r="V91" s="1">
        <f t="shared" ref="V91:Y91" si="300">(O91-O90)/$T$25</f>
        <v>7500</v>
      </c>
      <c r="W91" s="1">
        <f t="shared" si="300"/>
        <v>1875</v>
      </c>
      <c r="X91" s="1">
        <f t="shared" si="300"/>
        <v>-81875</v>
      </c>
      <c r="Y91" s="1">
        <f t="shared" si="300"/>
        <v>-136250</v>
      </c>
      <c r="AA91">
        <f t="shared" ref="AA91:AD91" si="301">V91-V92</f>
        <v>-625</v>
      </c>
      <c r="AB91">
        <f t="shared" si="301"/>
        <v>0</v>
      </c>
      <c r="AC91">
        <f t="shared" si="301"/>
        <v>-6875.00000000019</v>
      </c>
      <c r="AD91">
        <f t="shared" si="301"/>
        <v>-10625.0000000004</v>
      </c>
      <c r="AF91">
        <f t="shared" ref="AF91:AI91" si="302">AA91-AA92</f>
        <v>-1875.00000000002</v>
      </c>
      <c r="AG91">
        <f t="shared" si="302"/>
        <v>625</v>
      </c>
      <c r="AH91">
        <f t="shared" si="302"/>
        <v>1874.99999999962</v>
      </c>
      <c r="AI91">
        <f t="shared" si="302"/>
        <v>3749.99999999927</v>
      </c>
      <c r="AK91">
        <f t="shared" ref="AK91:AN91" si="303">AF91-AF92</f>
        <v>-4375.00000000007</v>
      </c>
      <c r="AL91">
        <f t="shared" si="303"/>
        <v>1250</v>
      </c>
      <c r="AM91">
        <f t="shared" si="303"/>
        <v>-5.67524693906307e-10</v>
      </c>
      <c r="AN91">
        <f t="shared" si="303"/>
        <v>1874.99999999891</v>
      </c>
    </row>
    <row r="92" spans="4:40">
      <c r="D92" s="28">
        <f t="shared" si="291"/>
        <v>2.68</v>
      </c>
      <c r="E92" s="32">
        <f>-E235*180/PI()*RStart30!$B$23</f>
        <v>36.856461052547</v>
      </c>
      <c r="F92" s="32">
        <f>F235*180/PI()*RStart30!$B$23</f>
        <v>16.9038456590859</v>
      </c>
      <c r="G92" s="32">
        <f>G235*180/PI()*RStart30!$B$23</f>
        <v>-3.01472905125932</v>
      </c>
      <c r="H92" s="32">
        <f>-H235*180/PI()*RStart30!$B$23</f>
        <v>28.2760774470537</v>
      </c>
      <c r="I92" s="58">
        <f t="shared" si="286"/>
        <v>2.68</v>
      </c>
      <c r="J92" s="24">
        <f>-TRUNC(K$3*J$3*(G$3-H$3*SIN((E92+J$9)*PI()/180)-SQRT(I$3^2-(E$3-F$3-H$3*COS((E92+J$9)*PI()/180))^2))/5)</f>
        <v>-59334</v>
      </c>
      <c r="K92" s="24">
        <f>-TRUNC(U$3*T$3*(Q$3-R$3*SIN((F92+K$9)*PI()/180)-SQRT(S$3^2-(O$3-P$3-R$3*COS((F92+K$9)*PI()/180))^2))/5)</f>
        <v>-29985</v>
      </c>
      <c r="L92" s="24">
        <f>-TRUNC(U$3*T$3*(Q$3-R$3*SIN((G92+L$9)*PI()/180)-SQRT(S$3^2-(O$3-P$3-R$3*COS((G92+L$9)*PI()/180))^2))/5)</f>
        <v>4806</v>
      </c>
      <c r="M92" s="25">
        <f>-TRUNC(K$3*J$3*(G$3-H$3*SIN((H92+M$9)*PI()/180)-SQRT(I$3^2-(E$3-F$3-H$3*COS((H92+M$9)*PI()/180))^2))/5)</f>
        <v>-40915</v>
      </c>
      <c r="N92" s="59">
        <f t="shared" si="229"/>
        <v>2.68</v>
      </c>
      <c r="O92" s="60">
        <f t="shared" si="292"/>
        <v>5575</v>
      </c>
      <c r="P92" s="60">
        <f t="shared" si="293"/>
        <v>4325</v>
      </c>
      <c r="Q92" s="60">
        <f t="shared" si="294"/>
        <v>-64024.9999999999</v>
      </c>
      <c r="R92" s="60">
        <f t="shared" si="295"/>
        <v>-93149.9999999999</v>
      </c>
      <c r="T92" s="1">
        <f>RStart30!$T$25</f>
        <v>0.04</v>
      </c>
      <c r="V92" s="1">
        <f t="shared" ref="V92:Y92" si="304">(O92-O91)/$T$25</f>
        <v>8125</v>
      </c>
      <c r="W92" s="1">
        <f t="shared" si="304"/>
        <v>1875</v>
      </c>
      <c r="X92" s="1">
        <f t="shared" si="304"/>
        <v>-74999.9999999998</v>
      </c>
      <c r="Y92" s="1">
        <f t="shared" si="304"/>
        <v>-125625</v>
      </c>
      <c r="AA92">
        <f t="shared" ref="AA92:AD92" si="305">V92-V93</f>
        <v>1250.00000000002</v>
      </c>
      <c r="AB92">
        <f t="shared" si="305"/>
        <v>-625</v>
      </c>
      <c r="AC92">
        <f t="shared" si="305"/>
        <v>-8749.99999999981</v>
      </c>
      <c r="AD92">
        <f t="shared" si="305"/>
        <v>-14374.9999999996</v>
      </c>
      <c r="AF92">
        <f t="shared" ref="AF92:AI92" si="306">AA92-AA93</f>
        <v>2500.00000000005</v>
      </c>
      <c r="AG92">
        <f t="shared" si="306"/>
        <v>-625</v>
      </c>
      <c r="AH92">
        <f t="shared" si="306"/>
        <v>1875.00000000019</v>
      </c>
      <c r="AI92">
        <f t="shared" si="306"/>
        <v>1875.00000000036</v>
      </c>
      <c r="AK92">
        <f t="shared" ref="AK92:AN92" si="307">AF92-AF93</f>
        <v>4375.00000000007</v>
      </c>
      <c r="AL92">
        <f t="shared" si="307"/>
        <v>0</v>
      </c>
      <c r="AM92">
        <f t="shared" si="307"/>
        <v>3125.00000000019</v>
      </c>
      <c r="AN92">
        <f t="shared" si="307"/>
        <v>3.63797880709171e-10</v>
      </c>
    </row>
    <row r="93" spans="4:40">
      <c r="D93" s="28">
        <f t="shared" si="291"/>
        <v>2.72</v>
      </c>
      <c r="E93" s="32">
        <f>-E236*180/PI()*RStart30!$B$23</f>
        <v>36.7519706248574</v>
      </c>
      <c r="F93" s="32">
        <f>F236*180/PI()*RStart30!$B$23</f>
        <v>16.8098640222042</v>
      </c>
      <c r="G93" s="32">
        <f>G236*180/PI()*RStart30!$B$23</f>
        <v>-1.32696280507165</v>
      </c>
      <c r="H93" s="32">
        <f>-H236*180/PI()*RStart30!$B$23</f>
        <v>30.1712664471924</v>
      </c>
      <c r="I93" s="58">
        <f t="shared" si="286"/>
        <v>2.72</v>
      </c>
      <c r="J93" s="24">
        <f>-TRUNC(K$3*J$3*(G$3-H$3*SIN((E93+J$9)*PI()/180)-SQRT(I$3^2-(E$3-F$3-H$3*COS((E93+J$9)*PI()/180))^2))/5)</f>
        <v>-59100</v>
      </c>
      <c r="K93" s="24">
        <f>-TRUNC(U$3*T$3*(Q$3-R$3*SIN((F93+K$9)*PI()/180)-SQRT(S$3^2-(O$3-P$3-R$3*COS((F93+K$9)*PI()/180))^2))/5)</f>
        <v>-29808</v>
      </c>
      <c r="L93" s="24">
        <f>-TRUNC(U$3*T$3*(Q$3-R$3*SIN((G93+L$9)*PI()/180)-SQRT(S$3^2-(O$3-P$3-R$3*COS((G93+L$9)*PI()/180))^2))/5)</f>
        <v>2139</v>
      </c>
      <c r="M93" s="25">
        <f>-TRUNC(K$3*J$3*(G$3-H$3*SIN((H93+M$9)*PI()/180)-SQRT(I$3^2-(E$3-F$3-H$3*COS((H93+M$9)*PI()/180))^2))/5)</f>
        <v>-44819</v>
      </c>
      <c r="N93" s="59">
        <f t="shared" si="229"/>
        <v>2.72</v>
      </c>
      <c r="O93" s="60">
        <f t="shared" si="292"/>
        <v>5849.99999999999</v>
      </c>
      <c r="P93" s="60">
        <f t="shared" si="293"/>
        <v>4425</v>
      </c>
      <c r="Q93" s="60">
        <f t="shared" si="294"/>
        <v>-66674.9999999999</v>
      </c>
      <c r="R93" s="60">
        <f t="shared" si="295"/>
        <v>-97599.9999999999</v>
      </c>
      <c r="T93" s="1">
        <f>RStart30!$T$25</f>
        <v>0.04</v>
      </c>
      <c r="V93" s="1">
        <f t="shared" ref="V93:Y93" si="308">(O93-O92)/$T$25</f>
        <v>6874.99999999998</v>
      </c>
      <c r="W93" s="1">
        <f t="shared" si="308"/>
        <v>2500</v>
      </c>
      <c r="X93" s="1">
        <f t="shared" si="308"/>
        <v>-66250</v>
      </c>
      <c r="Y93" s="1">
        <f t="shared" si="308"/>
        <v>-111250</v>
      </c>
      <c r="AA93">
        <f t="shared" ref="AA93:AD93" si="309">V93-V94</f>
        <v>-1250.00000000002</v>
      </c>
      <c r="AB93">
        <f t="shared" si="309"/>
        <v>0</v>
      </c>
      <c r="AC93">
        <f t="shared" si="309"/>
        <v>-10625</v>
      </c>
      <c r="AD93">
        <f t="shared" si="309"/>
        <v>-16250</v>
      </c>
      <c r="AF93">
        <f t="shared" ref="AF93:AI93" si="310">AA93-AA94</f>
        <v>-1875.00000000002</v>
      </c>
      <c r="AG93">
        <f t="shared" si="310"/>
        <v>-625</v>
      </c>
      <c r="AH93">
        <f t="shared" si="310"/>
        <v>-1250</v>
      </c>
      <c r="AI93">
        <f t="shared" si="310"/>
        <v>1875</v>
      </c>
      <c r="AK93">
        <f t="shared" ref="AK93:AN93" si="311">AF93-AF94</f>
        <v>-3125</v>
      </c>
      <c r="AL93">
        <f t="shared" si="311"/>
        <v>-2499.99999999998</v>
      </c>
      <c r="AM93">
        <f t="shared" si="311"/>
        <v>-4375</v>
      </c>
      <c r="AN93">
        <f t="shared" si="311"/>
        <v>624.999999999636</v>
      </c>
    </row>
    <row r="94" spans="4:40">
      <c r="D94" s="28">
        <f t="shared" si="291"/>
        <v>2.76</v>
      </c>
      <c r="E94" s="32">
        <f>-E237*180/PI()*RStart30!$B$23</f>
        <v>36.6419095004132</v>
      </c>
      <c r="F94" s="32">
        <f>F237*180/PI()*RStart30!$B$23</f>
        <v>16.7138820750681</v>
      </c>
      <c r="G94" s="32">
        <f>G237*180/PI()*RStart30!$B$23</f>
        <v>0.376717515763115</v>
      </c>
      <c r="H94" s="32">
        <f>-H237*180/PI()*RStart30!$B$23</f>
        <v>32.0908907794906</v>
      </c>
      <c r="I94" s="58">
        <f t="shared" si="286"/>
        <v>2.76</v>
      </c>
      <c r="J94" s="24">
        <f>-TRUNC(K$3*J$3*(G$3-H$3*SIN((E94+J$9)*PI()/180)-SQRT(I$3^2-(E$3-F$3-H$3*COS((E94+J$9)*PI()/180))^2))/5)</f>
        <v>-58853</v>
      </c>
      <c r="K94" s="24">
        <f>-TRUNC(U$3*T$3*(Q$3-R$3*SIN((F94+K$9)*PI()/180)-SQRT(S$3^2-(O$3-P$3-R$3*COS((F94+K$9)*PI()/180))^2))/5)</f>
        <v>-29627</v>
      </c>
      <c r="L94" s="24">
        <f>-TRUNC(U$3*T$3*(Q$3-R$3*SIN((G94+L$9)*PI()/180)-SQRT(S$3^2-(O$3-P$3-R$3*COS((G94+L$9)*PI()/180))^2))/5)</f>
        <v>-617</v>
      </c>
      <c r="M94" s="25">
        <f>-TRUNC(K$3*J$3*(G$3-H$3*SIN((H94+M$9)*PI()/180)-SQRT(I$3^2-(E$3-F$3-H$3*COS((H94+M$9)*PI()/180))^2))/5)</f>
        <v>-48875</v>
      </c>
      <c r="N94" s="59">
        <f t="shared" si="229"/>
        <v>2.76</v>
      </c>
      <c r="O94" s="60">
        <f t="shared" si="292"/>
        <v>6174.99999999999</v>
      </c>
      <c r="P94" s="60">
        <f t="shared" si="293"/>
        <v>4525</v>
      </c>
      <c r="Q94" s="60">
        <f t="shared" si="294"/>
        <v>-68899.9999999999</v>
      </c>
      <c r="R94" s="60">
        <f t="shared" si="295"/>
        <v>-101400</v>
      </c>
      <c r="T94" s="1">
        <f>RStart30!$T$25</f>
        <v>0.04</v>
      </c>
      <c r="V94" s="1">
        <f t="shared" ref="V94:Y94" si="312">(O94-O93)/$T$25</f>
        <v>8125</v>
      </c>
      <c r="W94" s="1">
        <f t="shared" si="312"/>
        <v>2500</v>
      </c>
      <c r="X94" s="1">
        <f t="shared" si="312"/>
        <v>-55625</v>
      </c>
      <c r="Y94" s="1">
        <f t="shared" si="312"/>
        <v>-95000</v>
      </c>
      <c r="AA94">
        <f t="shared" ref="AA94:AD94" si="313">V94-V95</f>
        <v>625</v>
      </c>
      <c r="AB94">
        <f t="shared" si="313"/>
        <v>625</v>
      </c>
      <c r="AC94">
        <f t="shared" si="313"/>
        <v>-9375</v>
      </c>
      <c r="AD94">
        <f t="shared" si="313"/>
        <v>-18125</v>
      </c>
      <c r="AF94">
        <f t="shared" ref="AF94:AI94" si="314">AA94-AA95</f>
        <v>1249.99999999998</v>
      </c>
      <c r="AG94">
        <f t="shared" si="314"/>
        <v>1874.99999999998</v>
      </c>
      <c r="AH94">
        <f t="shared" si="314"/>
        <v>3125</v>
      </c>
      <c r="AI94">
        <f t="shared" si="314"/>
        <v>1250.00000000036</v>
      </c>
      <c r="AK94">
        <f t="shared" ref="AK94:AN94" si="315">AF94-AF95</f>
        <v>3124.99999999993</v>
      </c>
      <c r="AL94">
        <f t="shared" si="315"/>
        <v>4374.99999999993</v>
      </c>
      <c r="AM94">
        <f t="shared" si="315"/>
        <v>3750</v>
      </c>
      <c r="AN94">
        <f t="shared" si="315"/>
        <v>-1874.99999999891</v>
      </c>
    </row>
    <row r="95" spans="4:40">
      <c r="D95" s="28">
        <f t="shared" si="291"/>
        <v>2.8</v>
      </c>
      <c r="E95" s="32">
        <f>-E238*180/PI()*RStart30!$B$23</f>
        <v>36.5262841536372</v>
      </c>
      <c r="F95" s="32">
        <f>F238*180/PI()*RStart30!$B$23</f>
        <v>16.6158310627422</v>
      </c>
      <c r="G95" s="32">
        <f>G238*180/PI()*RStart30!$B$23</f>
        <v>2.08722376929017</v>
      </c>
      <c r="H95" s="32">
        <f>-H238*180/PI()*RStart30!$B$23</f>
        <v>34.0237331335308</v>
      </c>
      <c r="I95" s="58">
        <f t="shared" si="286"/>
        <v>2.8</v>
      </c>
      <c r="J95" s="24">
        <f>-TRUNC(K$3*J$3*(G$3-H$3*SIN((E95+J$9)*PI()/180)-SQRT(I$3^2-(E$3-F$3-H$3*COS((E95+J$9)*PI()/180))^2))/5)</f>
        <v>-58594</v>
      </c>
      <c r="K95" s="24">
        <f>-TRUNC(U$3*T$3*(Q$3-R$3*SIN((F95+K$9)*PI()/180)-SQRT(S$3^2-(O$3-P$3-R$3*COS((F95+K$9)*PI()/180))^2))/5)</f>
        <v>-29443</v>
      </c>
      <c r="L95" s="24">
        <f>-TRUNC(U$3*T$3*(Q$3-R$3*SIN((G95+L$9)*PI()/180)-SQRT(S$3^2-(O$3-P$3-R$3*COS((G95+L$9)*PI()/180))^2))/5)</f>
        <v>-3447</v>
      </c>
      <c r="M95" s="25">
        <f>-TRUNC(K$3*J$3*(G$3-H$3*SIN((H95+M$9)*PI()/180)-SQRT(I$3^2-(E$3-F$3-H$3*COS((H95+M$9)*PI()/180))^2))/5)</f>
        <v>-53054</v>
      </c>
      <c r="N95" s="59">
        <f t="shared" si="229"/>
        <v>2.8</v>
      </c>
      <c r="O95" s="60">
        <f t="shared" si="292"/>
        <v>6474.99999999999</v>
      </c>
      <c r="P95" s="60">
        <f t="shared" si="293"/>
        <v>4600</v>
      </c>
      <c r="Q95" s="60">
        <f t="shared" si="294"/>
        <v>-70749.9999999999</v>
      </c>
      <c r="R95" s="60">
        <f t="shared" si="295"/>
        <v>-104475</v>
      </c>
      <c r="T95" s="1">
        <f>RStart30!$T$25</f>
        <v>0.04</v>
      </c>
      <c r="V95" s="1">
        <f t="shared" ref="V95:Y95" si="316">(O95-O94)/$T$25</f>
        <v>7500</v>
      </c>
      <c r="W95" s="1">
        <f t="shared" si="316"/>
        <v>1875</v>
      </c>
      <c r="X95" s="1">
        <f t="shared" si="316"/>
        <v>-46250</v>
      </c>
      <c r="Y95" s="1">
        <f t="shared" si="316"/>
        <v>-76875</v>
      </c>
      <c r="AA95">
        <f t="shared" ref="AA95:AD95" si="317">V95-V96</f>
        <v>-624.999999999977</v>
      </c>
      <c r="AB95">
        <f t="shared" si="317"/>
        <v>-1249.99999999998</v>
      </c>
      <c r="AC95">
        <f t="shared" si="317"/>
        <v>-12500</v>
      </c>
      <c r="AD95">
        <f t="shared" si="317"/>
        <v>-19375.0000000004</v>
      </c>
      <c r="AF95">
        <f t="shared" ref="AF95:AI95" si="318">AA95-AA96</f>
        <v>-1874.99999999995</v>
      </c>
      <c r="AG95">
        <f t="shared" si="318"/>
        <v>-2499.99999999995</v>
      </c>
      <c r="AH95">
        <f t="shared" si="318"/>
        <v>-625</v>
      </c>
      <c r="AI95">
        <f t="shared" si="318"/>
        <v>3124.99999999927</v>
      </c>
      <c r="AK95">
        <f t="shared" ref="AK95:AN95" si="319">AF95-AF96</f>
        <v>-3749.99999999993</v>
      </c>
      <c r="AL95">
        <f t="shared" si="319"/>
        <v>-4999.99999999993</v>
      </c>
      <c r="AM95">
        <f t="shared" si="319"/>
        <v>-2500</v>
      </c>
      <c r="AN95">
        <f t="shared" si="319"/>
        <v>4374.99999999891</v>
      </c>
    </row>
    <row r="96" spans="4:40">
      <c r="D96" s="28">
        <f t="shared" si="291"/>
        <v>2.84</v>
      </c>
      <c r="E96" s="32">
        <f>-E239*180/PI()*RStart30!$B$23</f>
        <v>36.4051117159677</v>
      </c>
      <c r="F96" s="32">
        <f>F239*180/PI()*RStart30!$B$23</f>
        <v>16.515643318911</v>
      </c>
      <c r="G96" s="32">
        <f>G239*180/PI()*RStart30!$B$23</f>
        <v>3.79545543766634</v>
      </c>
      <c r="H96" s="32">
        <f>-H239*180/PI()*RStart30!$B$23</f>
        <v>35.9584107286846</v>
      </c>
      <c r="I96" s="58">
        <f t="shared" si="286"/>
        <v>2.84</v>
      </c>
      <c r="J96" s="24">
        <f>-TRUNC(K$3*J$3*(G$3-H$3*SIN((E96+J$9)*PI()/180)-SQRT(I$3^2-(E$3-F$3-H$3*COS((E96+J$9)*PI()/180))^2))/5)</f>
        <v>-58322</v>
      </c>
      <c r="K96" s="24">
        <f>-TRUNC(U$3*T$3*(Q$3-R$3*SIN((F96+K$9)*PI()/180)-SQRT(S$3^2-(O$3-P$3-R$3*COS((F96+K$9)*PI()/180))^2))/5)</f>
        <v>-29254</v>
      </c>
      <c r="L96" s="24">
        <f>-TRUNC(U$3*T$3*(Q$3-R$3*SIN((G96+L$9)*PI()/180)-SQRT(S$3^2-(O$3-P$3-R$3*COS((G96+L$9)*PI()/180))^2))/5)</f>
        <v>-6331</v>
      </c>
      <c r="M96" s="25">
        <f>-TRUNC(K$3*J$3*(G$3-H$3*SIN((H96+M$9)*PI()/180)-SQRT(I$3^2-(E$3-F$3-H$3*COS((H96+M$9)*PI()/180))^2))/5)</f>
        <v>-57325</v>
      </c>
      <c r="N96" s="59">
        <f t="shared" si="229"/>
        <v>2.84</v>
      </c>
      <c r="O96" s="60">
        <f t="shared" si="292"/>
        <v>6799.99999999999</v>
      </c>
      <c r="P96" s="60">
        <f t="shared" si="293"/>
        <v>4725</v>
      </c>
      <c r="Q96" s="60">
        <f t="shared" si="294"/>
        <v>-72099.9999999999</v>
      </c>
      <c r="R96" s="60">
        <f t="shared" si="295"/>
        <v>-106775</v>
      </c>
      <c r="T96" s="1">
        <f>RStart30!$T$25</f>
        <v>0.04</v>
      </c>
      <c r="V96" s="1">
        <f t="shared" ref="V96:Y96" si="320">(O96-O95)/$T$25</f>
        <v>8124.99999999998</v>
      </c>
      <c r="W96" s="1">
        <f t="shared" si="320"/>
        <v>3124.99999999998</v>
      </c>
      <c r="X96" s="1">
        <f t="shared" si="320"/>
        <v>-33750</v>
      </c>
      <c r="Y96" s="1">
        <f t="shared" si="320"/>
        <v>-57499.9999999996</v>
      </c>
      <c r="AA96">
        <f t="shared" ref="AA96:AD96" si="321">V96-V97</f>
        <v>1249.99999999998</v>
      </c>
      <c r="AB96">
        <f t="shared" si="321"/>
        <v>1249.99999999998</v>
      </c>
      <c r="AC96">
        <f t="shared" si="321"/>
        <v>-11875</v>
      </c>
      <c r="AD96">
        <f t="shared" si="321"/>
        <v>-22499.9999999996</v>
      </c>
      <c r="AF96">
        <f t="shared" ref="AF96:AI96" si="322">AA96-AA97</f>
        <v>1874.99999999998</v>
      </c>
      <c r="AG96">
        <f t="shared" si="322"/>
        <v>2499.99999999998</v>
      </c>
      <c r="AH96">
        <f t="shared" si="322"/>
        <v>1875</v>
      </c>
      <c r="AI96">
        <f t="shared" si="322"/>
        <v>-1249.99999999964</v>
      </c>
      <c r="AK96">
        <f t="shared" ref="AK96:AN96" si="323">AF96-AF97</f>
        <v>2499.99999999998</v>
      </c>
      <c r="AL96">
        <f t="shared" si="323"/>
        <v>4374.99999999998</v>
      </c>
      <c r="AM96">
        <f t="shared" si="323"/>
        <v>3750</v>
      </c>
      <c r="AN96">
        <f t="shared" si="323"/>
        <v>-3749.99999999964</v>
      </c>
    </row>
    <row r="97" spans="4:40">
      <c r="D97" s="28">
        <f t="shared" si="291"/>
        <v>2.88</v>
      </c>
      <c r="E97" s="32">
        <f>-E240*180/PI()*RStart30!$B$23</f>
        <v>36.2784192883084</v>
      </c>
      <c r="F97" s="32">
        <f>F240*180/PI()*RStart30!$B$23</f>
        <v>16.413252151287</v>
      </c>
      <c r="G97" s="32">
        <f>G240*180/PI()*RStart30!$B$23</f>
        <v>5.49236482975715</v>
      </c>
      <c r="H97" s="32">
        <f>-H240*180/PI()*RStart30!$B$23</f>
        <v>37.8834422928785</v>
      </c>
      <c r="I97" s="58">
        <f t="shared" si="286"/>
        <v>2.88</v>
      </c>
      <c r="J97" s="24">
        <f>-TRUNC(K$3*J$3*(G$3-H$3*SIN((E97+J$9)*PI()/180)-SQRT(I$3^2-(E$3-F$3-H$3*COS((E97+J$9)*PI()/180))^2))/5)</f>
        <v>-58039</v>
      </c>
      <c r="K97" s="24">
        <f>-TRUNC(U$3*T$3*(Q$3-R$3*SIN((F97+K$9)*PI()/180)-SQRT(S$3^2-(O$3-P$3-R$3*COS((F97+K$9)*PI()/180))^2))/5)</f>
        <v>-29062</v>
      </c>
      <c r="L97" s="24">
        <f>-TRUNC(U$3*T$3*(Q$3-R$3*SIN((G97+L$9)*PI()/180)-SQRT(S$3^2-(O$3-P$3-R$3*COS((G97+L$9)*PI()/180))^2))/5)</f>
        <v>-9250</v>
      </c>
      <c r="M97" s="25">
        <f>-TRUNC(K$3*J$3*(G$3-H$3*SIN((H97+M$9)*PI()/180)-SQRT(I$3^2-(E$3-F$3-H$3*COS((H97+M$9)*PI()/180))^2))/5)</f>
        <v>-61652</v>
      </c>
      <c r="N97" s="59">
        <f t="shared" si="229"/>
        <v>2.88</v>
      </c>
      <c r="O97" s="60">
        <f t="shared" si="292"/>
        <v>7074.99999999999</v>
      </c>
      <c r="P97" s="60">
        <f t="shared" si="293"/>
        <v>4800</v>
      </c>
      <c r="Q97" s="60">
        <f t="shared" si="294"/>
        <v>-72974.9999999999</v>
      </c>
      <c r="R97" s="60">
        <f t="shared" si="295"/>
        <v>-108175</v>
      </c>
      <c r="T97" s="1">
        <f>RStart30!$T$25</f>
        <v>0.04</v>
      </c>
      <c r="V97" s="1">
        <f t="shared" ref="V97:Y97" si="324">(O97-O96)/$T$25</f>
        <v>6875</v>
      </c>
      <c r="W97" s="1">
        <f t="shared" si="324"/>
        <v>1875</v>
      </c>
      <c r="X97" s="1">
        <f t="shared" si="324"/>
        <v>-21875</v>
      </c>
      <c r="Y97" s="1">
        <f t="shared" si="324"/>
        <v>-35000</v>
      </c>
      <c r="AA97">
        <f t="shared" ref="AA97:AD97" si="325">V97-V98</f>
        <v>-625</v>
      </c>
      <c r="AB97">
        <f t="shared" si="325"/>
        <v>-1250</v>
      </c>
      <c r="AC97">
        <f t="shared" si="325"/>
        <v>-13750</v>
      </c>
      <c r="AD97">
        <f t="shared" si="325"/>
        <v>-21250</v>
      </c>
      <c r="AF97">
        <f t="shared" ref="AF97:AI97" si="326">AA97-AA98</f>
        <v>-625</v>
      </c>
      <c r="AG97">
        <f t="shared" si="326"/>
        <v>-1875</v>
      </c>
      <c r="AH97">
        <f t="shared" si="326"/>
        <v>-1875</v>
      </c>
      <c r="AI97">
        <f t="shared" si="326"/>
        <v>2500</v>
      </c>
      <c r="AK97">
        <f t="shared" ref="AK97:AN97" si="327">AF97-AF98</f>
        <v>-624.999999999977</v>
      </c>
      <c r="AL97">
        <f t="shared" si="327"/>
        <v>-2500</v>
      </c>
      <c r="AM97">
        <f t="shared" si="327"/>
        <v>-4375</v>
      </c>
      <c r="AN97">
        <f t="shared" si="327"/>
        <v>3125</v>
      </c>
    </row>
    <row r="98" spans="4:40">
      <c r="D98" s="28">
        <f t="shared" si="291"/>
        <v>2.92</v>
      </c>
      <c r="E98" s="32">
        <f>-E241*180/PI()*RStart30!$B$23</f>
        <v>36.1462439983244</v>
      </c>
      <c r="F98" s="32">
        <f>F241*180/PI()*RStart30!$B$23</f>
        <v>16.3085919562027</v>
      </c>
      <c r="G98" s="32">
        <f>G241*180/PI()*RStart30!$B$23</f>
        <v>7.16902257021282</v>
      </c>
      <c r="H98" s="32">
        <f>-H241*180/PI()*RStart30!$B$23</f>
        <v>39.7873149840645</v>
      </c>
      <c r="I98" s="58">
        <f t="shared" si="286"/>
        <v>2.92</v>
      </c>
      <c r="J98" s="24">
        <f>-TRUNC(K$3*J$3*(G$3-H$3*SIN((E98+J$9)*PI()/180)-SQRT(I$3^2-(E$3-F$3-H$3*COS((E98+J$9)*PI()/180))^2))/5)</f>
        <v>-57744</v>
      </c>
      <c r="K98" s="24">
        <f>-TRUNC(U$3*T$3*(Q$3-R$3*SIN((F98+K$9)*PI()/180)-SQRT(S$3^2-(O$3-P$3-R$3*COS((F98+K$9)*PI()/180))^2))/5)</f>
        <v>-28865</v>
      </c>
      <c r="L98" s="24">
        <f>-TRUNC(U$3*T$3*(Q$3-R$3*SIN((G98+L$9)*PI()/180)-SQRT(S$3^2-(O$3-P$3-R$3*COS((G98+L$9)*PI()/180))^2))/5)</f>
        <v>-12182</v>
      </c>
      <c r="M98" s="25">
        <f>-TRUNC(K$3*J$3*(G$3-H$3*SIN((H98+M$9)*PI()/180)-SQRT(I$3^2-(E$3-F$3-H$3*COS((H98+M$9)*PI()/180))^2))/5)</f>
        <v>-66001</v>
      </c>
      <c r="N98" s="59">
        <f t="shared" si="229"/>
        <v>2.92</v>
      </c>
      <c r="O98" s="60">
        <f t="shared" si="292"/>
        <v>7374.99999999999</v>
      </c>
      <c r="P98" s="60">
        <f t="shared" si="293"/>
        <v>4925</v>
      </c>
      <c r="Q98" s="60">
        <f t="shared" si="294"/>
        <v>-73299.9999999999</v>
      </c>
      <c r="R98" s="60">
        <f t="shared" si="295"/>
        <v>-108725</v>
      </c>
      <c r="T98" s="1">
        <f>RStart30!$T$25</f>
        <v>0.04</v>
      </c>
      <c r="V98" s="1">
        <f t="shared" ref="V98:Y98" si="328">(O98-O97)/$T$25</f>
        <v>7500</v>
      </c>
      <c r="W98" s="1">
        <f t="shared" si="328"/>
        <v>3125</v>
      </c>
      <c r="X98" s="1">
        <f t="shared" si="328"/>
        <v>-8125</v>
      </c>
      <c r="Y98" s="1">
        <f t="shared" si="328"/>
        <v>-13750</v>
      </c>
      <c r="AA98">
        <f t="shared" ref="AA98:AD98" si="329">V98-V99</f>
        <v>0</v>
      </c>
      <c r="AB98">
        <f t="shared" si="329"/>
        <v>625</v>
      </c>
      <c r="AC98">
        <f t="shared" si="329"/>
        <v>-11875</v>
      </c>
      <c r="AD98">
        <f t="shared" si="329"/>
        <v>-23750</v>
      </c>
      <c r="AF98">
        <f t="shared" ref="AF98:AI98" si="330">AA98-AA99</f>
        <v>-2.27373675443232e-11</v>
      </c>
      <c r="AG98">
        <f t="shared" si="330"/>
        <v>625</v>
      </c>
      <c r="AH98">
        <f t="shared" si="330"/>
        <v>2500</v>
      </c>
      <c r="AI98">
        <f t="shared" si="330"/>
        <v>-625</v>
      </c>
      <c r="AK98">
        <f t="shared" ref="AK98:AN98" si="331">AF98-AF99</f>
        <v>624.999999999932</v>
      </c>
      <c r="AL98">
        <f t="shared" si="331"/>
        <v>0</v>
      </c>
      <c r="AM98">
        <f t="shared" si="331"/>
        <v>5000</v>
      </c>
      <c r="AN98">
        <f t="shared" si="331"/>
        <v>3.63797880709171e-10</v>
      </c>
    </row>
    <row r="99" spans="4:40">
      <c r="D99" s="28">
        <f t="shared" si="291"/>
        <v>2.96</v>
      </c>
      <c r="E99" s="32">
        <f>-E242*180/PI()*RStart30!$B$23</f>
        <v>36.0086321410054</v>
      </c>
      <c r="F99" s="32">
        <f>F242*180/PI()*RStart30!$B$23</f>
        <v>16.2015982186104</v>
      </c>
      <c r="G99" s="32">
        <f>G242*180/PI()*RStart30!$B$23</f>
        <v>8.8166829739527</v>
      </c>
      <c r="H99" s="32">
        <f>-H242*180/PI()*RStart30!$B$23</f>
        <v>41.6585510825073</v>
      </c>
      <c r="I99" s="58">
        <f t="shared" si="286"/>
        <v>2.96</v>
      </c>
      <c r="J99" s="24">
        <f>-TRUNC(K$3*J$3*(G$3-H$3*SIN((E99+J$9)*PI()/180)-SQRT(I$3^2-(E$3-F$3-H$3*COS((E99+J$9)*PI()/180))^2))/5)</f>
        <v>-57437</v>
      </c>
      <c r="K99" s="24">
        <f>-TRUNC(U$3*T$3*(Q$3-R$3*SIN((F99+K$9)*PI()/180)-SQRT(S$3^2-(O$3-P$3-R$3*COS((F99+K$9)*PI()/180))^2))/5)</f>
        <v>-28664</v>
      </c>
      <c r="L99" s="24">
        <f>-TRUNC(U$3*T$3*(Q$3-R$3*SIN((G99+L$9)*PI()/180)-SQRT(S$3^2-(O$3-P$3-R$3*COS((G99+L$9)*PI()/180))^2))/5)</f>
        <v>-15108</v>
      </c>
      <c r="M99" s="25">
        <f>-TRUNC(K$3*J$3*(G$3-H$3*SIN((H99+M$9)*PI()/180)-SQRT(I$3^2-(E$3-F$3-H$3*COS((H99+M$9)*PI()/180))^2))/5)</f>
        <v>-70334</v>
      </c>
      <c r="N99" s="59">
        <f t="shared" si="229"/>
        <v>2.96</v>
      </c>
      <c r="O99" s="60">
        <f t="shared" si="292"/>
        <v>7674.99999999999</v>
      </c>
      <c r="P99" s="60">
        <f t="shared" si="293"/>
        <v>5025</v>
      </c>
      <c r="Q99" s="60">
        <f t="shared" si="294"/>
        <v>-73149.9999999999</v>
      </c>
      <c r="R99" s="60">
        <f t="shared" si="295"/>
        <v>-108325</v>
      </c>
      <c r="T99" s="1">
        <f>RStart30!$T$25</f>
        <v>0.04</v>
      </c>
      <c r="V99" s="1">
        <f t="shared" ref="V99:Y99" si="332">(O99-O98)/$T$25</f>
        <v>7500</v>
      </c>
      <c r="W99" s="1">
        <f t="shared" si="332"/>
        <v>2500</v>
      </c>
      <c r="X99" s="1">
        <f t="shared" si="332"/>
        <v>3750</v>
      </c>
      <c r="Y99" s="1">
        <f t="shared" si="332"/>
        <v>10000</v>
      </c>
      <c r="AA99">
        <f t="shared" ref="AA99:AD99" si="333">V99-V100</f>
        <v>2.27373675443232e-11</v>
      </c>
      <c r="AB99">
        <f t="shared" si="333"/>
        <v>0</v>
      </c>
      <c r="AC99">
        <f t="shared" si="333"/>
        <v>-14375</v>
      </c>
      <c r="AD99">
        <f t="shared" si="333"/>
        <v>-23125</v>
      </c>
      <c r="AF99">
        <f t="shared" ref="AF99:AI99" si="334">AA99-AA100</f>
        <v>-624.999999999955</v>
      </c>
      <c r="AG99">
        <f t="shared" si="334"/>
        <v>625</v>
      </c>
      <c r="AH99">
        <f t="shared" si="334"/>
        <v>-2500</v>
      </c>
      <c r="AI99">
        <f t="shared" si="334"/>
        <v>-625.000000000364</v>
      </c>
      <c r="AK99">
        <f t="shared" ref="AK99:AN99" si="335">AF99-AF100</f>
        <v>-1249.99999999993</v>
      </c>
      <c r="AL99">
        <f t="shared" si="335"/>
        <v>1875</v>
      </c>
      <c r="AM99">
        <f t="shared" si="335"/>
        <v>-3125</v>
      </c>
      <c r="AN99">
        <f t="shared" si="335"/>
        <v>-625.000000001091</v>
      </c>
    </row>
    <row r="100" spans="4:40">
      <c r="D100" s="28">
        <f t="shared" si="291"/>
        <v>3</v>
      </c>
      <c r="E100" s="32">
        <f>-E243*180/PI()*RStart30!$B$23</f>
        <v>35.8656392932578</v>
      </c>
      <c r="F100" s="32">
        <f>F243*180/PI()*RStart30!$B$23</f>
        <v>16.0922078558569</v>
      </c>
      <c r="G100" s="32">
        <f>G243*180/PI()*RStart30!$B$23</f>
        <v>10.4268494206497</v>
      </c>
      <c r="H100" s="32">
        <f>-H243*180/PI()*RStart30!$B$23</f>
        <v>43.4857749695509</v>
      </c>
      <c r="I100" s="58">
        <f t="shared" si="286"/>
        <v>3</v>
      </c>
      <c r="J100" s="24">
        <f>-TRUNC(K$3*J$3*(G$3-H$3*SIN((E100+J$9)*PI()/180)-SQRT(I$3^2-(E$3-F$3-H$3*COS((E100+J$9)*PI()/180))^2))/5)</f>
        <v>-57118</v>
      </c>
      <c r="K100" s="24">
        <f>-TRUNC(U$3*T$3*(Q$3-R$3*SIN((F100+K$9)*PI()/180)-SQRT(S$3^2-(O$3-P$3-R$3*COS((F100+K$9)*PI()/180))^2))/5)</f>
        <v>-28459</v>
      </c>
      <c r="L100" s="24">
        <f>-TRUNC(U$3*T$3*(Q$3-R$3*SIN((G100+L$9)*PI()/180)-SQRT(S$3^2-(O$3-P$3-R$3*COS((G100+L$9)*PI()/180))^2))/5)</f>
        <v>-18005</v>
      </c>
      <c r="M100" s="25">
        <f>-TRUNC(K$3*J$3*(G$3-H$3*SIN((H100+M$9)*PI()/180)-SQRT(I$3^2-(E$3-F$3-H$3*COS((H100+M$9)*PI()/180))^2))/5)</f>
        <v>-74614</v>
      </c>
      <c r="N100" s="59">
        <f t="shared" si="229"/>
        <v>3</v>
      </c>
      <c r="O100" s="60">
        <f t="shared" si="292"/>
        <v>7974.99999999999</v>
      </c>
      <c r="P100" s="60">
        <f t="shared" si="293"/>
        <v>5125</v>
      </c>
      <c r="Q100" s="60">
        <f t="shared" si="294"/>
        <v>-72424.9999999999</v>
      </c>
      <c r="R100" s="60">
        <f t="shared" si="295"/>
        <v>-107000</v>
      </c>
      <c r="T100" s="1">
        <f>RStart30!$T$25</f>
        <v>0.04</v>
      </c>
      <c r="V100" s="1">
        <f t="shared" ref="V100:Y100" si="336">(O100-O99)/$T$25</f>
        <v>7499.99999999998</v>
      </c>
      <c r="W100" s="1">
        <f t="shared" si="336"/>
        <v>2500</v>
      </c>
      <c r="X100" s="1">
        <f t="shared" si="336"/>
        <v>18125</v>
      </c>
      <c r="Y100" s="1">
        <f t="shared" si="336"/>
        <v>33125</v>
      </c>
      <c r="AA100">
        <f t="shared" ref="AA100:AD100" si="337">V100-V101</f>
        <v>624.999999999977</v>
      </c>
      <c r="AB100">
        <f t="shared" si="337"/>
        <v>-625</v>
      </c>
      <c r="AC100">
        <f t="shared" si="337"/>
        <v>-11875</v>
      </c>
      <c r="AD100">
        <f t="shared" si="337"/>
        <v>-22499.9999999996</v>
      </c>
      <c r="AF100">
        <f t="shared" ref="AF100:AI100" si="338">AA100-AA101</f>
        <v>624.999999999977</v>
      </c>
      <c r="AG100">
        <f t="shared" si="338"/>
        <v>-1250</v>
      </c>
      <c r="AH100">
        <f t="shared" si="338"/>
        <v>625</v>
      </c>
      <c r="AI100">
        <f t="shared" si="338"/>
        <v>7.27595761418343e-10</v>
      </c>
      <c r="AK100">
        <f t="shared" ref="AK100:AN100" si="339">AF100-AF101</f>
        <v>624.999999999977</v>
      </c>
      <c r="AL100">
        <f t="shared" si="339"/>
        <v>-2500</v>
      </c>
      <c r="AM100">
        <f t="shared" si="339"/>
        <v>0</v>
      </c>
      <c r="AN100">
        <f t="shared" si="339"/>
        <v>1875.00000000109</v>
      </c>
    </row>
    <row r="101" spans="4:40">
      <c r="D101" s="28">
        <f t="shared" si="291"/>
        <v>3.04</v>
      </c>
      <c r="E101" s="32">
        <f>-E244*180/PI()*RStart30!$B$23</f>
        <v>35.7173295117628</v>
      </c>
      <c r="F101" s="32">
        <f>F244*180/PI()*RStart30!$B$23</f>
        <v>15.9803589312045</v>
      </c>
      <c r="G101" s="32">
        <f>G244*180/PI()*RStart30!$B$23</f>
        <v>11.9913397292146</v>
      </c>
      <c r="H101" s="32">
        <f>-H244*180/PI()*RStart30!$B$23</f>
        <v>45.2577802209761</v>
      </c>
      <c r="I101" s="58">
        <f t="shared" si="286"/>
        <v>3.04</v>
      </c>
      <c r="J101" s="24">
        <f>-TRUNC(K$3*J$3*(G$3-H$3*SIN((E101+J$9)*PI()/180)-SQRT(I$3^2-(E$3-F$3-H$3*COS((E101+J$9)*PI()/180))^2))/5)</f>
        <v>-56788</v>
      </c>
      <c r="K101" s="24">
        <f>-TRUNC(U$3*T$3*(Q$3-R$3*SIN((F101+K$9)*PI()/180)-SQRT(S$3^2-(O$3-P$3-R$3*COS((F101+K$9)*PI()/180))^2))/5)</f>
        <v>-28249</v>
      </c>
      <c r="L101" s="24">
        <f>-TRUNC(U$3*T$3*(Q$3-R$3*SIN((G101+L$9)*PI()/180)-SQRT(S$3^2-(O$3-P$3-R$3*COS((G101+L$9)*PI()/180))^2))/5)</f>
        <v>-20854</v>
      </c>
      <c r="M101" s="25">
        <f>-TRUNC(K$3*J$3*(G$3-H$3*SIN((H101+M$9)*PI()/180)-SQRT(I$3^2-(E$3-F$3-H$3*COS((H101+M$9)*PI()/180))^2))/5)</f>
        <v>-78805</v>
      </c>
      <c r="N101" s="59">
        <f t="shared" si="229"/>
        <v>3.04</v>
      </c>
      <c r="O101" s="60">
        <f t="shared" si="292"/>
        <v>8249.99999999999</v>
      </c>
      <c r="P101" s="60">
        <f t="shared" si="293"/>
        <v>5250</v>
      </c>
      <c r="Q101" s="60">
        <f t="shared" si="294"/>
        <v>-71224.9999999999</v>
      </c>
      <c r="R101" s="60">
        <f t="shared" si="295"/>
        <v>-104775</v>
      </c>
      <c r="T101" s="1">
        <f>RStart30!$T$25</f>
        <v>0.04</v>
      </c>
      <c r="V101" s="1">
        <f t="shared" ref="V101:Y101" si="340">(O101-O100)/$T$25</f>
        <v>6875</v>
      </c>
      <c r="W101" s="1">
        <f t="shared" si="340"/>
        <v>3125</v>
      </c>
      <c r="X101" s="1">
        <f t="shared" si="340"/>
        <v>30000</v>
      </c>
      <c r="Y101" s="1">
        <f t="shared" si="340"/>
        <v>55624.9999999996</v>
      </c>
      <c r="AA101">
        <f t="shared" ref="AA101:AD101" si="341">V101-V102</f>
        <v>0</v>
      </c>
      <c r="AB101">
        <f t="shared" si="341"/>
        <v>625</v>
      </c>
      <c r="AC101">
        <f t="shared" si="341"/>
        <v>-12500</v>
      </c>
      <c r="AD101">
        <f t="shared" si="341"/>
        <v>-22500.0000000004</v>
      </c>
      <c r="AF101">
        <f t="shared" ref="AF101:AI101" si="342">AA101-AA102</f>
        <v>0</v>
      </c>
      <c r="AG101">
        <f t="shared" si="342"/>
        <v>1250</v>
      </c>
      <c r="AH101">
        <f t="shared" si="342"/>
        <v>625</v>
      </c>
      <c r="AI101">
        <f t="shared" si="342"/>
        <v>-1875.00000000036</v>
      </c>
      <c r="AK101">
        <f t="shared" ref="AK101:AN101" si="343">AF101-AF102</f>
        <v>0</v>
      </c>
      <c r="AL101">
        <f t="shared" si="343"/>
        <v>1875</v>
      </c>
      <c r="AM101">
        <f t="shared" si="343"/>
        <v>4375</v>
      </c>
      <c r="AN101">
        <f t="shared" si="343"/>
        <v>-2500.00000000036</v>
      </c>
    </row>
    <row r="102" spans="4:40">
      <c r="D102" s="28">
        <f t="shared" si="291"/>
        <v>3.08</v>
      </c>
      <c r="E102" s="32">
        <f>-E245*180/PI()*RStart30!$B$23</f>
        <v>35.5637753902733</v>
      </c>
      <c r="F102" s="32">
        <f>F245*180/PI()*RStart30!$B$23</f>
        <v>15.8659911121973</v>
      </c>
      <c r="G102" s="32">
        <f>G245*180/PI()*RStart30!$B$23</f>
        <v>13.5023515895765</v>
      </c>
      <c r="H102" s="32">
        <f>-H245*180/PI()*RStart30!$B$23</f>
        <v>46.9635960128091</v>
      </c>
      <c r="I102" s="58">
        <f t="shared" si="286"/>
        <v>3.08</v>
      </c>
      <c r="J102" s="24">
        <f>-TRUNC(K$3*J$3*(G$3-H$3*SIN((E102+J$9)*PI()/180)-SQRT(I$3^2-(E$3-F$3-H$3*COS((E102+J$9)*PI()/180))^2))/5)</f>
        <v>-56447</v>
      </c>
      <c r="K102" s="24">
        <f>-TRUNC(U$3*T$3*(Q$3-R$3*SIN((F102+K$9)*PI()/180)-SQRT(S$3^2-(O$3-P$3-R$3*COS((F102+K$9)*PI()/180))^2))/5)</f>
        <v>-28035</v>
      </c>
      <c r="L102" s="24">
        <f>-TRUNC(U$3*T$3*(Q$3-R$3*SIN((G102+L$9)*PI()/180)-SQRT(S$3^2-(O$3-P$3-R$3*COS((G102+L$9)*PI()/180))^2))/5)</f>
        <v>-23635</v>
      </c>
      <c r="M102" s="25">
        <f>-TRUNC(K$3*J$3*(G$3-H$3*SIN((H102+M$9)*PI()/180)-SQRT(I$3^2-(E$3-F$3-H$3*COS((H102+M$9)*PI()/180))^2))/5)</f>
        <v>-82871</v>
      </c>
      <c r="N102" s="59">
        <f t="shared" si="229"/>
        <v>3.08</v>
      </c>
      <c r="O102" s="60">
        <f t="shared" si="292"/>
        <v>8524.99999999999</v>
      </c>
      <c r="P102" s="60">
        <f t="shared" si="293"/>
        <v>5350</v>
      </c>
      <c r="Q102" s="60">
        <f t="shared" si="294"/>
        <v>-69524.9999999999</v>
      </c>
      <c r="R102" s="60">
        <f t="shared" si="295"/>
        <v>-101650</v>
      </c>
      <c r="T102" s="1">
        <f>RStart30!$T$25</f>
        <v>0.04</v>
      </c>
      <c r="V102" s="1">
        <f t="shared" ref="V102:Y102" si="344">(O102-O101)/$T$25</f>
        <v>6875</v>
      </c>
      <c r="W102" s="1">
        <f t="shared" si="344"/>
        <v>2500</v>
      </c>
      <c r="X102" s="1">
        <f t="shared" si="344"/>
        <v>42500</v>
      </c>
      <c r="Y102" s="1">
        <f t="shared" si="344"/>
        <v>78125</v>
      </c>
      <c r="AA102">
        <f t="shared" ref="AA102:AD102" si="345">V102-V103</f>
        <v>0</v>
      </c>
      <c r="AB102">
        <f t="shared" si="345"/>
        <v>-625</v>
      </c>
      <c r="AC102">
        <f t="shared" si="345"/>
        <v>-13125</v>
      </c>
      <c r="AD102">
        <f t="shared" si="345"/>
        <v>-20625</v>
      </c>
      <c r="AF102">
        <f t="shared" ref="AF102:AI102" si="346">AA102-AA103</f>
        <v>0</v>
      </c>
      <c r="AG102">
        <f t="shared" si="346"/>
        <v>-625</v>
      </c>
      <c r="AH102">
        <f t="shared" si="346"/>
        <v>-3750</v>
      </c>
      <c r="AI102">
        <f t="shared" si="346"/>
        <v>625</v>
      </c>
      <c r="AK102">
        <f t="shared" ref="AK102:AN102" si="347">AF102-AF103</f>
        <v>625.000000000045</v>
      </c>
      <c r="AL102">
        <f t="shared" si="347"/>
        <v>-624.999999999977</v>
      </c>
      <c r="AM102">
        <f t="shared" si="347"/>
        <v>-5625</v>
      </c>
      <c r="AN102">
        <f t="shared" si="347"/>
        <v>3750.00000000038</v>
      </c>
    </row>
    <row r="103" spans="4:40">
      <c r="D103" s="28">
        <f t="shared" si="291"/>
        <v>3.12</v>
      </c>
      <c r="E103" s="32">
        <f>-E246*180/PI()*RStart30!$B$23</f>
        <v>35.4050573720636</v>
      </c>
      <c r="F103" s="32">
        <f>F246*180/PI()*RStart30!$B$23</f>
        <v>15.7490453841825</v>
      </c>
      <c r="G103" s="32">
        <f>G246*180/PI()*RStart30!$B$23</f>
        <v>14.9525277652797</v>
      </c>
      <c r="H103" s="32">
        <f>-H246*180/PI()*RStart30!$B$23</f>
        <v>48.5925545011581</v>
      </c>
      <c r="I103" s="58">
        <f t="shared" si="286"/>
        <v>3.12</v>
      </c>
      <c r="J103" s="24">
        <f>-TRUNC(K$3*J$3*(G$3-H$3*SIN((E103+J$9)*PI()/180)-SQRT(I$3^2-(E$3-F$3-H$3*COS((E103+J$9)*PI()/180))^2))/5)</f>
        <v>-56095</v>
      </c>
      <c r="K103" s="24">
        <f>-TRUNC(U$3*T$3*(Q$3-R$3*SIN((F103+K$9)*PI()/180)-SQRT(S$3^2-(O$3-P$3-R$3*COS((F103+K$9)*PI()/180))^2))/5)</f>
        <v>-27816</v>
      </c>
      <c r="L103" s="24">
        <f>-TRUNC(U$3*T$3*(Q$3-R$3*SIN((G103+L$9)*PI()/180)-SQRT(S$3^2-(O$3-P$3-R$3*COS((G103+L$9)*PI()/180))^2))/5)</f>
        <v>-26327</v>
      </c>
      <c r="M103" s="25">
        <f>-TRUNC(K$3*J$3*(G$3-H$3*SIN((H103+M$9)*PI()/180)-SQRT(I$3^2-(E$3-F$3-H$3*COS((H103+M$9)*PI()/180))^2))/5)</f>
        <v>-86779</v>
      </c>
      <c r="N103" s="59">
        <f t="shared" si="229"/>
        <v>3.12</v>
      </c>
      <c r="O103" s="60">
        <f t="shared" si="292"/>
        <v>8799.99999999999</v>
      </c>
      <c r="P103" s="60">
        <f t="shared" si="293"/>
        <v>5475</v>
      </c>
      <c r="Q103" s="60">
        <f t="shared" si="294"/>
        <v>-67299.9999999999</v>
      </c>
      <c r="R103" s="60">
        <f t="shared" si="295"/>
        <v>-97699.9999999999</v>
      </c>
      <c r="T103" s="1">
        <f>RStart30!$T$25</f>
        <v>0.04</v>
      </c>
      <c r="V103" s="1">
        <f t="shared" ref="V103:Y103" si="348">(O103-O102)/$T$25</f>
        <v>6875</v>
      </c>
      <c r="W103" s="1">
        <f t="shared" si="348"/>
        <v>3125</v>
      </c>
      <c r="X103" s="1">
        <f t="shared" si="348"/>
        <v>55625</v>
      </c>
      <c r="Y103" s="1">
        <f t="shared" si="348"/>
        <v>98750</v>
      </c>
      <c r="AA103">
        <f t="shared" ref="AA103:AD103" si="349">V103-V104</f>
        <v>0</v>
      </c>
      <c r="AB103">
        <f t="shared" si="349"/>
        <v>0</v>
      </c>
      <c r="AC103">
        <f t="shared" si="349"/>
        <v>-9375</v>
      </c>
      <c r="AD103">
        <f t="shared" si="349"/>
        <v>-21250</v>
      </c>
      <c r="AF103">
        <f t="shared" ref="AF103:AI103" si="350">AA103-AA104</f>
        <v>-625.000000000045</v>
      </c>
      <c r="AG103">
        <f t="shared" si="350"/>
        <v>-2.27373675443232e-11</v>
      </c>
      <c r="AH103">
        <f t="shared" si="350"/>
        <v>1875</v>
      </c>
      <c r="AI103">
        <f t="shared" si="350"/>
        <v>-3125.00000000038</v>
      </c>
      <c r="AK103">
        <f t="shared" ref="AK103:AN103" si="351">AF103-AF104</f>
        <v>-1250.00000000014</v>
      </c>
      <c r="AL103">
        <f t="shared" si="351"/>
        <v>624.999999999932</v>
      </c>
      <c r="AM103">
        <f t="shared" si="351"/>
        <v>3750.00000000019</v>
      </c>
      <c r="AN103">
        <f t="shared" si="351"/>
        <v>-1875.00000000114</v>
      </c>
    </row>
    <row r="104" spans="4:40">
      <c r="D104" s="28">
        <f t="shared" si="291"/>
        <v>3.16</v>
      </c>
      <c r="E104" s="32">
        <f>-E247*180/PI()*RStart30!$B$23</f>
        <v>35.241263463451</v>
      </c>
      <c r="F104" s="32">
        <f>F247*180/PI()*RStart30!$B$23</f>
        <v>15.6294642794932</v>
      </c>
      <c r="G104" s="32">
        <f>G247*180/PI()*RStart30!$B$23</f>
        <v>16.3350218690385</v>
      </c>
      <c r="H104" s="32">
        <f>-H247*180/PI()*RStart30!$B$23</f>
        <v>50.1343573999093</v>
      </c>
      <c r="I104" s="58">
        <f t="shared" si="286"/>
        <v>3.16</v>
      </c>
      <c r="J104" s="24">
        <f>-TRUNC(K$3*J$3*(G$3-H$3*SIN((E104+J$9)*PI()/180)-SQRT(I$3^2-(E$3-F$3-H$3*COS((E104+J$9)*PI()/180))^2))/5)</f>
        <v>-55732</v>
      </c>
      <c r="K104" s="24">
        <f>-TRUNC(U$3*T$3*(Q$3-R$3*SIN((F104+K$9)*PI()/180)-SQRT(S$3^2-(O$3-P$3-R$3*COS((F104+K$9)*PI()/180))^2))/5)</f>
        <v>-27592</v>
      </c>
      <c r="L104" s="24">
        <f>-TRUNC(U$3*T$3*(Q$3-R$3*SIN((G104+L$9)*PI()/180)-SQRT(S$3^2-(O$3-P$3-R$3*COS((G104+L$9)*PI()/180))^2))/5)</f>
        <v>-28915</v>
      </c>
      <c r="M104" s="25">
        <f>-TRUNC(K$3*J$3*(G$3-H$3*SIN((H104+M$9)*PI()/180)-SQRT(I$3^2-(E$3-F$3-H$3*COS((H104+M$9)*PI()/180))^2))/5)</f>
        <v>-90495</v>
      </c>
      <c r="N104" s="59">
        <f t="shared" si="229"/>
        <v>3.16</v>
      </c>
      <c r="O104" s="60">
        <f t="shared" si="292"/>
        <v>9074.99999999999</v>
      </c>
      <c r="P104" s="60">
        <f t="shared" si="293"/>
        <v>5600</v>
      </c>
      <c r="Q104" s="60">
        <f t="shared" si="294"/>
        <v>-64699.9999999999</v>
      </c>
      <c r="R104" s="60">
        <f t="shared" si="295"/>
        <v>-92899.9999999999</v>
      </c>
      <c r="T104" s="1">
        <f>RStart30!$T$25</f>
        <v>0.04</v>
      </c>
      <c r="V104" s="1">
        <f t="shared" ref="V104:Y104" si="352">(O104-O103)/$T$25</f>
        <v>6875</v>
      </c>
      <c r="W104" s="1">
        <f t="shared" si="352"/>
        <v>3125</v>
      </c>
      <c r="X104" s="1">
        <f t="shared" si="352"/>
        <v>65000</v>
      </c>
      <c r="Y104" s="1">
        <f t="shared" si="352"/>
        <v>120000</v>
      </c>
      <c r="AA104">
        <f t="shared" ref="AA104:AD104" si="353">V104-V105</f>
        <v>625.000000000045</v>
      </c>
      <c r="AB104">
        <f t="shared" si="353"/>
        <v>2.27373675443232e-11</v>
      </c>
      <c r="AC104">
        <f t="shared" si="353"/>
        <v>-11250</v>
      </c>
      <c r="AD104">
        <f t="shared" si="353"/>
        <v>-18124.9999999996</v>
      </c>
      <c r="AF104">
        <f t="shared" ref="AF104:AI104" si="354">AA104-AA105</f>
        <v>625.000000000091</v>
      </c>
      <c r="AG104">
        <f t="shared" si="354"/>
        <v>-624.999999999955</v>
      </c>
      <c r="AH104">
        <f t="shared" si="354"/>
        <v>-1875.00000000019</v>
      </c>
      <c r="AI104">
        <f t="shared" si="354"/>
        <v>-1249.99999999924</v>
      </c>
      <c r="AK104">
        <f t="shared" ref="AK104:AN104" si="355">AF104-AF105</f>
        <v>625.000000000136</v>
      </c>
      <c r="AL104">
        <f t="shared" si="355"/>
        <v>-2499.99999999993</v>
      </c>
      <c r="AM104">
        <f t="shared" si="355"/>
        <v>-625.000000000568</v>
      </c>
      <c r="AN104">
        <f t="shared" si="355"/>
        <v>-1249.99999999886</v>
      </c>
    </row>
    <row r="105" spans="4:40">
      <c r="D105" s="28">
        <f t="shared" si="291"/>
        <v>3.2</v>
      </c>
      <c r="E105" s="32">
        <f>-E248*180/PI()*RStart30!$B$23</f>
        <v>35.0724890619085</v>
      </c>
      <c r="F105" s="32">
        <f>F248*180/PI()*RStart30!$B$23</f>
        <v>15.5071921066318</v>
      </c>
      <c r="G105" s="32">
        <f>G248*180/PI()*RStart30!$B$23</f>
        <v>17.6435633934474</v>
      </c>
      <c r="H105" s="32">
        <f>-H248*180/PI()*RStart30!$B$23</f>
        <v>51.5791429021969</v>
      </c>
      <c r="I105" s="58">
        <f t="shared" si="286"/>
        <v>3.2</v>
      </c>
      <c r="J105" s="24">
        <f>-TRUNC(K$3*J$3*(G$3-H$3*SIN((E105+J$9)*PI()/180)-SQRT(I$3^2-(E$3-F$3-H$3*COS((E105+J$9)*PI()/180))^2))/5)</f>
        <v>-55359</v>
      </c>
      <c r="K105" s="24">
        <f>-TRUNC(U$3*T$3*(Q$3-R$3*SIN((F105+K$9)*PI()/180)-SQRT(S$3^2-(O$3-P$3-R$3*COS((F105+K$9)*PI()/180))^2))/5)</f>
        <v>-27363</v>
      </c>
      <c r="L105" s="24">
        <f>-TRUNC(U$3*T$3*(Q$3-R$3*SIN((G105+L$9)*PI()/180)-SQRT(S$3^2-(O$3-P$3-R$3*COS((G105+L$9)*PI()/180))^2))/5)</f>
        <v>-31381</v>
      </c>
      <c r="M105" s="25">
        <f>-TRUNC(K$3*J$3*(G$3-H$3*SIN((H105+M$9)*PI()/180)-SQRT(I$3^2-(E$3-F$3-H$3*COS((H105+M$9)*PI()/180))^2))/5)</f>
        <v>-93990</v>
      </c>
      <c r="N105" s="59">
        <f t="shared" si="229"/>
        <v>3.2</v>
      </c>
      <c r="O105" s="60">
        <f t="shared" si="292"/>
        <v>9324.99999999999</v>
      </c>
      <c r="P105" s="60">
        <f t="shared" si="293"/>
        <v>5724.99999999999</v>
      </c>
      <c r="Q105" s="60">
        <f t="shared" si="294"/>
        <v>-61649.9999999999</v>
      </c>
      <c r="R105" s="60">
        <f t="shared" si="295"/>
        <v>-87374.9999999999</v>
      </c>
      <c r="T105" s="1">
        <f>RStart30!$T$25</f>
        <v>0.04</v>
      </c>
      <c r="V105" s="1">
        <f t="shared" ref="V105:Y105" si="356">(O105-O104)/$T$25</f>
        <v>6249.99999999995</v>
      </c>
      <c r="W105" s="1">
        <f t="shared" si="356"/>
        <v>3124.99999999998</v>
      </c>
      <c r="X105" s="1">
        <f t="shared" si="356"/>
        <v>76250</v>
      </c>
      <c r="Y105" s="1">
        <f t="shared" si="356"/>
        <v>138125</v>
      </c>
      <c r="AA105">
        <f t="shared" ref="AA105:AD105" si="357">V105-V106</f>
        <v>-4.54747350886464e-11</v>
      </c>
      <c r="AB105">
        <f t="shared" si="357"/>
        <v>624.999999999977</v>
      </c>
      <c r="AC105">
        <f t="shared" si="357"/>
        <v>-9374.99999999981</v>
      </c>
      <c r="AD105">
        <f t="shared" si="357"/>
        <v>-16875.0000000004</v>
      </c>
      <c r="AF105">
        <f t="shared" ref="AF105:AI105" si="358">AA105-AA106</f>
        <v>-4.54747350886464e-11</v>
      </c>
      <c r="AG105">
        <f t="shared" si="358"/>
        <v>1874.99999999998</v>
      </c>
      <c r="AH105">
        <f t="shared" si="358"/>
        <v>-1249.99999999962</v>
      </c>
      <c r="AI105">
        <f t="shared" si="358"/>
        <v>-3.78349795937538e-10</v>
      </c>
      <c r="AK105">
        <f t="shared" ref="AK105:AN105" si="359">AF105-AF106</f>
        <v>-4.54747350886464e-11</v>
      </c>
      <c r="AL105">
        <f t="shared" si="359"/>
        <v>3749.99999999998</v>
      </c>
      <c r="AM105">
        <f t="shared" si="359"/>
        <v>625.000000000757</v>
      </c>
      <c r="AN105">
        <f t="shared" si="359"/>
        <v>3125</v>
      </c>
    </row>
    <row r="106" spans="4:40">
      <c r="D106" s="28">
        <f t="shared" si="291"/>
        <v>3.24</v>
      </c>
      <c r="E106" s="32">
        <f>-E249*180/PI()*RStart30!$B$23</f>
        <v>34.8988362112193</v>
      </c>
      <c r="F106" s="32">
        <f>F249*180/PI()*RStart30!$B$23</f>
        <v>15.3821747210865</v>
      </c>
      <c r="G106" s="32">
        <f>G249*180/PI()*RStart30!$B$23</f>
        <v>18.8725231427606</v>
      </c>
      <c r="H106" s="32">
        <f>-H249*180/PI()*RStart30!$B$23</f>
        <v>52.9175527164659</v>
      </c>
      <c r="I106" s="58">
        <f t="shared" si="286"/>
        <v>3.24</v>
      </c>
      <c r="J106" s="24">
        <f>-TRUNC(K$3*J$3*(G$3-H$3*SIN((E106+J$9)*PI()/180)-SQRT(I$3^2-(E$3-F$3-H$3*COS((E106+J$9)*PI()/180))^2))/5)</f>
        <v>-54976</v>
      </c>
      <c r="K106" s="24">
        <f>-TRUNC(U$3*T$3*(Q$3-R$3*SIN((F106+K$9)*PI()/180)-SQRT(S$3^2-(O$3-P$3-R$3*COS((F106+K$9)*PI()/180))^2))/5)</f>
        <v>-27130</v>
      </c>
      <c r="L106" s="24">
        <f>-TRUNC(U$3*T$3*(Q$3-R$3*SIN((G106+L$9)*PI()/180)-SQRT(S$3^2-(O$3-P$3-R$3*COS((G106+L$9)*PI()/180))^2))/5)</f>
        <v>-33710</v>
      </c>
      <c r="M106" s="25">
        <f>-TRUNC(K$3*J$3*(G$3-H$3*SIN((H106+M$9)*PI()/180)-SQRT(I$3^2-(E$3-F$3-H$3*COS((H106+M$9)*PI()/180))^2))/5)</f>
        <v>-97237</v>
      </c>
      <c r="N106" s="59">
        <f t="shared" si="229"/>
        <v>3.24</v>
      </c>
      <c r="O106" s="60">
        <f t="shared" si="292"/>
        <v>9574.99999999999</v>
      </c>
      <c r="P106" s="60">
        <f t="shared" si="293"/>
        <v>5824.99999999999</v>
      </c>
      <c r="Q106" s="60">
        <f t="shared" si="294"/>
        <v>-58224.9999999999</v>
      </c>
      <c r="R106" s="60">
        <f t="shared" si="295"/>
        <v>-81174.9999999999</v>
      </c>
      <c r="T106" s="1">
        <f>RStart30!$T$25</f>
        <v>0.04</v>
      </c>
      <c r="V106" s="1">
        <f t="shared" ref="V106:Y106" si="360">(O106-O105)/$T$25</f>
        <v>6250</v>
      </c>
      <c r="W106" s="1">
        <f t="shared" si="360"/>
        <v>2500</v>
      </c>
      <c r="X106" s="1">
        <f t="shared" si="360"/>
        <v>85624.9999999998</v>
      </c>
      <c r="Y106" s="1">
        <f t="shared" si="360"/>
        <v>155000</v>
      </c>
      <c r="AA106">
        <f t="shared" ref="AA106:AD106" si="361">V106-V107</f>
        <v>0</v>
      </c>
      <c r="AB106">
        <f t="shared" si="361"/>
        <v>-1250</v>
      </c>
      <c r="AC106">
        <f t="shared" si="361"/>
        <v>-8125.00000000019</v>
      </c>
      <c r="AD106">
        <f t="shared" si="361"/>
        <v>-16875</v>
      </c>
      <c r="AF106">
        <f t="shared" ref="AF106:AI106" si="362">AA106-AA107</f>
        <v>0</v>
      </c>
      <c r="AG106">
        <f t="shared" si="362"/>
        <v>-1875</v>
      </c>
      <c r="AH106">
        <f t="shared" si="362"/>
        <v>-1875.00000000038</v>
      </c>
      <c r="AI106">
        <f t="shared" si="362"/>
        <v>-3125.00000000038</v>
      </c>
      <c r="AK106">
        <f t="shared" ref="AK106:AN106" si="363">AF106-AF107</f>
        <v>625</v>
      </c>
      <c r="AL106">
        <f t="shared" si="363"/>
        <v>-2500</v>
      </c>
      <c r="AM106">
        <f t="shared" si="363"/>
        <v>-1875.00000000076</v>
      </c>
      <c r="AN106">
        <f t="shared" si="363"/>
        <v>-1875.00000000096</v>
      </c>
    </row>
    <row r="107" spans="4:40">
      <c r="D107" s="28">
        <f t="shared" si="291"/>
        <v>3.28</v>
      </c>
      <c r="E107" s="32">
        <f>-E250*180/PI()*RStart30!$B$23</f>
        <v>34.720413658773</v>
      </c>
      <c r="F107" s="32">
        <f>F250*180/PI()*RStart30!$B$23</f>
        <v>15.2543598691065</v>
      </c>
      <c r="G107" s="32">
        <f>G250*180/PI()*RStart30!$B$23</f>
        <v>20.0169787792645</v>
      </c>
      <c r="H107" s="32">
        <f>-H250*180/PI()*RStart30!$B$23</f>
        <v>54.1407988160546</v>
      </c>
      <c r="I107" s="58">
        <f t="shared" si="286"/>
        <v>3.28</v>
      </c>
      <c r="J107" s="24">
        <f>-TRUNC(K$3*J$3*(G$3-H$3*SIN((E107+J$9)*PI()/180)-SQRT(I$3^2-(E$3-F$3-H$3*COS((E107+J$9)*PI()/180))^2))/5)</f>
        <v>-54583</v>
      </c>
      <c r="K107" s="24">
        <f>-TRUNC(U$3*T$3*(Q$3-R$3*SIN((F107+K$9)*PI()/180)-SQRT(S$3^2-(O$3-P$3-R$3*COS((F107+K$9)*PI()/180))^2))/5)</f>
        <v>-26891</v>
      </c>
      <c r="L107" s="24">
        <f>-TRUNC(U$3*T$3*(Q$3-R$3*SIN((G107+L$9)*PI()/180)-SQRT(S$3^2-(O$3-P$3-R$3*COS((G107+L$9)*PI()/180))^2))/5)</f>
        <v>-35889</v>
      </c>
      <c r="M107" s="25">
        <f>-TRUNC(K$3*J$3*(G$3-H$3*SIN((H107+M$9)*PI()/180)-SQRT(I$3^2-(E$3-F$3-H$3*COS((H107+M$9)*PI()/180))^2))/5)</f>
        <v>-100209</v>
      </c>
      <c r="N107" s="59">
        <f t="shared" si="229"/>
        <v>3.28</v>
      </c>
      <c r="O107" s="60">
        <f t="shared" si="292"/>
        <v>9824.99999999999</v>
      </c>
      <c r="P107" s="60">
        <f t="shared" si="293"/>
        <v>5974.99999999999</v>
      </c>
      <c r="Q107" s="60">
        <f t="shared" si="294"/>
        <v>-54474.9999999999</v>
      </c>
      <c r="R107" s="60">
        <f t="shared" si="295"/>
        <v>-74299.9999999999</v>
      </c>
      <c r="T107" s="1">
        <f>RStart30!$T$25</f>
        <v>0.04</v>
      </c>
      <c r="V107" s="1">
        <f t="shared" ref="V107:Y107" si="364">(O107-O106)/$T$25</f>
        <v>6250</v>
      </c>
      <c r="W107" s="1">
        <f t="shared" si="364"/>
        <v>3750</v>
      </c>
      <c r="X107" s="1">
        <f t="shared" si="364"/>
        <v>93750</v>
      </c>
      <c r="Y107" s="1">
        <f t="shared" si="364"/>
        <v>171875</v>
      </c>
      <c r="AA107">
        <f t="shared" ref="AA107:AD107" si="365">V107-V108</f>
        <v>0</v>
      </c>
      <c r="AB107">
        <f t="shared" si="365"/>
        <v>625</v>
      </c>
      <c r="AC107">
        <f t="shared" si="365"/>
        <v>-6249.99999999981</v>
      </c>
      <c r="AD107">
        <f t="shared" si="365"/>
        <v>-13749.9999999996</v>
      </c>
      <c r="AF107">
        <f t="shared" ref="AF107:AI107" si="366">AA107-AA108</f>
        <v>-625</v>
      </c>
      <c r="AG107">
        <f t="shared" si="366"/>
        <v>625</v>
      </c>
      <c r="AH107">
        <f t="shared" si="366"/>
        <v>3.78349795937538e-10</v>
      </c>
      <c r="AI107">
        <f t="shared" si="366"/>
        <v>-1249.99999999942</v>
      </c>
      <c r="AK107">
        <f t="shared" ref="AK107:AN107" si="367">AF107-AF108</f>
        <v>-1250</v>
      </c>
      <c r="AL107">
        <f t="shared" si="367"/>
        <v>0</v>
      </c>
      <c r="AM107">
        <f t="shared" si="367"/>
        <v>2500.00000000076</v>
      </c>
      <c r="AN107">
        <f t="shared" si="367"/>
        <v>1250.00000000079</v>
      </c>
    </row>
    <row r="108" spans="4:40">
      <c r="D108" s="28">
        <f t="shared" si="291"/>
        <v>3.32</v>
      </c>
      <c r="E108" s="32">
        <f>-E251*180/PI()*RStart30!$B$23</f>
        <v>34.537336168016</v>
      </c>
      <c r="F108" s="32">
        <f>F251*180/PI()*RStart30!$B$23</f>
        <v>15.1236970731101</v>
      </c>
      <c r="G108" s="32">
        <f>G251*180/PI()*RStart30!$B$23</f>
        <v>21.0727801404657</v>
      </c>
      <c r="H108" s="32">
        <f>-H251*180/PI()*RStart30!$B$23</f>
        <v>55.2407301887777</v>
      </c>
      <c r="I108" s="58">
        <f t="shared" si="286"/>
        <v>3.32</v>
      </c>
      <c r="J108" s="24">
        <f>-TRUNC(K$3*J$3*(G$3-H$3*SIN((E108+J$9)*PI()/180)-SQRT(I$3^2-(E$3-F$3-H$3*COS((E108+J$9)*PI()/180))^2))/5)</f>
        <v>-54180</v>
      </c>
      <c r="K108" s="24">
        <f>-TRUNC(U$3*T$3*(Q$3-R$3*SIN((F108+K$9)*PI()/180)-SQRT(S$3^2-(O$3-P$3-R$3*COS((F108+K$9)*PI()/180))^2))/5)</f>
        <v>-26647</v>
      </c>
      <c r="L108" s="24">
        <f>-TRUNC(U$3*T$3*(Q$3-R$3*SIN((G108+L$9)*PI()/180)-SQRT(S$3^2-(O$3-P$3-R$3*COS((G108+L$9)*PI()/180))^2))/5)</f>
        <v>-37908</v>
      </c>
      <c r="M108" s="25">
        <f>-TRUNC(K$3*J$3*(G$3-H$3*SIN((H108+M$9)*PI()/180)-SQRT(I$3^2-(E$3-F$3-H$3*COS((H108+M$9)*PI()/180))^2))/5)</f>
        <v>-102884</v>
      </c>
      <c r="N108" s="59">
        <f t="shared" si="229"/>
        <v>3.32</v>
      </c>
      <c r="O108" s="60">
        <f t="shared" si="292"/>
        <v>10075</v>
      </c>
      <c r="P108" s="60">
        <f t="shared" si="293"/>
        <v>6099.99999999999</v>
      </c>
      <c r="Q108" s="60">
        <f t="shared" si="294"/>
        <v>-50475</v>
      </c>
      <c r="R108" s="60">
        <f t="shared" si="295"/>
        <v>-66874.9999999999</v>
      </c>
      <c r="T108" s="1">
        <f>RStart30!$T$25</f>
        <v>0.04</v>
      </c>
      <c r="V108" s="1">
        <f t="shared" ref="V108:Y108" si="368">(O108-O107)/$T$25</f>
        <v>6250</v>
      </c>
      <c r="W108" s="1">
        <f t="shared" si="368"/>
        <v>3125</v>
      </c>
      <c r="X108" s="1">
        <f t="shared" si="368"/>
        <v>99999.9999999998</v>
      </c>
      <c r="Y108" s="1">
        <f t="shared" si="368"/>
        <v>185625</v>
      </c>
      <c r="AA108">
        <f t="shared" ref="AA108:AD108" si="369">V108-V109</f>
        <v>625</v>
      </c>
      <c r="AB108">
        <f t="shared" si="369"/>
        <v>0</v>
      </c>
      <c r="AC108">
        <f t="shared" si="369"/>
        <v>-6250.00000000019</v>
      </c>
      <c r="AD108">
        <f t="shared" si="369"/>
        <v>-12500.0000000002</v>
      </c>
      <c r="AF108">
        <f t="shared" ref="AF108:AI108" si="370">AA108-AA109</f>
        <v>625</v>
      </c>
      <c r="AG108">
        <f t="shared" si="370"/>
        <v>625</v>
      </c>
      <c r="AH108">
        <f t="shared" si="370"/>
        <v>-2500.00000000038</v>
      </c>
      <c r="AI108">
        <f t="shared" si="370"/>
        <v>-2500.0000000002</v>
      </c>
      <c r="AK108">
        <f t="shared" ref="AK108:AN108" si="371">AF108-AF109</f>
        <v>1250</v>
      </c>
      <c r="AL108">
        <f t="shared" si="371"/>
        <v>1875</v>
      </c>
      <c r="AM108">
        <f t="shared" si="371"/>
        <v>-1875.00000000076</v>
      </c>
      <c r="AN108">
        <f t="shared" si="371"/>
        <v>-3125.0000000002</v>
      </c>
    </row>
    <row r="109" spans="4:40">
      <c r="D109" s="28">
        <f t="shared" si="291"/>
        <v>3.36</v>
      </c>
      <c r="E109" s="32">
        <f>-E252*180/PI()*RStart30!$B$23</f>
        <v>34.349724346564</v>
      </c>
      <c r="F109" s="32">
        <f>F252*180/PI()*RStart30!$B$23</f>
        <v>14.9901378608676</v>
      </c>
      <c r="G109" s="32">
        <f>G252*180/PI()*RStart30!$B$23</f>
        <v>22.0366145562803</v>
      </c>
      <c r="H109" s="32">
        <f>-H252*180/PI()*RStart30!$B$23</f>
        <v>56.2099001021721</v>
      </c>
      <c r="I109" s="58">
        <f t="shared" si="286"/>
        <v>3.36</v>
      </c>
      <c r="J109" s="24">
        <f>-TRUNC(K$3*J$3*(G$3-H$3*SIN((E109+J$9)*PI()/180)-SQRT(I$3^2-(E$3-F$3-H$3*COS((E109+J$9)*PI()/180))^2))/5)</f>
        <v>-53768</v>
      </c>
      <c r="K109" s="24">
        <f>-TRUNC(U$3*T$3*(Q$3-R$3*SIN((F109+K$9)*PI()/180)-SQRT(S$3^2-(O$3-P$3-R$3*COS((F109+K$9)*PI()/180))^2))/5)</f>
        <v>-26398</v>
      </c>
      <c r="L109" s="24">
        <f>-TRUNC(U$3*T$3*(Q$3-R$3*SIN((G109+L$9)*PI()/180)-SQRT(S$3^2-(O$3-P$3-R$3*COS((G109+L$9)*PI()/180))^2))/5)</f>
        <v>-39757</v>
      </c>
      <c r="M109" s="25">
        <f>-TRUNC(K$3*J$3*(G$3-H$3*SIN((H109+M$9)*PI()/180)-SQRT(I$3^2-(E$3-F$3-H$3*COS((H109+M$9)*PI()/180))^2))/5)</f>
        <v>-105242</v>
      </c>
      <c r="N109" s="59">
        <f t="shared" si="229"/>
        <v>3.36</v>
      </c>
      <c r="O109" s="60">
        <f t="shared" si="292"/>
        <v>10300</v>
      </c>
      <c r="P109" s="60">
        <f t="shared" si="293"/>
        <v>6224.99999999999</v>
      </c>
      <c r="Q109" s="60">
        <f t="shared" si="294"/>
        <v>-46225</v>
      </c>
      <c r="R109" s="60">
        <f t="shared" si="295"/>
        <v>-58949.9999999999</v>
      </c>
      <c r="T109" s="1">
        <f>RStart30!$T$25</f>
        <v>0.04</v>
      </c>
      <c r="V109" s="1">
        <f t="shared" ref="V109:Y109" si="372">(O109-O108)/$T$25</f>
        <v>5625</v>
      </c>
      <c r="W109" s="1">
        <f t="shared" si="372"/>
        <v>3125</v>
      </c>
      <c r="X109" s="1">
        <f t="shared" si="372"/>
        <v>106250</v>
      </c>
      <c r="Y109" s="1">
        <f t="shared" si="372"/>
        <v>198125</v>
      </c>
      <c r="AA109">
        <f t="shared" ref="AA109:AD109" si="373">V109-V110</f>
        <v>0</v>
      </c>
      <c r="AB109">
        <f t="shared" si="373"/>
        <v>-625</v>
      </c>
      <c r="AC109">
        <f t="shared" si="373"/>
        <v>-3749.99999999981</v>
      </c>
      <c r="AD109">
        <f t="shared" si="373"/>
        <v>-10000</v>
      </c>
      <c r="AF109">
        <f t="shared" ref="AF109:AI109" si="374">AA109-AA110</f>
        <v>-625</v>
      </c>
      <c r="AG109">
        <f t="shared" si="374"/>
        <v>-1250</v>
      </c>
      <c r="AH109">
        <f t="shared" si="374"/>
        <v>-624.999999999622</v>
      </c>
      <c r="AI109">
        <f t="shared" si="374"/>
        <v>625</v>
      </c>
      <c r="AK109">
        <f t="shared" ref="AK109:AN109" si="375">AF109-AF110</f>
        <v>-1250</v>
      </c>
      <c r="AL109">
        <f t="shared" si="375"/>
        <v>-1875</v>
      </c>
      <c r="AM109">
        <f t="shared" si="375"/>
        <v>1250.00000000076</v>
      </c>
      <c r="AN109">
        <f t="shared" si="375"/>
        <v>5000</v>
      </c>
    </row>
    <row r="110" spans="4:40">
      <c r="D110" s="28">
        <f t="shared" si="291"/>
        <v>3.4</v>
      </c>
      <c r="E110" s="32">
        <f>-E253*180/PI()*RStart30!$B$23</f>
        <v>34.1577041305406</v>
      </c>
      <c r="F110" s="32">
        <f>F253*180/PI()*RStart30!$B$23</f>
        <v>14.8536357655021</v>
      </c>
      <c r="G110" s="32">
        <f>G253*180/PI()*RStart30!$B$23</f>
        <v>22.9060722808133</v>
      </c>
      <c r="H110" s="32">
        <f>-H253*180/PI()*RStart30!$B$23</f>
        <v>57.0416326238961</v>
      </c>
      <c r="I110" s="58">
        <f t="shared" si="286"/>
        <v>3.4</v>
      </c>
      <c r="J110" s="24">
        <f>-TRUNC(K$3*J$3*(G$3-H$3*SIN((E110+J$9)*PI()/180)-SQRT(I$3^2-(E$3-F$3-H$3*COS((E110+J$9)*PI()/180))^2))/5)</f>
        <v>-53347</v>
      </c>
      <c r="K110" s="24">
        <f>-TRUNC(U$3*T$3*(Q$3-R$3*SIN((F110+K$9)*PI()/180)-SQRT(S$3^2-(O$3-P$3-R$3*COS((F110+K$9)*PI()/180))^2))/5)</f>
        <v>-26143</v>
      </c>
      <c r="L110" s="24">
        <f>-TRUNC(U$3*T$3*(Q$3-R$3*SIN((G110+L$9)*PI()/180)-SQRT(S$3^2-(O$3-P$3-R$3*COS((G110+L$9)*PI()/180))^2))/5)</f>
        <v>-41430</v>
      </c>
      <c r="M110" s="25">
        <f>-TRUNC(K$3*J$3*(G$3-H$3*SIN((H110+M$9)*PI()/180)-SQRT(I$3^2-(E$3-F$3-H$3*COS((H110+M$9)*PI()/180))^2))/5)</f>
        <v>-107267</v>
      </c>
      <c r="N110" s="59">
        <f t="shared" si="229"/>
        <v>3.4</v>
      </c>
      <c r="O110" s="60">
        <f t="shared" si="292"/>
        <v>10525</v>
      </c>
      <c r="P110" s="60">
        <f t="shared" si="293"/>
        <v>6374.99999999999</v>
      </c>
      <c r="Q110" s="60">
        <f t="shared" si="294"/>
        <v>-41825</v>
      </c>
      <c r="R110" s="60">
        <f t="shared" si="295"/>
        <v>-50625</v>
      </c>
      <c r="T110" s="1">
        <f>RStart30!$T$25</f>
        <v>0.04</v>
      </c>
      <c r="V110" s="1">
        <f t="shared" ref="V110:Y110" si="376">(O110-O109)/$T$25</f>
        <v>5625</v>
      </c>
      <c r="W110" s="1">
        <f t="shared" si="376"/>
        <v>3750</v>
      </c>
      <c r="X110" s="1">
        <f t="shared" si="376"/>
        <v>110000</v>
      </c>
      <c r="Y110" s="1">
        <f t="shared" si="376"/>
        <v>208125</v>
      </c>
      <c r="AA110">
        <f t="shared" ref="AA110:AD110" si="377">V110-V111</f>
        <v>625</v>
      </c>
      <c r="AB110">
        <f t="shared" si="377"/>
        <v>625</v>
      </c>
      <c r="AC110">
        <f t="shared" si="377"/>
        <v>-3125.00000000019</v>
      </c>
      <c r="AD110">
        <f t="shared" si="377"/>
        <v>-10625</v>
      </c>
      <c r="AF110">
        <f t="shared" ref="AF110:AI110" si="378">AA110-AA111</f>
        <v>625</v>
      </c>
      <c r="AG110">
        <f t="shared" si="378"/>
        <v>625</v>
      </c>
      <c r="AH110">
        <f t="shared" si="378"/>
        <v>-1875.00000000038</v>
      </c>
      <c r="AI110">
        <f t="shared" si="378"/>
        <v>-4375</v>
      </c>
      <c r="AK110">
        <f t="shared" ref="AK110:AN110" si="379">AF110-AF111</f>
        <v>625</v>
      </c>
      <c r="AL110">
        <f t="shared" si="379"/>
        <v>2.27373675443232e-11</v>
      </c>
      <c r="AM110">
        <f t="shared" si="379"/>
        <v>-1250.00000000067</v>
      </c>
      <c r="AN110">
        <f t="shared" si="379"/>
        <v>-5000</v>
      </c>
    </row>
    <row r="111" spans="4:40">
      <c r="D111" s="28">
        <f t="shared" si="291"/>
        <v>3.44</v>
      </c>
      <c r="E111" s="32">
        <f>-E254*180/PI()*RStart30!$B$23</f>
        <v>33.9614064980976</v>
      </c>
      <c r="F111" s="32">
        <f>F254*180/PI()*RStart30!$B$23</f>
        <v>14.7141463827843</v>
      </c>
      <c r="G111" s="32">
        <f>G254*180/PI()*RStart30!$B$23</f>
        <v>23.6797119814355</v>
      </c>
      <c r="H111" s="32">
        <f>-H254*180/PI()*RStart30!$B$23</f>
        <v>57.7300896577922</v>
      </c>
      <c r="I111" s="58">
        <f t="shared" si="286"/>
        <v>3.44</v>
      </c>
      <c r="J111" s="24">
        <f>-TRUNC(K$3*J$3*(G$3-H$3*SIN((E111+J$9)*PI()/180)-SQRT(I$3^2-(E$3-F$3-H$3*COS((E111+J$9)*PI()/180))^2))/5)</f>
        <v>-52918</v>
      </c>
      <c r="K111" s="24">
        <f>-TRUNC(U$3*T$3*(Q$3-R$3*SIN((F111+K$9)*PI()/180)-SQRT(S$3^2-(O$3-P$3-R$3*COS((F111+K$9)*PI()/180))^2))/5)</f>
        <v>-25883</v>
      </c>
      <c r="L111" s="24">
        <f>-TRUNC(U$3*T$3*(Q$3-R$3*SIN((G111+L$9)*PI()/180)-SQRT(S$3^2-(O$3-P$3-R$3*COS((G111+L$9)*PI()/180))^2))/5)</f>
        <v>-42922</v>
      </c>
      <c r="M111" s="25">
        <f>-TRUNC(K$3*J$3*(G$3-H$3*SIN((H111+M$9)*PI()/180)-SQRT(I$3^2-(E$3-F$3-H$3*COS((H111+M$9)*PI()/180))^2))/5)</f>
        <v>-108942</v>
      </c>
      <c r="N111" s="59">
        <f t="shared" si="229"/>
        <v>3.44</v>
      </c>
      <c r="O111" s="60">
        <f t="shared" si="292"/>
        <v>10725</v>
      </c>
      <c r="P111" s="60">
        <f t="shared" si="293"/>
        <v>6499.99999999999</v>
      </c>
      <c r="Q111" s="60">
        <f t="shared" si="294"/>
        <v>-37300</v>
      </c>
      <c r="R111" s="60">
        <f t="shared" si="295"/>
        <v>-41875</v>
      </c>
      <c r="T111" s="1">
        <f>RStart30!$T$25</f>
        <v>0.04</v>
      </c>
      <c r="V111" s="1">
        <f t="shared" ref="V111:Y111" si="380">(O111-O110)/$T$25</f>
        <v>5000</v>
      </c>
      <c r="W111" s="1">
        <f t="shared" si="380"/>
        <v>3125</v>
      </c>
      <c r="X111" s="1">
        <f t="shared" si="380"/>
        <v>113125</v>
      </c>
      <c r="Y111" s="1">
        <f t="shared" si="380"/>
        <v>218750</v>
      </c>
      <c r="AA111">
        <f t="shared" ref="AA111:AD111" si="381">V111-V112</f>
        <v>0</v>
      </c>
      <c r="AB111">
        <f t="shared" si="381"/>
        <v>0</v>
      </c>
      <c r="AC111">
        <f t="shared" si="381"/>
        <v>-1249.99999999981</v>
      </c>
      <c r="AD111">
        <f t="shared" si="381"/>
        <v>-6250</v>
      </c>
      <c r="AF111">
        <f t="shared" ref="AF111:AI111" si="382">AA111-AA112</f>
        <v>0</v>
      </c>
      <c r="AG111">
        <f t="shared" si="382"/>
        <v>624.999999999977</v>
      </c>
      <c r="AH111">
        <f t="shared" si="382"/>
        <v>-624.999999999709</v>
      </c>
      <c r="AI111">
        <f t="shared" si="382"/>
        <v>625</v>
      </c>
      <c r="AK111">
        <f t="shared" ref="AK111:AN111" si="383">AF111-AF112</f>
        <v>4.54747350886464e-11</v>
      </c>
      <c r="AL111">
        <f t="shared" si="383"/>
        <v>1874.99999999993</v>
      </c>
      <c r="AM111">
        <f t="shared" si="383"/>
        <v>3125.00000000039</v>
      </c>
      <c r="AN111">
        <f t="shared" si="383"/>
        <v>3125.00000000006</v>
      </c>
    </row>
    <row r="112" spans="4:40">
      <c r="D112" s="28">
        <f t="shared" si="291"/>
        <v>3.48</v>
      </c>
      <c r="E112" s="32">
        <f>-E255*180/PI()*RStart30!$B$23</f>
        <v>33.7609672402325</v>
      </c>
      <c r="F112" s="32">
        <f>F255*180/PI()*RStart30!$B$23</f>
        <v>14.571627428429</v>
      </c>
      <c r="G112" s="32">
        <f>G255*180/PI()*RStart30!$B$23</f>
        <v>24.3571259413798</v>
      </c>
      <c r="H112" s="32">
        <f>-H255*180/PI()*RStart30!$B$23</f>
        <v>58.2703377507652</v>
      </c>
      <c r="I112" s="58">
        <f t="shared" si="286"/>
        <v>3.48</v>
      </c>
      <c r="J112" s="24">
        <f>-TRUNC(K$3*J$3*(G$3-H$3*SIN((E112+J$9)*PI()/180)-SQRT(I$3^2-(E$3-F$3-H$3*COS((E112+J$9)*PI()/180))^2))/5)</f>
        <v>-52481</v>
      </c>
      <c r="K112" s="24">
        <f>-TRUNC(U$3*T$3*(Q$3-R$3*SIN((F112+K$9)*PI()/180)-SQRT(S$3^2-(O$3-P$3-R$3*COS((F112+K$9)*PI()/180))^2))/5)</f>
        <v>-25618</v>
      </c>
      <c r="L112" s="24">
        <f>-TRUNC(U$3*T$3*(Q$3-R$3*SIN((G112+L$9)*PI()/180)-SQRT(S$3^2-(O$3-P$3-R$3*COS((G112+L$9)*PI()/180))^2))/5)</f>
        <v>-44231</v>
      </c>
      <c r="M112" s="25">
        <f>-TRUNC(K$3*J$3*(G$3-H$3*SIN((H112+M$9)*PI()/180)-SQRT(I$3^2-(E$3-F$3-H$3*COS((H112+M$9)*PI()/180))^2))/5)</f>
        <v>-110257</v>
      </c>
      <c r="N112" s="59">
        <f t="shared" si="229"/>
        <v>3.48</v>
      </c>
      <c r="O112" s="60">
        <f t="shared" si="292"/>
        <v>10925</v>
      </c>
      <c r="P112" s="60">
        <f t="shared" si="293"/>
        <v>6624.99999999999</v>
      </c>
      <c r="Q112" s="60">
        <f t="shared" si="294"/>
        <v>-32725</v>
      </c>
      <c r="R112" s="60">
        <f t="shared" si="295"/>
        <v>-32875</v>
      </c>
      <c r="T112" s="1">
        <f>RStart30!$T$25</f>
        <v>0.04</v>
      </c>
      <c r="V112" s="1">
        <f t="shared" ref="V112:Y112" si="384">(O112-O111)/$T$25</f>
        <v>5000</v>
      </c>
      <c r="W112" s="1">
        <f t="shared" si="384"/>
        <v>3125</v>
      </c>
      <c r="X112" s="1">
        <f t="shared" si="384"/>
        <v>114375</v>
      </c>
      <c r="Y112" s="1">
        <f t="shared" si="384"/>
        <v>225000</v>
      </c>
      <c r="AA112">
        <f t="shared" ref="AA112:AD112" si="385">V112-V113</f>
        <v>0</v>
      </c>
      <c r="AB112">
        <f t="shared" si="385"/>
        <v>-624.999999999977</v>
      </c>
      <c r="AC112">
        <f t="shared" si="385"/>
        <v>-625.000000000102</v>
      </c>
      <c r="AD112">
        <f t="shared" si="385"/>
        <v>-6875</v>
      </c>
      <c r="AF112">
        <f t="shared" ref="AF112:AI112" si="386">AA112-AA113</f>
        <v>-4.54747350886464e-11</v>
      </c>
      <c r="AG112">
        <f t="shared" si="386"/>
        <v>-1249.99999999995</v>
      </c>
      <c r="AH112">
        <f t="shared" si="386"/>
        <v>-3750.0000000001</v>
      </c>
      <c r="AI112">
        <f t="shared" si="386"/>
        <v>-2500.00000000006</v>
      </c>
      <c r="AK112">
        <f t="shared" ref="AK112:AN112" si="387">AF112-AF113</f>
        <v>1249.99999999986</v>
      </c>
      <c r="AL112">
        <f t="shared" si="387"/>
        <v>-2499.99999999993</v>
      </c>
      <c r="AM112">
        <f t="shared" si="387"/>
        <v>-4375.0000000001</v>
      </c>
      <c r="AN112">
        <f t="shared" si="387"/>
        <v>-1.74622982740402e-10</v>
      </c>
    </row>
    <row r="113" spans="4:40">
      <c r="D113" s="28">
        <f t="shared" si="291"/>
        <v>3.52</v>
      </c>
      <c r="E113" s="32">
        <f>-E256*180/PI()*RStart30!$B$23</f>
        <v>33.5565262732388</v>
      </c>
      <c r="F113" s="32">
        <f>F256*180/PI()*RStart30!$B$23</f>
        <v>14.4260389672778</v>
      </c>
      <c r="G113" s="32">
        <f>G256*180/PI()*RStart30!$B$23</f>
        <v>24.9390055488175</v>
      </c>
      <c r="H113" s="32">
        <f>-H256*180/PI()*RStart30!$B$23</f>
        <v>58.6584151288451</v>
      </c>
      <c r="I113" s="58">
        <f t="shared" si="286"/>
        <v>3.52</v>
      </c>
      <c r="J113" s="24">
        <f>-TRUNC(K$3*J$3*(G$3-H$3*SIN((E113+J$9)*PI()/180)-SQRT(I$3^2-(E$3-F$3-H$3*COS((E113+J$9)*PI()/180))^2))/5)</f>
        <v>-52036</v>
      </c>
      <c r="K113" s="24">
        <f>-TRUNC(U$3*T$3*(Q$3-R$3*SIN((F113+K$9)*PI()/180)-SQRT(S$3^2-(O$3-P$3-R$3*COS((F113+K$9)*PI()/180))^2))/5)</f>
        <v>-25347</v>
      </c>
      <c r="L113" s="24">
        <f>-TRUNC(U$3*T$3*(Q$3-R$3*SIN((G113+L$9)*PI()/180)-SQRT(S$3^2-(O$3-P$3-R$3*COS((G113+L$9)*PI()/180))^2))/5)</f>
        <v>-45356</v>
      </c>
      <c r="M113" s="25">
        <f>-TRUNC(K$3*J$3*(G$3-H$3*SIN((H113+M$9)*PI()/180)-SQRT(I$3^2-(E$3-F$3-H$3*COS((H113+M$9)*PI()/180))^2))/5)</f>
        <v>-111201</v>
      </c>
      <c r="N113" s="59">
        <f t="shared" si="229"/>
        <v>3.52</v>
      </c>
      <c r="O113" s="60">
        <f t="shared" si="292"/>
        <v>11125</v>
      </c>
      <c r="P113" s="60">
        <f t="shared" si="293"/>
        <v>6774.99999999999</v>
      </c>
      <c r="Q113" s="60">
        <f t="shared" si="294"/>
        <v>-28125</v>
      </c>
      <c r="R113" s="60">
        <f t="shared" si="295"/>
        <v>-23600</v>
      </c>
      <c r="T113" s="1">
        <f>RStart30!$T$25</f>
        <v>0.04</v>
      </c>
      <c r="V113" s="1">
        <f t="shared" ref="V113:Y113" si="388">(O113-O112)/$T$25</f>
        <v>5000</v>
      </c>
      <c r="W113" s="1">
        <f t="shared" si="388"/>
        <v>3749.99999999998</v>
      </c>
      <c r="X113" s="1">
        <f t="shared" si="388"/>
        <v>115000</v>
      </c>
      <c r="Y113" s="1">
        <f t="shared" si="388"/>
        <v>231875</v>
      </c>
      <c r="AA113">
        <f t="shared" ref="AA113:AD113" si="389">V113-V114</f>
        <v>4.54747350886464e-11</v>
      </c>
      <c r="AB113">
        <f t="shared" si="389"/>
        <v>624.999999999977</v>
      </c>
      <c r="AC113">
        <f t="shared" si="389"/>
        <v>3125</v>
      </c>
      <c r="AD113">
        <f t="shared" si="389"/>
        <v>-4374.99999999994</v>
      </c>
      <c r="AF113">
        <f t="shared" ref="AF113:AI113" si="390">AA113-AA114</f>
        <v>-1249.99999999991</v>
      </c>
      <c r="AG113">
        <f t="shared" si="390"/>
        <v>1249.99999999998</v>
      </c>
      <c r="AH113">
        <f t="shared" si="390"/>
        <v>625</v>
      </c>
      <c r="AI113">
        <f t="shared" si="390"/>
        <v>-2499.99999999988</v>
      </c>
      <c r="AK113">
        <f t="shared" ref="AK113:AN113" si="391">AF113-AF114</f>
        <v>-3124.99999999986</v>
      </c>
      <c r="AL113">
        <f t="shared" si="391"/>
        <v>1874.99999999998</v>
      </c>
      <c r="AM113">
        <f t="shared" si="391"/>
        <v>3125.00000000006</v>
      </c>
      <c r="AN113">
        <f t="shared" si="391"/>
        <v>-1874.99999999977</v>
      </c>
    </row>
    <row r="114" spans="4:40">
      <c r="D114" s="28">
        <f t="shared" si="291"/>
        <v>3.56</v>
      </c>
      <c r="E114" s="32">
        <f>-E257*180/PI()*RStart30!$B$23</f>
        <v>33.3482275814106</v>
      </c>
      <c r="F114" s="32">
        <f>F257*180/PI()*RStart30!$B$23</f>
        <v>14.2773431841163</v>
      </c>
      <c r="G114" s="32">
        <f>G257*180/PI()*RStart30!$B$23</f>
        <v>25.4272066713428</v>
      </c>
      <c r="H114" s="32">
        <f>-H257*180/PI()*RStart30!$B$23</f>
        <v>58.8913984467694</v>
      </c>
      <c r="I114" s="58">
        <f t="shared" si="286"/>
        <v>3.56</v>
      </c>
      <c r="J114" s="24">
        <f>-TRUNC(K$3*J$3*(G$3-H$3*SIN((E114+J$9)*PI()/180)-SQRT(I$3^2-(E$3-F$3-H$3*COS((E114+J$9)*PI()/180))^2))/5)</f>
        <v>-51583</v>
      </c>
      <c r="K114" s="24">
        <f>-TRUNC(U$3*T$3*(Q$3-R$3*SIN((F114+K$9)*PI()/180)-SQRT(S$3^2-(O$3-P$3-R$3*COS((F114+K$9)*PI()/180))^2))/5)</f>
        <v>-25071</v>
      </c>
      <c r="L114" s="24">
        <f>-TRUNC(U$3*T$3*(Q$3-R$3*SIN((G114+L$9)*PI()/180)-SQRT(S$3^2-(O$3-P$3-R$3*COS((G114+L$9)*PI()/180))^2))/5)</f>
        <v>-46302</v>
      </c>
      <c r="M114" s="25">
        <f>-TRUNC(K$3*J$3*(G$3-H$3*SIN((H114+M$9)*PI()/180)-SQRT(I$3^2-(E$3-F$3-H$3*COS((H114+M$9)*PI()/180))^2))/5)</f>
        <v>-111767</v>
      </c>
      <c r="N114" s="59">
        <f t="shared" si="229"/>
        <v>3.56</v>
      </c>
      <c r="O114" s="60">
        <f t="shared" si="292"/>
        <v>11325</v>
      </c>
      <c r="P114" s="60">
        <f t="shared" si="293"/>
        <v>6899.99999999999</v>
      </c>
      <c r="Q114" s="60">
        <f t="shared" si="294"/>
        <v>-23650</v>
      </c>
      <c r="R114" s="60">
        <f t="shared" si="295"/>
        <v>-14150</v>
      </c>
      <c r="T114" s="1">
        <f>RStart30!$T$25</f>
        <v>0.04</v>
      </c>
      <c r="V114" s="1">
        <f t="shared" ref="V114:Y114" si="392">(O114-O113)/$T$25</f>
        <v>4999.99999999995</v>
      </c>
      <c r="W114" s="1">
        <f t="shared" si="392"/>
        <v>3125</v>
      </c>
      <c r="X114" s="1">
        <f t="shared" si="392"/>
        <v>111875</v>
      </c>
      <c r="Y114" s="1">
        <f t="shared" si="392"/>
        <v>236250</v>
      </c>
      <c r="AA114">
        <f t="shared" ref="AA114:AD114" si="393">V114-V115</f>
        <v>1249.99999999995</v>
      </c>
      <c r="AB114">
        <f t="shared" si="393"/>
        <v>-625</v>
      </c>
      <c r="AC114">
        <f t="shared" si="393"/>
        <v>2500</v>
      </c>
      <c r="AD114">
        <f t="shared" si="393"/>
        <v>-1875.00000000006</v>
      </c>
      <c r="AF114">
        <f t="shared" ref="AF114:AI114" si="394">AA114-AA115</f>
        <v>1874.99999999995</v>
      </c>
      <c r="AG114">
        <f t="shared" si="394"/>
        <v>-625</v>
      </c>
      <c r="AH114">
        <f t="shared" si="394"/>
        <v>-2500.00000000006</v>
      </c>
      <c r="AI114">
        <f t="shared" si="394"/>
        <v>-625.000000000116</v>
      </c>
      <c r="AK114">
        <f t="shared" ref="AK114:AN114" si="395">AF114-AF115</f>
        <v>3124.99999999995</v>
      </c>
      <c r="AL114">
        <f t="shared" si="395"/>
        <v>0</v>
      </c>
      <c r="AM114">
        <f t="shared" si="395"/>
        <v>-1875.00000000017</v>
      </c>
      <c r="AN114">
        <f t="shared" si="395"/>
        <v>1249.99999999977</v>
      </c>
    </row>
    <row r="115" spans="4:40">
      <c r="D115" s="28">
        <f t="shared" si="291"/>
        <v>3.6</v>
      </c>
      <c r="E115" s="32">
        <f>-E258*180/PI()*RStart30!$B$23</f>
        <v>33.13621870138</v>
      </c>
      <c r="F115" s="32">
        <f>F258*180/PI()*RStart30!$B$23</f>
        <v>14.1255048993358</v>
      </c>
      <c r="G115" s="32">
        <f>G258*180/PI()*RStart30!$B$23</f>
        <v>25.8248150877531</v>
      </c>
      <c r="H115" s="32">
        <f>-H258*180/PI()*RStart30!$B$23</f>
        <v>58.9674697094542</v>
      </c>
      <c r="I115" s="58">
        <f t="shared" si="286"/>
        <v>3.6</v>
      </c>
      <c r="J115" s="24">
        <f>-TRUNC(K$3*J$3*(G$3-H$3*SIN((E115+J$9)*PI()/180)-SQRT(I$3^2-(E$3-F$3-H$3*COS((E115+J$9)*PI()/180))^2))/5)</f>
        <v>-51124</v>
      </c>
      <c r="K115" s="24">
        <f>-TRUNC(U$3*T$3*(Q$3-R$3*SIN((F115+K$9)*PI()/180)-SQRT(S$3^2-(O$3-P$3-R$3*COS((F115+K$9)*PI()/180))^2))/5)</f>
        <v>-24789</v>
      </c>
      <c r="L115" s="24">
        <f>-TRUNC(U$3*T$3*(Q$3-R$3*SIN((G115+L$9)*PI()/180)-SQRT(S$3^2-(O$3-P$3-R$3*COS((G115+L$9)*PI()/180))^2))/5)</f>
        <v>-47073</v>
      </c>
      <c r="M115" s="25">
        <f>-TRUNC(K$3*J$3*(G$3-H$3*SIN((H115+M$9)*PI()/180)-SQRT(I$3^2-(E$3-F$3-H$3*COS((H115+M$9)*PI()/180))^2))/5)</f>
        <v>-111952</v>
      </c>
      <c r="N115" s="59">
        <f t="shared" si="229"/>
        <v>3.6</v>
      </c>
      <c r="O115" s="60">
        <f t="shared" si="292"/>
        <v>11475</v>
      </c>
      <c r="P115" s="60">
        <f t="shared" si="293"/>
        <v>7049.99999999999</v>
      </c>
      <c r="Q115" s="60">
        <f t="shared" si="294"/>
        <v>-19275</v>
      </c>
      <c r="R115" s="60">
        <f t="shared" si="295"/>
        <v>-4625</v>
      </c>
      <c r="T115" s="1">
        <f>RStart30!$T$25</f>
        <v>0.04</v>
      </c>
      <c r="V115" s="1">
        <f t="shared" ref="V115:Y115" si="396">(O115-O114)/$T$25</f>
        <v>3750</v>
      </c>
      <c r="W115" s="1">
        <f t="shared" si="396"/>
        <v>3750</v>
      </c>
      <c r="X115" s="1">
        <f t="shared" si="396"/>
        <v>109375</v>
      </c>
      <c r="Y115" s="1">
        <f t="shared" si="396"/>
        <v>238125</v>
      </c>
      <c r="AA115">
        <f t="shared" ref="AA115:AD115" si="397">V115-V116</f>
        <v>-625</v>
      </c>
      <c r="AB115">
        <f t="shared" si="397"/>
        <v>0</v>
      </c>
      <c r="AC115">
        <f t="shared" si="397"/>
        <v>5000.00000000006</v>
      </c>
      <c r="AD115">
        <f t="shared" si="397"/>
        <v>-1249.99999999994</v>
      </c>
      <c r="AF115">
        <f t="shared" ref="AF115:AI115" si="398">AA115-AA116</f>
        <v>-1250</v>
      </c>
      <c r="AG115">
        <f t="shared" si="398"/>
        <v>-625</v>
      </c>
      <c r="AH115">
        <f t="shared" si="398"/>
        <v>-624.999999999884</v>
      </c>
      <c r="AI115">
        <f t="shared" si="398"/>
        <v>-1874.99999999988</v>
      </c>
      <c r="AK115">
        <f t="shared" ref="AK115:AN115" si="399">AF115-AF116</f>
        <v>-1875</v>
      </c>
      <c r="AL115">
        <f t="shared" si="399"/>
        <v>-1875</v>
      </c>
      <c r="AM115">
        <f t="shared" si="399"/>
        <v>625.00000000016</v>
      </c>
      <c r="AN115">
        <f t="shared" si="399"/>
        <v>2.3283064365387e-10</v>
      </c>
    </row>
    <row r="116" spans="4:40">
      <c r="D116" s="28">
        <f t="shared" si="291"/>
        <v>3.64</v>
      </c>
      <c r="E116" s="32">
        <f>-E259*180/PI()*RStart30!$B$23</f>
        <v>32.9206503210471</v>
      </c>
      <c r="F116" s="32">
        <f>F259*180/PI()*RStart30!$B$23</f>
        <v>13.9704911678632</v>
      </c>
      <c r="G116" s="32">
        <f>G259*180/PI()*RStart30!$B$23</f>
        <v>26.1361535354294</v>
      </c>
      <c r="H116" s="32">
        <f>-H259*180/PI()*RStart30!$B$23</f>
        <v>58.8859827350982</v>
      </c>
      <c r="I116" s="58">
        <f t="shared" si="286"/>
        <v>3.64</v>
      </c>
      <c r="J116" s="24">
        <f>-TRUNC(K$3*J$3*(G$3-H$3*SIN((E116+J$9)*PI()/180)-SQRT(I$3^2-(E$3-F$3-H$3*COS((E116+J$9)*PI()/180))^2))/5)</f>
        <v>-50658</v>
      </c>
      <c r="K116" s="24">
        <f>-TRUNC(U$3*T$3*(Q$3-R$3*SIN((F116+K$9)*PI()/180)-SQRT(S$3^2-(O$3-P$3-R$3*COS((F116+K$9)*PI()/180))^2))/5)</f>
        <v>-24501</v>
      </c>
      <c r="L116" s="24">
        <f>-TRUNC(U$3*T$3*(Q$3-R$3*SIN((G116+L$9)*PI()/180)-SQRT(S$3^2-(O$3-P$3-R$3*COS((G116+L$9)*PI()/180))^2))/5)</f>
        <v>-47677</v>
      </c>
      <c r="M116" s="25">
        <f>-TRUNC(K$3*J$3*(G$3-H$3*SIN((H116+M$9)*PI()/180)-SQRT(I$3^2-(E$3-F$3-H$3*COS((H116+M$9)*PI()/180))^2))/5)</f>
        <v>-111754</v>
      </c>
      <c r="N116" s="59">
        <f t="shared" si="229"/>
        <v>3.64</v>
      </c>
      <c r="O116" s="60">
        <f t="shared" si="292"/>
        <v>11650</v>
      </c>
      <c r="P116" s="60">
        <f t="shared" si="293"/>
        <v>7199.99999999999</v>
      </c>
      <c r="Q116" s="60">
        <f t="shared" si="294"/>
        <v>-15100</v>
      </c>
      <c r="R116" s="60">
        <f t="shared" si="295"/>
        <v>4950</v>
      </c>
      <c r="T116" s="1">
        <f>RStart30!$T$25</f>
        <v>0.04</v>
      </c>
      <c r="V116" s="1">
        <f t="shared" ref="V116:Y116" si="400">(O116-O115)/$T$25</f>
        <v>4375</v>
      </c>
      <c r="W116" s="1">
        <f t="shared" si="400"/>
        <v>3750</v>
      </c>
      <c r="X116" s="1">
        <f t="shared" si="400"/>
        <v>104375</v>
      </c>
      <c r="Y116" s="1">
        <f t="shared" si="400"/>
        <v>239375</v>
      </c>
      <c r="AA116">
        <f t="shared" ref="AA116:AD116" si="401">V116-V117</f>
        <v>625</v>
      </c>
      <c r="AB116">
        <f t="shared" si="401"/>
        <v>625</v>
      </c>
      <c r="AC116">
        <f t="shared" si="401"/>
        <v>5624.99999999994</v>
      </c>
      <c r="AD116">
        <f t="shared" si="401"/>
        <v>624.999999999942</v>
      </c>
      <c r="AF116">
        <f t="shared" ref="AF116:AI116" si="402">AA116-AA117</f>
        <v>625</v>
      </c>
      <c r="AG116">
        <f t="shared" si="402"/>
        <v>1250</v>
      </c>
      <c r="AH116">
        <f t="shared" si="402"/>
        <v>-1250.00000000004</v>
      </c>
      <c r="AI116">
        <f t="shared" si="402"/>
        <v>-1875.00000000012</v>
      </c>
      <c r="AK116">
        <f t="shared" ref="AK116:AN116" si="403">AF116-AF117</f>
        <v>625</v>
      </c>
      <c r="AL116">
        <f t="shared" si="403"/>
        <v>2500</v>
      </c>
      <c r="AM116">
        <f t="shared" si="403"/>
        <v>-3125.00000000003</v>
      </c>
      <c r="AN116">
        <f t="shared" si="403"/>
        <v>624.999999999767</v>
      </c>
    </row>
    <row r="117" spans="4:40">
      <c r="D117" s="28">
        <f t="shared" si="291"/>
        <v>3.68</v>
      </c>
      <c r="E117" s="32">
        <f>-E260*180/PI()*RStart30!$B$23</f>
        <v>32.7016760503968</v>
      </c>
      <c r="F117" s="32">
        <f>F260*180/PI()*RStart30!$B$23</f>
        <v>13.8122717948225</v>
      </c>
      <c r="G117" s="32">
        <f>G260*180/PI()*RStart30!$B$23</f>
        <v>26.3661968350196</v>
      </c>
      <c r="H117" s="32">
        <f>-H260*180/PI()*RStart30!$B$23</f>
        <v>58.6475089345105</v>
      </c>
      <c r="I117" s="58">
        <f t="shared" si="286"/>
        <v>3.68</v>
      </c>
      <c r="J117" s="24">
        <f>-TRUNC(K$3*J$3*(G$3-H$3*SIN((E117+J$9)*PI()/180)-SQRT(I$3^2-(E$3-F$3-H$3*COS((E117+J$9)*PI()/180))^2))/5)</f>
        <v>-50186</v>
      </c>
      <c r="K117" s="24">
        <f>-TRUNC(U$3*T$3*(Q$3-R$3*SIN((F117+K$9)*PI()/180)-SQRT(S$3^2-(O$3-P$3-R$3*COS((F117+K$9)*PI()/180))^2))/5)</f>
        <v>-24208</v>
      </c>
      <c r="L117" s="24">
        <f>-TRUNC(U$3*T$3*(Q$3-R$3*SIN((G117+L$9)*PI()/180)-SQRT(S$3^2-(O$3-P$3-R$3*COS((G117+L$9)*PI()/180))^2))/5)</f>
        <v>-48123</v>
      </c>
      <c r="M117" s="25">
        <f>-TRUNC(K$3*J$3*(G$3-H$3*SIN((H117+M$9)*PI()/180)-SQRT(I$3^2-(E$3-F$3-H$3*COS((H117+M$9)*PI()/180))^2))/5)</f>
        <v>-111174</v>
      </c>
      <c r="N117" s="59">
        <f t="shared" si="229"/>
        <v>3.68</v>
      </c>
      <c r="O117" s="60">
        <f t="shared" si="292"/>
        <v>11800</v>
      </c>
      <c r="P117" s="60">
        <f t="shared" si="293"/>
        <v>7324.99999999999</v>
      </c>
      <c r="Q117" s="60">
        <f t="shared" si="294"/>
        <v>-11150</v>
      </c>
      <c r="R117" s="60">
        <f t="shared" si="295"/>
        <v>14500</v>
      </c>
      <c r="T117" s="1">
        <f>RStart30!$T$25</f>
        <v>0.04</v>
      </c>
      <c r="V117" s="1">
        <f t="shared" ref="V117:Y117" si="404">(O117-O116)/$T$25</f>
        <v>3750</v>
      </c>
      <c r="W117" s="1">
        <f t="shared" si="404"/>
        <v>3125</v>
      </c>
      <c r="X117" s="1">
        <f t="shared" si="404"/>
        <v>98749.9999999999</v>
      </c>
      <c r="Y117" s="1">
        <f t="shared" si="404"/>
        <v>238750</v>
      </c>
      <c r="AA117">
        <f t="shared" ref="AA117:AD117" si="405">V117-V118</f>
        <v>0</v>
      </c>
      <c r="AB117">
        <f t="shared" si="405"/>
        <v>-625</v>
      </c>
      <c r="AC117">
        <f t="shared" si="405"/>
        <v>6874.99999999999</v>
      </c>
      <c r="AD117">
        <f t="shared" si="405"/>
        <v>2500.00000000006</v>
      </c>
      <c r="AF117">
        <f t="shared" ref="AF117:AI117" si="406">AA117-AA118</f>
        <v>0</v>
      </c>
      <c r="AG117">
        <f t="shared" si="406"/>
        <v>-1250</v>
      </c>
      <c r="AH117">
        <f t="shared" si="406"/>
        <v>1874.99999999999</v>
      </c>
      <c r="AI117">
        <f t="shared" si="406"/>
        <v>-2499.99999999988</v>
      </c>
      <c r="AK117">
        <f t="shared" ref="AK117:AN117" si="407">AF117-AF118</f>
        <v>1250</v>
      </c>
      <c r="AL117">
        <f t="shared" si="407"/>
        <v>-3124.99999999998</v>
      </c>
      <c r="AM117">
        <f t="shared" si="407"/>
        <v>3124.99999999999</v>
      </c>
      <c r="AN117">
        <f t="shared" si="407"/>
        <v>-2499.99999999983</v>
      </c>
    </row>
    <row r="118" spans="4:40">
      <c r="D118" s="28">
        <f t="shared" si="291"/>
        <v>3.72</v>
      </c>
      <c r="E118" s="32">
        <f>-E261*180/PI()*RStart30!$B$23</f>
        <v>32.4794519631326</v>
      </c>
      <c r="F118" s="32">
        <f>F261*180/PI()*RStart30!$B$23</f>
        <v>13.6508190490567</v>
      </c>
      <c r="G118" s="32">
        <f>G261*180/PI()*RStart30!$B$23</f>
        <v>26.5199474810329</v>
      </c>
      <c r="H118" s="32">
        <f>-H261*180/PI()*RStart30!$B$23</f>
        <v>58.2538087778124</v>
      </c>
      <c r="I118" s="58">
        <f t="shared" si="286"/>
        <v>3.72</v>
      </c>
      <c r="J118" s="24">
        <f>-TRUNC(K$3*J$3*(G$3-H$3*SIN((E118+J$9)*PI()/180)-SQRT(I$3^2-(E$3-F$3-H$3*COS((E118+J$9)*PI()/180))^2))/5)</f>
        <v>-49708</v>
      </c>
      <c r="K118" s="24">
        <f>-TRUNC(U$3*T$3*(Q$3-R$3*SIN((F118+K$9)*PI()/180)-SQRT(S$3^2-(O$3-P$3-R$3*COS((F118+K$9)*PI()/180))^2))/5)</f>
        <v>-23909</v>
      </c>
      <c r="L118" s="24">
        <f>-TRUNC(U$3*T$3*(Q$3-R$3*SIN((G118+L$9)*PI()/180)-SQRT(S$3^2-(O$3-P$3-R$3*COS((G118+L$9)*PI()/180))^2))/5)</f>
        <v>-48422</v>
      </c>
      <c r="M118" s="25">
        <f>-TRUNC(K$3*J$3*(G$3-H$3*SIN((H118+M$9)*PI()/180)-SQRT(I$3^2-(E$3-F$3-H$3*COS((H118+M$9)*PI()/180))^2))/5)</f>
        <v>-110216</v>
      </c>
      <c r="N118" s="59">
        <f t="shared" si="229"/>
        <v>3.72</v>
      </c>
      <c r="O118" s="60">
        <f t="shared" si="292"/>
        <v>11950</v>
      </c>
      <c r="P118" s="60">
        <f t="shared" si="293"/>
        <v>7474.99999999999</v>
      </c>
      <c r="Q118" s="60">
        <f t="shared" si="294"/>
        <v>-7474.99999999999</v>
      </c>
      <c r="R118" s="60">
        <f t="shared" si="295"/>
        <v>23950</v>
      </c>
      <c r="T118" s="1">
        <f>RStart30!$T$25</f>
        <v>0.04</v>
      </c>
      <c r="V118" s="1">
        <f t="shared" ref="V118:Y118" si="408">(O118-O117)/$T$25</f>
        <v>3750</v>
      </c>
      <c r="W118" s="1">
        <f t="shared" si="408"/>
        <v>3750</v>
      </c>
      <c r="X118" s="1">
        <f t="shared" si="408"/>
        <v>91874.9999999999</v>
      </c>
      <c r="Y118" s="1">
        <f t="shared" si="408"/>
        <v>236250</v>
      </c>
      <c r="AA118">
        <f t="shared" ref="AA118:AD118" si="409">V118-V119</f>
        <v>0</v>
      </c>
      <c r="AB118">
        <f t="shared" si="409"/>
        <v>625</v>
      </c>
      <c r="AC118">
        <f t="shared" si="409"/>
        <v>5000</v>
      </c>
      <c r="AD118">
        <f t="shared" si="409"/>
        <v>4999.99999999994</v>
      </c>
      <c r="AF118">
        <f t="shared" ref="AF118:AI118" si="410">AA118-AA119</f>
        <v>-1250</v>
      </c>
      <c r="AG118">
        <f t="shared" si="410"/>
        <v>1874.99999999998</v>
      </c>
      <c r="AH118">
        <f t="shared" si="410"/>
        <v>-1250</v>
      </c>
      <c r="AI118">
        <f t="shared" si="410"/>
        <v>-5.82076609134674e-11</v>
      </c>
      <c r="AK118">
        <f t="shared" ref="AK118:AN118" si="411">AF118-AF119</f>
        <v>-3125</v>
      </c>
      <c r="AL118">
        <f t="shared" si="411"/>
        <v>4374.99999999993</v>
      </c>
      <c r="AM118">
        <f t="shared" si="411"/>
        <v>-1875</v>
      </c>
      <c r="AN118">
        <f t="shared" si="411"/>
        <v>2499.99999999994</v>
      </c>
    </row>
    <row r="119" spans="4:40">
      <c r="D119" s="28">
        <f t="shared" si="291"/>
        <v>3.76</v>
      </c>
      <c r="E119" s="32">
        <f>-E262*180/PI()*RStart30!$B$23</f>
        <v>32.2541362529016</v>
      </c>
      <c r="F119" s="32">
        <f>F262*180/PI()*RStart30!$B$23</f>
        <v>13.4861079496056</v>
      </c>
      <c r="G119" s="32">
        <f>G262*180/PI()*RStart30!$B$23</f>
        <v>26.6023717570459</v>
      </c>
      <c r="H119" s="32">
        <f>-H262*180/PI()*RStart30!$B$23</f>
        <v>57.7077657324036</v>
      </c>
      <c r="I119" s="58">
        <f t="shared" si="286"/>
        <v>3.76</v>
      </c>
      <c r="J119" s="24">
        <f>-TRUNC(K$3*J$3*(G$3-H$3*SIN((E119+J$9)*PI()/180)-SQRT(I$3^2-(E$3-F$3-H$3*COS((E119+J$9)*PI()/180))^2))/5)</f>
        <v>-49224</v>
      </c>
      <c r="K119" s="24">
        <f>-TRUNC(U$3*T$3*(Q$3-R$3*SIN((F119+K$9)*PI()/180)-SQRT(S$3^2-(O$3-P$3-R$3*COS((F119+K$9)*PI()/180))^2))/5)</f>
        <v>-23605</v>
      </c>
      <c r="L119" s="24">
        <f>-TRUNC(U$3*T$3*(Q$3-R$3*SIN((G119+L$9)*PI()/180)-SQRT(S$3^2-(O$3-P$3-R$3*COS((G119+L$9)*PI()/180))^2))/5)</f>
        <v>-48582</v>
      </c>
      <c r="M119" s="25">
        <f>-TRUNC(K$3*J$3*(G$3-H$3*SIN((H119+M$9)*PI()/180)-SQRT(I$3^2-(E$3-F$3-H$3*COS((H119+M$9)*PI()/180))^2))/5)</f>
        <v>-108888</v>
      </c>
      <c r="N119" s="59">
        <f t="shared" si="229"/>
        <v>3.76</v>
      </c>
      <c r="O119" s="60">
        <f t="shared" si="292"/>
        <v>12100</v>
      </c>
      <c r="P119" s="60">
        <f t="shared" si="293"/>
        <v>7599.99999999999</v>
      </c>
      <c r="Q119" s="60">
        <f t="shared" si="294"/>
        <v>-4000</v>
      </c>
      <c r="R119" s="60">
        <f t="shared" si="295"/>
        <v>33200</v>
      </c>
      <c r="T119" s="1">
        <f>RStart30!$T$25</f>
        <v>0.04</v>
      </c>
      <c r="V119" s="1">
        <f t="shared" ref="V119:Y119" si="412">(O119-O118)/$T$25</f>
        <v>3750</v>
      </c>
      <c r="W119" s="1">
        <f t="shared" si="412"/>
        <v>3125</v>
      </c>
      <c r="X119" s="1">
        <f t="shared" si="412"/>
        <v>86874.9999999999</v>
      </c>
      <c r="Y119" s="1">
        <f t="shared" si="412"/>
        <v>231250</v>
      </c>
      <c r="AA119">
        <f t="shared" ref="AA119:AD119" si="413">V119-V120</f>
        <v>1250</v>
      </c>
      <c r="AB119">
        <f t="shared" si="413"/>
        <v>-1249.99999999998</v>
      </c>
      <c r="AC119">
        <f t="shared" si="413"/>
        <v>6250</v>
      </c>
      <c r="AD119">
        <f t="shared" si="413"/>
        <v>5000</v>
      </c>
      <c r="AF119">
        <f t="shared" ref="AF119:AI119" si="414">AA119-AA120</f>
        <v>1875</v>
      </c>
      <c r="AG119">
        <f t="shared" si="414"/>
        <v>-2499.99999999995</v>
      </c>
      <c r="AH119">
        <f t="shared" si="414"/>
        <v>625</v>
      </c>
      <c r="AI119">
        <f t="shared" si="414"/>
        <v>-2500</v>
      </c>
      <c r="AK119">
        <f t="shared" ref="AK119:AN119" si="415">AF119-AF120</f>
        <v>3125</v>
      </c>
      <c r="AL119">
        <f t="shared" si="415"/>
        <v>-4374.99999999993</v>
      </c>
      <c r="AM119">
        <f t="shared" si="415"/>
        <v>1875</v>
      </c>
      <c r="AN119">
        <f t="shared" si="415"/>
        <v>0</v>
      </c>
    </row>
    <row r="120" spans="4:40">
      <c r="D120" s="28">
        <f t="shared" si="291"/>
        <v>3.8</v>
      </c>
      <c r="E120" s="32">
        <f>-E263*180/PI()*RStart30!$B$23</f>
        <v>32.0258887749288</v>
      </c>
      <c r="F120" s="32">
        <f>F263*180/PI()*RStart30!$B$23</f>
        <v>13.3181162084113</v>
      </c>
      <c r="G120" s="32">
        <f>G263*180/PI()*RStart30!$B$23</f>
        <v>26.6183933758711</v>
      </c>
      <c r="H120" s="32">
        <f>-H263*180/PI()*RStart30!$B$23</f>
        <v>57.0133184247595</v>
      </c>
      <c r="I120" s="58">
        <f t="shared" si="286"/>
        <v>3.8</v>
      </c>
      <c r="J120" s="24">
        <f>-TRUNC(K$3*J$3*(G$3-H$3*SIN((E120+J$9)*PI()/180)-SQRT(I$3^2-(E$3-F$3-H$3*COS((E120+J$9)*PI()/180))^2))/5)</f>
        <v>-48736</v>
      </c>
      <c r="K120" s="24">
        <f>-TRUNC(U$3*T$3*(Q$3-R$3*SIN((F120+K$9)*PI()/180)-SQRT(S$3^2-(O$3-P$3-R$3*COS((F120+K$9)*PI()/180))^2))/5)</f>
        <v>-23294</v>
      </c>
      <c r="L120" s="24">
        <f>-TRUNC(U$3*T$3*(Q$3-R$3*SIN((G120+L$9)*PI()/180)-SQRT(S$3^2-(O$3-P$3-R$3*COS((G120+L$9)*PI()/180))^2))/5)</f>
        <v>-48613</v>
      </c>
      <c r="M120" s="25">
        <f>-TRUNC(K$3*J$3*(G$3-H$3*SIN((H120+M$9)*PI()/180)-SQRT(I$3^2-(E$3-F$3-H$3*COS((H120+M$9)*PI()/180))^2))/5)</f>
        <v>-107198</v>
      </c>
      <c r="N120" s="59">
        <f t="shared" si="229"/>
        <v>3.8</v>
      </c>
      <c r="O120" s="60">
        <f t="shared" si="292"/>
        <v>12200</v>
      </c>
      <c r="P120" s="60">
        <f t="shared" si="293"/>
        <v>7774.99999999999</v>
      </c>
      <c r="Q120" s="60">
        <f t="shared" si="294"/>
        <v>-774.999999999999</v>
      </c>
      <c r="R120" s="60">
        <f t="shared" si="295"/>
        <v>42250</v>
      </c>
      <c r="T120" s="1">
        <f>RStart30!$T$25</f>
        <v>0.04</v>
      </c>
      <c r="V120" s="1">
        <f t="shared" ref="V120:Y120" si="416">(O120-O119)/$T$25</f>
        <v>2500</v>
      </c>
      <c r="W120" s="1">
        <f t="shared" si="416"/>
        <v>4374.99999999998</v>
      </c>
      <c r="X120" s="1">
        <f t="shared" si="416"/>
        <v>80624.9999999999</v>
      </c>
      <c r="Y120" s="1">
        <f t="shared" si="416"/>
        <v>226250</v>
      </c>
      <c r="AA120">
        <f t="shared" ref="AA120:AD120" si="417">V120-V121</f>
        <v>-625</v>
      </c>
      <c r="AB120">
        <f t="shared" si="417"/>
        <v>1249.99999999998</v>
      </c>
      <c r="AC120">
        <f t="shared" si="417"/>
        <v>5625</v>
      </c>
      <c r="AD120">
        <f t="shared" si="417"/>
        <v>7500</v>
      </c>
      <c r="AF120">
        <f t="shared" ref="AF120:AI120" si="418">AA120-AA121</f>
        <v>-1250</v>
      </c>
      <c r="AG120">
        <f t="shared" si="418"/>
        <v>1874.99999999998</v>
      </c>
      <c r="AH120">
        <f t="shared" si="418"/>
        <v>-1250</v>
      </c>
      <c r="AI120">
        <f t="shared" si="418"/>
        <v>-2500</v>
      </c>
      <c r="AK120">
        <f t="shared" ref="AK120:AN120" si="419">AF120-AF121</f>
        <v>-1875</v>
      </c>
      <c r="AL120">
        <f t="shared" si="419"/>
        <v>2499.99999999998</v>
      </c>
      <c r="AM120">
        <f t="shared" si="419"/>
        <v>-3125.00000000003</v>
      </c>
      <c r="AN120">
        <f t="shared" si="419"/>
        <v>-1875</v>
      </c>
    </row>
    <row r="121" spans="4:40">
      <c r="D121" s="28">
        <f t="shared" si="291"/>
        <v>3.84</v>
      </c>
      <c r="E121" s="32">
        <f>-E264*180/PI()*RStart30!$B$23</f>
        <v>31.7948709314249</v>
      </c>
      <c r="F121" s="32">
        <f>F264*180/PI()*RStart30!$B$23</f>
        <v>13.1468245740916</v>
      </c>
      <c r="G121" s="32">
        <f>G264*180/PI()*RStart30!$B$23</f>
        <v>26.5728868332465</v>
      </c>
      <c r="H121" s="32">
        <f>-H264*180/PI()*RStart30!$B$23</f>
        <v>56.1753929741152</v>
      </c>
      <c r="I121" s="58">
        <f t="shared" si="286"/>
        <v>3.84</v>
      </c>
      <c r="J121" s="24">
        <f>-TRUNC(K$3*J$3*(G$3-H$3*SIN((E121+J$9)*PI()/180)-SQRT(I$3^2-(E$3-F$3-H$3*COS((E121+J$9)*PI()/180))^2))/5)</f>
        <v>-48243</v>
      </c>
      <c r="K121" s="24">
        <f>-TRUNC(U$3*T$3*(Q$3-R$3*SIN((F121+K$9)*PI()/180)-SQRT(S$3^2-(O$3-P$3-R$3*COS((F121+K$9)*PI()/180))^2))/5)</f>
        <v>-22978</v>
      </c>
      <c r="L121" s="24">
        <f>-TRUNC(U$3*T$3*(Q$3-R$3*SIN((G121+L$9)*PI()/180)-SQRT(S$3^2-(O$3-P$3-R$3*COS((G121+L$9)*PI()/180))^2))/5)</f>
        <v>-48524</v>
      </c>
      <c r="M121" s="25">
        <f>-TRUNC(K$3*J$3*(G$3-H$3*SIN((H121+M$9)*PI()/180)-SQRT(I$3^2-(E$3-F$3-H$3*COS((H121+M$9)*PI()/180))^2))/5)</f>
        <v>-105158</v>
      </c>
      <c r="N121" s="59">
        <f t="shared" si="229"/>
        <v>3.84</v>
      </c>
      <c r="O121" s="60">
        <f t="shared" si="292"/>
        <v>12325</v>
      </c>
      <c r="P121" s="60">
        <f t="shared" si="293"/>
        <v>7899.99999999999</v>
      </c>
      <c r="Q121" s="60">
        <f t="shared" si="294"/>
        <v>2225</v>
      </c>
      <c r="R121" s="60">
        <f t="shared" si="295"/>
        <v>51000</v>
      </c>
      <c r="T121" s="1">
        <f>RStart30!$T$25</f>
        <v>0.04</v>
      </c>
      <c r="V121" s="1">
        <f t="shared" ref="V121:Y121" si="420">(O121-O120)/$T$25</f>
        <v>3125</v>
      </c>
      <c r="W121" s="1">
        <f t="shared" si="420"/>
        <v>3125</v>
      </c>
      <c r="X121" s="1">
        <f t="shared" si="420"/>
        <v>74999.9999999999</v>
      </c>
      <c r="Y121" s="1">
        <f t="shared" si="420"/>
        <v>218750</v>
      </c>
      <c r="AA121">
        <f t="shared" ref="AA121:AD121" si="421">V121-V122</f>
        <v>625</v>
      </c>
      <c r="AB121">
        <f t="shared" si="421"/>
        <v>-625</v>
      </c>
      <c r="AC121">
        <f t="shared" si="421"/>
        <v>6875</v>
      </c>
      <c r="AD121">
        <f t="shared" si="421"/>
        <v>10000</v>
      </c>
      <c r="AF121">
        <f t="shared" ref="AF121:AI121" si="422">AA121-AA122</f>
        <v>625</v>
      </c>
      <c r="AG121">
        <f t="shared" si="422"/>
        <v>-625</v>
      </c>
      <c r="AH121">
        <f t="shared" si="422"/>
        <v>1875.00000000003</v>
      </c>
      <c r="AI121">
        <f t="shared" si="422"/>
        <v>-625</v>
      </c>
      <c r="AK121">
        <f t="shared" ref="AK121:AN121" si="423">AF121-AF122</f>
        <v>1250</v>
      </c>
      <c r="AL121">
        <f t="shared" si="423"/>
        <v>0</v>
      </c>
      <c r="AM121">
        <f t="shared" si="423"/>
        <v>2500.00000000009</v>
      </c>
      <c r="AN121">
        <f t="shared" si="423"/>
        <v>1250.0000000002</v>
      </c>
    </row>
    <row r="122" spans="4:40">
      <c r="D122" s="28">
        <f t="shared" si="291"/>
        <v>3.88</v>
      </c>
      <c r="E122" s="32">
        <f>-E265*180/PI()*RStart30!$B$23</f>
        <v>31.5612450986291</v>
      </c>
      <c r="F122" s="32">
        <f>F265*180/PI()*RStart30!$B$23</f>
        <v>12.9722164308706</v>
      </c>
      <c r="G122" s="32">
        <f>G265*180/PI()*RStart30!$B$23</f>
        <v>26.4706707615247</v>
      </c>
      <c r="H122" s="32">
        <f>-H265*180/PI()*RStart30!$B$23</f>
        <v>55.1998349823756</v>
      </c>
      <c r="I122" s="58">
        <f t="shared" si="286"/>
        <v>3.88</v>
      </c>
      <c r="J122" s="24">
        <f>-TRUNC(K$3*J$3*(G$3-H$3*SIN((E122+J$9)*PI()/180)-SQRT(I$3^2-(E$3-F$3-H$3*COS((E122+J$9)*PI()/180))^2))/5)</f>
        <v>-47746</v>
      </c>
      <c r="K122" s="24">
        <f>-TRUNC(U$3*T$3*(Q$3-R$3*SIN((F122+K$9)*PI()/180)-SQRT(S$3^2-(O$3-P$3-R$3*COS((F122+K$9)*PI()/180))^2))/5)</f>
        <v>-22656</v>
      </c>
      <c r="L122" s="24">
        <f>-TRUNC(U$3*T$3*(Q$3-R$3*SIN((G122+L$9)*PI()/180)-SQRT(S$3^2-(O$3-P$3-R$3*COS((G122+L$9)*PI()/180))^2))/5)</f>
        <v>-48326</v>
      </c>
      <c r="M122" s="25">
        <f>-TRUNC(K$3*J$3*(G$3-H$3*SIN((H122+M$9)*PI()/180)-SQRT(I$3^2-(E$3-F$3-H$3*COS((H122+M$9)*PI()/180))^2))/5)</f>
        <v>-102784</v>
      </c>
      <c r="N122" s="59">
        <f t="shared" si="229"/>
        <v>3.88</v>
      </c>
      <c r="O122" s="60">
        <f t="shared" si="292"/>
        <v>12425</v>
      </c>
      <c r="P122" s="60">
        <f t="shared" si="293"/>
        <v>8049.99999999999</v>
      </c>
      <c r="Q122" s="60">
        <f t="shared" si="294"/>
        <v>4950</v>
      </c>
      <c r="R122" s="60">
        <f t="shared" si="295"/>
        <v>59349.9999999999</v>
      </c>
      <c r="T122" s="1">
        <f>RStart30!$T$25</f>
        <v>0.04</v>
      </c>
      <c r="V122" s="1">
        <f t="shared" ref="V122:Y122" si="424">(O122-O121)/$T$25</f>
        <v>2500</v>
      </c>
      <c r="W122" s="1">
        <f t="shared" si="424"/>
        <v>3750</v>
      </c>
      <c r="X122" s="1">
        <f t="shared" si="424"/>
        <v>68124.9999999999</v>
      </c>
      <c r="Y122" s="1">
        <f t="shared" si="424"/>
        <v>208750</v>
      </c>
      <c r="AA122">
        <f t="shared" ref="AA122:AD122" si="425">V122-V123</f>
        <v>0</v>
      </c>
      <c r="AB122">
        <f t="shared" si="425"/>
        <v>0</v>
      </c>
      <c r="AC122">
        <f t="shared" si="425"/>
        <v>4999.99999999997</v>
      </c>
      <c r="AD122">
        <f t="shared" si="425"/>
        <v>10625</v>
      </c>
      <c r="AF122">
        <f t="shared" ref="AF122:AI122" si="426">AA122-AA123</f>
        <v>-625</v>
      </c>
      <c r="AG122">
        <f t="shared" si="426"/>
        <v>-625</v>
      </c>
      <c r="AH122">
        <f t="shared" si="426"/>
        <v>-625.000000000058</v>
      </c>
      <c r="AI122">
        <f t="shared" si="426"/>
        <v>-1875.0000000002</v>
      </c>
      <c r="AK122">
        <f t="shared" ref="AK122:AN122" si="427">AF122-AF123</f>
        <v>-1250</v>
      </c>
      <c r="AL122">
        <f t="shared" si="427"/>
        <v>-1875</v>
      </c>
      <c r="AM122">
        <f t="shared" si="427"/>
        <v>-625.000000000116</v>
      </c>
      <c r="AN122">
        <f t="shared" si="427"/>
        <v>-7.8580342233181e-10</v>
      </c>
    </row>
    <row r="123" spans="4:40">
      <c r="D123" s="28">
        <f t="shared" si="291"/>
        <v>3.92</v>
      </c>
      <c r="E123" s="32">
        <f>-E266*180/PI()*RStart30!$B$23</f>
        <v>31.3251741684426</v>
      </c>
      <c r="F123" s="32">
        <f>F266*180/PI()*RStart30!$B$23</f>
        <v>12.7942784861275</v>
      </c>
      <c r="G123" s="32">
        <f>G266*180/PI()*RStart30!$B$23</f>
        <v>26.3165012260674</v>
      </c>
      <c r="H123" s="32">
        <f>-H266*180/PI()*RStart30!$B$23</f>
        <v>54.0933415813206</v>
      </c>
      <c r="I123" s="58">
        <f t="shared" si="286"/>
        <v>3.92</v>
      </c>
      <c r="J123" s="24">
        <f>-TRUNC(K$3*J$3*(G$3-H$3*SIN((E123+J$9)*PI()/180)-SQRT(I$3^2-(E$3-F$3-H$3*COS((E123+J$9)*PI()/180))^2))/5)</f>
        <v>-47245</v>
      </c>
      <c r="K123" s="24">
        <f>-TRUNC(U$3*T$3*(Q$3-R$3*SIN((F123+K$9)*PI()/180)-SQRT(S$3^2-(O$3-P$3-R$3*COS((F123+K$9)*PI()/180))^2))/5)</f>
        <v>-22328</v>
      </c>
      <c r="L123" s="24">
        <f>-TRUNC(U$3*T$3*(Q$3-R$3*SIN((G123+L$9)*PI()/180)-SQRT(S$3^2-(O$3-P$3-R$3*COS((G123+L$9)*PI()/180))^2))/5)</f>
        <v>-48027</v>
      </c>
      <c r="M123" s="25">
        <f>-TRUNC(K$3*J$3*(G$3-H$3*SIN((H123+M$9)*PI()/180)-SQRT(I$3^2-(E$3-F$3-H$3*COS((H123+M$9)*PI()/180))^2))/5)</f>
        <v>-100093</v>
      </c>
      <c r="N123" s="59">
        <f t="shared" si="229"/>
        <v>3.92</v>
      </c>
      <c r="O123" s="60">
        <f t="shared" si="292"/>
        <v>12525</v>
      </c>
      <c r="P123" s="60">
        <f t="shared" si="293"/>
        <v>8199.99999999999</v>
      </c>
      <c r="Q123" s="60">
        <f t="shared" si="294"/>
        <v>7474.99999999999</v>
      </c>
      <c r="R123" s="60">
        <f t="shared" si="295"/>
        <v>67274.9999999999</v>
      </c>
      <c r="T123" s="1">
        <f>RStart30!$T$25</f>
        <v>0.04</v>
      </c>
      <c r="V123" s="1">
        <f t="shared" ref="V123:Y123" si="428">(O123-O122)/$T$25</f>
        <v>2500</v>
      </c>
      <c r="W123" s="1">
        <f t="shared" si="428"/>
        <v>3750</v>
      </c>
      <c r="X123" s="1">
        <f t="shared" si="428"/>
        <v>63125</v>
      </c>
      <c r="Y123" s="1">
        <f t="shared" si="428"/>
        <v>198125</v>
      </c>
      <c r="AA123">
        <f t="shared" ref="AA123:AD123" si="429">V123-V124</f>
        <v>625</v>
      </c>
      <c r="AB123">
        <f t="shared" si="429"/>
        <v>625</v>
      </c>
      <c r="AC123">
        <f t="shared" si="429"/>
        <v>5625.00000000003</v>
      </c>
      <c r="AD123">
        <f t="shared" si="429"/>
        <v>12500.0000000002</v>
      </c>
      <c r="AF123">
        <f t="shared" ref="AF123:AI123" si="430">AA123-AA124</f>
        <v>625</v>
      </c>
      <c r="AG123">
        <f t="shared" si="430"/>
        <v>1250</v>
      </c>
      <c r="AH123">
        <f t="shared" si="430"/>
        <v>5.82076609134674e-11</v>
      </c>
      <c r="AI123">
        <f t="shared" si="430"/>
        <v>-1874.99999999942</v>
      </c>
      <c r="AK123">
        <f t="shared" ref="AK123:AN123" si="431">AF123-AF124</f>
        <v>625</v>
      </c>
      <c r="AL123">
        <f t="shared" si="431"/>
        <v>1875</v>
      </c>
      <c r="AM123">
        <f t="shared" si="431"/>
        <v>625.000000000087</v>
      </c>
      <c r="AN123">
        <f t="shared" si="431"/>
        <v>-624.99999999904</v>
      </c>
    </row>
    <row r="124" spans="4:40">
      <c r="D124" s="28">
        <f t="shared" si="291"/>
        <v>3.96</v>
      </c>
      <c r="E124" s="32">
        <f>-E267*180/PI()*RStart30!$B$23</f>
        <v>31.0868214911328</v>
      </c>
      <c r="F124" s="32">
        <f>F267*180/PI()*RStart30!$B$23</f>
        <v>12.6130001974387</v>
      </c>
      <c r="G124" s="32">
        <f>G267*180/PI()*RStart30!$B$23</f>
        <v>26.1150655373007</v>
      </c>
      <c r="H124" s="32">
        <f>-H267*180/PI()*RStart30!$B$23</f>
        <v>52.8633938808812</v>
      </c>
      <c r="I124" s="58">
        <f t="shared" si="286"/>
        <v>3.96</v>
      </c>
      <c r="J124" s="24">
        <f>-TRUNC(K$3*J$3*(G$3-H$3*SIN((E124+J$9)*PI()/180)-SQRT(I$3^2-(E$3-F$3-H$3*COS((E124+J$9)*PI()/180))^2))/5)</f>
        <v>-46741</v>
      </c>
      <c r="K124" s="24">
        <f>-TRUNC(U$3*T$3*(Q$3-R$3*SIN((F124+K$9)*PI()/180)-SQRT(S$3^2-(O$3-P$3-R$3*COS((F124+K$9)*PI()/180))^2))/5)</f>
        <v>-21995</v>
      </c>
      <c r="L124" s="24">
        <f>-TRUNC(U$3*T$3*(Q$3-R$3*SIN((G124+L$9)*PI()/180)-SQRT(S$3^2-(O$3-P$3-R$3*COS((G124+L$9)*PI()/180))^2))/5)</f>
        <v>-47636</v>
      </c>
      <c r="M124" s="25">
        <f>-TRUNC(K$3*J$3*(G$3-H$3*SIN((H124+M$9)*PI()/180)-SQRT(I$3^2-(E$3-F$3-H$3*COS((H124+M$9)*PI()/180))^2))/5)</f>
        <v>-97105</v>
      </c>
      <c r="N124" s="59">
        <f t="shared" si="229"/>
        <v>3.96</v>
      </c>
      <c r="O124" s="60">
        <f t="shared" si="292"/>
        <v>12600</v>
      </c>
      <c r="P124" s="60">
        <f t="shared" si="293"/>
        <v>8324.99999999999</v>
      </c>
      <c r="Q124" s="60">
        <f t="shared" si="294"/>
        <v>9774.99999999999</v>
      </c>
      <c r="R124" s="60">
        <f t="shared" si="295"/>
        <v>74699.9999999999</v>
      </c>
      <c r="T124" s="1">
        <f>RStart30!$T$25</f>
        <v>0.04</v>
      </c>
      <c r="V124" s="1">
        <f t="shared" ref="V124:Y124" si="432">(O124-O123)/$T$25</f>
        <v>1875</v>
      </c>
      <c r="W124" s="1">
        <f t="shared" si="432"/>
        <v>3125</v>
      </c>
      <c r="X124" s="1">
        <f t="shared" si="432"/>
        <v>57499.9999999999</v>
      </c>
      <c r="Y124" s="1">
        <f t="shared" si="432"/>
        <v>185625</v>
      </c>
      <c r="AA124">
        <f t="shared" ref="AA124:AD124" si="433">V124-V125</f>
        <v>0</v>
      </c>
      <c r="AB124">
        <f t="shared" si="433"/>
        <v>-625</v>
      </c>
      <c r="AC124">
        <f t="shared" si="433"/>
        <v>5624.99999999997</v>
      </c>
      <c r="AD124">
        <f t="shared" si="433"/>
        <v>14374.9999999996</v>
      </c>
      <c r="AF124">
        <f t="shared" ref="AF124:AI124" si="434">AA124-AA125</f>
        <v>0</v>
      </c>
      <c r="AG124">
        <f t="shared" si="434"/>
        <v>-625</v>
      </c>
      <c r="AH124">
        <f t="shared" si="434"/>
        <v>-625.000000000029</v>
      </c>
      <c r="AI124">
        <f t="shared" si="434"/>
        <v>-1250.00000000038</v>
      </c>
      <c r="AK124">
        <f t="shared" ref="AK124:AN124" si="435">AF124-AF125</f>
        <v>625</v>
      </c>
      <c r="AL124">
        <f t="shared" si="435"/>
        <v>-625</v>
      </c>
      <c r="AM124">
        <f t="shared" si="435"/>
        <v>-1875.00000000007</v>
      </c>
      <c r="AN124">
        <f t="shared" si="435"/>
        <v>0</v>
      </c>
    </row>
    <row r="125" spans="4:40">
      <c r="D125" s="28">
        <f t="shared" si="291"/>
        <v>4</v>
      </c>
      <c r="E125" s="32">
        <f>-E268*180/PI()*RStart30!$B$23</f>
        <v>30.8463502450797</v>
      </c>
      <c r="F125" s="32">
        <f>F268*180/PI()*RStart30!$B$23</f>
        <v>12.4283744028319</v>
      </c>
      <c r="G125" s="32">
        <f>G268*180/PI()*RStart30!$B$23</f>
        <v>25.8709752606305</v>
      </c>
      <c r="H125" s="32">
        <f>-H268*180/PI()*RStart30!$B$23</f>
        <v>51.5181887871619</v>
      </c>
      <c r="I125" s="58">
        <f t="shared" si="286"/>
        <v>4</v>
      </c>
      <c r="J125" s="24">
        <f>-TRUNC(K$3*J$3*(G$3-H$3*SIN((E125+J$9)*PI()/180)-SQRT(I$3^2-(E$3-F$3-H$3*COS((E125+J$9)*PI()/180))^2))/5)</f>
        <v>-46234</v>
      </c>
      <c r="K125" s="24">
        <f>-TRUNC(U$3*T$3*(Q$3-R$3*SIN((F125+K$9)*PI()/180)-SQRT(S$3^2-(O$3-P$3-R$3*COS((F125+K$9)*PI()/180))^2))/5)</f>
        <v>-21656</v>
      </c>
      <c r="L125" s="24">
        <f>-TRUNC(U$3*T$3*(Q$3-R$3*SIN((G125+L$9)*PI()/180)-SQRT(S$3^2-(O$3-P$3-R$3*COS((G125+L$9)*PI()/180))^2))/5)</f>
        <v>-47162</v>
      </c>
      <c r="M125" s="25">
        <f>-TRUNC(K$3*J$3*(G$3-H$3*SIN((H125+M$9)*PI()/180)-SQRT(I$3^2-(E$3-F$3-H$3*COS((H125+M$9)*PI()/180))^2))/5)</f>
        <v>-93843</v>
      </c>
      <c r="N125" s="59">
        <f t="shared" si="229"/>
        <v>4</v>
      </c>
      <c r="O125" s="60">
        <f t="shared" si="292"/>
        <v>12675</v>
      </c>
      <c r="P125" s="60">
        <f t="shared" si="293"/>
        <v>8474.99999999999</v>
      </c>
      <c r="Q125" s="60">
        <f t="shared" si="294"/>
        <v>11850</v>
      </c>
      <c r="R125" s="60">
        <f t="shared" si="295"/>
        <v>81549.9999999999</v>
      </c>
      <c r="T125" s="1">
        <f>RStart30!$T$25</f>
        <v>0.04</v>
      </c>
      <c r="V125" s="1">
        <f t="shared" ref="V125:Y125" si="436">(O125-O124)/$T$25</f>
        <v>1875</v>
      </c>
      <c r="W125" s="1">
        <f t="shared" si="436"/>
        <v>3750</v>
      </c>
      <c r="X125" s="1">
        <f t="shared" si="436"/>
        <v>51875</v>
      </c>
      <c r="Y125" s="1">
        <f t="shared" si="436"/>
        <v>171250</v>
      </c>
      <c r="AA125">
        <f t="shared" ref="AA125:AD125" si="437">V125-V126</f>
        <v>0</v>
      </c>
      <c r="AB125">
        <f t="shared" si="437"/>
        <v>0</v>
      </c>
      <c r="AC125">
        <f t="shared" si="437"/>
        <v>6250</v>
      </c>
      <c r="AD125">
        <f t="shared" si="437"/>
        <v>15625</v>
      </c>
      <c r="AF125">
        <f t="shared" ref="AF125:AI125" si="438">AA125-AA126</f>
        <v>-625</v>
      </c>
      <c r="AG125">
        <f t="shared" si="438"/>
        <v>0</v>
      </c>
      <c r="AH125">
        <f t="shared" si="438"/>
        <v>1250.00000000004</v>
      </c>
      <c r="AI125">
        <f t="shared" si="438"/>
        <v>-1250.00000000038</v>
      </c>
      <c r="AK125">
        <f t="shared" ref="AK125:AN125" si="439">AF125-AF126</f>
        <v>-625</v>
      </c>
      <c r="AL125">
        <f t="shared" si="439"/>
        <v>625</v>
      </c>
      <c r="AM125">
        <f t="shared" si="439"/>
        <v>1250.00000000013</v>
      </c>
      <c r="AN125">
        <f t="shared" si="439"/>
        <v>2499.99999999886</v>
      </c>
    </row>
    <row r="126" spans="4:40">
      <c r="D126" s="28">
        <f t="shared" si="291"/>
        <v>4.04</v>
      </c>
      <c r="E126" s="32">
        <f>-E269*180/PI()*RStart30!$B$23</f>
        <v>30.6039232075929</v>
      </c>
      <c r="F126" s="32">
        <f>F269*180/PI()*RStart30!$B$23</f>
        <v>12.2403970916024</v>
      </c>
      <c r="G126" s="32">
        <f>G269*180/PI()*RStart30!$B$23</f>
        <v>25.5887596274271</v>
      </c>
      <c r="H126" s="32">
        <f>-H269*180/PI()*RStart30!$B$23</f>
        <v>50.0665713934209</v>
      </c>
      <c r="I126" s="58">
        <f t="shared" si="286"/>
        <v>4.04</v>
      </c>
      <c r="J126" s="24">
        <f>-TRUNC(K$3*J$3*(G$3-H$3*SIN((E126+J$9)*PI()/180)-SQRT(I$3^2-(E$3-F$3-H$3*COS((E126+J$9)*PI()/180))^2))/5)</f>
        <v>-45724</v>
      </c>
      <c r="K126" s="24">
        <f>-TRUNC(U$3*T$3*(Q$3-R$3*SIN((F126+K$9)*PI()/180)-SQRT(S$3^2-(O$3-P$3-R$3*COS((F126+K$9)*PI()/180))^2))/5)</f>
        <v>-21311</v>
      </c>
      <c r="L126" s="24">
        <f>-TRUNC(U$3*T$3*(Q$3-R$3*SIN((G126+L$9)*PI()/180)-SQRT(S$3^2-(O$3-P$3-R$3*COS((G126+L$9)*PI()/180))^2))/5)</f>
        <v>-46615</v>
      </c>
      <c r="M126" s="25">
        <f>-TRUNC(K$3*J$3*(G$3-H$3*SIN((H126+M$9)*PI()/180)-SQRT(I$3^2-(E$3-F$3-H$3*COS((H126+M$9)*PI()/180))^2))/5)</f>
        <v>-90332</v>
      </c>
      <c r="N126" s="59">
        <f t="shared" si="229"/>
        <v>4.04</v>
      </c>
      <c r="O126" s="60">
        <f t="shared" si="292"/>
        <v>12750</v>
      </c>
      <c r="P126" s="60">
        <f t="shared" si="293"/>
        <v>8624.99999999999</v>
      </c>
      <c r="Q126" s="60">
        <f t="shared" si="294"/>
        <v>13675</v>
      </c>
      <c r="R126" s="60">
        <f t="shared" si="295"/>
        <v>87774.9999999999</v>
      </c>
      <c r="T126" s="1">
        <f>RStart30!$T$25</f>
        <v>0.04</v>
      </c>
      <c r="V126" s="1">
        <f t="shared" ref="V126:Y126" si="440">(O126-O125)/$T$25</f>
        <v>1875</v>
      </c>
      <c r="W126" s="1">
        <f t="shared" si="440"/>
        <v>3750</v>
      </c>
      <c r="X126" s="1">
        <f t="shared" si="440"/>
        <v>45625</v>
      </c>
      <c r="Y126" s="1">
        <f t="shared" si="440"/>
        <v>155625</v>
      </c>
      <c r="AA126">
        <f t="shared" ref="AA126:AD126" si="441">V126-V127</f>
        <v>625</v>
      </c>
      <c r="AB126">
        <f t="shared" si="441"/>
        <v>0</v>
      </c>
      <c r="AC126">
        <f t="shared" si="441"/>
        <v>4999.99999999996</v>
      </c>
      <c r="AD126">
        <f t="shared" si="441"/>
        <v>16875.0000000004</v>
      </c>
      <c r="AF126">
        <f t="shared" ref="AF126:AI126" si="442">AA126-AA127</f>
        <v>0</v>
      </c>
      <c r="AG126">
        <f t="shared" si="442"/>
        <v>-625</v>
      </c>
      <c r="AH126">
        <f t="shared" si="442"/>
        <v>-8.73114913702011e-11</v>
      </c>
      <c r="AI126">
        <f t="shared" si="442"/>
        <v>-3749.99999999924</v>
      </c>
      <c r="AK126">
        <f t="shared" ref="AK126:AN126" si="443">AF126-AF127</f>
        <v>-1250</v>
      </c>
      <c r="AL126">
        <f t="shared" si="443"/>
        <v>-1875</v>
      </c>
      <c r="AM126">
        <f t="shared" si="443"/>
        <v>1249.99999999983</v>
      </c>
      <c r="AN126">
        <f t="shared" si="443"/>
        <v>-5624.99999999886</v>
      </c>
    </row>
    <row r="127" spans="4:40">
      <c r="D127" s="28">
        <f t="shared" si="291"/>
        <v>4.08</v>
      </c>
      <c r="E127" s="32">
        <f>-E270*180/PI()*RStart30!$B$23</f>
        <v>30.3597023538411</v>
      </c>
      <c r="F127" s="32">
        <f>F270*180/PI()*RStart30!$B$23</f>
        <v>12.0490674616094</v>
      </c>
      <c r="G127" s="32">
        <f>G270*180/PI()*RStart30!$B$23</f>
        <v>25.2728593470817</v>
      </c>
      <c r="H127" s="32">
        <f>-H270*180/PI()*RStart30!$B$23</f>
        <v>48.517966855388</v>
      </c>
      <c r="I127" s="58">
        <f t="shared" si="286"/>
        <v>4.08</v>
      </c>
      <c r="J127" s="24">
        <f>-TRUNC(K$3*J$3*(G$3-H$3*SIN((E127+J$9)*PI()/180)-SQRT(I$3^2-(E$3-F$3-H$3*COS((E127+J$9)*PI()/180))^2))/5)</f>
        <v>-45212</v>
      </c>
      <c r="K127" s="24">
        <f>-TRUNC(U$3*T$3*(Q$3-R$3*SIN((F127+K$9)*PI()/180)-SQRT(S$3^2-(O$3-P$3-R$3*COS((F127+K$9)*PI()/180))^2))/5)</f>
        <v>-20960</v>
      </c>
      <c r="L127" s="24">
        <f>-TRUNC(U$3*T$3*(Q$3-R$3*SIN((G127+L$9)*PI()/180)-SQRT(S$3^2-(O$3-P$3-R$3*COS((G127+L$9)*PI()/180))^2))/5)</f>
        <v>-46003</v>
      </c>
      <c r="M127" s="25">
        <f>-TRUNC(K$3*J$3*(G$3-H$3*SIN((H127+M$9)*PI()/180)-SQRT(I$3^2-(E$3-F$3-H$3*COS((H127+M$9)*PI()/180))^2))/5)</f>
        <v>-86599</v>
      </c>
      <c r="N127" s="59">
        <f t="shared" si="229"/>
        <v>4.08</v>
      </c>
      <c r="O127" s="60">
        <f t="shared" si="292"/>
        <v>12800</v>
      </c>
      <c r="P127" s="60">
        <f t="shared" si="293"/>
        <v>8774.99999999999</v>
      </c>
      <c r="Q127" s="60">
        <f t="shared" si="294"/>
        <v>15300</v>
      </c>
      <c r="R127" s="60">
        <f t="shared" si="295"/>
        <v>93324.9999999999</v>
      </c>
      <c r="T127" s="1">
        <f>RStart30!$T$25</f>
        <v>0.04</v>
      </c>
      <c r="V127" s="1">
        <f t="shared" ref="V127:Y127" si="444">(O127-O126)/$T$25</f>
        <v>1250</v>
      </c>
      <c r="W127" s="1">
        <f t="shared" si="444"/>
        <v>3750</v>
      </c>
      <c r="X127" s="1">
        <f t="shared" si="444"/>
        <v>40625</v>
      </c>
      <c r="Y127" s="1">
        <f t="shared" si="444"/>
        <v>138750</v>
      </c>
      <c r="AA127">
        <f t="shared" ref="AA127:AD127" si="445">V127-V128</f>
        <v>625</v>
      </c>
      <c r="AB127">
        <f t="shared" si="445"/>
        <v>625</v>
      </c>
      <c r="AC127">
        <f t="shared" si="445"/>
        <v>5000.00000000004</v>
      </c>
      <c r="AD127">
        <f t="shared" si="445"/>
        <v>20624.9999999996</v>
      </c>
      <c r="AF127">
        <f t="shared" ref="AF127:AI127" si="446">AA127-AA128</f>
        <v>1250</v>
      </c>
      <c r="AG127">
        <f t="shared" si="446"/>
        <v>1250</v>
      </c>
      <c r="AH127">
        <f t="shared" si="446"/>
        <v>-1249.99999999991</v>
      </c>
      <c r="AI127">
        <f t="shared" si="446"/>
        <v>1874.99999999962</v>
      </c>
      <c r="AK127">
        <f t="shared" ref="AK127:AN127" si="447">AF127-AF128</f>
        <v>2500</v>
      </c>
      <c r="AL127">
        <f t="shared" si="447"/>
        <v>1875</v>
      </c>
      <c r="AM127">
        <f t="shared" si="447"/>
        <v>-3749.99999999978</v>
      </c>
      <c r="AN127">
        <f t="shared" si="447"/>
        <v>6249.99999999962</v>
      </c>
    </row>
    <row r="128" spans="4:40">
      <c r="D128" s="28">
        <f t="shared" si="291"/>
        <v>4.12</v>
      </c>
      <c r="E128" s="32">
        <f>-E271*180/PI()*RStart30!$B$23</f>
        <v>30.1138485130774</v>
      </c>
      <c r="F128" s="32">
        <f>F271*180/PI()*RStart30!$B$23</f>
        <v>11.8543882630503</v>
      </c>
      <c r="G128" s="32">
        <f>G271*180/PI()*RStart30!$B$23</f>
        <v>24.9276195023295</v>
      </c>
      <c r="H128" s="32">
        <f>-H271*180/PI()*RStart30!$B$23</f>
        <v>46.8823128968366</v>
      </c>
      <c r="I128" s="58">
        <f t="shared" si="286"/>
        <v>4.12</v>
      </c>
      <c r="J128" s="24">
        <f>-TRUNC(K$3*J$3*(G$3-H$3*SIN((E128+J$9)*PI()/180)-SQRT(I$3^2-(E$3-F$3-H$3*COS((E128+J$9)*PI()/180))^2))/5)</f>
        <v>-44699</v>
      </c>
      <c r="K128" s="24">
        <f>-TRUNC(U$3*T$3*(Q$3-R$3*SIN((F128+K$9)*PI()/180)-SQRT(S$3^2-(O$3-P$3-R$3*COS((F128+K$9)*PI()/180))^2))/5)</f>
        <v>-20604</v>
      </c>
      <c r="L128" s="24">
        <f>-TRUNC(U$3*T$3*(Q$3-R$3*SIN((G128+L$9)*PI()/180)-SQRT(S$3^2-(O$3-P$3-R$3*COS((G128+L$9)*PI()/180))^2))/5)</f>
        <v>-45334</v>
      </c>
      <c r="M128" s="25">
        <f>-TRUNC(K$3*J$3*(G$3-H$3*SIN((H128+M$9)*PI()/180)-SQRT(I$3^2-(E$3-F$3-H$3*COS((H128+M$9)*PI()/180))^2))/5)</f>
        <v>-82677</v>
      </c>
      <c r="N128" s="59">
        <f t="shared" si="229"/>
        <v>4.12</v>
      </c>
      <c r="O128" s="60">
        <f t="shared" si="292"/>
        <v>12825</v>
      </c>
      <c r="P128" s="60">
        <f t="shared" si="293"/>
        <v>8899.99999999999</v>
      </c>
      <c r="Q128" s="60">
        <f t="shared" si="294"/>
        <v>16725</v>
      </c>
      <c r="R128" s="60">
        <f t="shared" si="295"/>
        <v>98049.9999999999</v>
      </c>
      <c r="T128" s="1">
        <f>RStart30!$T$25</f>
        <v>0.04</v>
      </c>
      <c r="V128" s="1">
        <f t="shared" ref="V128:Y128" si="448">(O128-O127)/$T$25</f>
        <v>625</v>
      </c>
      <c r="W128" s="1">
        <f t="shared" si="448"/>
        <v>3125</v>
      </c>
      <c r="X128" s="1">
        <f t="shared" si="448"/>
        <v>35625</v>
      </c>
      <c r="Y128" s="1">
        <f t="shared" si="448"/>
        <v>118125</v>
      </c>
      <c r="AA128">
        <f t="shared" ref="AA128:AD128" si="449">V128-V129</f>
        <v>-625</v>
      </c>
      <c r="AB128">
        <f t="shared" si="449"/>
        <v>-625</v>
      </c>
      <c r="AC128">
        <f t="shared" si="449"/>
        <v>6249.99999999996</v>
      </c>
      <c r="AD128">
        <f t="shared" si="449"/>
        <v>18750</v>
      </c>
      <c r="AF128">
        <f t="shared" ref="AF128:AI128" si="450">AA128-AA129</f>
        <v>-1250</v>
      </c>
      <c r="AG128">
        <f t="shared" si="450"/>
        <v>-625</v>
      </c>
      <c r="AH128">
        <f t="shared" si="450"/>
        <v>2499.99999999987</v>
      </c>
      <c r="AI128">
        <f t="shared" si="450"/>
        <v>-4375</v>
      </c>
      <c r="AK128">
        <f t="shared" ref="AK128:AN128" si="451">AF128-AF129</f>
        <v>-1250</v>
      </c>
      <c r="AL128">
        <f t="shared" si="451"/>
        <v>4.54747350886464e-11</v>
      </c>
      <c r="AM128">
        <f t="shared" si="451"/>
        <v>4999.99999999968</v>
      </c>
      <c r="AN128">
        <f t="shared" si="451"/>
        <v>-6874.99999999964</v>
      </c>
    </row>
    <row r="129" spans="4:40">
      <c r="D129" s="28">
        <f t="shared" si="291"/>
        <v>4.16</v>
      </c>
      <c r="E129" s="32">
        <f>-E272*180/PI()*RStart30!$B$23</f>
        <v>29.8665209102731</v>
      </c>
      <c r="F129" s="32">
        <f>F272*180/PI()*RStart30!$B$23</f>
        <v>11.656365511982</v>
      </c>
      <c r="G129" s="32">
        <f>G272*180/PI()*RStart30!$B$23</f>
        <v>24.5572833613054</v>
      </c>
      <c r="H129" s="32">
        <f>-H272*180/PI()*RStart30!$B$23</f>
        <v>45.1699916276062</v>
      </c>
      <c r="I129" s="58">
        <f t="shared" si="286"/>
        <v>4.16</v>
      </c>
      <c r="J129" s="24">
        <f>-TRUNC(K$3*J$3*(G$3-H$3*SIN((E129+J$9)*PI()/180)-SQRT(I$3^2-(E$3-F$3-H$3*COS((E129+J$9)*PI()/180))^2))/5)</f>
        <v>-44184</v>
      </c>
      <c r="K129" s="24">
        <f>-TRUNC(U$3*T$3*(Q$3-R$3*SIN((F129+K$9)*PI()/180)-SQRT(S$3^2-(O$3-P$3-R$3*COS((F129+K$9)*PI()/180))^2))/5)</f>
        <v>-20242</v>
      </c>
      <c r="L129" s="24">
        <f>-TRUNC(U$3*T$3*(Q$3-R$3*SIN((G129+L$9)*PI()/180)-SQRT(S$3^2-(O$3-P$3-R$3*COS((G129+L$9)*PI()/180))^2))/5)</f>
        <v>-44618</v>
      </c>
      <c r="M129" s="25">
        <f>-TRUNC(K$3*J$3*(G$3-H$3*SIN((H129+M$9)*PI()/180)-SQRT(I$3^2-(E$3-F$3-H$3*COS((H129+M$9)*PI()/180))^2))/5)</f>
        <v>-78596</v>
      </c>
      <c r="N129" s="59">
        <f t="shared" si="229"/>
        <v>4.16</v>
      </c>
      <c r="O129" s="60">
        <f t="shared" si="292"/>
        <v>12875</v>
      </c>
      <c r="P129" s="60">
        <f t="shared" si="293"/>
        <v>9049.99999999999</v>
      </c>
      <c r="Q129" s="60">
        <f t="shared" si="294"/>
        <v>17900</v>
      </c>
      <c r="R129" s="60">
        <f t="shared" si="295"/>
        <v>102025</v>
      </c>
      <c r="T129" s="1">
        <f>RStart30!$T$25</f>
        <v>0.04</v>
      </c>
      <c r="V129" s="1">
        <f t="shared" ref="V129:Y129" si="452">(O129-O128)/$T$25</f>
        <v>1250</v>
      </c>
      <c r="W129" s="1">
        <f t="shared" si="452"/>
        <v>3750</v>
      </c>
      <c r="X129" s="1">
        <f t="shared" si="452"/>
        <v>29375</v>
      </c>
      <c r="Y129" s="1">
        <f t="shared" si="452"/>
        <v>99375</v>
      </c>
      <c r="AA129">
        <f t="shared" ref="AA129:AD129" si="453">V129-V130</f>
        <v>625</v>
      </c>
      <c r="AB129">
        <f t="shared" si="453"/>
        <v>0</v>
      </c>
      <c r="AC129">
        <f t="shared" si="453"/>
        <v>3750.00000000009</v>
      </c>
      <c r="AD129">
        <f t="shared" si="453"/>
        <v>23125</v>
      </c>
      <c r="AF129">
        <f t="shared" ref="AF129:AI129" si="454">AA129-AA130</f>
        <v>0</v>
      </c>
      <c r="AG129">
        <f t="shared" si="454"/>
        <v>-625.000000000045</v>
      </c>
      <c r="AH129">
        <f t="shared" si="454"/>
        <v>-2499.99999999982</v>
      </c>
      <c r="AI129">
        <f t="shared" si="454"/>
        <v>2499.99999999964</v>
      </c>
      <c r="AK129">
        <f t="shared" ref="AK129:AN129" si="455">AF129-AF130</f>
        <v>-1250</v>
      </c>
      <c r="AL129">
        <f t="shared" si="455"/>
        <v>-1875.00000000014</v>
      </c>
      <c r="AM129">
        <f t="shared" si="455"/>
        <v>-4999.99999999973</v>
      </c>
      <c r="AN129">
        <f t="shared" si="455"/>
        <v>6249.99999999891</v>
      </c>
    </row>
    <row r="130" spans="4:40">
      <c r="D130" s="28">
        <f t="shared" si="291"/>
        <v>4.2</v>
      </c>
      <c r="E130" s="32">
        <f>-E273*180/PI()*RStart30!$B$23</f>
        <v>29.6178768223429</v>
      </c>
      <c r="F130" s="32">
        <f>F273*180/PI()*RStart30!$B$23</f>
        <v>11.4550088340953</v>
      </c>
      <c r="G130" s="32">
        <f>G273*180/PI()*RStart30!$B$23</f>
        <v>24.1659855020507</v>
      </c>
      <c r="H130" s="32">
        <f>-H273*180/PI()*RStart30!$B$23</f>
        <v>43.3917618772862</v>
      </c>
      <c r="I130" s="58">
        <f t="shared" si="286"/>
        <v>4.2</v>
      </c>
      <c r="J130" s="24">
        <f>-TRUNC(K$3*J$3*(G$3-H$3*SIN((E130+J$9)*PI()/180)-SQRT(I$3^2-(E$3-F$3-H$3*COS((E130+J$9)*PI()/180))^2))/5)</f>
        <v>-43668</v>
      </c>
      <c r="K130" s="24">
        <f>-TRUNC(U$3*T$3*(Q$3-R$3*SIN((F130+K$9)*PI()/180)-SQRT(S$3^2-(O$3-P$3-R$3*COS((F130+K$9)*PI()/180))^2))/5)</f>
        <v>-19874</v>
      </c>
      <c r="L130" s="24">
        <f>-TRUNC(U$3*T$3*(Q$3-R$3*SIN((G130+L$9)*PI()/180)-SQRT(S$3^2-(O$3-P$3-R$3*COS((G130+L$9)*PI()/180))^2))/5)</f>
        <v>-43861</v>
      </c>
      <c r="M130" s="25">
        <f>-TRUNC(K$3*J$3*(G$3-H$3*SIN((H130+M$9)*PI()/180)-SQRT(I$3^2-(E$3-F$3-H$3*COS((H130+M$9)*PI()/180))^2))/5)</f>
        <v>-74393</v>
      </c>
      <c r="N130" s="59">
        <f t="shared" si="229"/>
        <v>4.2</v>
      </c>
      <c r="O130" s="60">
        <f t="shared" si="292"/>
        <v>12900</v>
      </c>
      <c r="P130" s="60">
        <f t="shared" si="293"/>
        <v>9199.99999999999</v>
      </c>
      <c r="Q130" s="60">
        <f t="shared" si="294"/>
        <v>18925</v>
      </c>
      <c r="R130" s="60">
        <f t="shared" si="295"/>
        <v>105075</v>
      </c>
      <c r="T130" s="1">
        <f>RStart30!$T$25</f>
        <v>0.04</v>
      </c>
      <c r="V130" s="1">
        <f t="shared" ref="V130:Y130" si="456">(O130-O129)/$T$25</f>
        <v>625</v>
      </c>
      <c r="W130" s="1">
        <f t="shared" si="456"/>
        <v>3750</v>
      </c>
      <c r="X130" s="1">
        <f t="shared" si="456"/>
        <v>25624.9999999999</v>
      </c>
      <c r="Y130" s="1">
        <f t="shared" si="456"/>
        <v>76250</v>
      </c>
      <c r="AA130">
        <f t="shared" ref="AA130:AD130" si="457">V130-V131</f>
        <v>625</v>
      </c>
      <c r="AB130">
        <f t="shared" si="457"/>
        <v>625.000000000045</v>
      </c>
      <c r="AC130">
        <f t="shared" si="457"/>
        <v>6249.99999999991</v>
      </c>
      <c r="AD130">
        <f t="shared" si="457"/>
        <v>20625.0000000004</v>
      </c>
      <c r="AF130">
        <f t="shared" ref="AF130:AI130" si="458">AA130-AA131</f>
        <v>1250</v>
      </c>
      <c r="AG130">
        <f t="shared" si="458"/>
        <v>1250.00000000009</v>
      </c>
      <c r="AH130">
        <f t="shared" si="458"/>
        <v>2499.99999999991</v>
      </c>
      <c r="AI130">
        <f t="shared" si="458"/>
        <v>-3749.99999999927</v>
      </c>
      <c r="AK130">
        <f t="shared" ref="AK130:AN130" si="459">AF130-AF131</f>
        <v>2500</v>
      </c>
      <c r="AL130">
        <f t="shared" si="459"/>
        <v>2500.00000000014</v>
      </c>
      <c r="AM130">
        <f t="shared" si="459"/>
        <v>3749.99999999991</v>
      </c>
      <c r="AN130">
        <f t="shared" si="459"/>
        <v>-5624.99999999891</v>
      </c>
    </row>
    <row r="131" spans="4:40">
      <c r="D131" s="28">
        <f t="shared" si="291"/>
        <v>4.24</v>
      </c>
      <c r="E131" s="32">
        <f>-E274*180/PI()*RStart30!$B$23</f>
        <v>29.3680714635536</v>
      </c>
      <c r="F131" s="32">
        <f>F274*180/PI()*RStart30!$B$23</f>
        <v>11.2503315220112</v>
      </c>
      <c r="G131" s="32">
        <f>G274*180/PI()*RStart30!$B$23</f>
        <v>23.7577453953856</v>
      </c>
      <c r="H131" s="32">
        <f>-H274*180/PI()*RStart30!$B$23</f>
        <v>41.5586912424222</v>
      </c>
      <c r="I131" s="58">
        <f t="shared" si="286"/>
        <v>4.24</v>
      </c>
      <c r="J131" s="24">
        <f>-TRUNC(K$3*J$3*(G$3-H$3*SIN((E131+J$9)*PI()/180)-SQRT(I$3^2-(E$3-F$3-H$3*COS((E131+J$9)*PI()/180))^2))/5)</f>
        <v>-43152</v>
      </c>
      <c r="K131" s="24">
        <f>-TRUNC(U$3*T$3*(Q$3-R$3*SIN((F131+K$9)*PI()/180)-SQRT(S$3^2-(O$3-P$3-R$3*COS((F131+K$9)*PI()/180))^2))/5)</f>
        <v>-19501</v>
      </c>
      <c r="L131" s="24">
        <f>-TRUNC(U$3*T$3*(Q$3-R$3*SIN((G131+L$9)*PI()/180)-SQRT(S$3^2-(O$3-P$3-R$3*COS((G131+L$9)*PI()/180))^2))/5)</f>
        <v>-43073</v>
      </c>
      <c r="M131" s="25">
        <f>-TRUNC(K$3*J$3*(G$3-H$3*SIN((H131+M$9)*PI()/180)-SQRT(I$3^2-(E$3-F$3-H$3*COS((H131+M$9)*PI()/180))^2))/5)</f>
        <v>-70101</v>
      </c>
      <c r="N131" s="59">
        <f t="shared" si="229"/>
        <v>4.24</v>
      </c>
      <c r="O131" s="60">
        <f t="shared" si="292"/>
        <v>12900</v>
      </c>
      <c r="P131" s="60">
        <f t="shared" si="293"/>
        <v>9324.99999999999</v>
      </c>
      <c r="Q131" s="60">
        <f t="shared" si="294"/>
        <v>19700</v>
      </c>
      <c r="R131" s="60">
        <f t="shared" si="295"/>
        <v>107300</v>
      </c>
      <c r="T131" s="1">
        <f>RStart30!$T$25</f>
        <v>0.04</v>
      </c>
      <c r="V131" s="1">
        <f t="shared" ref="V131:Y131" si="460">(O131-O130)/$T$25</f>
        <v>0</v>
      </c>
      <c r="W131" s="1">
        <f t="shared" si="460"/>
        <v>3124.99999999995</v>
      </c>
      <c r="X131" s="1">
        <f t="shared" si="460"/>
        <v>19375</v>
      </c>
      <c r="Y131" s="1">
        <f t="shared" si="460"/>
        <v>55624.9999999996</v>
      </c>
      <c r="AA131">
        <f t="shared" ref="AA131:AD131" si="461">V131-V132</f>
        <v>-625</v>
      </c>
      <c r="AB131">
        <f t="shared" si="461"/>
        <v>-625.000000000045</v>
      </c>
      <c r="AC131">
        <f t="shared" si="461"/>
        <v>3750</v>
      </c>
      <c r="AD131">
        <f t="shared" si="461"/>
        <v>24374.9999999996</v>
      </c>
      <c r="AF131">
        <f t="shared" ref="AF131:AI131" si="462">AA131-AA132</f>
        <v>-1250</v>
      </c>
      <c r="AG131">
        <f t="shared" si="462"/>
        <v>-1250.00000000005</v>
      </c>
      <c r="AH131">
        <f t="shared" si="462"/>
        <v>-1250</v>
      </c>
      <c r="AI131">
        <f t="shared" si="462"/>
        <v>1874.99999999964</v>
      </c>
      <c r="AK131">
        <f t="shared" ref="AK131:AN131" si="463">AF131-AF132</f>
        <v>-1250</v>
      </c>
      <c r="AL131">
        <f t="shared" si="463"/>
        <v>-1875.00000000005</v>
      </c>
      <c r="AM131">
        <f t="shared" si="463"/>
        <v>-1875</v>
      </c>
      <c r="AN131">
        <f t="shared" si="463"/>
        <v>3124.99999999964</v>
      </c>
    </row>
    <row r="132" spans="4:40">
      <c r="D132" s="28">
        <f t="shared" si="291"/>
        <v>4.28</v>
      </c>
      <c r="E132" s="32">
        <f>-E275*180/PI()*RStart30!$B$23</f>
        <v>29.1172572406786</v>
      </c>
      <c r="F132" s="32">
        <f>F275*180/PI()*RStart30!$B$23</f>
        <v>11.0423504779845</v>
      </c>
      <c r="G132" s="32">
        <f>G275*180/PI()*RStart30!$B$23</f>
        <v>23.3364607585986</v>
      </c>
      <c r="H132" s="32">
        <f>-H275*180/PI()*RStart30!$B$23</f>
        <v>39.6820881910166</v>
      </c>
      <c r="I132" s="58">
        <f t="shared" si="286"/>
        <v>4.28</v>
      </c>
      <c r="J132" s="24">
        <f>-TRUNC(K$3*J$3*(G$3-H$3*SIN((E132+J$9)*PI()/180)-SQRT(I$3^2-(E$3-F$3-H$3*COS((E132+J$9)*PI()/180))^2))/5)</f>
        <v>-42635</v>
      </c>
      <c r="K132" s="24">
        <f>-TRUNC(U$3*T$3*(Q$3-R$3*SIN((F132+K$9)*PI()/180)-SQRT(S$3^2-(O$3-P$3-R$3*COS((F132+K$9)*PI()/180))^2))/5)</f>
        <v>-19122</v>
      </c>
      <c r="L132" s="24">
        <f>-TRUNC(U$3*T$3*(Q$3-R$3*SIN((G132+L$9)*PI()/180)-SQRT(S$3^2-(O$3-P$3-R$3*COS((G132+L$9)*PI()/180))^2))/5)</f>
        <v>-42260</v>
      </c>
      <c r="M132" s="25">
        <f>-TRUNC(K$3*J$3*(G$3-H$3*SIN((H132+M$9)*PI()/180)-SQRT(I$3^2-(E$3-F$3-H$3*COS((H132+M$9)*PI()/180))^2))/5)</f>
        <v>-65759</v>
      </c>
      <c r="N132" s="59">
        <f t="shared" si="229"/>
        <v>4.28</v>
      </c>
      <c r="O132" s="60">
        <f t="shared" si="292"/>
        <v>12925</v>
      </c>
      <c r="P132" s="60">
        <f t="shared" si="293"/>
        <v>9474.99999999999</v>
      </c>
      <c r="Q132" s="60">
        <f t="shared" si="294"/>
        <v>20325</v>
      </c>
      <c r="R132" s="60">
        <f t="shared" si="295"/>
        <v>108550</v>
      </c>
      <c r="T132" s="1">
        <f>RStart30!$T$25</f>
        <v>0.04</v>
      </c>
      <c r="V132" s="1">
        <f t="shared" ref="V132:Y132" si="464">(O132-O131)/$T$25</f>
        <v>625</v>
      </c>
      <c r="W132" s="1">
        <f t="shared" si="464"/>
        <v>3750</v>
      </c>
      <c r="X132" s="1">
        <f t="shared" si="464"/>
        <v>15625</v>
      </c>
      <c r="Y132" s="1">
        <f t="shared" si="464"/>
        <v>31250</v>
      </c>
      <c r="AA132">
        <f t="shared" ref="AA132:AD132" si="465">V132-V133</f>
        <v>625</v>
      </c>
      <c r="AB132">
        <f t="shared" si="465"/>
        <v>625</v>
      </c>
      <c r="AC132">
        <f t="shared" si="465"/>
        <v>5000</v>
      </c>
      <c r="AD132">
        <f t="shared" si="465"/>
        <v>22500</v>
      </c>
      <c r="AF132">
        <f t="shared" ref="AF132:AI132" si="466">AA132-AA133</f>
        <v>0</v>
      </c>
      <c r="AG132">
        <f t="shared" si="466"/>
        <v>625</v>
      </c>
      <c r="AH132">
        <f t="shared" si="466"/>
        <v>625</v>
      </c>
      <c r="AI132">
        <f t="shared" si="466"/>
        <v>-1250</v>
      </c>
      <c r="AK132">
        <f t="shared" ref="AK132:AN132" si="467">AF132-AF133</f>
        <v>-1250</v>
      </c>
      <c r="AL132">
        <f t="shared" si="467"/>
        <v>625</v>
      </c>
      <c r="AM132">
        <f t="shared" si="467"/>
        <v>625</v>
      </c>
      <c r="AN132">
        <f t="shared" si="467"/>
        <v>-3125</v>
      </c>
    </row>
    <row r="133" spans="4:40">
      <c r="D133" s="28">
        <f t="shared" si="291"/>
        <v>4.32</v>
      </c>
      <c r="E133" s="32">
        <f>-E276*180/PI()*RStart30!$B$23</f>
        <v>28.8655835238151</v>
      </c>
      <c r="F133" s="32">
        <f>F276*180/PI()*RStart30!$B$23</f>
        <v>10.8310862712003</v>
      </c>
      <c r="G133" s="32">
        <f>G276*180/PI()*RStart30!$B$23</f>
        <v>22.9059010237284</v>
      </c>
      <c r="H133" s="32">
        <f>-H276*180/PI()*RStart30!$B$23</f>
        <v>37.7734344535092</v>
      </c>
      <c r="I133" s="58">
        <f t="shared" si="286"/>
        <v>4.32</v>
      </c>
      <c r="J133" s="24">
        <f>-TRUNC(K$3*J$3*(G$3-H$3*SIN((E133+J$9)*PI()/180)-SQRT(I$3^2-(E$3-F$3-H$3*COS((E133+J$9)*PI()/180))^2))/5)</f>
        <v>-42118</v>
      </c>
      <c r="K133" s="24">
        <f>-TRUNC(U$3*T$3*(Q$3-R$3*SIN((F133+K$9)*PI()/180)-SQRT(S$3^2-(O$3-P$3-R$3*COS((F133+K$9)*PI()/180))^2))/5)</f>
        <v>-18738</v>
      </c>
      <c r="L133" s="24">
        <f>-TRUNC(U$3*T$3*(Q$3-R$3*SIN((G133+L$9)*PI()/180)-SQRT(S$3^2-(O$3-P$3-R$3*COS((G133+L$9)*PI()/180))^2))/5)</f>
        <v>-41430</v>
      </c>
      <c r="M133" s="25">
        <f>-TRUNC(K$3*J$3*(G$3-H$3*SIN((H133+M$9)*PI()/180)-SQRT(I$3^2-(E$3-F$3-H$3*COS((H133+M$9)*PI()/180))^2))/5)</f>
        <v>-61403</v>
      </c>
      <c r="N133" s="59">
        <f t="shared" si="229"/>
        <v>4.32</v>
      </c>
      <c r="O133" s="60">
        <f t="shared" si="292"/>
        <v>12925</v>
      </c>
      <c r="P133" s="60">
        <f t="shared" si="293"/>
        <v>9599.99999999999</v>
      </c>
      <c r="Q133" s="60">
        <f t="shared" si="294"/>
        <v>20750</v>
      </c>
      <c r="R133" s="60">
        <f t="shared" si="295"/>
        <v>108900</v>
      </c>
      <c r="T133" s="1">
        <f>RStart30!$T$25</f>
        <v>0.04</v>
      </c>
      <c r="V133" s="1">
        <f t="shared" ref="V133:Y133" si="468">(O133-O132)/$T$25</f>
        <v>0</v>
      </c>
      <c r="W133" s="1">
        <f t="shared" si="468"/>
        <v>3125</v>
      </c>
      <c r="X133" s="1">
        <f t="shared" si="468"/>
        <v>10625</v>
      </c>
      <c r="Y133" s="1">
        <f t="shared" si="468"/>
        <v>8750</v>
      </c>
      <c r="AA133">
        <f t="shared" ref="AA133:AD133" si="469">V133-V134</f>
        <v>625</v>
      </c>
      <c r="AB133">
        <f t="shared" si="469"/>
        <v>0</v>
      </c>
      <c r="AC133">
        <f t="shared" si="469"/>
        <v>4375</v>
      </c>
      <c r="AD133">
        <f t="shared" si="469"/>
        <v>23750</v>
      </c>
      <c r="AF133">
        <f t="shared" ref="AF133:AI133" si="470">AA133-AA134</f>
        <v>1250</v>
      </c>
      <c r="AG133">
        <f t="shared" si="470"/>
        <v>0</v>
      </c>
      <c r="AH133">
        <f t="shared" si="470"/>
        <v>0</v>
      </c>
      <c r="AI133">
        <f t="shared" si="470"/>
        <v>1875</v>
      </c>
      <c r="AK133">
        <f t="shared" ref="AK133:AN133" si="471">AF133-AF134</f>
        <v>2500</v>
      </c>
      <c r="AL133">
        <f t="shared" si="471"/>
        <v>-625</v>
      </c>
      <c r="AM133">
        <f t="shared" si="471"/>
        <v>0</v>
      </c>
      <c r="AN133">
        <f t="shared" si="471"/>
        <v>1874.99999999964</v>
      </c>
    </row>
    <row r="134" spans="4:40">
      <c r="D134" s="28">
        <f t="shared" si="291"/>
        <v>4.36</v>
      </c>
      <c r="E134" s="32">
        <f>-E277*180/PI()*RStart30!$B$23</f>
        <v>28.6131965317924</v>
      </c>
      <c r="F134" s="32">
        <f>F277*180/PI()*RStart30!$B$23</f>
        <v>10.6165634815477</v>
      </c>
      <c r="G134" s="32">
        <f>G277*180/PI()*RStart30!$B$23</f>
        <v>22.4697005766608</v>
      </c>
      <c r="H134" s="32">
        <f>-H277*180/PI()*RStart30!$B$23</f>
        <v>35.8443167835035</v>
      </c>
      <c r="I134" s="58">
        <f t="shared" si="286"/>
        <v>4.36</v>
      </c>
      <c r="J134" s="24">
        <f>-TRUNC(K$3*J$3*(G$3-H$3*SIN((E134+J$9)*PI()/180)-SQRT(I$3^2-(E$3-F$3-H$3*COS((E134+J$9)*PI()/180))^2))/5)</f>
        <v>-41602</v>
      </c>
      <c r="K134" s="24">
        <f>-TRUNC(U$3*T$3*(Q$3-R$3*SIN((F134+K$9)*PI()/180)-SQRT(S$3^2-(O$3-P$3-R$3*COS((F134+K$9)*PI()/180))^2))/5)</f>
        <v>-18349</v>
      </c>
      <c r="L134" s="24">
        <f>-TRUNC(U$3*T$3*(Q$3-R$3*SIN((G134+L$9)*PI()/180)-SQRT(S$3^2-(O$3-P$3-R$3*COS((G134+L$9)*PI()/180))^2))/5)</f>
        <v>-40590</v>
      </c>
      <c r="M134" s="25">
        <f>-TRUNC(K$3*J$3*(G$3-H$3*SIN((H134+M$9)*PI()/180)-SQRT(I$3^2-(E$3-F$3-H$3*COS((H134+M$9)*PI()/180))^2))/5)</f>
        <v>-57071</v>
      </c>
      <c r="N134" s="59">
        <f t="shared" si="229"/>
        <v>4.36</v>
      </c>
      <c r="O134" s="60">
        <f t="shared" si="292"/>
        <v>12900</v>
      </c>
      <c r="P134" s="60">
        <f t="shared" si="293"/>
        <v>9724.99999999999</v>
      </c>
      <c r="Q134" s="60">
        <f t="shared" si="294"/>
        <v>21000</v>
      </c>
      <c r="R134" s="60">
        <f t="shared" si="295"/>
        <v>108300</v>
      </c>
      <c r="T134" s="1">
        <f>RStart30!$T$25</f>
        <v>0.04</v>
      </c>
      <c r="V134" s="1">
        <f t="shared" ref="V134:Y134" si="472">(O134-O133)/$T$25</f>
        <v>-625</v>
      </c>
      <c r="W134" s="1">
        <f t="shared" si="472"/>
        <v>3125</v>
      </c>
      <c r="X134" s="1">
        <f t="shared" si="472"/>
        <v>6250</v>
      </c>
      <c r="Y134" s="1">
        <f t="shared" si="472"/>
        <v>-15000</v>
      </c>
      <c r="AA134">
        <f t="shared" ref="AA134:AD134" si="473">V134-V135</f>
        <v>-625</v>
      </c>
      <c r="AB134">
        <f t="shared" si="473"/>
        <v>0</v>
      </c>
      <c r="AC134">
        <f t="shared" si="473"/>
        <v>4375</v>
      </c>
      <c r="AD134">
        <f t="shared" si="473"/>
        <v>21875</v>
      </c>
      <c r="AF134">
        <f t="shared" ref="AF134:AI134" si="474">AA134-AA135</f>
        <v>-1250</v>
      </c>
      <c r="AG134">
        <f t="shared" si="474"/>
        <v>625</v>
      </c>
      <c r="AH134">
        <f t="shared" si="474"/>
        <v>0</v>
      </c>
      <c r="AI134">
        <f t="shared" si="474"/>
        <v>3.63797880709171e-10</v>
      </c>
      <c r="AK134">
        <f t="shared" ref="AK134:AN134" si="475">AF134-AF135</f>
        <v>-1250</v>
      </c>
      <c r="AL134">
        <f t="shared" si="475"/>
        <v>1875</v>
      </c>
      <c r="AM134">
        <f t="shared" si="475"/>
        <v>-1250</v>
      </c>
      <c r="AN134">
        <f t="shared" si="475"/>
        <v>-1874.99999999891</v>
      </c>
    </row>
    <row r="135" spans="4:40">
      <c r="D135" s="28">
        <f t="shared" si="291"/>
        <v>4.4</v>
      </c>
      <c r="E135" s="32">
        <f>-E278*180/PI()*RStart30!$B$23</f>
        <v>28.3602385300311</v>
      </c>
      <c r="F135" s="32">
        <f>F278*180/PI()*RStart30!$B$23</f>
        <v>10.3988104704378</v>
      </c>
      <c r="G135" s="32">
        <f>G278*180/PI()*RStart30!$B$23</f>
        <v>22.0313522827067</v>
      </c>
      <c r="H135" s="32">
        <f>-H278*180/PI()*RStart30!$B$23</f>
        <v>33.9063594633388</v>
      </c>
      <c r="I135" s="58">
        <f t="shared" si="286"/>
        <v>4.4</v>
      </c>
      <c r="J135" s="24">
        <f>-TRUNC(K$3*J$3*(G$3-H$3*SIN((E135+J$9)*PI()/180)-SQRT(I$3^2-(E$3-F$3-H$3*COS((E135+J$9)*PI()/180))^2))/5)</f>
        <v>-41086</v>
      </c>
      <c r="K135" s="24">
        <f>-TRUNC(U$3*T$3*(Q$3-R$3*SIN((F135+K$9)*PI()/180)-SQRT(S$3^2-(O$3-P$3-R$3*COS((F135+K$9)*PI()/180))^2))/5)</f>
        <v>-17955</v>
      </c>
      <c r="L135" s="24">
        <f>-TRUNC(U$3*T$3*(Q$3-R$3*SIN((G135+L$9)*PI()/180)-SQRT(S$3^2-(O$3-P$3-R$3*COS((G135+L$9)*PI()/180))^2))/5)</f>
        <v>-39747</v>
      </c>
      <c r="M135" s="25">
        <f>-TRUNC(K$3*J$3*(G$3-H$3*SIN((H135+M$9)*PI()/180)-SQRT(I$3^2-(E$3-F$3-H$3*COS((H135+M$9)*PI()/180))^2))/5)</f>
        <v>-52798</v>
      </c>
      <c r="N135" s="59">
        <f t="shared" si="229"/>
        <v>4.4</v>
      </c>
      <c r="O135" s="60">
        <f t="shared" si="292"/>
        <v>12900</v>
      </c>
      <c r="P135" s="60">
        <f t="shared" si="293"/>
        <v>9849.99999999999</v>
      </c>
      <c r="Q135" s="60">
        <f t="shared" si="294"/>
        <v>21075</v>
      </c>
      <c r="R135" s="60">
        <f t="shared" si="295"/>
        <v>106825</v>
      </c>
      <c r="T135" s="1">
        <f>RStart30!$T$25</f>
        <v>0.04</v>
      </c>
      <c r="V135" s="1">
        <f t="shared" ref="V135:Y135" si="476">(O135-O134)/$T$25</f>
        <v>0</v>
      </c>
      <c r="W135" s="1">
        <f t="shared" si="476"/>
        <v>3125</v>
      </c>
      <c r="X135" s="1">
        <f t="shared" si="476"/>
        <v>1875</v>
      </c>
      <c r="Y135" s="1">
        <f t="shared" si="476"/>
        <v>-36875</v>
      </c>
      <c r="AA135">
        <f t="shared" ref="AA135:AD135" si="477">V135-V136</f>
        <v>625</v>
      </c>
      <c r="AB135">
        <f t="shared" si="477"/>
        <v>-625</v>
      </c>
      <c r="AC135">
        <f t="shared" si="477"/>
        <v>4375</v>
      </c>
      <c r="AD135">
        <f t="shared" si="477"/>
        <v>21874.9999999996</v>
      </c>
      <c r="AF135">
        <f t="shared" ref="AF135:AI135" si="478">AA135-AA136</f>
        <v>0</v>
      </c>
      <c r="AG135">
        <f t="shared" si="478"/>
        <v>-1250</v>
      </c>
      <c r="AH135">
        <f t="shared" si="478"/>
        <v>1250</v>
      </c>
      <c r="AI135">
        <f t="shared" si="478"/>
        <v>1874.99999999927</v>
      </c>
      <c r="AK135">
        <f t="shared" ref="AK135:AN135" si="479">AF135-AF136</f>
        <v>-625</v>
      </c>
      <c r="AL135">
        <f t="shared" si="479"/>
        <v>-1250</v>
      </c>
      <c r="AM135">
        <f t="shared" si="479"/>
        <v>1875</v>
      </c>
      <c r="AN135">
        <f t="shared" si="479"/>
        <v>624.999999998909</v>
      </c>
    </row>
    <row r="136" spans="4:40">
      <c r="D136" s="28">
        <f t="shared" si="291"/>
        <v>4.44</v>
      </c>
      <c r="E136" s="32">
        <f>-E279*180/PI()*RStart30!$B$23</f>
        <v>28.106847830543</v>
      </c>
      <c r="F136" s="32">
        <f>F279*180/PI()*RStart30!$B$23</f>
        <v>10.1778596672817</v>
      </c>
      <c r="G136" s="32">
        <f>G279*180/PI()*RStart30!$B$23</f>
        <v>21.5942010121781</v>
      </c>
      <c r="H136" s="32">
        <f>-H279*180/PI()*RStart30!$B$23</f>
        <v>31.9711562367038</v>
      </c>
      <c r="I136" s="58">
        <f t="shared" si="286"/>
        <v>4.44</v>
      </c>
      <c r="J136" s="24">
        <f>-TRUNC(K$3*J$3*(G$3-H$3*SIN((E136+J$9)*PI()/180)-SQRT(I$3^2-(E$3-F$3-H$3*COS((E136+J$9)*PI()/180))^2))/5)</f>
        <v>-40571</v>
      </c>
      <c r="K136" s="24">
        <f>-TRUNC(U$3*T$3*(Q$3-R$3*SIN((F136+K$9)*PI()/180)-SQRT(S$3^2-(O$3-P$3-R$3*COS((F136+K$9)*PI()/180))^2))/5)</f>
        <v>-17555</v>
      </c>
      <c r="L136" s="24">
        <f>-TRUNC(U$3*T$3*(Q$3-R$3*SIN((G136+L$9)*PI()/180)-SQRT(S$3^2-(O$3-P$3-R$3*COS((G136+L$9)*PI()/180))^2))/5)</f>
        <v>-38908</v>
      </c>
      <c r="M136" s="25">
        <f>-TRUNC(K$3*J$3*(G$3-H$3*SIN((H136+M$9)*PI()/180)-SQRT(I$3^2-(E$3-F$3-H$3*COS((H136+M$9)*PI()/180))^2))/5)</f>
        <v>-48619</v>
      </c>
      <c r="N136" s="59">
        <f t="shared" si="229"/>
        <v>4.44</v>
      </c>
      <c r="O136" s="60">
        <f t="shared" si="292"/>
        <v>12875</v>
      </c>
      <c r="P136" s="60">
        <f t="shared" si="293"/>
        <v>9999.99999999999</v>
      </c>
      <c r="Q136" s="60">
        <f t="shared" si="294"/>
        <v>20975</v>
      </c>
      <c r="R136" s="60">
        <f t="shared" si="295"/>
        <v>104475</v>
      </c>
      <c r="T136" s="1">
        <f>RStart30!$T$25</f>
        <v>0.04</v>
      </c>
      <c r="V136" s="1">
        <f t="shared" ref="V136:Y136" si="480">(O136-O135)/$T$25</f>
        <v>-625</v>
      </c>
      <c r="W136" s="1">
        <f t="shared" si="480"/>
        <v>3750</v>
      </c>
      <c r="X136" s="1">
        <f t="shared" si="480"/>
        <v>-2500</v>
      </c>
      <c r="Y136" s="1">
        <f t="shared" si="480"/>
        <v>-58749.9999999996</v>
      </c>
      <c r="AA136">
        <f t="shared" ref="AA136:AD136" si="481">V136-V137</f>
        <v>625</v>
      </c>
      <c r="AB136">
        <f t="shared" si="481"/>
        <v>625</v>
      </c>
      <c r="AC136">
        <f t="shared" si="481"/>
        <v>3125</v>
      </c>
      <c r="AD136">
        <f t="shared" si="481"/>
        <v>20000.0000000004</v>
      </c>
      <c r="AF136">
        <f t="shared" ref="AF136:AI136" si="482">AA136-AA137</f>
        <v>625</v>
      </c>
      <c r="AG136">
        <f t="shared" si="482"/>
        <v>0</v>
      </c>
      <c r="AH136">
        <f t="shared" si="482"/>
        <v>-625</v>
      </c>
      <c r="AI136">
        <f t="shared" si="482"/>
        <v>1250.00000000036</v>
      </c>
      <c r="AK136">
        <f t="shared" ref="AK136:AN136" si="483">AF136-AF137</f>
        <v>0</v>
      </c>
      <c r="AL136">
        <f t="shared" si="483"/>
        <v>-1875</v>
      </c>
      <c r="AM136">
        <f t="shared" si="483"/>
        <v>0</v>
      </c>
      <c r="AN136">
        <f t="shared" si="483"/>
        <v>-2499.99999999964</v>
      </c>
    </row>
    <row r="137" spans="4:40">
      <c r="D137" s="28">
        <f t="shared" si="291"/>
        <v>4.48</v>
      </c>
      <c r="E137" s="32">
        <f>-E280*180/PI()*RStart30!$B$23</f>
        <v>27.8531582189731</v>
      </c>
      <c r="F137" s="32">
        <f>F280*180/PI()*RStart30!$B$23</f>
        <v>9.95374734030782</v>
      </c>
      <c r="G137" s="32">
        <f>G280*180/PI()*RStart30!$B$23</f>
        <v>21.1614368221911</v>
      </c>
      <c r="H137" s="32">
        <f>-H280*180/PI()*RStart30!$B$23</f>
        <v>30.0502025277294</v>
      </c>
      <c r="I137" s="58">
        <f t="shared" si="286"/>
        <v>4.48</v>
      </c>
      <c r="J137" s="24">
        <f>-TRUNC(K$3*J$3*(G$3-H$3*SIN((E137+J$9)*PI()/180)-SQRT(I$3^2-(E$3-F$3-H$3*COS((E137+J$9)*PI()/180))^2))/5)</f>
        <v>-40058</v>
      </c>
      <c r="K137" s="24">
        <f>-TRUNC(U$3*T$3*(Q$3-R$3*SIN((F137+K$9)*PI()/180)-SQRT(S$3^2-(O$3-P$3-R$3*COS((F137+K$9)*PI()/180))^2))/5)</f>
        <v>-17150</v>
      </c>
      <c r="L137" s="24">
        <f>-TRUNC(U$3*T$3*(Q$3-R$3*SIN((G137+L$9)*PI()/180)-SQRT(S$3^2-(O$3-P$3-R$3*COS((G137+L$9)*PI()/180))^2))/5)</f>
        <v>-38078</v>
      </c>
      <c r="M137" s="25">
        <f>-TRUNC(K$3*J$3*(G$3-H$3*SIN((H137+M$9)*PI()/180)-SQRT(I$3^2-(E$3-F$3-H$3*COS((H137+M$9)*PI()/180))^2))/5)</f>
        <v>-44566</v>
      </c>
      <c r="N137" s="59">
        <f t="shared" si="229"/>
        <v>4.48</v>
      </c>
      <c r="O137" s="60">
        <f t="shared" si="292"/>
        <v>12825</v>
      </c>
      <c r="P137" s="60">
        <f t="shared" si="293"/>
        <v>10125</v>
      </c>
      <c r="Q137" s="60">
        <f t="shared" si="294"/>
        <v>20750</v>
      </c>
      <c r="R137" s="60">
        <f t="shared" si="295"/>
        <v>101325</v>
      </c>
      <c r="T137" s="1">
        <f>RStart30!$T$25</f>
        <v>0.04</v>
      </c>
      <c r="V137" s="1">
        <f t="shared" ref="V137:Y137" si="484">(O137-O136)/$T$25</f>
        <v>-1250</v>
      </c>
      <c r="W137" s="1">
        <f t="shared" si="484"/>
        <v>3125</v>
      </c>
      <c r="X137" s="1">
        <f t="shared" si="484"/>
        <v>-5625</v>
      </c>
      <c r="Y137" s="1">
        <f t="shared" si="484"/>
        <v>-78750</v>
      </c>
      <c r="AA137">
        <f t="shared" ref="AA137:AD137" si="485">V137-V138</f>
        <v>0</v>
      </c>
      <c r="AB137">
        <f t="shared" si="485"/>
        <v>625</v>
      </c>
      <c r="AC137">
        <f t="shared" si="485"/>
        <v>3750</v>
      </c>
      <c r="AD137">
        <f t="shared" si="485"/>
        <v>18750</v>
      </c>
      <c r="AF137">
        <f t="shared" ref="AF137:AI137" si="486">AA137-AA138</f>
        <v>625</v>
      </c>
      <c r="AG137">
        <f t="shared" si="486"/>
        <v>1875</v>
      </c>
      <c r="AH137">
        <f t="shared" si="486"/>
        <v>-625</v>
      </c>
      <c r="AI137">
        <f t="shared" si="486"/>
        <v>3750</v>
      </c>
      <c r="AK137">
        <f t="shared" ref="AK137:AN137" si="487">AF137-AF138</f>
        <v>2500</v>
      </c>
      <c r="AL137">
        <f t="shared" si="487"/>
        <v>4375</v>
      </c>
      <c r="AM137">
        <f t="shared" si="487"/>
        <v>-3125</v>
      </c>
      <c r="AN137">
        <f t="shared" si="487"/>
        <v>3749.99999999964</v>
      </c>
    </row>
    <row r="138" spans="4:40">
      <c r="D138" s="28">
        <f t="shared" si="291"/>
        <v>4.52</v>
      </c>
      <c r="E138" s="32">
        <f>-E281*180/PI()*RStart30!$B$23</f>
        <v>27.5992986681212</v>
      </c>
      <c r="F138" s="32">
        <f>F281*180/PI()*RStart30!$B$23</f>
        <v>9.72651422681544</v>
      </c>
      <c r="G138" s="32">
        <f>G281*180/PI()*RStart30!$B$23</f>
        <v>20.7360884822422</v>
      </c>
      <c r="H138" s="32">
        <f>-H281*180/PI()*RStart30!$B$23</f>
        <v>28.1548274308988</v>
      </c>
      <c r="I138" s="58">
        <f t="shared" si="286"/>
        <v>4.52</v>
      </c>
      <c r="J138" s="24">
        <f>-TRUNC(K$3*J$3*(G$3-H$3*SIN((E138+J$9)*PI()/180)-SQRT(I$3^2-(E$3-F$3-H$3*COS((E138+J$9)*PI()/180))^2))/5)</f>
        <v>-39547</v>
      </c>
      <c r="K138" s="24">
        <f>-TRUNC(U$3*T$3*(Q$3-R$3*SIN((F138+K$9)*PI()/180)-SQRT(S$3^2-(O$3-P$3-R$3*COS((F138+K$9)*PI()/180))^2))/5)</f>
        <v>-16741</v>
      </c>
      <c r="L138" s="24">
        <f>-TRUNC(U$3*T$3*(Q$3-R$3*SIN((G138+L$9)*PI()/180)-SQRT(S$3^2-(O$3-P$3-R$3*COS((G138+L$9)*PI()/180))^2))/5)</f>
        <v>-37263</v>
      </c>
      <c r="M138" s="25">
        <f>-TRUNC(K$3*J$3*(G$3-H$3*SIN((H138+M$9)*PI()/180)-SQRT(I$3^2-(E$3-F$3-H$3*COS((H138+M$9)*PI()/180))^2))/5)</f>
        <v>-40669</v>
      </c>
      <c r="N138" s="59">
        <f t="shared" si="229"/>
        <v>4.52</v>
      </c>
      <c r="O138" s="60">
        <f t="shared" si="292"/>
        <v>12775</v>
      </c>
      <c r="P138" s="60">
        <f t="shared" si="293"/>
        <v>10225</v>
      </c>
      <c r="Q138" s="60">
        <f t="shared" si="294"/>
        <v>20375</v>
      </c>
      <c r="R138" s="60">
        <f t="shared" si="295"/>
        <v>97424.9999999999</v>
      </c>
      <c r="T138" s="1">
        <f>RStart30!$T$25</f>
        <v>0.04</v>
      </c>
      <c r="V138" s="1">
        <f t="shared" ref="V138:Y138" si="488">(O138-O137)/$T$25</f>
        <v>-1250</v>
      </c>
      <c r="W138" s="1">
        <f t="shared" si="488"/>
        <v>2500</v>
      </c>
      <c r="X138" s="1">
        <f t="shared" si="488"/>
        <v>-9375</v>
      </c>
      <c r="Y138" s="1">
        <f t="shared" si="488"/>
        <v>-97500</v>
      </c>
      <c r="AA138">
        <f t="shared" ref="AA138:AD138" si="489">V138-V139</f>
        <v>-625</v>
      </c>
      <c r="AB138">
        <f t="shared" si="489"/>
        <v>-1250</v>
      </c>
      <c r="AC138">
        <f t="shared" si="489"/>
        <v>4375</v>
      </c>
      <c r="AD138">
        <f t="shared" si="489"/>
        <v>15000</v>
      </c>
      <c r="AF138">
        <f t="shared" ref="AF138:AI138" si="490">AA138-AA139</f>
        <v>-1875</v>
      </c>
      <c r="AG138">
        <f t="shared" si="490"/>
        <v>-2500</v>
      </c>
      <c r="AH138">
        <f t="shared" si="490"/>
        <v>2500</v>
      </c>
      <c r="AI138">
        <f t="shared" si="490"/>
        <v>3.63797880709171e-10</v>
      </c>
      <c r="AK138">
        <f t="shared" ref="AK138:AN138" si="491">AF138-AF139</f>
        <v>-4375</v>
      </c>
      <c r="AL138">
        <f t="shared" si="491"/>
        <v>-4375</v>
      </c>
      <c r="AM138">
        <f t="shared" si="491"/>
        <v>4374.99999999991</v>
      </c>
      <c r="AN138">
        <f t="shared" si="491"/>
        <v>-4374.99999999891</v>
      </c>
    </row>
    <row r="139" spans="4:40">
      <c r="D139" s="28">
        <f t="shared" si="291"/>
        <v>4.56</v>
      </c>
      <c r="E139" s="32">
        <f>-E282*180/PI()*RStart30!$B$23</f>
        <v>27.3453929941667</v>
      </c>
      <c r="F139" s="32">
        <f>F282*180/PI()*RStart30!$B$23</f>
        <v>9.49620507480834</v>
      </c>
      <c r="G139" s="32">
        <f>G282*180/PI()*RStart30!$B$23</f>
        <v>20.3210168278983</v>
      </c>
      <c r="H139" s="32">
        <f>-H282*180/PI()*RStart30!$B$23</f>
        <v>26.2961262166189</v>
      </c>
      <c r="I139" s="58">
        <f t="shared" si="286"/>
        <v>4.56</v>
      </c>
      <c r="J139" s="24">
        <f>-TRUNC(K$3*J$3*(G$3-H$3*SIN((E139+J$9)*PI()/180)-SQRT(I$3^2-(E$3-F$3-H$3*COS((E139+J$9)*PI()/180))^2))/5)</f>
        <v>-39037</v>
      </c>
      <c r="K139" s="24">
        <f>-TRUNC(U$3*T$3*(Q$3-R$3*SIN((F139+K$9)*PI()/180)-SQRT(S$3^2-(O$3-P$3-R$3*COS((F139+K$9)*PI()/180))^2))/5)</f>
        <v>-16326</v>
      </c>
      <c r="L139" s="24">
        <f>-TRUNC(U$3*T$3*(Q$3-R$3*SIN((G139+L$9)*PI()/180)-SQRT(S$3^2-(O$3-P$3-R$3*COS((G139+L$9)*PI()/180))^2))/5)</f>
        <v>-36470</v>
      </c>
      <c r="M139" s="25">
        <f>-TRUNC(K$3*J$3*(G$3-H$3*SIN((H139+M$9)*PI()/180)-SQRT(I$3^2-(E$3-F$3-H$3*COS((H139+M$9)*PI()/180))^2))/5)</f>
        <v>-36952</v>
      </c>
      <c r="N139" s="59">
        <f t="shared" ref="N139:N165" si="492">I139</f>
        <v>4.56</v>
      </c>
      <c r="O139" s="60">
        <f t="shared" si="292"/>
        <v>12750</v>
      </c>
      <c r="P139" s="60">
        <f t="shared" si="293"/>
        <v>10375</v>
      </c>
      <c r="Q139" s="60">
        <f t="shared" si="294"/>
        <v>19825</v>
      </c>
      <c r="R139" s="60">
        <f t="shared" si="295"/>
        <v>92924.9999999999</v>
      </c>
      <c r="T139" s="1">
        <f>RStart30!$T$25</f>
        <v>0.04</v>
      </c>
      <c r="V139" s="1">
        <f t="shared" ref="V139:Y139" si="493">(O139-O138)/$T$25</f>
        <v>-625</v>
      </c>
      <c r="W139" s="1">
        <f t="shared" si="493"/>
        <v>3750</v>
      </c>
      <c r="X139" s="1">
        <f t="shared" si="493"/>
        <v>-13750</v>
      </c>
      <c r="Y139" s="1">
        <f t="shared" si="493"/>
        <v>-112500</v>
      </c>
      <c r="AA139">
        <f t="shared" ref="AA139:AD139" si="494">V139-V140</f>
        <v>1250</v>
      </c>
      <c r="AB139">
        <f t="shared" si="494"/>
        <v>1250</v>
      </c>
      <c r="AC139">
        <f t="shared" si="494"/>
        <v>1875</v>
      </c>
      <c r="AD139">
        <f t="shared" si="494"/>
        <v>14999.9999999996</v>
      </c>
      <c r="AF139">
        <f t="shared" ref="AF139:AI139" si="495">AA139-AA140</f>
        <v>2500</v>
      </c>
      <c r="AG139">
        <f t="shared" si="495"/>
        <v>1875</v>
      </c>
      <c r="AH139">
        <f t="shared" si="495"/>
        <v>-1874.99999999991</v>
      </c>
      <c r="AI139">
        <f t="shared" si="495"/>
        <v>4374.99999999927</v>
      </c>
      <c r="AK139">
        <f t="shared" ref="AK139:AN139" si="496">AF139-AF140</f>
        <v>5625</v>
      </c>
      <c r="AL139">
        <f t="shared" si="496"/>
        <v>3125</v>
      </c>
      <c r="AM139">
        <f t="shared" si="496"/>
        <v>-3124.99999999973</v>
      </c>
      <c r="AN139">
        <f t="shared" si="496"/>
        <v>1874.99999999891</v>
      </c>
    </row>
    <row r="140" spans="4:40">
      <c r="D140" s="28">
        <f t="shared" si="291"/>
        <v>4.6</v>
      </c>
      <c r="E140" s="32">
        <f>-E283*180/PI()*RStart30!$B$23</f>
        <v>27.0915593983029</v>
      </c>
      <c r="F140" s="32">
        <f>F283*180/PI()*RStart30!$B$23</f>
        <v>9.26286881488223</v>
      </c>
      <c r="G140" s="32">
        <f>G283*180/PI()*RStart30!$B$23</f>
        <v>19.9189083436693</v>
      </c>
      <c r="H140" s="32">
        <f>-H283*180/PI()*RStart30!$B$23</f>
        <v>24.4848920919472</v>
      </c>
      <c r="I140" s="58">
        <f t="shared" si="286"/>
        <v>4.6</v>
      </c>
      <c r="J140" s="24">
        <f>-TRUNC(K$3*J$3*(G$3-H$3*SIN((E140+J$9)*PI()/180)-SQRT(I$3^2-(E$3-F$3-H$3*COS((E140+J$9)*PI()/180))^2))/5)</f>
        <v>-38530</v>
      </c>
      <c r="K140" s="24">
        <f>-TRUNC(U$3*T$3*(Q$3-R$3*SIN((F140+K$9)*PI()/180)-SQRT(S$3^2-(O$3-P$3-R$3*COS((F140+K$9)*PI()/180))^2))/5)</f>
        <v>-15907</v>
      </c>
      <c r="L140" s="24">
        <f>-TRUNC(U$3*T$3*(Q$3-R$3*SIN((G140+L$9)*PI()/180)-SQRT(S$3^2-(O$3-P$3-R$3*COS((G140+L$9)*PI()/180))^2))/5)</f>
        <v>-35702</v>
      </c>
      <c r="M140" s="25">
        <f>-TRUNC(K$3*J$3*(G$3-H$3*SIN((H140+M$9)*PI()/180)-SQRT(I$3^2-(E$3-F$3-H$3*COS((H140+M$9)*PI()/180))^2))/5)</f>
        <v>-33439</v>
      </c>
      <c r="N140" s="59">
        <f t="shared" si="492"/>
        <v>4.6</v>
      </c>
      <c r="O140" s="60">
        <f t="shared" si="292"/>
        <v>12675</v>
      </c>
      <c r="P140" s="60">
        <f t="shared" si="293"/>
        <v>10475</v>
      </c>
      <c r="Q140" s="60">
        <f t="shared" si="294"/>
        <v>19200</v>
      </c>
      <c r="R140" s="60">
        <f t="shared" si="295"/>
        <v>87824.9999999999</v>
      </c>
      <c r="T140" s="1">
        <f>RStart30!$T$25</f>
        <v>0.04</v>
      </c>
      <c r="V140" s="1">
        <f t="shared" ref="V140:Y140" si="497">(O140-O139)/$T$25</f>
        <v>-1875</v>
      </c>
      <c r="W140" s="1">
        <f t="shared" si="497"/>
        <v>2500</v>
      </c>
      <c r="X140" s="1">
        <f t="shared" si="497"/>
        <v>-15625</v>
      </c>
      <c r="Y140" s="1">
        <f t="shared" si="497"/>
        <v>-127500</v>
      </c>
      <c r="AA140">
        <f t="shared" ref="AA140:AD140" si="498">V140-V141</f>
        <v>-1250</v>
      </c>
      <c r="AB140">
        <f t="shared" si="498"/>
        <v>-625</v>
      </c>
      <c r="AC140">
        <f t="shared" si="498"/>
        <v>3749.99999999991</v>
      </c>
      <c r="AD140">
        <f t="shared" si="498"/>
        <v>10625.0000000004</v>
      </c>
      <c r="AF140">
        <f t="shared" ref="AF140:AI140" si="499">AA140-AA141</f>
        <v>-3125</v>
      </c>
      <c r="AG140">
        <f t="shared" si="499"/>
        <v>-1250</v>
      </c>
      <c r="AH140">
        <f t="shared" si="499"/>
        <v>1249.99999999982</v>
      </c>
      <c r="AI140">
        <f t="shared" si="499"/>
        <v>2500.00000000036</v>
      </c>
      <c r="AK140">
        <f t="shared" ref="AK140:AN140" si="500">AF140-AF141</f>
        <v>-6250</v>
      </c>
      <c r="AL140">
        <f t="shared" si="500"/>
        <v>-1875</v>
      </c>
      <c r="AM140">
        <f t="shared" si="500"/>
        <v>624.999999999727</v>
      </c>
      <c r="AN140">
        <f t="shared" si="500"/>
        <v>-1.45519152283669e-11</v>
      </c>
    </row>
    <row r="141" spans="4:40">
      <c r="D141" s="28">
        <f t="shared" si="291"/>
        <v>4.64</v>
      </c>
      <c r="E141" s="32">
        <f>-E284*180/PI()*RStart30!$B$23</f>
        <v>26.8379102375534</v>
      </c>
      <c r="F141" s="32">
        <f>F284*180/PI()*RStart30!$B$23</f>
        <v>9.02655901859094</v>
      </c>
      <c r="G141" s="32">
        <f>G284*180/PI()*RStart30!$B$23</f>
        <v>19.5322682875144</v>
      </c>
      <c r="H141" s="32">
        <f>-H284*180/PI()*RStart30!$B$23</f>
        <v>22.7315484769798</v>
      </c>
      <c r="I141" s="58">
        <f t="shared" si="286"/>
        <v>4.64</v>
      </c>
      <c r="J141" s="24">
        <f>-TRUNC(K$3*J$3*(G$3-H$3*SIN((E141+J$9)*PI()/180)-SQRT(I$3^2-(E$3-F$3-H$3*COS((E141+J$9)*PI()/180))^2))/5)</f>
        <v>-38024</v>
      </c>
      <c r="K141" s="24">
        <f>-TRUNC(U$3*T$3*(Q$3-R$3*SIN((F141+K$9)*PI()/180)-SQRT(S$3^2-(O$3-P$3-R$3*COS((F141+K$9)*PI()/180))^2))/5)</f>
        <v>-15483</v>
      </c>
      <c r="L141" s="24">
        <f>-TRUNC(U$3*T$3*(Q$3-R$3*SIN((G141+L$9)*PI()/180)-SQRT(S$3^2-(O$3-P$3-R$3*COS((G141+L$9)*PI()/180))^2))/5)</f>
        <v>-34965</v>
      </c>
      <c r="M141" s="25">
        <f>-TRUNC(K$3*J$3*(G$3-H$3*SIN((H141+M$9)*PI()/180)-SQRT(I$3^2-(E$3-F$3-H$3*COS((H141+M$9)*PI()/180))^2))/5)</f>
        <v>-30147</v>
      </c>
      <c r="N141" s="59">
        <f t="shared" si="492"/>
        <v>4.64</v>
      </c>
      <c r="O141" s="60">
        <f t="shared" si="292"/>
        <v>12650</v>
      </c>
      <c r="P141" s="60">
        <f t="shared" si="293"/>
        <v>10600</v>
      </c>
      <c r="Q141" s="60">
        <f t="shared" si="294"/>
        <v>18425</v>
      </c>
      <c r="R141" s="60">
        <f t="shared" si="295"/>
        <v>82299.9999999999</v>
      </c>
      <c r="T141" s="1">
        <f>RStart30!$T$25</f>
        <v>0.04</v>
      </c>
      <c r="V141" s="1">
        <f t="shared" ref="V141:Y141" si="501">(O141-O140)/$T$25</f>
        <v>-625</v>
      </c>
      <c r="W141" s="1">
        <f t="shared" si="501"/>
        <v>3125</v>
      </c>
      <c r="X141" s="1">
        <f t="shared" si="501"/>
        <v>-19374.9999999999</v>
      </c>
      <c r="Y141" s="1">
        <f t="shared" si="501"/>
        <v>-138125</v>
      </c>
      <c r="AA141">
        <f t="shared" ref="AA141:AD141" si="502">V141-V142</f>
        <v>1875</v>
      </c>
      <c r="AB141">
        <f t="shared" si="502"/>
        <v>625</v>
      </c>
      <c r="AC141">
        <f t="shared" si="502"/>
        <v>2500.00000000009</v>
      </c>
      <c r="AD141">
        <f t="shared" si="502"/>
        <v>8125</v>
      </c>
      <c r="AF141">
        <f t="shared" ref="AF141:AI141" si="503">AA141-AA142</f>
        <v>3125</v>
      </c>
      <c r="AG141">
        <f t="shared" si="503"/>
        <v>625</v>
      </c>
      <c r="AH141">
        <f t="shared" si="503"/>
        <v>625.000000000091</v>
      </c>
      <c r="AI141">
        <f t="shared" si="503"/>
        <v>2500.00000000038</v>
      </c>
      <c r="AK141">
        <f t="shared" ref="AK141:AN141" si="504">AF141-AF142</f>
        <v>5625</v>
      </c>
      <c r="AL141">
        <f t="shared" si="504"/>
        <v>625</v>
      </c>
      <c r="AM141">
        <f t="shared" si="504"/>
        <v>1875.00000000009</v>
      </c>
      <c r="AN141">
        <f t="shared" si="504"/>
        <v>1.13504938781261e-9</v>
      </c>
    </row>
    <row r="142" spans="4:40">
      <c r="D142" s="28">
        <f t="shared" si="291"/>
        <v>4.68</v>
      </c>
      <c r="E142" s="32">
        <f>-E285*180/PI()*RStart30!$B$23</f>
        <v>26.5845514518144</v>
      </c>
      <c r="F142" s="32">
        <f>F285*180/PI()*RStart30!$B$23</f>
        <v>8.78733344008024</v>
      </c>
      <c r="G142" s="32">
        <f>G285*180/PI()*RStart30!$B$23</f>
        <v>19.1634142737147</v>
      </c>
      <c r="H142" s="32">
        <f>-H285*180/PI()*RStart30!$B$23</f>
        <v>21.0460812239451</v>
      </c>
      <c r="I142" s="58">
        <f t="shared" si="286"/>
        <v>4.68</v>
      </c>
      <c r="J142" s="24">
        <f>-TRUNC(K$3*J$3*(G$3-H$3*SIN((E142+J$9)*PI()/180)-SQRT(I$3^2-(E$3-F$3-H$3*COS((E142+J$9)*PI()/180))^2))/5)</f>
        <v>-37522</v>
      </c>
      <c r="K142" s="24">
        <f>-TRUNC(U$3*T$3*(Q$3-R$3*SIN((F142+K$9)*PI()/180)-SQRT(S$3^2-(O$3-P$3-R$3*COS((F142+K$9)*PI()/180))^2))/5)</f>
        <v>-15055</v>
      </c>
      <c r="L142" s="24">
        <f>-TRUNC(U$3*T$3*(Q$3-R$3*SIN((G142+L$9)*PI()/180)-SQRT(S$3^2-(O$3-P$3-R$3*COS((G142+L$9)*PI()/180))^2))/5)</f>
        <v>-34263</v>
      </c>
      <c r="M142" s="25">
        <f>-TRUNC(K$3*J$3*(G$3-H$3*SIN((H142+M$9)*PI()/180)-SQRT(I$3^2-(E$3-F$3-H$3*COS((H142+M$9)*PI()/180))^2))/5)</f>
        <v>-27089</v>
      </c>
      <c r="N142" s="59">
        <f t="shared" si="492"/>
        <v>4.68</v>
      </c>
      <c r="O142" s="60">
        <f t="shared" si="292"/>
        <v>12550</v>
      </c>
      <c r="P142" s="60">
        <f t="shared" si="293"/>
        <v>10700</v>
      </c>
      <c r="Q142" s="60">
        <f t="shared" si="294"/>
        <v>17550</v>
      </c>
      <c r="R142" s="60">
        <f t="shared" si="295"/>
        <v>76449.9999999999</v>
      </c>
      <c r="T142" s="1">
        <f>RStart30!$T$25</f>
        <v>0.04</v>
      </c>
      <c r="V142" s="1">
        <f t="shared" ref="V142:Y142" si="505">(O142-O141)/$T$25</f>
        <v>-2500</v>
      </c>
      <c r="W142" s="1">
        <f t="shared" si="505"/>
        <v>2500</v>
      </c>
      <c r="X142" s="1">
        <f t="shared" si="505"/>
        <v>-21875</v>
      </c>
      <c r="Y142" s="1">
        <f t="shared" si="505"/>
        <v>-146250</v>
      </c>
      <c r="AA142">
        <f t="shared" ref="AA142:AD142" si="506">V142-V143</f>
        <v>-1250</v>
      </c>
      <c r="AB142">
        <f t="shared" si="506"/>
        <v>0</v>
      </c>
      <c r="AC142">
        <f t="shared" si="506"/>
        <v>1875</v>
      </c>
      <c r="AD142">
        <f t="shared" si="506"/>
        <v>5624.99999999962</v>
      </c>
      <c r="AF142">
        <f t="shared" ref="AF142:AI142" si="507">AA142-AA143</f>
        <v>-2500</v>
      </c>
      <c r="AG142">
        <f t="shared" si="507"/>
        <v>0</v>
      </c>
      <c r="AH142">
        <f t="shared" si="507"/>
        <v>-1250</v>
      </c>
      <c r="AI142">
        <f t="shared" si="507"/>
        <v>2499.99999999924</v>
      </c>
      <c r="AK142">
        <f t="shared" ref="AK142:AN142" si="508">AF142-AF143</f>
        <v>-5000</v>
      </c>
      <c r="AL142">
        <f t="shared" si="508"/>
        <v>-625</v>
      </c>
      <c r="AM142">
        <f t="shared" si="508"/>
        <v>-2500.00000000005</v>
      </c>
      <c r="AN142">
        <f t="shared" si="508"/>
        <v>-1.30967237055302e-9</v>
      </c>
    </row>
    <row r="143" spans="4:40">
      <c r="D143" s="28">
        <f t="shared" si="291"/>
        <v>4.72</v>
      </c>
      <c r="E143" s="32">
        <f>-E286*180/PI()*RStart30!$B$23</f>
        <v>26.3315825065592</v>
      </c>
      <c r="F143" s="32">
        <f>F286*180/PI()*RStart30!$B$23</f>
        <v>8.545254474454</v>
      </c>
      <c r="G143" s="32">
        <f>G286*180/PI()*RStart30!$B$23</f>
        <v>18.814469741155</v>
      </c>
      <c r="H143" s="32">
        <f>-H286*180/PI()*RStart30!$B$23</f>
        <v>19.4379707790002</v>
      </c>
      <c r="I143" s="58">
        <f t="shared" si="286"/>
        <v>4.72</v>
      </c>
      <c r="J143" s="24">
        <f>-TRUNC(K$3*J$3*(G$3-H$3*SIN((E143+J$9)*PI()/180)-SQRT(I$3^2-(E$3-F$3-H$3*COS((E143+J$9)*PI()/180))^2))/5)</f>
        <v>-37022</v>
      </c>
      <c r="K143" s="24">
        <f>-TRUNC(U$3*T$3*(Q$3-R$3*SIN((F143+K$9)*PI()/180)-SQRT(S$3^2-(O$3-P$3-R$3*COS((F143+K$9)*PI()/180))^2))/5)</f>
        <v>-14623</v>
      </c>
      <c r="L143" s="24">
        <f>-TRUNC(U$3*T$3*(Q$3-R$3*SIN((G143+L$9)*PI()/180)-SQRT(S$3^2-(O$3-P$3-R$3*COS((G143+L$9)*PI()/180))^2))/5)</f>
        <v>-33599</v>
      </c>
      <c r="M143" s="25">
        <f>-TRUNC(K$3*J$3*(G$3-H$3*SIN((H143+M$9)*PI()/180)-SQRT(I$3^2-(E$3-F$3-H$3*COS((H143+M$9)*PI()/180))^2))/5)</f>
        <v>-24274</v>
      </c>
      <c r="N143" s="59">
        <f t="shared" si="492"/>
        <v>4.72</v>
      </c>
      <c r="O143" s="60">
        <f t="shared" si="292"/>
        <v>12500</v>
      </c>
      <c r="P143" s="60">
        <f t="shared" si="293"/>
        <v>10800</v>
      </c>
      <c r="Q143" s="60">
        <f t="shared" si="294"/>
        <v>16600</v>
      </c>
      <c r="R143" s="60">
        <f t="shared" si="295"/>
        <v>70374.9999999999</v>
      </c>
      <c r="T143" s="1">
        <f>RStart30!$T$25</f>
        <v>0.04</v>
      </c>
      <c r="V143" s="1">
        <f t="shared" ref="V143:Y143" si="509">(O143-O142)/$T$25</f>
        <v>-1250</v>
      </c>
      <c r="W143" s="1">
        <f t="shared" si="509"/>
        <v>2500</v>
      </c>
      <c r="X143" s="1">
        <f t="shared" si="509"/>
        <v>-23750</v>
      </c>
      <c r="Y143" s="1">
        <f t="shared" si="509"/>
        <v>-151875</v>
      </c>
      <c r="AA143">
        <f t="shared" ref="AA143:AD143" si="510">V143-V144</f>
        <v>1250</v>
      </c>
      <c r="AB143">
        <f t="shared" si="510"/>
        <v>0</v>
      </c>
      <c r="AC143">
        <f t="shared" si="510"/>
        <v>3125</v>
      </c>
      <c r="AD143">
        <f t="shared" si="510"/>
        <v>3125.00000000038</v>
      </c>
      <c r="AF143">
        <f t="shared" ref="AF143:AI143" si="511">AA143-AA144</f>
        <v>2500</v>
      </c>
      <c r="AG143">
        <f t="shared" si="511"/>
        <v>625</v>
      </c>
      <c r="AH143">
        <f t="shared" si="511"/>
        <v>1250.00000000005</v>
      </c>
      <c r="AI143">
        <f t="shared" si="511"/>
        <v>2500.00000000055</v>
      </c>
      <c r="AK143">
        <f t="shared" ref="AK143:AN143" si="512">AF143-AF144</f>
        <v>5000</v>
      </c>
      <c r="AL143">
        <f t="shared" si="512"/>
        <v>2500</v>
      </c>
      <c r="AM143">
        <f t="shared" si="512"/>
        <v>625.000000000095</v>
      </c>
      <c r="AN143">
        <f t="shared" si="512"/>
        <v>625.000000000728</v>
      </c>
    </row>
    <row r="144" spans="4:40">
      <c r="D144" s="28">
        <f t="shared" si="291"/>
        <v>4.76</v>
      </c>
      <c r="E144" s="32">
        <f>-E287*180/PI()*RStart30!$B$23</f>
        <v>26.0790956479929</v>
      </c>
      <c r="F144" s="32">
        <f>F287*180/PI()*RStart30!$B$23</f>
        <v>8.3003890431827</v>
      </c>
      <c r="G144" s="32">
        <f>G287*180/PI()*RStart30!$B$23</f>
        <v>18.4873572497167</v>
      </c>
      <c r="H144" s="32">
        <f>-H287*180/PI()*RStart30!$B$23</f>
        <v>17.9161240575492</v>
      </c>
      <c r="I144" s="58">
        <f t="shared" si="286"/>
        <v>4.76</v>
      </c>
      <c r="J144" s="24">
        <f>-TRUNC(K$3*J$3*(G$3-H$3*SIN((E144+J$9)*PI()/180)-SQRT(I$3^2-(E$3-F$3-H$3*COS((E144+J$9)*PI()/180))^2))/5)</f>
        <v>-36526</v>
      </c>
      <c r="K144" s="24">
        <f>-TRUNC(U$3*T$3*(Q$3-R$3*SIN((F144+K$9)*PI()/180)-SQRT(S$3^2-(O$3-P$3-R$3*COS((F144+K$9)*PI()/180))^2))/5)</f>
        <v>-14187</v>
      </c>
      <c r="L144" s="24">
        <f>-TRUNC(U$3*T$3*(Q$3-R$3*SIN((G144+L$9)*PI()/180)-SQRT(S$3^2-(O$3-P$3-R$3*COS((G144+L$9)*PI()/180))^2))/5)</f>
        <v>-32978</v>
      </c>
      <c r="M144" s="25">
        <f>-TRUNC(K$3*J$3*(G$3-H$3*SIN((H144+M$9)*PI()/180)-SQRT(I$3^2-(E$3-F$3-H$3*COS((H144+M$9)*PI()/180))^2))/5)</f>
        <v>-21707</v>
      </c>
      <c r="N144" s="59">
        <f t="shared" si="492"/>
        <v>4.76</v>
      </c>
      <c r="O144" s="60">
        <f t="shared" si="292"/>
        <v>12400</v>
      </c>
      <c r="P144" s="60">
        <f t="shared" si="293"/>
        <v>10900</v>
      </c>
      <c r="Q144" s="60">
        <f t="shared" si="294"/>
        <v>15525</v>
      </c>
      <c r="R144" s="60">
        <f t="shared" si="295"/>
        <v>64174.9999999999</v>
      </c>
      <c r="T144" s="1">
        <f>RStart30!$T$25</f>
        <v>0.04</v>
      </c>
      <c r="V144" s="1">
        <f t="shared" ref="V144:Y144" si="513">(O144-O143)/$T$25</f>
        <v>-2500</v>
      </c>
      <c r="W144" s="1">
        <f t="shared" si="513"/>
        <v>2500</v>
      </c>
      <c r="X144" s="1">
        <f t="shared" si="513"/>
        <v>-26875</v>
      </c>
      <c r="Y144" s="1">
        <f t="shared" si="513"/>
        <v>-155000</v>
      </c>
      <c r="AA144">
        <f t="shared" ref="AA144:AD144" si="514">V144-V145</f>
        <v>-1250</v>
      </c>
      <c r="AB144">
        <f t="shared" si="514"/>
        <v>-625</v>
      </c>
      <c r="AC144">
        <f t="shared" si="514"/>
        <v>1874.99999999995</v>
      </c>
      <c r="AD144">
        <f t="shared" si="514"/>
        <v>624.999999999825</v>
      </c>
      <c r="AF144">
        <f t="shared" ref="AF144:AI144" si="515">AA144-AA145</f>
        <v>-2500</v>
      </c>
      <c r="AG144">
        <f t="shared" si="515"/>
        <v>-1875</v>
      </c>
      <c r="AH144">
        <f t="shared" si="515"/>
        <v>624.999999999953</v>
      </c>
      <c r="AI144">
        <f t="shared" si="515"/>
        <v>1874.99999999983</v>
      </c>
      <c r="AK144">
        <f t="shared" ref="AK144:AN144" si="516">AF144-AF145</f>
        <v>-3750</v>
      </c>
      <c r="AL144">
        <f t="shared" si="516"/>
        <v>-3125</v>
      </c>
      <c r="AM144">
        <f t="shared" si="516"/>
        <v>625</v>
      </c>
      <c r="AN144">
        <f t="shared" si="516"/>
        <v>-625</v>
      </c>
    </row>
    <row r="145" spans="4:40">
      <c r="D145" s="28">
        <f t="shared" si="291"/>
        <v>4.8</v>
      </c>
      <c r="E145" s="32">
        <f>-E288*180/PI()*RStart30!$B$23</f>
        <v>25.8271759030522</v>
      </c>
      <c r="F145" s="32">
        <f>F288*180/PI()*RStart30!$B$23</f>
        <v>8.05280882328652</v>
      </c>
      <c r="G145" s="32">
        <f>G288*180/PI()*RStart30!$B$23</f>
        <v>18.183791833968</v>
      </c>
      <c r="H145" s="32">
        <f>-H288*180/PI()*RStart30!$B$23</f>
        <v>16.4888069498153</v>
      </c>
      <c r="I145" s="58">
        <f t="shared" si="286"/>
        <v>4.8</v>
      </c>
      <c r="J145" s="24">
        <f>-TRUNC(K$3*J$3*(G$3-H$3*SIN((E145+J$9)*PI()/180)-SQRT(I$3^2-(E$3-F$3-H$3*COS((E145+J$9)*PI()/180))^2))/5)</f>
        <v>-36032</v>
      </c>
      <c r="K145" s="24">
        <f>-TRUNC(U$3*T$3*(Q$3-R$3*SIN((F145+K$9)*PI()/180)-SQRT(S$3^2-(O$3-P$3-R$3*COS((F145+K$9)*PI()/180))^2))/5)</f>
        <v>-13746</v>
      </c>
      <c r="L145" s="24">
        <f>-TRUNC(U$3*T$3*(Q$3-R$3*SIN((G145+L$9)*PI()/180)-SQRT(S$3^2-(O$3-P$3-R$3*COS((G145+L$9)*PI()/180))^2))/5)</f>
        <v>-32403</v>
      </c>
      <c r="M145" s="25">
        <f>-TRUNC(K$3*J$3*(G$3-H$3*SIN((H145+M$9)*PI()/180)-SQRT(I$3^2-(E$3-F$3-H$3*COS((H145+M$9)*PI()/180))^2))/5)</f>
        <v>-19389</v>
      </c>
      <c r="N145" s="59">
        <f t="shared" si="492"/>
        <v>4.8</v>
      </c>
      <c r="O145" s="60">
        <f t="shared" si="292"/>
        <v>12350</v>
      </c>
      <c r="P145" s="60">
        <f t="shared" si="293"/>
        <v>11025</v>
      </c>
      <c r="Q145" s="60">
        <f t="shared" si="294"/>
        <v>14375</v>
      </c>
      <c r="R145" s="60">
        <f t="shared" si="295"/>
        <v>57949.9999999999</v>
      </c>
      <c r="T145" s="1">
        <f>RStart30!$T$25</f>
        <v>0.04</v>
      </c>
      <c r="V145" s="1">
        <f t="shared" ref="V145:Y145" si="517">(O145-O144)/$T$25</f>
        <v>-1250</v>
      </c>
      <c r="W145" s="1">
        <f t="shared" si="517"/>
        <v>3125</v>
      </c>
      <c r="X145" s="1">
        <f t="shared" si="517"/>
        <v>-28750</v>
      </c>
      <c r="Y145" s="1">
        <f t="shared" si="517"/>
        <v>-155625</v>
      </c>
      <c r="AA145">
        <f t="shared" ref="AA145:AD145" si="518">V145-V146</f>
        <v>1250</v>
      </c>
      <c r="AB145">
        <f t="shared" si="518"/>
        <v>1250</v>
      </c>
      <c r="AC145">
        <f t="shared" si="518"/>
        <v>1250</v>
      </c>
      <c r="AD145">
        <f t="shared" si="518"/>
        <v>-1250</v>
      </c>
      <c r="AF145">
        <f t="shared" ref="AF145:AI145" si="519">AA145-AA146</f>
        <v>1250</v>
      </c>
      <c r="AG145">
        <f t="shared" si="519"/>
        <v>1250</v>
      </c>
      <c r="AH145">
        <f t="shared" si="519"/>
        <v>-4.72937244921923e-11</v>
      </c>
      <c r="AI145">
        <f t="shared" si="519"/>
        <v>2499.99999999983</v>
      </c>
      <c r="AK145">
        <f t="shared" ref="AK145:AN145" si="520">AF145-AF146</f>
        <v>625</v>
      </c>
      <c r="AL145">
        <f t="shared" si="520"/>
        <v>625.000000000045</v>
      </c>
      <c r="AM145">
        <f t="shared" si="520"/>
        <v>-1.41881173476577e-10</v>
      </c>
      <c r="AN145">
        <f t="shared" si="520"/>
        <v>1249.99999999948</v>
      </c>
    </row>
    <row r="146" spans="4:40">
      <c r="D146" s="28">
        <f t="shared" si="291"/>
        <v>4.84</v>
      </c>
      <c r="E146" s="32">
        <f>-E289*180/PI()*RStart30!$B$23</f>
        <v>25.5759005064478</v>
      </c>
      <c r="F146" s="32">
        <f>F289*180/PI()*RStart30!$B$23</f>
        <v>7.80259007544798</v>
      </c>
      <c r="G146" s="32">
        <f>G289*180/PI()*RStart30!$B$23</f>
        <v>17.9052745860364</v>
      </c>
      <c r="H146" s="32">
        <f>-H289*180/PI()*RStart30!$B$23</f>
        <v>15.1635762534541</v>
      </c>
      <c r="I146" s="58">
        <f t="shared" si="286"/>
        <v>4.84</v>
      </c>
      <c r="J146" s="24">
        <f>-TRUNC(K$3*J$3*(G$3-H$3*SIN((E146+J$9)*PI()/180)-SQRT(I$3^2-(E$3-F$3-H$3*COS((E146+J$9)*PI()/180))^2))/5)</f>
        <v>-35542</v>
      </c>
      <c r="K146" s="24">
        <f>-TRUNC(U$3*T$3*(Q$3-R$3*SIN((F146+K$9)*PI()/180)-SQRT(S$3^2-(O$3-P$3-R$3*COS((F146+K$9)*PI()/180))^2))/5)</f>
        <v>-13302</v>
      </c>
      <c r="L146" s="24">
        <f>-TRUNC(U$3*T$3*(Q$3-R$3*SIN((G146+L$9)*PI()/180)-SQRT(S$3^2-(O$3-P$3-R$3*COS((G146+L$9)*PI()/180))^2))/5)</f>
        <v>-31876</v>
      </c>
      <c r="M146" s="25">
        <f>-TRUNC(K$3*J$3*(G$3-H$3*SIN((H146+M$9)*PI()/180)-SQRT(I$3^2-(E$3-F$3-H$3*COS((H146+M$9)*PI()/180))^2))/5)</f>
        <v>-17318</v>
      </c>
      <c r="N146" s="59">
        <f t="shared" si="492"/>
        <v>4.84</v>
      </c>
      <c r="O146" s="60">
        <f t="shared" si="292"/>
        <v>12250</v>
      </c>
      <c r="P146" s="60">
        <f t="shared" si="293"/>
        <v>11100</v>
      </c>
      <c r="Q146" s="60">
        <f t="shared" si="294"/>
        <v>13175</v>
      </c>
      <c r="R146" s="60">
        <f t="shared" si="295"/>
        <v>51775</v>
      </c>
      <c r="T146" s="1">
        <f>RStart30!$T$25</f>
        <v>0.04</v>
      </c>
      <c r="V146" s="1">
        <f t="shared" ref="V146:Y146" si="521">(O146-O145)/$T$25</f>
        <v>-2500</v>
      </c>
      <c r="W146" s="1">
        <f t="shared" si="521"/>
        <v>1875</v>
      </c>
      <c r="X146" s="1">
        <f t="shared" si="521"/>
        <v>-30000</v>
      </c>
      <c r="Y146" s="1">
        <f t="shared" si="521"/>
        <v>-154375</v>
      </c>
      <c r="AA146">
        <f t="shared" ref="AA146:AD146" si="522">V146-V147</f>
        <v>0</v>
      </c>
      <c r="AB146">
        <f t="shared" si="522"/>
        <v>0</v>
      </c>
      <c r="AC146">
        <f t="shared" si="522"/>
        <v>1250.00000000005</v>
      </c>
      <c r="AD146">
        <f t="shared" si="522"/>
        <v>-3749.99999999983</v>
      </c>
      <c r="AF146">
        <f t="shared" ref="AF146:AI146" si="523">AA146-AA147</f>
        <v>625</v>
      </c>
      <c r="AG146">
        <f t="shared" si="523"/>
        <v>624.999999999955</v>
      </c>
      <c r="AH146">
        <f t="shared" si="523"/>
        <v>9.45874489843845e-11</v>
      </c>
      <c r="AI146">
        <f t="shared" si="523"/>
        <v>1250.00000000035</v>
      </c>
      <c r="AK146">
        <f t="shared" ref="AK146:AN146" si="524">AF146-AF147</f>
        <v>1250</v>
      </c>
      <c r="AL146">
        <f t="shared" si="524"/>
        <v>1874.99999999986</v>
      </c>
      <c r="AM146">
        <f t="shared" si="524"/>
        <v>1.89174897968769e-10</v>
      </c>
      <c r="AN146">
        <f t="shared" si="524"/>
        <v>5.23868948221207e-10</v>
      </c>
    </row>
    <row r="147" spans="4:40">
      <c r="D147" s="28">
        <f t="shared" si="291"/>
        <v>4.88</v>
      </c>
      <c r="E147" s="32">
        <f>-E290*180/PI()*RStart30!$B$23</f>
        <v>25.32533855689</v>
      </c>
      <c r="F147" s="32">
        <f>F290*180/PI()*RStart30!$B$23</f>
        <v>7.54981410237821</v>
      </c>
      <c r="G147" s="32">
        <f>G290*180/PI()*RStart30!$B$23</f>
        <v>17.6530859520024</v>
      </c>
      <c r="H147" s="32">
        <f>-H290*180/PI()*RStart30!$B$23</f>
        <v>13.9472118353512</v>
      </c>
      <c r="I147" s="58">
        <f t="shared" si="286"/>
        <v>4.88</v>
      </c>
      <c r="J147" s="24">
        <f>-TRUNC(K$3*J$3*(G$3-H$3*SIN((E147+J$9)*PI()/180)-SQRT(I$3^2-(E$3-F$3-H$3*COS((E147+J$9)*PI()/180))^2))/5)</f>
        <v>-35056</v>
      </c>
      <c r="K147" s="24">
        <f>-TRUNC(U$3*T$3*(Q$3-R$3*SIN((F147+K$9)*PI()/180)-SQRT(S$3^2-(O$3-P$3-R$3*COS((F147+K$9)*PI()/180))^2))/5)</f>
        <v>-12855</v>
      </c>
      <c r="L147" s="24">
        <f>-TRUNC(U$3*T$3*(Q$3-R$3*SIN((G147+L$9)*PI()/180)-SQRT(S$3^2-(O$3-P$3-R$3*COS((G147+L$9)*PI()/180))^2))/5)</f>
        <v>-31399</v>
      </c>
      <c r="M147" s="25">
        <f>-TRUNC(K$3*J$3*(G$3-H$3*SIN((H147+M$9)*PI()/180)-SQRT(I$3^2-(E$3-F$3-H$3*COS((H147+M$9)*PI()/180))^2))/5)</f>
        <v>-15488</v>
      </c>
      <c r="N147" s="59">
        <f t="shared" si="492"/>
        <v>4.88</v>
      </c>
      <c r="O147" s="60">
        <f t="shared" si="292"/>
        <v>12150</v>
      </c>
      <c r="P147" s="60">
        <f t="shared" si="293"/>
        <v>11175</v>
      </c>
      <c r="Q147" s="60">
        <f t="shared" si="294"/>
        <v>11925</v>
      </c>
      <c r="R147" s="60">
        <f t="shared" si="295"/>
        <v>45750</v>
      </c>
      <c r="T147" s="1">
        <f>RStart30!$T$25</f>
        <v>0.04</v>
      </c>
      <c r="V147" s="1">
        <f t="shared" ref="V147:Y147" si="525">(O147-O146)/$T$25</f>
        <v>-2500</v>
      </c>
      <c r="W147" s="1">
        <f t="shared" si="525"/>
        <v>1875</v>
      </c>
      <c r="X147" s="1">
        <f t="shared" si="525"/>
        <v>-31250</v>
      </c>
      <c r="Y147" s="1">
        <f t="shared" si="525"/>
        <v>-150625</v>
      </c>
      <c r="AA147">
        <f t="shared" ref="AA147:AD147" si="526">V147-V148</f>
        <v>-625</v>
      </c>
      <c r="AB147">
        <f t="shared" si="526"/>
        <v>-624.999999999955</v>
      </c>
      <c r="AC147">
        <f t="shared" si="526"/>
        <v>1249.99999999995</v>
      </c>
      <c r="AD147">
        <f t="shared" si="526"/>
        <v>-5000.00000000017</v>
      </c>
      <c r="AF147">
        <f t="shared" ref="AF147:AI147" si="527">AA147-AA148</f>
        <v>-625</v>
      </c>
      <c r="AG147">
        <f t="shared" si="527"/>
        <v>-1249.99999999991</v>
      </c>
      <c r="AH147">
        <f t="shared" si="527"/>
        <v>-9.45874489843845e-11</v>
      </c>
      <c r="AI147">
        <f t="shared" si="527"/>
        <v>1249.99999999983</v>
      </c>
      <c r="AK147">
        <f t="shared" ref="AK147:AN147" si="528">AF147-AF148</f>
        <v>625</v>
      </c>
      <c r="AL147">
        <f t="shared" si="528"/>
        <v>-1874.99999999986</v>
      </c>
      <c r="AM147">
        <f t="shared" si="528"/>
        <v>-1250.00000000014</v>
      </c>
      <c r="AN147">
        <f t="shared" si="528"/>
        <v>1249.99999999991</v>
      </c>
    </row>
    <row r="148" spans="4:40">
      <c r="D148" s="28">
        <f t="shared" si="291"/>
        <v>4.92</v>
      </c>
      <c r="E148" s="32">
        <f>-E291*180/PI()*RStart30!$B$23</f>
        <v>25.0755506733134</v>
      </c>
      <c r="F148" s="32">
        <f>F291*180/PI()*RStart30!$B$23</f>
        <v>7.2945667904507</v>
      </c>
      <c r="G148" s="32">
        <f>G291*180/PI()*RStart30!$B$23</f>
        <v>17.4282790855893</v>
      </c>
      <c r="H148" s="32">
        <f>-H291*180/PI()*RStart30!$B$23</f>
        <v>12.8456487361233</v>
      </c>
      <c r="I148" s="58">
        <f t="shared" si="286"/>
        <v>4.92</v>
      </c>
      <c r="J148" s="24">
        <f>-TRUNC(K$3*J$3*(G$3-H$3*SIN((E148+J$9)*PI()/180)-SQRT(I$3^2-(E$3-F$3-H$3*COS((E148+J$9)*PI()/180))^2))/5)</f>
        <v>-34573</v>
      </c>
      <c r="K148" s="24">
        <f>-TRUNC(U$3*T$3*(Q$3-R$3*SIN((F148+K$9)*PI()/180)-SQRT(S$3^2-(O$3-P$3-R$3*COS((F148+K$9)*PI()/180))^2))/5)</f>
        <v>-12404</v>
      </c>
      <c r="L148" s="24">
        <f>-TRUNC(U$3*T$3*(Q$3-R$3*SIN((G148+L$9)*PI()/180)-SQRT(S$3^2-(O$3-P$3-R$3*COS((G148+L$9)*PI()/180))^2))/5)</f>
        <v>-30974</v>
      </c>
      <c r="M148" s="25">
        <f>-TRUNC(K$3*J$3*(G$3-H$3*SIN((H148+M$9)*PI()/180)-SQRT(I$3^2-(E$3-F$3-H$3*COS((H148+M$9)*PI()/180))^2))/5)</f>
        <v>-13891</v>
      </c>
      <c r="N148" s="59">
        <f t="shared" si="492"/>
        <v>4.92</v>
      </c>
      <c r="O148" s="60">
        <f t="shared" si="292"/>
        <v>12075</v>
      </c>
      <c r="P148" s="60">
        <f t="shared" si="293"/>
        <v>11275</v>
      </c>
      <c r="Q148" s="60">
        <f t="shared" si="294"/>
        <v>10625</v>
      </c>
      <c r="R148" s="60">
        <f t="shared" si="295"/>
        <v>39925</v>
      </c>
      <c r="T148" s="1">
        <f>RStart30!$T$25</f>
        <v>0.04</v>
      </c>
      <c r="V148" s="1">
        <f t="shared" ref="V148:Y148" si="529">(O148-O147)/$T$25</f>
        <v>-1875</v>
      </c>
      <c r="W148" s="1">
        <f t="shared" si="529"/>
        <v>2499.99999999995</v>
      </c>
      <c r="X148" s="1">
        <f t="shared" si="529"/>
        <v>-32500</v>
      </c>
      <c r="Y148" s="1">
        <f t="shared" si="529"/>
        <v>-145625</v>
      </c>
      <c r="AA148">
        <f t="shared" ref="AA148:AD148" si="530">V148-V149</f>
        <v>0</v>
      </c>
      <c r="AB148">
        <f t="shared" si="530"/>
        <v>624.999999999955</v>
      </c>
      <c r="AC148">
        <f t="shared" si="530"/>
        <v>1250.00000000005</v>
      </c>
      <c r="AD148">
        <f t="shared" si="530"/>
        <v>-6250</v>
      </c>
      <c r="AF148">
        <f t="shared" ref="AF148:AI148" si="531">AA148-AA149</f>
        <v>-1250</v>
      </c>
      <c r="AG148">
        <f t="shared" si="531"/>
        <v>624.999999999955</v>
      </c>
      <c r="AH148">
        <f t="shared" si="531"/>
        <v>1250.00000000005</v>
      </c>
      <c r="AI148">
        <f t="shared" si="531"/>
        <v>-8.73114913702011e-11</v>
      </c>
      <c r="AK148">
        <f t="shared" ref="AK148:AN148" si="532">AF148-AF149</f>
        <v>-3750</v>
      </c>
      <c r="AL148">
        <f t="shared" si="532"/>
        <v>624.999999999955</v>
      </c>
      <c r="AM148">
        <f t="shared" si="532"/>
        <v>2500.00000000005</v>
      </c>
      <c r="AN148">
        <f t="shared" si="532"/>
        <v>-1250.00000000017</v>
      </c>
    </row>
    <row r="149" spans="4:40">
      <c r="D149" s="28">
        <f t="shared" si="291"/>
        <v>4.96</v>
      </c>
      <c r="E149" s="32">
        <f>-E292*180/PI()*RStart30!$B$23</f>
        <v>24.8265885938069</v>
      </c>
      <c r="F149" s="32">
        <f>F292*180/PI()*RStart30!$B$23</f>
        <v>7.03693935454644</v>
      </c>
      <c r="G149" s="32">
        <f>G292*180/PI()*RStart30!$B$23</f>
        <v>17.2316733737399</v>
      </c>
      <c r="H149" s="32">
        <f>-H292*180/PI()*RStart30!$B$23</f>
        <v>11.8639095610983</v>
      </c>
      <c r="I149" s="58">
        <f t="shared" si="286"/>
        <v>4.96</v>
      </c>
      <c r="J149" s="24">
        <f>-TRUNC(K$3*J$3*(G$3-H$3*SIN((E149+J$9)*PI()/180)-SQRT(I$3^2-(E$3-F$3-H$3*COS((E149+J$9)*PI()/180))^2))/5)</f>
        <v>-34093</v>
      </c>
      <c r="K149" s="24">
        <f>-TRUNC(U$3*T$3*(Q$3-R$3*SIN((F149+K$9)*PI()/180)-SQRT(S$3^2-(O$3-P$3-R$3*COS((F149+K$9)*PI()/180))^2))/5)</f>
        <v>-11950</v>
      </c>
      <c r="L149" s="24">
        <f>-TRUNC(U$3*T$3*(Q$3-R$3*SIN((G149+L$9)*PI()/180)-SQRT(S$3^2-(O$3-P$3-R$3*COS((G149+L$9)*PI()/180))^2))/5)</f>
        <v>-30603</v>
      </c>
      <c r="M149" s="25">
        <f>-TRUNC(K$3*J$3*(G$3-H$3*SIN((H149+M$9)*PI()/180)-SQRT(I$3^2-(E$3-F$3-H$3*COS((H149+M$9)*PI()/180))^2))/5)</f>
        <v>-12517</v>
      </c>
      <c r="N149" s="59">
        <f t="shared" si="492"/>
        <v>4.96</v>
      </c>
      <c r="O149" s="60">
        <f t="shared" si="292"/>
        <v>12000</v>
      </c>
      <c r="P149" s="60">
        <f t="shared" si="293"/>
        <v>11350</v>
      </c>
      <c r="Q149" s="60">
        <f t="shared" si="294"/>
        <v>9274.99999999999</v>
      </c>
      <c r="R149" s="60">
        <f t="shared" si="295"/>
        <v>34350</v>
      </c>
      <c r="T149" s="1">
        <f>RStart30!$T$25</f>
        <v>0.04</v>
      </c>
      <c r="V149" s="1">
        <f t="shared" ref="V149:Y149" si="533">(O149-O148)/$T$25</f>
        <v>-1875</v>
      </c>
      <c r="W149" s="1">
        <f t="shared" si="533"/>
        <v>1875</v>
      </c>
      <c r="X149" s="1">
        <f t="shared" si="533"/>
        <v>-33750</v>
      </c>
      <c r="Y149" s="1">
        <f t="shared" si="533"/>
        <v>-139375</v>
      </c>
      <c r="AA149">
        <f t="shared" ref="AA149:AD149" si="534">V149-V150</f>
        <v>1250</v>
      </c>
      <c r="AB149">
        <f t="shared" si="534"/>
        <v>0</v>
      </c>
      <c r="AC149">
        <f t="shared" si="534"/>
        <v>0</v>
      </c>
      <c r="AD149">
        <f t="shared" si="534"/>
        <v>-6249.99999999991</v>
      </c>
      <c r="AF149">
        <f t="shared" ref="AF149:AI149" si="535">AA149-AA150</f>
        <v>2500</v>
      </c>
      <c r="AG149">
        <f t="shared" si="535"/>
        <v>0</v>
      </c>
      <c r="AH149">
        <f t="shared" si="535"/>
        <v>-1250</v>
      </c>
      <c r="AI149">
        <f t="shared" si="535"/>
        <v>1250.00000000009</v>
      </c>
      <c r="AK149">
        <f t="shared" ref="AK149:AN149" si="536">AF149-AF150</f>
        <v>5000</v>
      </c>
      <c r="AL149">
        <f t="shared" si="536"/>
        <v>625</v>
      </c>
      <c r="AM149">
        <f t="shared" si="536"/>
        <v>-3124.99999999998</v>
      </c>
      <c r="AN149">
        <f t="shared" si="536"/>
        <v>1250.00000000009</v>
      </c>
    </row>
    <row r="150" spans="4:40">
      <c r="D150" s="28">
        <f t="shared" si="291"/>
        <v>5</v>
      </c>
      <c r="E150" s="32">
        <f>-E293*180/PI()*RStart30!$B$23</f>
        <v>24.5784949464305</v>
      </c>
      <c r="F150" s="32">
        <f>F293*180/PI()*RStart30!$B$23</f>
        <v>6.77702770780033</v>
      </c>
      <c r="G150" s="32">
        <f>G293*180/PI()*RStart30!$B$23</f>
        <v>17.0638479048976</v>
      </c>
      <c r="H150" s="32">
        <f>-H293*180/PI()*RStart30!$B$23</f>
        <v>11.0060362410418</v>
      </c>
      <c r="I150" s="58">
        <f t="shared" si="286"/>
        <v>5</v>
      </c>
      <c r="J150" s="24">
        <f>-TRUNC(K$3*J$3*(G$3-H$3*SIN((E150+J$9)*PI()/180)-SQRT(I$3^2-(E$3-F$3-H$3*COS((E150+J$9)*PI()/180))^2))/5)</f>
        <v>-33618</v>
      </c>
      <c r="K150" s="24">
        <f>-TRUNC(U$3*T$3*(Q$3-R$3*SIN((F150+K$9)*PI()/180)-SQRT(S$3^2-(O$3-P$3-R$3*COS((F150+K$9)*PI()/180))^2))/5)</f>
        <v>-11493</v>
      </c>
      <c r="L150" s="24">
        <f>-TRUNC(U$3*T$3*(Q$3-R$3*SIN((G150+L$9)*PI()/180)-SQRT(S$3^2-(O$3-P$3-R$3*COS((G150+L$9)*PI()/180))^2))/5)</f>
        <v>-30286</v>
      </c>
      <c r="M150" s="25">
        <f>-TRUNC(K$3*J$3*(G$3-H$3*SIN((H150+M$9)*PI()/180)-SQRT(I$3^2-(E$3-F$3-H$3*COS((H150+M$9)*PI()/180))^2))/5)</f>
        <v>-11356</v>
      </c>
      <c r="N150" s="59">
        <f t="shared" si="492"/>
        <v>5</v>
      </c>
      <c r="O150" s="60">
        <f t="shared" si="292"/>
        <v>11875</v>
      </c>
      <c r="P150" s="60">
        <f t="shared" si="293"/>
        <v>11425</v>
      </c>
      <c r="Q150" s="60">
        <f t="shared" si="294"/>
        <v>7924.99999999999</v>
      </c>
      <c r="R150" s="60">
        <f t="shared" si="295"/>
        <v>29025</v>
      </c>
      <c r="T150" s="1">
        <f>RStart30!$T$25</f>
        <v>0.04</v>
      </c>
      <c r="V150" s="1">
        <f t="shared" ref="V150:Y150" si="537">(O150-O149)/$T$25</f>
        <v>-3125</v>
      </c>
      <c r="W150" s="1">
        <f t="shared" si="537"/>
        <v>1875</v>
      </c>
      <c r="X150" s="1">
        <f t="shared" si="537"/>
        <v>-33750</v>
      </c>
      <c r="Y150" s="1">
        <f t="shared" si="537"/>
        <v>-133125</v>
      </c>
      <c r="AA150">
        <f t="shared" ref="AA150:AD150" si="538">V150-V151</f>
        <v>-1250</v>
      </c>
      <c r="AB150">
        <f t="shared" si="538"/>
        <v>0</v>
      </c>
      <c r="AC150">
        <f t="shared" si="538"/>
        <v>1250</v>
      </c>
      <c r="AD150">
        <f t="shared" si="538"/>
        <v>-7500</v>
      </c>
      <c r="AF150">
        <f t="shared" ref="AF150:AI150" si="539">AA150-AA151</f>
        <v>-2500</v>
      </c>
      <c r="AG150">
        <f t="shared" si="539"/>
        <v>-625</v>
      </c>
      <c r="AH150">
        <f t="shared" si="539"/>
        <v>1874.99999999998</v>
      </c>
      <c r="AI150">
        <f t="shared" si="539"/>
        <v>0</v>
      </c>
      <c r="AK150">
        <f t="shared" ref="AK150:AN150" si="540">AF150-AF151</f>
        <v>-5000</v>
      </c>
      <c r="AL150">
        <f t="shared" si="540"/>
        <v>-1875</v>
      </c>
      <c r="AM150">
        <f t="shared" si="540"/>
        <v>1874.99999999994</v>
      </c>
      <c r="AN150">
        <f t="shared" si="540"/>
        <v>1249.99999999994</v>
      </c>
    </row>
    <row r="151" spans="4:40">
      <c r="D151" s="28">
        <f t="shared" si="291"/>
        <v>5.04</v>
      </c>
      <c r="E151" s="32">
        <f>-E294*180/PI()*RStart30!$B$23</f>
        <v>24.3313026762574</v>
      </c>
      <c r="F151" s="32">
        <f>F294*180/PI()*RStart30!$B$23</f>
        <v>6.51493309185478</v>
      </c>
      <c r="G151" s="32">
        <f>G294*180/PI()*RStart30!$B$23</f>
        <v>16.9251345362176</v>
      </c>
      <c r="H151" s="32">
        <f>-H294*180/PI()*RStart30!$B$23</f>
        <v>10.2750224804335</v>
      </c>
      <c r="I151" s="58">
        <f t="shared" si="286"/>
        <v>5.04</v>
      </c>
      <c r="J151" s="24">
        <f>-TRUNC(K$3*J$3*(G$3-H$3*SIN((E151+J$9)*PI()/180)-SQRT(I$3^2-(E$3-F$3-H$3*COS((E151+J$9)*PI()/180))^2))/5)</f>
        <v>-33146</v>
      </c>
      <c r="K151" s="24">
        <f>-TRUNC(U$3*T$3*(Q$3-R$3*SIN((F151+K$9)*PI()/180)-SQRT(S$3^2-(O$3-P$3-R$3*COS((F151+K$9)*PI()/180))^2))/5)</f>
        <v>-11033</v>
      </c>
      <c r="L151" s="24">
        <f>-TRUNC(U$3*T$3*(Q$3-R$3*SIN((G151+L$9)*PI()/180)-SQRT(S$3^2-(O$3-P$3-R$3*COS((G151+L$9)*PI()/180))^2))/5)</f>
        <v>-30025</v>
      </c>
      <c r="M151" s="25">
        <f>-TRUNC(K$3*J$3*(G$3-H$3*SIN((H151+M$9)*PI()/180)-SQRT(I$3^2-(E$3-F$3-H$3*COS((H151+M$9)*PI()/180))^2))/5)</f>
        <v>-10396</v>
      </c>
      <c r="N151" s="59">
        <f t="shared" si="492"/>
        <v>5.04</v>
      </c>
      <c r="O151" s="60">
        <f t="shared" si="292"/>
        <v>11800</v>
      </c>
      <c r="P151" s="60">
        <f t="shared" si="293"/>
        <v>11500</v>
      </c>
      <c r="Q151" s="60">
        <f t="shared" si="294"/>
        <v>6524.99999999999</v>
      </c>
      <c r="R151" s="60">
        <f t="shared" si="295"/>
        <v>24000</v>
      </c>
      <c r="T151" s="1">
        <f>RStart30!$T$25</f>
        <v>0.04</v>
      </c>
      <c r="V151" s="1">
        <f t="shared" ref="V151:Y151" si="541">(O151-O150)/$T$25</f>
        <v>-1875</v>
      </c>
      <c r="W151" s="1">
        <f t="shared" si="541"/>
        <v>1875</v>
      </c>
      <c r="X151" s="1">
        <f t="shared" si="541"/>
        <v>-35000</v>
      </c>
      <c r="Y151" s="1">
        <f t="shared" si="541"/>
        <v>-125625</v>
      </c>
      <c r="AA151">
        <f t="shared" ref="AA151:AD151" si="542">V151-V152</f>
        <v>1250</v>
      </c>
      <c r="AB151">
        <f t="shared" si="542"/>
        <v>625</v>
      </c>
      <c r="AC151">
        <f t="shared" si="542"/>
        <v>-624.999999999978</v>
      </c>
      <c r="AD151">
        <f t="shared" si="542"/>
        <v>-7500</v>
      </c>
      <c r="AF151">
        <f t="shared" ref="AF151:AI151" si="543">AA151-AA152</f>
        <v>2500</v>
      </c>
      <c r="AG151">
        <f t="shared" si="543"/>
        <v>1250</v>
      </c>
      <c r="AH151">
        <f t="shared" si="543"/>
        <v>3.63797880709171e-11</v>
      </c>
      <c r="AI151">
        <f t="shared" si="543"/>
        <v>-1249.99999999994</v>
      </c>
      <c r="AK151">
        <f t="shared" ref="AK151:AN151" si="544">AF151-AF152</f>
        <v>4375</v>
      </c>
      <c r="AL151">
        <f t="shared" si="544"/>
        <v>2500</v>
      </c>
      <c r="AM151">
        <f t="shared" si="544"/>
        <v>625.000000000051</v>
      </c>
      <c r="AN151">
        <f t="shared" si="544"/>
        <v>-1249.99999999983</v>
      </c>
    </row>
    <row r="152" spans="4:40">
      <c r="D152" s="28">
        <f t="shared" si="291"/>
        <v>5.08</v>
      </c>
      <c r="E152" s="32">
        <f>-E295*180/PI()*RStart30!$B$23</f>
        <v>24.0850348734868</v>
      </c>
      <c r="F152" s="32">
        <f>F295*180/PI()*RStart30!$B$23</f>
        <v>6.25076190497233</v>
      </c>
      <c r="G152" s="32">
        <f>G295*180/PI()*RStart30!$B$23</f>
        <v>16.8156118202134</v>
      </c>
      <c r="H152" s="32">
        <f>-H295*180/PI()*RStart30!$B$23</f>
        <v>9.67274574737652</v>
      </c>
      <c r="I152" s="58">
        <f t="shared" si="286"/>
        <v>5.08</v>
      </c>
      <c r="J152" s="24">
        <f>-TRUNC(K$3*J$3*(G$3-H$3*SIN((E152+J$9)*PI()/180)-SQRT(I$3^2-(E$3-F$3-H$3*COS((E152+J$9)*PI()/180))^2))/5)</f>
        <v>-32679</v>
      </c>
      <c r="K152" s="24">
        <f>-TRUNC(U$3*T$3*(Q$3-R$3*SIN((F152+K$9)*PI()/180)-SQRT(S$3^2-(O$3-P$3-R$3*COS((F152+K$9)*PI()/180))^2))/5)</f>
        <v>-10571</v>
      </c>
      <c r="L152" s="24">
        <f>-TRUNC(U$3*T$3*(Q$3-R$3*SIN((G152+L$9)*PI()/180)-SQRT(S$3^2-(O$3-P$3-R$3*COS((G152+L$9)*PI()/180))^2))/5)</f>
        <v>-29819</v>
      </c>
      <c r="M152" s="25">
        <f>-TRUNC(K$3*J$3*(G$3-H$3*SIN((H152+M$9)*PI()/180)-SQRT(I$3^2-(E$3-F$3-H$3*COS((H152+M$9)*PI()/180))^2))/5)</f>
        <v>-9625</v>
      </c>
      <c r="N152" s="59">
        <f t="shared" si="492"/>
        <v>5.08</v>
      </c>
      <c r="O152" s="60">
        <f t="shared" si="292"/>
        <v>11675</v>
      </c>
      <c r="P152" s="60">
        <f t="shared" si="293"/>
        <v>11550</v>
      </c>
      <c r="Q152" s="60">
        <f t="shared" si="294"/>
        <v>5150</v>
      </c>
      <c r="R152" s="60">
        <f t="shared" si="295"/>
        <v>19275</v>
      </c>
      <c r="T152" s="1">
        <f>RStart30!$T$25</f>
        <v>0.04</v>
      </c>
      <c r="V152" s="1">
        <f t="shared" ref="V152:Y152" si="545">(O152-O151)/$T$25</f>
        <v>-3125</v>
      </c>
      <c r="W152" s="1">
        <f t="shared" si="545"/>
        <v>1250</v>
      </c>
      <c r="X152" s="1">
        <f t="shared" si="545"/>
        <v>-34375</v>
      </c>
      <c r="Y152" s="1">
        <f t="shared" si="545"/>
        <v>-118125</v>
      </c>
      <c r="AA152">
        <f t="shared" ref="AA152:AD152" si="546">V152-V153</f>
        <v>-1250</v>
      </c>
      <c r="AB152">
        <f t="shared" si="546"/>
        <v>-625</v>
      </c>
      <c r="AC152">
        <f t="shared" si="546"/>
        <v>-625.000000000015</v>
      </c>
      <c r="AD152">
        <f t="shared" si="546"/>
        <v>-6250.00000000006</v>
      </c>
      <c r="AF152">
        <f t="shared" ref="AF152:AI152" si="547">AA152-AA153</f>
        <v>-1875</v>
      </c>
      <c r="AG152">
        <f t="shared" si="547"/>
        <v>-1250</v>
      </c>
      <c r="AH152">
        <f t="shared" si="547"/>
        <v>-625.000000000015</v>
      </c>
      <c r="AI152">
        <f t="shared" si="547"/>
        <v>-1.16415321826935e-10</v>
      </c>
      <c r="AK152">
        <f t="shared" ref="AK152:AN152" si="548">AF152-AF153</f>
        <v>-2500</v>
      </c>
      <c r="AL152">
        <f t="shared" si="548"/>
        <v>-1250</v>
      </c>
      <c r="AM152">
        <f t="shared" si="548"/>
        <v>-1250.00000000003</v>
      </c>
      <c r="AN152">
        <f t="shared" si="548"/>
        <v>624.999999999825</v>
      </c>
    </row>
    <row r="153" spans="4:40">
      <c r="D153" s="28">
        <f t="shared" si="291"/>
        <v>5.12</v>
      </c>
      <c r="E153" s="32">
        <f>-E296*180/PI()*RStart30!$B$23</f>
        <v>23.8397042577816</v>
      </c>
      <c r="F153" s="32">
        <f>F296*180/PI()*RStart30!$B$23</f>
        <v>5.98462575933148</v>
      </c>
      <c r="G153" s="32">
        <f>G296*180/PI()*RStart30!$B$23</f>
        <v>16.7350979573766</v>
      </c>
      <c r="H153" s="32">
        <f>-H296*180/PI()*RStart30!$B$23</f>
        <v>9.19989954998598</v>
      </c>
      <c r="I153" s="58">
        <f t="shared" ref="I153:I165" si="549">D153</f>
        <v>5.12</v>
      </c>
      <c r="J153" s="24">
        <f>-TRUNC(K$3*J$3*(G$3-H$3*SIN((E153+J$9)*PI()/180)-SQRT(I$3^2-(E$3-F$3-H$3*COS((E153+J$9)*PI()/180))^2))/5)</f>
        <v>-32215</v>
      </c>
      <c r="K153" s="24">
        <f>-TRUNC(U$3*T$3*(Q$3-R$3*SIN((F153+K$9)*PI()/180)-SQRT(S$3^2-(O$3-P$3-R$3*COS((F153+K$9)*PI()/180))^2))/5)</f>
        <v>-10106</v>
      </c>
      <c r="L153" s="24">
        <f>-TRUNC(U$3*T$3*(Q$3-R$3*SIN((G153+L$9)*PI()/180)-SQRT(S$3^2-(O$3-P$3-R$3*COS((G153+L$9)*PI()/180))^2))/5)</f>
        <v>-29667</v>
      </c>
      <c r="M153" s="25">
        <f>-TRUNC(K$3*J$3*(G$3-H$3*SIN((H153+M$9)*PI()/180)-SQRT(I$3^2-(E$3-F$3-H$3*COS((H153+M$9)*PI()/180))^2))/5)</f>
        <v>-9033</v>
      </c>
      <c r="N153" s="59">
        <f t="shared" si="492"/>
        <v>5.12</v>
      </c>
      <c r="O153" s="60">
        <f t="shared" si="292"/>
        <v>11600</v>
      </c>
      <c r="P153" s="60">
        <f t="shared" si="293"/>
        <v>11625</v>
      </c>
      <c r="Q153" s="60">
        <f t="shared" si="294"/>
        <v>3800</v>
      </c>
      <c r="R153" s="60">
        <f t="shared" si="295"/>
        <v>14800</v>
      </c>
      <c r="T153" s="1">
        <f>RStart30!$T$25</f>
        <v>0.04</v>
      </c>
      <c r="V153" s="1">
        <f t="shared" ref="V153:Y153" si="550">(O153-O152)/$T$25</f>
        <v>-1875</v>
      </c>
      <c r="W153" s="1">
        <f t="shared" si="550"/>
        <v>1875</v>
      </c>
      <c r="X153" s="1">
        <f t="shared" si="550"/>
        <v>-33750</v>
      </c>
      <c r="Y153" s="1">
        <f t="shared" si="550"/>
        <v>-111875</v>
      </c>
      <c r="AA153">
        <f t="shared" ref="AA153:AD153" si="551">V153-V154</f>
        <v>625</v>
      </c>
      <c r="AB153">
        <f t="shared" si="551"/>
        <v>625</v>
      </c>
      <c r="AC153">
        <f t="shared" si="551"/>
        <v>0</v>
      </c>
      <c r="AD153">
        <f t="shared" si="551"/>
        <v>-6249.99999999994</v>
      </c>
      <c r="AF153">
        <f t="shared" ref="AF153:AI153" si="552">AA153-AA154</f>
        <v>625</v>
      </c>
      <c r="AG153">
        <f t="shared" si="552"/>
        <v>0</v>
      </c>
      <c r="AH153">
        <f t="shared" si="552"/>
        <v>625.000000000015</v>
      </c>
      <c r="AI153">
        <f t="shared" si="552"/>
        <v>-624.999999999942</v>
      </c>
      <c r="AK153">
        <f t="shared" ref="AK153:AN153" si="553">AF153-AF154</f>
        <v>625</v>
      </c>
      <c r="AL153">
        <f t="shared" si="553"/>
        <v>-1250</v>
      </c>
      <c r="AM153">
        <f t="shared" si="553"/>
        <v>-624.999999999956</v>
      </c>
      <c r="AN153">
        <f t="shared" si="553"/>
        <v>-1249.99999999993</v>
      </c>
    </row>
    <row r="154" spans="4:40">
      <c r="D154" s="28">
        <f t="shared" ref="D154:D165" si="554">D153+T153</f>
        <v>5.16</v>
      </c>
      <c r="E154" s="32">
        <f>-E297*180/PI()*RStart30!$B$23</f>
        <v>23.59531289179</v>
      </c>
      <c r="F154" s="32">
        <f>F297*180/PI()*RStart30!$B$23</f>
        <v>5.71664171020977</v>
      </c>
      <c r="G154" s="32">
        <f>G297*180/PI()*RStart30!$B$23</f>
        <v>16.6831444363454</v>
      </c>
      <c r="H154" s="32">
        <f>-H297*180/PI()*RStart30!$B$23</f>
        <v>8.85592531170744</v>
      </c>
      <c r="I154" s="58">
        <f t="shared" si="549"/>
        <v>5.16</v>
      </c>
      <c r="J154" s="24">
        <f>-TRUNC(K$3*J$3*(G$3-H$3*SIN((E154+J$9)*PI()/180)-SQRT(I$3^2-(E$3-F$3-H$3*COS((E154+J$9)*PI()/180))^2))/5)</f>
        <v>-31755</v>
      </c>
      <c r="K154" s="24">
        <f>-TRUNC(U$3*T$3*(Q$3-R$3*SIN((F154+K$9)*PI()/180)-SQRT(S$3^2-(O$3-P$3-R$3*COS((F154+K$9)*PI()/180))^2))/5)</f>
        <v>-9639</v>
      </c>
      <c r="L154" s="24">
        <f>-TRUNC(U$3*T$3*(Q$3-R$3*SIN((G154+L$9)*PI()/180)-SQRT(S$3^2-(O$3-P$3-R$3*COS((G154+L$9)*PI()/180))^2))/5)</f>
        <v>-29569</v>
      </c>
      <c r="M154" s="25">
        <f>-TRUNC(K$3*J$3*(G$3-H$3*SIN((H154+M$9)*PI()/180)-SQRT(I$3^2-(E$3-F$3-H$3*COS((H154+M$9)*PI()/180))^2))/5)</f>
        <v>-8610</v>
      </c>
      <c r="N154" s="59">
        <f t="shared" si="492"/>
        <v>5.16</v>
      </c>
      <c r="O154" s="60">
        <f t="shared" ref="O154:O165" si="555">(J154-J153)/(I154-I153)</f>
        <v>11500</v>
      </c>
      <c r="P154" s="60">
        <f t="shared" ref="P154:P165" si="556">(K154-K153)/(D154-D153)</f>
        <v>11675</v>
      </c>
      <c r="Q154" s="60">
        <f t="shared" ref="Q154:Q165" si="557">(L154-L153)/(I154-I153)</f>
        <v>2450</v>
      </c>
      <c r="R154" s="60">
        <f t="shared" ref="R154:R165" si="558">(M154-M153)/(I154-I153)</f>
        <v>10575</v>
      </c>
      <c r="T154" s="1">
        <f>RStart30!$T$25</f>
        <v>0.04</v>
      </c>
      <c r="V154" s="1">
        <f t="shared" ref="V154:Y154" si="559">(O154-O153)/$T$25</f>
        <v>-2500</v>
      </c>
      <c r="W154" s="1">
        <f t="shared" si="559"/>
        <v>1250</v>
      </c>
      <c r="X154" s="1">
        <f t="shared" si="559"/>
        <v>-33750</v>
      </c>
      <c r="Y154" s="1">
        <f t="shared" si="559"/>
        <v>-105625</v>
      </c>
      <c r="AA154">
        <f t="shared" ref="AA154:AD154" si="560">V154-V155</f>
        <v>0</v>
      </c>
      <c r="AB154">
        <f t="shared" si="560"/>
        <v>625</v>
      </c>
      <c r="AC154">
        <f t="shared" si="560"/>
        <v>-625.000000000015</v>
      </c>
      <c r="AD154">
        <f t="shared" si="560"/>
        <v>-5625</v>
      </c>
      <c r="AF154">
        <f t="shared" ref="AF154:AI154" si="561">AA154-AA155</f>
        <v>0</v>
      </c>
      <c r="AG154">
        <f t="shared" si="561"/>
        <v>1250</v>
      </c>
      <c r="AH154">
        <f t="shared" si="561"/>
        <v>1249.99999999997</v>
      </c>
      <c r="AI154">
        <f t="shared" si="561"/>
        <v>624.999999999985</v>
      </c>
      <c r="AK154">
        <f t="shared" ref="AK154:AN154" si="562">AF154-AF155</f>
        <v>-625.000000000045</v>
      </c>
      <c r="AL154">
        <f t="shared" si="562"/>
        <v>2500</v>
      </c>
      <c r="AM154">
        <f t="shared" si="562"/>
        <v>1874.99999999996</v>
      </c>
      <c r="AN154">
        <f t="shared" si="562"/>
        <v>3124.99999999996</v>
      </c>
    </row>
    <row r="155" spans="4:40">
      <c r="D155" s="28">
        <f t="shared" si="554"/>
        <v>5.2</v>
      </c>
      <c r="E155" s="32">
        <f>-E298*180/PI()*RStart30!$B$23</f>
        <v>23.3518518946661</v>
      </c>
      <c r="F155" s="32">
        <f>F298*180/PI()*RStart30!$B$23</f>
        <v>5.44693208409647</v>
      </c>
      <c r="G155" s="32">
        <f>G298*180/PI()*RStart30!$B$23</f>
        <v>16.6590292730019</v>
      </c>
      <c r="H155" s="32">
        <f>-H298*180/PI()*RStart30!$B$23</f>
        <v>8.63894493418425</v>
      </c>
      <c r="I155" s="58">
        <f t="shared" si="549"/>
        <v>5.2</v>
      </c>
      <c r="J155" s="24">
        <f>-TRUNC(K$3*J$3*(G$3-H$3*SIN((E155+J$9)*PI()/180)-SQRT(I$3^2-(E$3-F$3-H$3*COS((E155+J$9)*PI()/180))^2))/5)</f>
        <v>-31299</v>
      </c>
      <c r="K155" s="24">
        <f>-TRUNC(U$3*T$3*(Q$3-R$3*SIN((F155+K$9)*PI()/180)-SQRT(S$3^2-(O$3-P$3-R$3*COS((F155+K$9)*PI()/180))^2))/5)</f>
        <v>-9171</v>
      </c>
      <c r="L155" s="24">
        <f>-TRUNC(U$3*T$3*(Q$3-R$3*SIN((G155+L$9)*PI()/180)-SQRT(S$3^2-(O$3-P$3-R$3*COS((G155+L$9)*PI()/180))^2))/5)</f>
        <v>-29524</v>
      </c>
      <c r="M155" s="25">
        <f>-TRUNC(K$3*J$3*(G$3-H$3*SIN((H155+M$9)*PI()/180)-SQRT(I$3^2-(E$3-F$3-H$3*COS((H155+M$9)*PI()/180))^2))/5)</f>
        <v>-8347</v>
      </c>
      <c r="N155" s="59">
        <f t="shared" si="492"/>
        <v>5.2</v>
      </c>
      <c r="O155" s="60">
        <f t="shared" si="555"/>
        <v>11400</v>
      </c>
      <c r="P155" s="60">
        <f t="shared" si="556"/>
        <v>11700</v>
      </c>
      <c r="Q155" s="60">
        <f t="shared" si="557"/>
        <v>1125</v>
      </c>
      <c r="R155" s="60">
        <f t="shared" si="558"/>
        <v>6574.99999999999</v>
      </c>
      <c r="T155" s="1">
        <f>RStart30!$T$25</f>
        <v>0.04</v>
      </c>
      <c r="V155" s="1">
        <f t="shared" ref="V155:Y155" si="563">(O155-O154)/$T$25</f>
        <v>-2500</v>
      </c>
      <c r="W155" s="1">
        <f t="shared" si="563"/>
        <v>625</v>
      </c>
      <c r="X155" s="1">
        <f t="shared" si="563"/>
        <v>-33125</v>
      </c>
      <c r="Y155" s="1">
        <f t="shared" si="563"/>
        <v>-99999.9999999999</v>
      </c>
      <c r="AA155">
        <f t="shared" ref="AA155:AD155" si="564">V155-V156</f>
        <v>0</v>
      </c>
      <c r="AB155">
        <f t="shared" si="564"/>
        <v>-625</v>
      </c>
      <c r="AC155">
        <f t="shared" si="564"/>
        <v>-1874.99999999999</v>
      </c>
      <c r="AD155">
        <f t="shared" si="564"/>
        <v>-6249.99999999999</v>
      </c>
      <c r="AF155">
        <f t="shared" ref="AF155:AI155" si="565">AA155-AA156</f>
        <v>625.000000000045</v>
      </c>
      <c r="AG155">
        <f t="shared" si="565"/>
        <v>-1250</v>
      </c>
      <c r="AH155">
        <f t="shared" si="565"/>
        <v>-624.999999999985</v>
      </c>
      <c r="AI155">
        <f t="shared" si="565"/>
        <v>-2499.99999999997</v>
      </c>
      <c r="AK155">
        <f t="shared" ref="AK155:AN155" si="566">AF155-AF156</f>
        <v>2500.00000000014</v>
      </c>
      <c r="AL155">
        <f t="shared" si="566"/>
        <v>-1875</v>
      </c>
      <c r="AM155">
        <f t="shared" si="566"/>
        <v>-624.999999999993</v>
      </c>
      <c r="AN155">
        <f t="shared" si="566"/>
        <v>-3124.99999999994</v>
      </c>
    </row>
    <row r="156" spans="4:40">
      <c r="D156" s="28">
        <f t="shared" si="554"/>
        <v>5.24</v>
      </c>
      <c r="E156" s="32">
        <f>-E299*180/PI()*RStart30!$B$23</f>
        <v>23.1093008118167</v>
      </c>
      <c r="F156" s="32">
        <f>F299*180/PI()*RStart30!$B$23</f>
        <v>5.17562482246722</v>
      </c>
      <c r="G156" s="32">
        <f>G299*180/PI()*RStart30!$B$23</f>
        <v>16.6617507079372</v>
      </c>
      <c r="H156" s="32">
        <f>-H299*180/PI()*RStart30!$B$23</f>
        <v>8.5456924433926</v>
      </c>
      <c r="I156" s="58">
        <f t="shared" si="549"/>
        <v>5.24</v>
      </c>
      <c r="J156" s="24">
        <f>-TRUNC(K$3*J$3*(G$3-H$3*SIN((E156+J$9)*PI()/180)-SQRT(I$3^2-(E$3-F$3-H$3*COS((E156+J$9)*PI()/180))^2))/5)</f>
        <v>-30847</v>
      </c>
      <c r="K156" s="24">
        <f>-TRUNC(U$3*T$3*(Q$3-R$3*SIN((F156+K$9)*PI()/180)-SQRT(S$3^2-(O$3-P$3-R$3*COS((F156+K$9)*PI()/180))^2))/5)</f>
        <v>-8701</v>
      </c>
      <c r="L156" s="24">
        <f>-TRUNC(U$3*T$3*(Q$3-R$3*SIN((G156+L$9)*PI()/180)-SQRT(S$3^2-(O$3-P$3-R$3*COS((G156+L$9)*PI()/180))^2))/5)</f>
        <v>-29529</v>
      </c>
      <c r="M156" s="25">
        <f>-TRUNC(K$3*J$3*(G$3-H$3*SIN((H156+M$9)*PI()/180)-SQRT(I$3^2-(E$3-F$3-H$3*COS((H156+M$9)*PI()/180))^2))/5)</f>
        <v>-8234</v>
      </c>
      <c r="N156" s="59">
        <f t="shared" si="492"/>
        <v>5.24</v>
      </c>
      <c r="O156" s="60">
        <f t="shared" si="555"/>
        <v>11300</v>
      </c>
      <c r="P156" s="60">
        <f t="shared" si="556"/>
        <v>11750</v>
      </c>
      <c r="Q156" s="60">
        <f t="shared" si="557"/>
        <v>-125</v>
      </c>
      <c r="R156" s="60">
        <f t="shared" si="558"/>
        <v>2825</v>
      </c>
      <c r="T156" s="1">
        <f>RStart30!$T$25</f>
        <v>0.04</v>
      </c>
      <c r="V156" s="1">
        <f t="shared" ref="V156:Y156" si="567">(O156-O155)/$T$25</f>
        <v>-2500</v>
      </c>
      <c r="W156" s="1">
        <f t="shared" si="567"/>
        <v>1250</v>
      </c>
      <c r="X156" s="1">
        <f t="shared" si="567"/>
        <v>-31250</v>
      </c>
      <c r="Y156" s="1">
        <f t="shared" si="567"/>
        <v>-93749.9999999999</v>
      </c>
      <c r="AA156">
        <f t="shared" ref="AA156:AD156" si="568">V156-V157</f>
        <v>-625.000000000045</v>
      </c>
      <c r="AB156">
        <f t="shared" si="568"/>
        <v>625</v>
      </c>
      <c r="AC156">
        <f t="shared" si="568"/>
        <v>-1250</v>
      </c>
      <c r="AD156">
        <f t="shared" si="568"/>
        <v>-3750.00000000001</v>
      </c>
      <c r="AF156">
        <f t="shared" ref="AF156:AI156" si="569">AA156-AA157</f>
        <v>-1875.00000000009</v>
      </c>
      <c r="AG156">
        <f t="shared" si="569"/>
        <v>625</v>
      </c>
      <c r="AH156">
        <f t="shared" si="569"/>
        <v>7.27595761418343e-12</v>
      </c>
      <c r="AI156">
        <f t="shared" si="569"/>
        <v>624.999999999971</v>
      </c>
      <c r="AK156">
        <f t="shared" ref="AK156:AN156" si="570">AF156-AF157</f>
        <v>-5000.00000000014</v>
      </c>
      <c r="AL156">
        <f t="shared" si="570"/>
        <v>625</v>
      </c>
      <c r="AM156">
        <f t="shared" si="570"/>
        <v>-1874.99999999998</v>
      </c>
      <c r="AN156">
        <f t="shared" si="570"/>
        <v>-4.36557456851006e-11</v>
      </c>
    </row>
    <row r="157" spans="4:40">
      <c r="D157" s="28">
        <f t="shared" si="554"/>
        <v>5.28</v>
      </c>
      <c r="E157" s="32">
        <f>-E300*180/PI()*RStart30!$B$23</f>
        <v>22.8676275003094</v>
      </c>
      <c r="F157" s="32">
        <f>F300*180/PI()*RStart30!$B$23</f>
        <v>4.90285348178408</v>
      </c>
      <c r="G157" s="32">
        <f>G300*180/PI()*RStart30!$B$23</f>
        <v>16.6900203309574</v>
      </c>
      <c r="H157" s="32">
        <f>-H300*180/PI()*RStart30!$B$23</f>
        <v>8.57144666710061</v>
      </c>
      <c r="I157" s="58">
        <f t="shared" si="549"/>
        <v>5.28</v>
      </c>
      <c r="J157" s="24">
        <f>-TRUNC(K$3*J$3*(G$3-H$3*SIN((E157+J$9)*PI()/180)-SQRT(I$3^2-(E$3-F$3-H$3*COS((E157+J$9)*PI()/180))^2))/5)</f>
        <v>-30398</v>
      </c>
      <c r="K157" s="24">
        <f>-TRUNC(U$3*T$3*(Q$3-R$3*SIN((F157+K$9)*PI()/180)-SQRT(S$3^2-(O$3-P$3-R$3*COS((F157+K$9)*PI()/180))^2))/5)</f>
        <v>-8230</v>
      </c>
      <c r="L157" s="24">
        <f>-TRUNC(U$3*T$3*(Q$3-R$3*SIN((G157+L$9)*PI()/180)-SQRT(S$3^2-(O$3-P$3-R$3*COS((G157+L$9)*PI()/180))^2))/5)</f>
        <v>-29582</v>
      </c>
      <c r="M157" s="25">
        <f>-TRUNC(K$3*J$3*(G$3-H$3*SIN((H157+M$9)*PI()/180)-SQRT(I$3^2-(E$3-F$3-H$3*COS((H157+M$9)*PI()/180))^2))/5)</f>
        <v>-8265</v>
      </c>
      <c r="N157" s="59">
        <f t="shared" si="492"/>
        <v>5.28</v>
      </c>
      <c r="O157" s="60">
        <f t="shared" si="555"/>
        <v>11225</v>
      </c>
      <c r="P157" s="60">
        <f t="shared" si="556"/>
        <v>11775</v>
      </c>
      <c r="Q157" s="60">
        <f t="shared" si="557"/>
        <v>-1325</v>
      </c>
      <c r="R157" s="60">
        <f t="shared" si="558"/>
        <v>-774.999999999999</v>
      </c>
      <c r="T157" s="1">
        <f>RStart30!$T$25</f>
        <v>0.04</v>
      </c>
      <c r="V157" s="1">
        <f t="shared" ref="V157:Y157" si="571">(O157-O156)/$T$25</f>
        <v>-1874.99999999995</v>
      </c>
      <c r="W157" s="1">
        <f t="shared" si="571"/>
        <v>625</v>
      </c>
      <c r="X157" s="1">
        <f t="shared" si="571"/>
        <v>-30000</v>
      </c>
      <c r="Y157" s="1">
        <f t="shared" si="571"/>
        <v>-89999.9999999999</v>
      </c>
      <c r="AA157">
        <f t="shared" ref="AA157:AD157" si="572">V157-V158</f>
        <v>1250.00000000005</v>
      </c>
      <c r="AB157">
        <f t="shared" si="572"/>
        <v>0</v>
      </c>
      <c r="AC157">
        <f t="shared" si="572"/>
        <v>-1250.00000000001</v>
      </c>
      <c r="AD157">
        <f t="shared" si="572"/>
        <v>-4374.99999999999</v>
      </c>
      <c r="AF157">
        <f t="shared" ref="AF157:AI157" si="573">AA157-AA158</f>
        <v>3125.00000000005</v>
      </c>
      <c r="AG157">
        <f t="shared" si="573"/>
        <v>0</v>
      </c>
      <c r="AH157">
        <f t="shared" si="573"/>
        <v>1874.99999999999</v>
      </c>
      <c r="AI157">
        <f t="shared" si="573"/>
        <v>625.000000000015</v>
      </c>
      <c r="AK157">
        <f t="shared" ref="AK157:AN157" si="574">AF157-AF158</f>
        <v>6875.00000000005</v>
      </c>
      <c r="AL157">
        <f t="shared" si="574"/>
        <v>625</v>
      </c>
      <c r="AM157">
        <f t="shared" si="574"/>
        <v>2499.99999999999</v>
      </c>
      <c r="AN157">
        <f t="shared" si="574"/>
        <v>625.000000000015</v>
      </c>
    </row>
    <row r="158" spans="4:40">
      <c r="D158" s="28">
        <f t="shared" si="554"/>
        <v>5.32</v>
      </c>
      <c r="E158" s="32">
        <f>-E301*180/PI()*RStart30!$B$23</f>
        <v>22.6267877278025</v>
      </c>
      <c r="F158" s="32">
        <f>F301*180/PI()*RStart30!$B$23</f>
        <v>4.62875711890392</v>
      </c>
      <c r="G158" s="32">
        <f>G301*180/PI()*RStart30!$B$23</f>
        <v>16.7422566066606</v>
      </c>
      <c r="H158" s="32">
        <f>-H301*180/PI()*RStart30!$B$23</f>
        <v>8.70996288100338</v>
      </c>
      <c r="I158" s="58">
        <f t="shared" si="549"/>
        <v>5.32</v>
      </c>
      <c r="J158" s="24">
        <f>-TRUNC(K$3*J$3*(G$3-H$3*SIN((E158+J$9)*PI()/180)-SQRT(I$3^2-(E$3-F$3-H$3*COS((E158+J$9)*PI()/180))^2))/5)</f>
        <v>-29954</v>
      </c>
      <c r="K158" s="24">
        <f>-TRUNC(U$3*T$3*(Q$3-R$3*SIN((F158+K$9)*PI()/180)-SQRT(S$3^2-(O$3-P$3-R$3*COS((F158+K$9)*PI()/180))^2))/5)</f>
        <v>-7758</v>
      </c>
      <c r="L158" s="24">
        <f>-TRUNC(U$3*T$3*(Q$3-R$3*SIN((G158+L$9)*PI()/180)-SQRT(S$3^2-(O$3-P$3-R$3*COS((G158+L$9)*PI()/180))^2))/5)</f>
        <v>-29681</v>
      </c>
      <c r="M158" s="25">
        <f>-TRUNC(K$3*J$3*(G$3-H$3*SIN((H158+M$9)*PI()/180)-SQRT(I$3^2-(E$3-F$3-H$3*COS((H158+M$9)*PI()/180))^2))/5)</f>
        <v>-8433</v>
      </c>
      <c r="N158" s="59">
        <f t="shared" si="492"/>
        <v>5.32</v>
      </c>
      <c r="O158" s="60">
        <f t="shared" si="555"/>
        <v>11100</v>
      </c>
      <c r="P158" s="60">
        <f t="shared" si="556"/>
        <v>11800</v>
      </c>
      <c r="Q158" s="60">
        <f t="shared" si="557"/>
        <v>-2475</v>
      </c>
      <c r="R158" s="60">
        <f t="shared" si="558"/>
        <v>-4200</v>
      </c>
      <c r="T158" s="1">
        <f>RStart30!$T$25</f>
        <v>0.04</v>
      </c>
      <c r="V158" s="1">
        <f t="shared" ref="V158:Y158" si="575">(O158-O157)/$T$25</f>
        <v>-3125</v>
      </c>
      <c r="W158" s="1">
        <f t="shared" si="575"/>
        <v>625</v>
      </c>
      <c r="X158" s="1">
        <f t="shared" si="575"/>
        <v>-28750</v>
      </c>
      <c r="Y158" s="1">
        <f t="shared" si="575"/>
        <v>-85624.9999999999</v>
      </c>
      <c r="AA158">
        <f t="shared" ref="AA158:AD158" si="576">V158-V159</f>
        <v>-1875</v>
      </c>
      <c r="AB158">
        <f t="shared" si="576"/>
        <v>0</v>
      </c>
      <c r="AC158">
        <f t="shared" si="576"/>
        <v>-3124.99999999999</v>
      </c>
      <c r="AD158">
        <f t="shared" si="576"/>
        <v>-5000</v>
      </c>
      <c r="AF158">
        <f t="shared" ref="AF158:AI158" si="577">AA158-AA159</f>
        <v>-3750</v>
      </c>
      <c r="AG158">
        <f t="shared" si="577"/>
        <v>-625</v>
      </c>
      <c r="AH158">
        <f t="shared" si="577"/>
        <v>-625.000000000004</v>
      </c>
      <c r="AI158">
        <f t="shared" si="577"/>
        <v>0</v>
      </c>
      <c r="AK158">
        <f t="shared" ref="AK158:AN158" si="578">AF158-AF159</f>
        <v>-7500</v>
      </c>
      <c r="AL158">
        <f t="shared" si="578"/>
        <v>-1250</v>
      </c>
      <c r="AM158">
        <f t="shared" si="578"/>
        <v>-625.000000000025</v>
      </c>
      <c r="AN158">
        <f t="shared" si="578"/>
        <v>2.91038304567337e-11</v>
      </c>
    </row>
    <row r="159" spans="4:40">
      <c r="D159" s="28">
        <f t="shared" si="554"/>
        <v>5.36</v>
      </c>
      <c r="E159" s="32">
        <f>-E302*180/PI()*RStart30!$B$23</f>
        <v>22.3867247141784</v>
      </c>
      <c r="F159" s="32">
        <f>F302*180/PI()*RStart30!$B$23</f>
        <v>4.35348063485312</v>
      </c>
      <c r="G159" s="32">
        <f>G302*180/PI()*RStart30!$B$23</f>
        <v>16.816578342718</v>
      </c>
      <c r="H159" s="32">
        <f>-H302*180/PI()*RStart30!$B$23</f>
        <v>8.95340519970313</v>
      </c>
      <c r="I159" s="58">
        <f t="shared" si="549"/>
        <v>5.36</v>
      </c>
      <c r="J159" s="24">
        <f>-TRUNC(K$3*J$3*(G$3-H$3*SIN((E159+J$9)*PI()/180)-SQRT(I$3^2-(E$3-F$3-H$3*COS((E159+J$9)*PI()/180))^2))/5)</f>
        <v>-29512</v>
      </c>
      <c r="K159" s="24">
        <f>-TRUNC(U$3*T$3*(Q$3-R$3*SIN((F159+K$9)*PI()/180)-SQRT(S$3^2-(O$3-P$3-R$3*COS((F159+K$9)*PI()/180))^2))/5)</f>
        <v>-7285</v>
      </c>
      <c r="L159" s="24">
        <f>-TRUNC(U$3*T$3*(Q$3-R$3*SIN((G159+L$9)*PI()/180)-SQRT(S$3^2-(O$3-P$3-R$3*COS((G159+L$9)*PI()/180))^2))/5)</f>
        <v>-29821</v>
      </c>
      <c r="M159" s="25">
        <f>-TRUNC(K$3*J$3*(G$3-H$3*SIN((H159+M$9)*PI()/180)-SQRT(I$3^2-(E$3-F$3-H$3*COS((H159+M$9)*PI()/180))^2))/5)</f>
        <v>-8730</v>
      </c>
      <c r="N159" s="59">
        <f t="shared" si="492"/>
        <v>5.36</v>
      </c>
      <c r="O159" s="60">
        <f t="shared" si="555"/>
        <v>11050</v>
      </c>
      <c r="P159" s="60">
        <f t="shared" si="556"/>
        <v>11825</v>
      </c>
      <c r="Q159" s="60">
        <f t="shared" si="557"/>
        <v>-3500</v>
      </c>
      <c r="R159" s="60">
        <f t="shared" si="558"/>
        <v>-7424.99999999999</v>
      </c>
      <c r="T159" s="1">
        <f>RStart30!$T$25</f>
        <v>0.04</v>
      </c>
      <c r="V159" s="1">
        <f t="shared" ref="V159:Y159" si="579">(O159-O158)/$T$25</f>
        <v>-1250</v>
      </c>
      <c r="W159" s="1">
        <f t="shared" si="579"/>
        <v>625</v>
      </c>
      <c r="X159" s="1">
        <f t="shared" si="579"/>
        <v>-25625</v>
      </c>
      <c r="Y159" s="1">
        <f t="shared" si="579"/>
        <v>-80624.9999999999</v>
      </c>
      <c r="AA159">
        <f t="shared" ref="AA159:AD159" si="580">V159-V160</f>
        <v>1875</v>
      </c>
      <c r="AB159">
        <f t="shared" si="580"/>
        <v>625</v>
      </c>
      <c r="AC159">
        <f t="shared" si="580"/>
        <v>-2499.99999999999</v>
      </c>
      <c r="AD159">
        <f t="shared" si="580"/>
        <v>-5000</v>
      </c>
      <c r="AF159">
        <f t="shared" ref="AF159:AI159" si="581">AA159-AA160</f>
        <v>3750</v>
      </c>
      <c r="AG159">
        <f t="shared" si="581"/>
        <v>625</v>
      </c>
      <c r="AH159">
        <f t="shared" si="581"/>
        <v>2.18278728425503e-11</v>
      </c>
      <c r="AI159">
        <f t="shared" si="581"/>
        <v>-2.91038304567337e-11</v>
      </c>
      <c r="AK159">
        <f t="shared" ref="AK159:AN159" si="582">AF159-AF160</f>
        <v>6875</v>
      </c>
      <c r="AL159">
        <f t="shared" si="582"/>
        <v>625</v>
      </c>
      <c r="AM159">
        <f t="shared" si="582"/>
        <v>-624.999999999967</v>
      </c>
      <c r="AN159">
        <f t="shared" si="582"/>
        <v>-2500.00000000011</v>
      </c>
    </row>
    <row r="160" spans="4:40">
      <c r="D160" s="28">
        <f t="shared" si="554"/>
        <v>5.4</v>
      </c>
      <c r="E160" s="32">
        <f>-E303*180/PI()*RStart30!$B$23</f>
        <v>22.1473689023609</v>
      </c>
      <c r="F160" s="32">
        <f>F303*180/PI()*RStart30!$B$23</f>
        <v>4.07717460294026</v>
      </c>
      <c r="G160" s="32">
        <f>G303*180/PI()*RStart30!$B$23</f>
        <v>16.910797928972</v>
      </c>
      <c r="H160" s="32">
        <f>-H303*180/PI()*RStart30!$B$23</f>
        <v>9.29227891039363</v>
      </c>
      <c r="I160" s="58">
        <f t="shared" si="549"/>
        <v>5.4</v>
      </c>
      <c r="J160" s="24">
        <f>-TRUNC(K$3*J$3*(G$3-H$3*SIN((E160+J$9)*PI()/180)-SQRT(I$3^2-(E$3-F$3-H$3*COS((E160+J$9)*PI()/180))^2))/5)</f>
        <v>-29075</v>
      </c>
      <c r="K160" s="24">
        <f>-TRUNC(U$3*T$3*(Q$3-R$3*SIN((F160+K$9)*PI()/180)-SQRT(S$3^2-(O$3-P$3-R$3*COS((F160+K$9)*PI()/180))^2))/5)</f>
        <v>-6812</v>
      </c>
      <c r="L160" s="24">
        <f>-TRUNC(U$3*T$3*(Q$3-R$3*SIN((G160+L$9)*PI()/180)-SQRT(S$3^2-(O$3-P$3-R$3*COS((G160+L$9)*PI()/180))^2))/5)</f>
        <v>-29998</v>
      </c>
      <c r="M160" s="25">
        <f>-TRUNC(K$3*J$3*(G$3-H$3*SIN((H160+M$9)*PI()/180)-SQRT(I$3^2-(E$3-F$3-H$3*COS((H160+M$9)*PI()/180))^2))/5)</f>
        <v>-9148</v>
      </c>
      <c r="N160" s="59">
        <f t="shared" si="492"/>
        <v>5.4</v>
      </c>
      <c r="O160" s="60">
        <f t="shared" si="555"/>
        <v>10925</v>
      </c>
      <c r="P160" s="60">
        <f t="shared" si="556"/>
        <v>11825</v>
      </c>
      <c r="Q160" s="60">
        <f t="shared" si="557"/>
        <v>-4425</v>
      </c>
      <c r="R160" s="60">
        <f t="shared" si="558"/>
        <v>-10450</v>
      </c>
      <c r="T160" s="1">
        <f>RStart30!$T$25</f>
        <v>0.04</v>
      </c>
      <c r="V160" s="1">
        <f t="shared" ref="V160:Y160" si="583">(O160-O159)/$T$25</f>
        <v>-3125</v>
      </c>
      <c r="W160" s="1">
        <f t="shared" si="583"/>
        <v>0</v>
      </c>
      <c r="X160" s="1">
        <f t="shared" si="583"/>
        <v>-23125</v>
      </c>
      <c r="Y160" s="1">
        <f t="shared" si="583"/>
        <v>-75624.9999999999</v>
      </c>
      <c r="AA160">
        <f t="shared" ref="AA160:AD160" si="584">V160-V161</f>
        <v>-1875</v>
      </c>
      <c r="AB160">
        <f t="shared" si="584"/>
        <v>0</v>
      </c>
      <c r="AC160">
        <f t="shared" si="584"/>
        <v>-2500.00000000001</v>
      </c>
      <c r="AD160">
        <f t="shared" si="584"/>
        <v>-4999.99999999997</v>
      </c>
      <c r="AF160">
        <f t="shared" ref="AF160:AI160" si="585">AA160-AA161</f>
        <v>-3125</v>
      </c>
      <c r="AG160">
        <f t="shared" si="585"/>
        <v>0</v>
      </c>
      <c r="AH160">
        <f t="shared" si="585"/>
        <v>624.999999999989</v>
      </c>
      <c r="AI160">
        <f t="shared" si="585"/>
        <v>2500.00000000008</v>
      </c>
      <c r="AK160">
        <f t="shared" ref="AK160:AN160" si="586">AF160-AF161</f>
        <v>-5625</v>
      </c>
      <c r="AL160">
        <f t="shared" si="586"/>
        <v>0</v>
      </c>
      <c r="AM160">
        <f t="shared" si="586"/>
        <v>1.09139364212751e-11</v>
      </c>
      <c r="AN160">
        <f t="shared" si="586"/>
        <v>1250.00000000023</v>
      </c>
    </row>
    <row r="161" spans="4:40">
      <c r="D161" s="28">
        <f t="shared" si="554"/>
        <v>5.44</v>
      </c>
      <c r="E161" s="32">
        <f>-E304*180/PI()*RStart30!$B$23</f>
        <v>21.9086372707654</v>
      </c>
      <c r="F161" s="32">
        <f>F304*180/PI()*RStart30!$B$23</f>
        <v>3.79999566982651</v>
      </c>
      <c r="G161" s="32">
        <f>G304*180/PI()*RStart30!$B$23</f>
        <v>17.0224148630132</v>
      </c>
      <c r="H161" s="32">
        <f>-H304*180/PI()*RStart30!$B$23</f>
        <v>9.71536206169946</v>
      </c>
      <c r="I161" s="58">
        <f t="shared" si="549"/>
        <v>5.44</v>
      </c>
      <c r="J161" s="24">
        <f>-TRUNC(K$3*J$3*(G$3-H$3*SIN((E161+J$9)*PI()/180)-SQRT(I$3^2-(E$3-F$3-H$3*COS((E161+J$9)*PI()/180))^2))/5)</f>
        <v>-28640</v>
      </c>
      <c r="K161" s="24">
        <f>-TRUNC(U$3*T$3*(Q$3-R$3*SIN((F161+K$9)*PI()/180)-SQRT(S$3^2-(O$3-P$3-R$3*COS((F161+K$9)*PI()/180))^2))/5)</f>
        <v>-6339</v>
      </c>
      <c r="L161" s="24">
        <f>-TRUNC(U$3*T$3*(Q$3-R$3*SIN((G161+L$9)*PI()/180)-SQRT(S$3^2-(O$3-P$3-R$3*COS((G161+L$9)*PI()/180))^2))/5)</f>
        <v>-30208</v>
      </c>
      <c r="M161" s="25">
        <f>-TRUNC(K$3*J$3*(G$3-H$3*SIN((H161+M$9)*PI()/180)-SQRT(I$3^2-(E$3-F$3-H$3*COS((H161+M$9)*PI()/180))^2))/5)</f>
        <v>-9679</v>
      </c>
      <c r="N161" s="59">
        <f t="shared" si="492"/>
        <v>5.44</v>
      </c>
      <c r="O161" s="60">
        <f t="shared" si="555"/>
        <v>10875</v>
      </c>
      <c r="P161" s="60">
        <f t="shared" si="556"/>
        <v>11825</v>
      </c>
      <c r="Q161" s="60">
        <f t="shared" si="557"/>
        <v>-5250</v>
      </c>
      <c r="R161" s="60">
        <f t="shared" si="558"/>
        <v>-13275</v>
      </c>
      <c r="T161" s="1">
        <f>RStart30!$T$25</f>
        <v>0.04</v>
      </c>
      <c r="V161" s="1">
        <f t="shared" ref="V161:Y161" si="587">(O161-O160)/$T$25</f>
        <v>-1250</v>
      </c>
      <c r="W161" s="1">
        <f t="shared" si="587"/>
        <v>0</v>
      </c>
      <c r="X161" s="1">
        <f t="shared" si="587"/>
        <v>-20625</v>
      </c>
      <c r="Y161" s="1">
        <f t="shared" si="587"/>
        <v>-70625</v>
      </c>
      <c r="AA161">
        <f t="shared" ref="AA161:AD161" si="588">V161-V162</f>
        <v>1250</v>
      </c>
      <c r="AB161">
        <f t="shared" si="588"/>
        <v>0</v>
      </c>
      <c r="AC161">
        <f t="shared" si="588"/>
        <v>-3125</v>
      </c>
      <c r="AD161">
        <f t="shared" si="588"/>
        <v>-7500.00000000005</v>
      </c>
      <c r="AF161">
        <f t="shared" ref="AF161:AI161" si="589">AA161-AA162</f>
        <v>2500</v>
      </c>
      <c r="AG161">
        <f t="shared" si="589"/>
        <v>0</v>
      </c>
      <c r="AH161">
        <f t="shared" si="589"/>
        <v>624.999999999978</v>
      </c>
      <c r="AI161">
        <f t="shared" si="589"/>
        <v>1249.99999999985</v>
      </c>
      <c r="AK161">
        <f t="shared" ref="AK161:AN161" si="590">AF161-AF162</f>
        <v>5000</v>
      </c>
      <c r="AL161">
        <f t="shared" si="590"/>
        <v>1250</v>
      </c>
      <c r="AM161">
        <f t="shared" si="590"/>
        <v>-6.73026079311967e-11</v>
      </c>
      <c r="AN161">
        <f t="shared" si="590"/>
        <v>-1875.00000000033</v>
      </c>
    </row>
    <row r="162" spans="4:35">
      <c r="D162" s="28">
        <f t="shared" si="554"/>
        <v>5.48</v>
      </c>
      <c r="E162" s="32">
        <f>-E305*180/PI()*RStart30!$B$23</f>
        <v>21.6704335051865</v>
      </c>
      <c r="F162" s="32">
        <f>F305*180/PI()*RStart30!$B$23</f>
        <v>3.52210632634258</v>
      </c>
      <c r="G162" s="32">
        <f>G305*180/PI()*RStart30!$B$23</f>
        <v>17.1486092184612</v>
      </c>
      <c r="H162" s="32">
        <f>-H305*180/PI()*RStart30!$B$23</f>
        <v>10.2096382557266</v>
      </c>
      <c r="I162" s="58">
        <f t="shared" si="549"/>
        <v>5.48</v>
      </c>
      <c r="J162" s="24">
        <f>-TRUNC(K$3*J$3*(G$3-H$3*SIN((E162+J$9)*PI()/180)-SQRT(I$3^2-(E$3-F$3-H$3*COS((E162+J$9)*PI()/180))^2))/5)</f>
        <v>-28209</v>
      </c>
      <c r="K162" s="24">
        <f>-TRUNC(U$3*T$3*(Q$3-R$3*SIN((F162+K$9)*PI()/180)-SQRT(S$3^2-(O$3-P$3-R$3*COS((F162+K$9)*PI()/180))^2))/5)</f>
        <v>-5866</v>
      </c>
      <c r="L162" s="24">
        <f>-TRUNC(U$3*T$3*(Q$3-R$3*SIN((G162+L$9)*PI()/180)-SQRT(S$3^2-(O$3-P$3-R$3*COS((G162+L$9)*PI()/180))^2))/5)</f>
        <v>-30446</v>
      </c>
      <c r="M162" s="25">
        <f>-TRUNC(K$3*J$3*(G$3-H$3*SIN((H162+M$9)*PI()/180)-SQRT(I$3^2-(E$3-F$3-H$3*COS((H162+M$9)*PI()/180))^2))/5)</f>
        <v>-10311</v>
      </c>
      <c r="N162" s="59">
        <f t="shared" si="492"/>
        <v>5.48</v>
      </c>
      <c r="O162" s="60">
        <f t="shared" si="555"/>
        <v>10775</v>
      </c>
      <c r="P162" s="60">
        <f t="shared" si="556"/>
        <v>11825</v>
      </c>
      <c r="Q162" s="60">
        <f t="shared" si="557"/>
        <v>-5949.99999999999</v>
      </c>
      <c r="R162" s="60">
        <f t="shared" si="558"/>
        <v>-15800</v>
      </c>
      <c r="T162" s="1">
        <f>RStart30!$T$25</f>
        <v>0.04</v>
      </c>
      <c r="V162" s="1">
        <f t="shared" ref="V162:Y162" si="591">(O162-O161)/$T$25</f>
        <v>-2500</v>
      </c>
      <c r="W162" s="1">
        <f t="shared" si="591"/>
        <v>0</v>
      </c>
      <c r="X162" s="1">
        <f t="shared" si="591"/>
        <v>-17500</v>
      </c>
      <c r="Y162" s="1">
        <f t="shared" si="591"/>
        <v>-63124.9999999999</v>
      </c>
      <c r="AA162">
        <f t="shared" ref="AA162:AD162" si="592">V162-V163</f>
        <v>-1250</v>
      </c>
      <c r="AB162">
        <f t="shared" si="592"/>
        <v>0</v>
      </c>
      <c r="AC162">
        <f t="shared" si="592"/>
        <v>-3749.99999999998</v>
      </c>
      <c r="AD162">
        <f t="shared" si="592"/>
        <v>-8749.99999999991</v>
      </c>
      <c r="AF162">
        <f t="shared" ref="AF162:AI162" si="593">AA162-AA163</f>
        <v>-2500</v>
      </c>
      <c r="AG162">
        <f t="shared" si="593"/>
        <v>-1250</v>
      </c>
      <c r="AH162">
        <f t="shared" si="593"/>
        <v>625.000000000045</v>
      </c>
      <c r="AI162">
        <f t="shared" si="593"/>
        <v>3125.00000000019</v>
      </c>
    </row>
    <row r="163" spans="4:30">
      <c r="D163" s="28">
        <f t="shared" si="554"/>
        <v>5.52</v>
      </c>
      <c r="E163" s="32">
        <f>-E306*180/PI()*RStart30!$B$23</f>
        <v>21.4326470820656</v>
      </c>
      <c r="F163" s="32">
        <f>F306*180/PI()*RStart30!$B$23</f>
        <v>3.24367496478446</v>
      </c>
      <c r="G163" s="32">
        <f>G306*180/PI()*RStart30!$B$23</f>
        <v>17.2862349413588</v>
      </c>
      <c r="H163" s="32">
        <f>-H306*180/PI()*RStart30!$B$23</f>
        <v>10.7602282369018</v>
      </c>
      <c r="I163" s="58">
        <f t="shared" si="549"/>
        <v>5.52</v>
      </c>
      <c r="J163" s="24">
        <f>-TRUNC(K$3*J$3*(G$3-H$3*SIN((E163+J$9)*PI()/180)-SQRT(I$3^2-(E$3-F$3-H$3*COS((E163+J$9)*PI()/180))^2))/5)</f>
        <v>-27780</v>
      </c>
      <c r="K163" s="24">
        <f>-TRUNC(U$3*T$3*(Q$3-R$3*SIN((F163+K$9)*PI()/180)-SQRT(S$3^2-(O$3-P$3-R$3*COS((F163+K$9)*PI()/180))^2))/5)</f>
        <v>-5393</v>
      </c>
      <c r="L163" s="24">
        <f>-TRUNC(U$3*T$3*(Q$3-R$3*SIN((G163+L$9)*PI()/180)-SQRT(S$3^2-(O$3-P$3-R$3*COS((G163+L$9)*PI()/180))^2))/5)</f>
        <v>-30706</v>
      </c>
      <c r="M163" s="25">
        <f>-TRUNC(K$3*J$3*(G$3-H$3*SIN((H163+M$9)*PI()/180)-SQRT(I$3^2-(E$3-F$3-H$3*COS((H163+M$9)*PI()/180))^2))/5)</f>
        <v>-11030</v>
      </c>
      <c r="N163" s="59">
        <f t="shared" si="492"/>
        <v>5.52</v>
      </c>
      <c r="O163" s="60">
        <f t="shared" si="555"/>
        <v>10725</v>
      </c>
      <c r="P163" s="60">
        <f t="shared" si="556"/>
        <v>11825</v>
      </c>
      <c r="Q163" s="60">
        <f t="shared" si="557"/>
        <v>-6499.99999999999</v>
      </c>
      <c r="R163" s="60">
        <f t="shared" si="558"/>
        <v>-17975</v>
      </c>
      <c r="T163" s="1">
        <f>RStart30!$T$25</f>
        <v>0.04</v>
      </c>
      <c r="V163" s="1">
        <f t="shared" ref="V163:Y163" si="594">(O163-O162)/$T$25</f>
        <v>-1250</v>
      </c>
      <c r="W163" s="1">
        <f t="shared" si="594"/>
        <v>0</v>
      </c>
      <c r="X163" s="1">
        <f t="shared" si="594"/>
        <v>-13750</v>
      </c>
      <c r="Y163" s="1">
        <f t="shared" si="594"/>
        <v>-54375</v>
      </c>
      <c r="AA163">
        <f t="shared" ref="AA163:AD163" si="595">V163-V164</f>
        <v>1250</v>
      </c>
      <c r="AB163">
        <f t="shared" si="595"/>
        <v>1250</v>
      </c>
      <c r="AC163">
        <f t="shared" si="595"/>
        <v>-4375.00000000002</v>
      </c>
      <c r="AD163">
        <f t="shared" si="595"/>
        <v>-11875.0000000001</v>
      </c>
    </row>
    <row r="164" spans="4:25">
      <c r="D164" s="28">
        <f t="shared" si="554"/>
        <v>5.56</v>
      </c>
      <c r="E164" s="32">
        <f>-E307*180/PI()*RStart30!$B$23</f>
        <v>21.1951533257865</v>
      </c>
      <c r="F164" s="32">
        <f>F307*180/PI()*RStart30!$B$23</f>
        <v>2.96487633727966</v>
      </c>
      <c r="G164" s="32">
        <f>G307*180/PI()*RStart30!$B$23</f>
        <v>17.4318131465655</v>
      </c>
      <c r="H164" s="32">
        <f>-H307*180/PI()*RStart30!$B$23</f>
        <v>11.3503225121356</v>
      </c>
      <c r="I164" s="58">
        <f t="shared" si="549"/>
        <v>5.56</v>
      </c>
      <c r="J164" s="24">
        <f>-TRUNC(K$3*J$3*(G$3-H$3*SIN((E164+J$9)*PI()/180)-SQRT(I$3^2-(E$3-F$3-H$3*COS((E164+J$9)*PI()/180))^2))/5)</f>
        <v>-27355</v>
      </c>
      <c r="K164" s="24">
        <f>-TRUNC(U$3*T$3*(Q$3-R$3*SIN((F164+K$9)*PI()/180)-SQRT(S$3^2-(O$3-P$3-R$3*COS((F164+K$9)*PI()/180))^2))/5)</f>
        <v>-4922</v>
      </c>
      <c r="L164" s="24">
        <f>-TRUNC(U$3*T$3*(Q$3-R$3*SIN((G164+L$9)*PI()/180)-SQRT(S$3^2-(O$3-P$3-R$3*COS((G164+L$9)*PI()/180))^2))/5)</f>
        <v>-30981</v>
      </c>
      <c r="M164" s="25">
        <f>-TRUNC(K$3*J$3*(G$3-H$3*SIN((H164+M$9)*PI()/180)-SQRT(I$3^2-(E$3-F$3-H$3*COS((H164+M$9)*PI()/180))^2))/5)</f>
        <v>-11817</v>
      </c>
      <c r="N164" s="59">
        <f t="shared" si="492"/>
        <v>5.56</v>
      </c>
      <c r="O164" s="60">
        <f t="shared" si="555"/>
        <v>10625</v>
      </c>
      <c r="P164" s="60">
        <f t="shared" si="556"/>
        <v>11775</v>
      </c>
      <c r="Q164" s="60">
        <f t="shared" si="557"/>
        <v>-6874.99999999999</v>
      </c>
      <c r="R164" s="60">
        <f t="shared" si="558"/>
        <v>-19675</v>
      </c>
      <c r="T164" s="1">
        <f>RStart30!$T$25</f>
        <v>0.04</v>
      </c>
      <c r="V164" s="1">
        <f t="shared" ref="V164:Y164" si="596">(O164-O163)/$T$25</f>
        <v>-2500</v>
      </c>
      <c r="W164" s="1">
        <f t="shared" si="596"/>
        <v>-1250</v>
      </c>
      <c r="X164" s="1">
        <f t="shared" si="596"/>
        <v>-9374.99999999998</v>
      </c>
      <c r="Y164" s="1">
        <f t="shared" si="596"/>
        <v>-42499.9999999999</v>
      </c>
    </row>
    <row r="165" spans="4:25">
      <c r="D165" s="28">
        <f t="shared" si="554"/>
        <v>5.6</v>
      </c>
      <c r="E165" s="32">
        <f>-E308*180/PI()*RStart30!$B$23</f>
        <v>20.9578128357175</v>
      </c>
      <c r="F165" s="32">
        <f>F308*180/PI()*RStart30!$B$23</f>
        <v>2.68589115471677</v>
      </c>
      <c r="G165" s="32">
        <f>G308*180/PI()*RStart30!$B$23</f>
        <v>17.5815259298133</v>
      </c>
      <c r="H165" s="32">
        <f>-H308*180/PI()*RStart30!$B$23</f>
        <v>11.9611130542536</v>
      </c>
      <c r="I165" s="58">
        <f t="shared" si="549"/>
        <v>5.6</v>
      </c>
      <c r="J165" s="24">
        <f>-TRUNC(K$3*J$3*(G$3-H$3*SIN((E165+J$9)*PI()/180)-SQRT(I$3^2-(E$3-F$3-H$3*COS((E165+J$9)*PI()/180))^2))/5)</f>
        <v>-26931</v>
      </c>
      <c r="K165" s="24">
        <f>-TRUNC(U$3*T$3*(Q$3-R$3*SIN((F165+K$9)*PI()/180)-SQRT(S$3^2-(O$3-P$3-R$3*COS((F165+K$9)*PI()/180))^2))/5)</f>
        <v>-4451</v>
      </c>
      <c r="L165" s="24">
        <f>-TRUNC(U$3*T$3*(Q$3-R$3*SIN((G165+L$9)*PI()/180)-SQRT(S$3^2-(O$3-P$3-R$3*COS((G165+L$9)*PI()/180))^2))/5)</f>
        <v>-31263</v>
      </c>
      <c r="M165" s="25">
        <f>-TRUNC(K$3*J$3*(G$3-H$3*SIN((H165+M$9)*PI()/180)-SQRT(I$3^2-(E$3-F$3-H$3*COS((H165+M$9)*PI()/180))^2))/5)</f>
        <v>-12651</v>
      </c>
      <c r="N165" s="59">
        <f t="shared" si="492"/>
        <v>5.6</v>
      </c>
      <c r="O165" s="60">
        <f t="shared" si="555"/>
        <v>10600</v>
      </c>
      <c r="P165" s="60">
        <f t="shared" si="556"/>
        <v>11775</v>
      </c>
      <c r="Q165" s="60">
        <f t="shared" si="557"/>
        <v>-7049.99999999999</v>
      </c>
      <c r="R165" s="60">
        <f t="shared" si="558"/>
        <v>-20850</v>
      </c>
      <c r="T165" s="1">
        <f>RStart30!$T$25</f>
        <v>0.04</v>
      </c>
      <c r="V165" s="1"/>
      <c r="W165" s="1"/>
      <c r="X165" s="1"/>
      <c r="Y165" s="1"/>
    </row>
    <row r="166" spans="4:25">
      <c r="D166" s="28"/>
      <c r="E166" s="32"/>
      <c r="F166" s="32"/>
      <c r="G166" s="32"/>
      <c r="H166" s="32"/>
      <c r="I166" s="58"/>
      <c r="J166" s="24"/>
      <c r="K166" s="24"/>
      <c r="L166" s="24"/>
      <c r="M166" s="25"/>
      <c r="O166" s="60"/>
      <c r="P166" s="60"/>
      <c r="Q166" s="1"/>
      <c r="R166" s="1"/>
      <c r="T166" s="1"/>
      <c r="V166" s="1"/>
      <c r="W166" s="1"/>
      <c r="X166" s="1"/>
      <c r="Y166" s="1"/>
    </row>
    <row r="167" spans="5:25">
      <c r="E167" s="32"/>
      <c r="F167" s="32"/>
      <c r="G167" s="32"/>
      <c r="H167" s="32"/>
      <c r="T167" s="1"/>
      <c r="V167" s="1"/>
      <c r="W167" s="1"/>
      <c r="X167" s="1"/>
      <c r="Y167" s="1"/>
    </row>
    <row r="168" spans="4:25">
      <c r="D168" s="32">
        <v>-0.365782838</v>
      </c>
      <c r="E168" s="32">
        <v>-0.372770874</v>
      </c>
      <c r="F168" s="32">
        <v>0.461198076</v>
      </c>
      <c r="G168" s="71">
        <v>0.089409307</v>
      </c>
      <c r="H168" s="32">
        <v>-0.550411372</v>
      </c>
      <c r="T168" s="1"/>
      <c r="V168" s="1"/>
      <c r="W168" s="1"/>
      <c r="X168" s="1"/>
      <c r="Y168" s="1"/>
    </row>
    <row r="169" spans="5:25">
      <c r="E169" s="32">
        <v>-0.379299182</v>
      </c>
      <c r="F169" s="32">
        <v>0.462255055</v>
      </c>
      <c r="G169" s="71">
        <v>0.085589199</v>
      </c>
      <c r="H169" s="32">
        <v>-0.547372089</v>
      </c>
      <c r="T169" s="1"/>
      <c r="V169" s="1"/>
      <c r="W169" s="1"/>
      <c r="X169" s="1"/>
      <c r="Y169" s="1"/>
    </row>
    <row r="170" spans="5:25">
      <c r="E170" s="32">
        <v>-0.385939678</v>
      </c>
      <c r="F170" s="32">
        <v>0.463193654</v>
      </c>
      <c r="G170" s="71">
        <v>0.081540393</v>
      </c>
      <c r="H170" s="32">
        <v>-0.544229401</v>
      </c>
      <c r="T170" s="1"/>
      <c r="V170" s="1"/>
      <c r="W170" s="1"/>
      <c r="X170" s="1"/>
      <c r="Y170" s="1"/>
    </row>
    <row r="171" spans="5:25">
      <c r="E171" s="32">
        <v>-0.392786349</v>
      </c>
      <c r="F171" s="32">
        <v>0.463911547</v>
      </c>
      <c r="G171" s="71">
        <v>0.077065944</v>
      </c>
      <c r="H171" s="32">
        <v>-0.540892204</v>
      </c>
      <c r="V171" s="1"/>
      <c r="W171" s="1"/>
      <c r="X171" s="1"/>
      <c r="Y171" s="1"/>
    </row>
    <row r="172" spans="5:8">
      <c r="E172" s="32">
        <v>-0.399914341</v>
      </c>
      <c r="F172" s="32">
        <v>0.464323095</v>
      </c>
      <c r="G172" s="71">
        <v>0.072001902</v>
      </c>
      <c r="H172" s="32">
        <v>-0.537282232</v>
      </c>
    </row>
    <row r="173" spans="5:8">
      <c r="E173" s="32">
        <v>-0.407381072</v>
      </c>
      <c r="F173" s="32">
        <v>0.464358445</v>
      </c>
      <c r="G173" s="71">
        <v>0.066215504</v>
      </c>
      <c r="H173" s="32">
        <v>-0.533333411</v>
      </c>
    </row>
    <row r="174" spans="5:8">
      <c r="E174" s="32">
        <v>-0.415227349</v>
      </c>
      <c r="F174" s="32">
        <v>0.463962627</v>
      </c>
      <c r="G174" s="71">
        <v>0.059603357</v>
      </c>
      <c r="H174" s="32">
        <v>-0.528991227</v>
      </c>
    </row>
    <row r="175" spans="5:8">
      <c r="E175" s="32">
        <v>-0.42347848</v>
      </c>
      <c r="F175" s="32">
        <v>0.463094648</v>
      </c>
      <c r="G175" s="71">
        <v>0.052089638</v>
      </c>
      <c r="H175" s="32">
        <v>-0.524212077</v>
      </c>
    </row>
    <row r="176" spans="5:8">
      <c r="E176" s="32">
        <v>-0.43214539</v>
      </c>
      <c r="F176" s="32">
        <v>0.46172659</v>
      </c>
      <c r="G176" s="71">
        <v>0.043624276</v>
      </c>
      <c r="H176" s="32">
        <v>-0.518962633</v>
      </c>
    </row>
    <row r="177" spans="5:8">
      <c r="E177" s="32">
        <v>-0.441225734</v>
      </c>
      <c r="F177" s="32">
        <v>0.459842705</v>
      </c>
      <c r="G177" s="71">
        <v>0.034181142</v>
      </c>
      <c r="H177" s="32">
        <v>-0.513219197</v>
      </c>
    </row>
    <row r="178" spans="5:8">
      <c r="E178" s="32">
        <v>-0.450705015</v>
      </c>
      <c r="F178" s="32">
        <v>0.457438514</v>
      </c>
      <c r="G178" s="71">
        <v>0.023756246</v>
      </c>
      <c r="H178" s="32">
        <v>-0.506967066</v>
      </c>
    </row>
    <row r="179" spans="5:8">
      <c r="E179" s="32">
        <v>-0.460557694</v>
      </c>
      <c r="F179" s="32">
        <v>0.454519898</v>
      </c>
      <c r="G179" s="71">
        <v>0.012365918</v>
      </c>
      <c r="H179" s="32">
        <v>-0.500199886</v>
      </c>
    </row>
    <row r="180" spans="5:8">
      <c r="E180" s="32">
        <v>-0.470748309</v>
      </c>
      <c r="F180" s="32">
        <v>0.451102202</v>
      </c>
      <c r="G180" s="72">
        <v>4.5e-5</v>
      </c>
      <c r="H180" s="32">
        <v>-0.492919013</v>
      </c>
    </row>
    <row r="181" spans="5:8">
      <c r="E181" s="32">
        <v>-0.481232585</v>
      </c>
      <c r="F181" s="32">
        <v>0.447209322</v>
      </c>
      <c r="G181" s="71">
        <v>-0.013154944</v>
      </c>
      <c r="H181" s="32">
        <v>-0.485132874</v>
      </c>
    </row>
    <row r="182" spans="5:8">
      <c r="E182" s="32">
        <v>-0.491958552</v>
      </c>
      <c r="F182" s="32">
        <v>0.44287281</v>
      </c>
      <c r="G182" s="71">
        <v>-0.027167487</v>
      </c>
      <c r="H182" s="32">
        <v>-0.476856322</v>
      </c>
    </row>
    <row r="183" spans="5:8">
      <c r="E183" s="32">
        <v>-0.502867659</v>
      </c>
      <c r="F183" s="32">
        <v>0.438130964</v>
      </c>
      <c r="G183" s="71">
        <v>-0.041913096</v>
      </c>
      <c r="H183" s="32">
        <v>-0.46811</v>
      </c>
    </row>
    <row r="184" spans="5:8">
      <c r="E184" s="32">
        <v>-0.513895888</v>
      </c>
      <c r="F184" s="32">
        <v>0.433027928</v>
      </c>
      <c r="G184" s="71">
        <v>-0.05730097</v>
      </c>
      <c r="H184" s="32">
        <v>-0.458919697</v>
      </c>
    </row>
    <row r="185" spans="5:8">
      <c r="E185" s="32">
        <v>-0.524974867</v>
      </c>
      <c r="F185" s="32">
        <v>0.427612786</v>
      </c>
      <c r="G185" s="71">
        <v>-0.073230847</v>
      </c>
      <c r="H185" s="32">
        <v>-0.449315706</v>
      </c>
    </row>
    <row r="186" spans="5:8">
      <c r="E186" s="32">
        <v>-0.536032988</v>
      </c>
      <c r="F186" s="32">
        <v>0.421938659</v>
      </c>
      <c r="G186" s="71">
        <v>-0.089594809</v>
      </c>
      <c r="H186" s="32">
        <v>-0.439332188</v>
      </c>
    </row>
    <row r="187" spans="5:8">
      <c r="E187" s="32">
        <v>-0.546996519</v>
      </c>
      <c r="F187" s="32">
        <v>0.416061804</v>
      </c>
      <c r="G187" s="71">
        <v>-0.106279096</v>
      </c>
      <c r="H187" s="32">
        <v>-0.429006527</v>
      </c>
    </row>
    <row r="188" spans="5:8">
      <c r="E188" s="32">
        <v>-0.557790719</v>
      </c>
      <c r="F188" s="32">
        <v>0.410040705</v>
      </c>
      <c r="G188" s="71">
        <v>-0.123165916</v>
      </c>
      <c r="H188" s="32">
        <v>-0.41837869</v>
      </c>
    </row>
    <row r="189" spans="5:8">
      <c r="E189" s="32">
        <v>-0.568340952</v>
      </c>
      <c r="F189" s="32">
        <v>0.403935173</v>
      </c>
      <c r="G189" s="71">
        <v>-0.140135251</v>
      </c>
      <c r="H189" s="32">
        <v>-0.407490589</v>
      </c>
    </row>
    <row r="190" spans="5:8">
      <c r="E190" s="32">
        <v>-0.578573805</v>
      </c>
      <c r="F190" s="32">
        <v>0.397805442</v>
      </c>
      <c r="G190" s="71">
        <v>-0.157066675</v>
      </c>
      <c r="H190" s="32">
        <v>-0.396385434</v>
      </c>
    </row>
    <row r="191" spans="5:8">
      <c r="E191" s="32">
        <v>-0.588418196</v>
      </c>
      <c r="F191" s="32">
        <v>0.391711263</v>
      </c>
      <c r="G191" s="71">
        <v>-0.173841155</v>
      </c>
      <c r="H191" s="32">
        <v>-0.385107101</v>
      </c>
    </row>
    <row r="192" spans="5:8">
      <c r="E192" s="32">
        <v>-0.597806497</v>
      </c>
      <c r="F192" s="32">
        <v>0.385711003</v>
      </c>
      <c r="G192" s="71">
        <v>-0.190342867</v>
      </c>
      <c r="H192" s="32">
        <v>-0.373699481</v>
      </c>
    </row>
    <row r="193" spans="5:8">
      <c r="E193" s="32">
        <v>-0.60667564</v>
      </c>
      <c r="F193" s="32">
        <v>0.379860741</v>
      </c>
      <c r="G193" s="71">
        <v>-0.206461006</v>
      </c>
      <c r="H193" s="32">
        <v>-0.362205848</v>
      </c>
    </row>
    <row r="194" spans="5:8">
      <c r="E194" s="32">
        <v>-0.614968238</v>
      </c>
      <c r="F194" s="32">
        <v>0.374213362</v>
      </c>
      <c r="G194" s="71">
        <v>-0.222091593</v>
      </c>
      <c r="H194" s="32">
        <v>-0.350668214</v>
      </c>
    </row>
    <row r="195" spans="5:8">
      <c r="E195" s="32">
        <v>-0.622633696</v>
      </c>
      <c r="F195" s="32">
        <v>0.368817655</v>
      </c>
      <c r="G195" s="71">
        <v>-0.237139287</v>
      </c>
      <c r="H195" s="32">
        <v>-0.339126687</v>
      </c>
    </row>
    <row r="196" spans="5:8">
      <c r="E196" s="32">
        <v>-0.629629326</v>
      </c>
      <c r="F196" s="32">
        <v>0.363717409</v>
      </c>
      <c r="G196" s="71">
        <v>-0.251519196</v>
      </c>
      <c r="H196" s="32">
        <v>-0.327618835</v>
      </c>
    </row>
    <row r="197" spans="5:8">
      <c r="E197" s="32">
        <v>-0.635921465</v>
      </c>
      <c r="F197" s="32">
        <v>0.358950511</v>
      </c>
      <c r="G197" s="71">
        <v>-0.265158686</v>
      </c>
      <c r="H197" s="32">
        <v>-0.316179038</v>
      </c>
    </row>
    <row r="198" spans="5:8">
      <c r="E198" s="32">
        <v>-0.641486583</v>
      </c>
      <c r="F198" s="32">
        <v>0.354548037</v>
      </c>
      <c r="G198" s="71">
        <v>-0.277999189</v>
      </c>
      <c r="H198" s="32">
        <v>-0.304837855</v>
      </c>
    </row>
    <row r="199" spans="5:8">
      <c r="E199" s="32">
        <v>-0.646312405</v>
      </c>
      <c r="F199" s="32">
        <v>0.350533356</v>
      </c>
      <c r="G199" s="71">
        <v>-0.289998018</v>
      </c>
      <c r="H199" s="32">
        <v>-0.293621378</v>
      </c>
    </row>
    <row r="200" spans="5:8">
      <c r="E200" s="32">
        <v>-0.650399019</v>
      </c>
      <c r="F200" s="32">
        <v>0.346921219</v>
      </c>
      <c r="G200" s="71">
        <v>-0.301130174</v>
      </c>
      <c r="H200" s="32">
        <v>-0.282550592</v>
      </c>
    </row>
    <row r="201" spans="5:8">
      <c r="E201" s="32">
        <v>-0.653759995</v>
      </c>
      <c r="F201" s="32">
        <v>0.343716859</v>
      </c>
      <c r="G201" s="71">
        <v>-0.311390155</v>
      </c>
      <c r="H201" s="32">
        <v>-0.271640736</v>
      </c>
    </row>
    <row r="202" spans="5:8">
      <c r="E202" s="32">
        <v>-0.656423496</v>
      </c>
      <c r="F202" s="32">
        <v>0.340915089</v>
      </c>
      <c r="G202" s="71">
        <v>-0.32079377</v>
      </c>
      <c r="H202" s="32">
        <v>-0.260900661</v>
      </c>
    </row>
    <row r="203" spans="5:8">
      <c r="E203" s="32">
        <v>-0.658433398</v>
      </c>
      <c r="F203" s="32">
        <v>0.338499392</v>
      </c>
      <c r="G203" s="71">
        <v>-0.329379945</v>
      </c>
      <c r="H203" s="32">
        <v>-0.250332187</v>
      </c>
    </row>
    <row r="204" spans="5:8">
      <c r="E204" s="32">
        <v>-0.659850399</v>
      </c>
      <c r="F204" s="32">
        <v>0.336441024</v>
      </c>
      <c r="G204" s="71">
        <v>-0.337212536</v>
      </c>
      <c r="H204" s="32">
        <v>-0.239929468</v>
      </c>
    </row>
    <row r="205" spans="5:8">
      <c r="E205" s="32">
        <v>-0.660753134</v>
      </c>
      <c r="F205" s="32">
        <v>0.334698107</v>
      </c>
      <c r="G205" s="71">
        <v>-0.344382137</v>
      </c>
      <c r="H205" s="32">
        <v>-0.229678344</v>
      </c>
    </row>
    <row r="206" spans="5:8">
      <c r="E206" s="32">
        <v>-0.661239294</v>
      </c>
      <c r="F206" s="32">
        <v>0.333214726</v>
      </c>
      <c r="G206" s="71">
        <v>-0.351007892</v>
      </c>
      <c r="H206" s="32">
        <v>-0.219555706</v>
      </c>
    </row>
    <row r="207" spans="5:8">
      <c r="E207" s="32">
        <v>-0.661426737</v>
      </c>
      <c r="F207" s="32">
        <v>0.331920025</v>
      </c>
      <c r="G207" s="71">
        <v>-0.357239306</v>
      </c>
      <c r="H207" s="32">
        <v>-0.209528852</v>
      </c>
    </row>
    <row r="208" spans="5:8">
      <c r="E208" s="32">
        <v>-0.661454602</v>
      </c>
      <c r="F208" s="32">
        <v>0.330727301</v>
      </c>
      <c r="G208" s="71">
        <v>-0.363258049</v>
      </c>
      <c r="H208" s="32">
        <v>-0.199554846</v>
      </c>
    </row>
    <row r="209" spans="5:8">
      <c r="E209" s="32">
        <v>-0.661453318</v>
      </c>
      <c r="F209" s="32">
        <v>0.329552338</v>
      </c>
      <c r="G209" s="71">
        <v>-0.369186266</v>
      </c>
      <c r="H209" s="32">
        <v>-0.18965159</v>
      </c>
    </row>
    <row r="210" spans="5:8">
      <c r="E210" s="32">
        <v>-0.661444447</v>
      </c>
      <c r="F210" s="32">
        <v>0.328376248</v>
      </c>
      <c r="G210" s="71">
        <v>-0.374806442</v>
      </c>
      <c r="H210" s="32">
        <v>-0.180104252</v>
      </c>
    </row>
    <row r="211" spans="5:8">
      <c r="E211" s="32">
        <v>-0.661420735</v>
      </c>
      <c r="F211" s="32">
        <v>0.327197886</v>
      </c>
      <c r="G211" s="71">
        <v>-0.37983993</v>
      </c>
      <c r="H211" s="32">
        <v>-0.171236244</v>
      </c>
    </row>
    <row r="212" spans="5:8">
      <c r="E212" s="32">
        <v>-0.661375282</v>
      </c>
      <c r="F212" s="32">
        <v>0.326016087</v>
      </c>
      <c r="G212" s="71">
        <v>-0.384039115</v>
      </c>
      <c r="H212" s="32">
        <v>-0.16333657</v>
      </c>
    </row>
    <row r="213" spans="5:8">
      <c r="E213" s="32">
        <v>-0.661301541</v>
      </c>
      <c r="F213" s="32">
        <v>0.324829669</v>
      </c>
      <c r="G213" s="71">
        <v>-0.387186272</v>
      </c>
      <c r="H213" s="32">
        <v>-0.156660998</v>
      </c>
    </row>
    <row r="214" spans="5:8">
      <c r="E214" s="32">
        <v>-0.661193303</v>
      </c>
      <c r="F214" s="32">
        <v>0.323637433</v>
      </c>
      <c r="G214" s="71">
        <v>-0.389092423</v>
      </c>
      <c r="H214" s="32">
        <v>-0.151433228</v>
      </c>
    </row>
    <row r="215" spans="5:8">
      <c r="E215" s="32">
        <v>-0.661044699</v>
      </c>
      <c r="F215" s="32">
        <v>0.322438164</v>
      </c>
      <c r="G215" s="71">
        <v>-0.389596198</v>
      </c>
      <c r="H215" s="32">
        <v>-0.147846056</v>
      </c>
    </row>
    <row r="216" spans="5:8">
      <c r="E216" s="32">
        <v>-0.660850189</v>
      </c>
      <c r="F216" s="32">
        <v>0.321230635</v>
      </c>
      <c r="G216" s="71">
        <v>-0.388562692</v>
      </c>
      <c r="H216" s="32">
        <v>-0.146062544</v>
      </c>
    </row>
    <row r="217" spans="5:8">
      <c r="E217" s="32">
        <v>-0.660604559</v>
      </c>
      <c r="F217" s="32">
        <v>0.320013605</v>
      </c>
      <c r="G217" s="71">
        <v>-0.385882326</v>
      </c>
      <c r="H217" s="32">
        <v>-0.146217186</v>
      </c>
    </row>
    <row r="218" spans="5:8">
      <c r="E218" s="32">
        <v>-0.660302909</v>
      </c>
      <c r="F218" s="32">
        <v>0.318785821</v>
      </c>
      <c r="G218" s="71">
        <v>-0.381469704</v>
      </c>
      <c r="H218" s="32">
        <v>-0.148417075</v>
      </c>
    </row>
    <row r="219" spans="5:8">
      <c r="E219" s="32">
        <v>-0.659940654</v>
      </c>
      <c r="F219" s="32">
        <v>0.317546023</v>
      </c>
      <c r="G219" s="71">
        <v>-0.37526247</v>
      </c>
      <c r="H219" s="32">
        <v>-0.152743073</v>
      </c>
    </row>
    <row r="220" spans="5:8">
      <c r="E220" s="32">
        <v>-0.659513511</v>
      </c>
      <c r="F220" s="32">
        <v>0.31629294</v>
      </c>
      <c r="G220" s="71">
        <v>-0.367220173</v>
      </c>
      <c r="H220" s="32">
        <v>-0.159250974</v>
      </c>
    </row>
    <row r="221" spans="5:8">
      <c r="E221" s="32">
        <v>-0.659017496</v>
      </c>
      <c r="F221" s="32">
        <v>0.315025294</v>
      </c>
      <c r="G221" s="71">
        <v>-0.357323119</v>
      </c>
      <c r="H221" s="32">
        <v>-0.167972674</v>
      </c>
    </row>
    <row r="222" spans="5:8">
      <c r="E222" s="32">
        <v>-0.658448919</v>
      </c>
      <c r="F222" s="32">
        <v>0.313741802</v>
      </c>
      <c r="G222" s="71">
        <v>-0.345571233</v>
      </c>
      <c r="H222" s="32">
        <v>-0.178917339</v>
      </c>
    </row>
    <row r="223" spans="5:8">
      <c r="E223" s="32">
        <v>-0.657804373</v>
      </c>
      <c r="F223" s="32">
        <v>0.312441176</v>
      </c>
      <c r="G223" s="71">
        <v>-0.331982918</v>
      </c>
      <c r="H223" s="32">
        <v>-0.19207257</v>
      </c>
    </row>
    <row r="224" spans="5:8">
      <c r="E224" s="32">
        <v>-0.657080731</v>
      </c>
      <c r="F224" s="32">
        <v>0.311122124</v>
      </c>
      <c r="G224" s="71">
        <v>-0.316593912</v>
      </c>
      <c r="H224" s="32">
        <v>-0.207405573</v>
      </c>
    </row>
    <row r="225" spans="5:8">
      <c r="E225" s="32">
        <v>-0.656275141</v>
      </c>
      <c r="F225" s="32">
        <v>0.309783352</v>
      </c>
      <c r="G225" s="71">
        <v>-0.29945615</v>
      </c>
      <c r="H225" s="32">
        <v>-0.224864324</v>
      </c>
    </row>
    <row r="226" spans="5:8">
      <c r="E226" s="32">
        <v>-0.655385014</v>
      </c>
      <c r="F226" s="32">
        <v>0.308423568</v>
      </c>
      <c r="G226" s="71">
        <v>-0.280636618</v>
      </c>
      <c r="H226" s="32">
        <v>-0.244378735</v>
      </c>
    </row>
    <row r="227" spans="5:8">
      <c r="E227" s="32">
        <v>-0.654408024</v>
      </c>
      <c r="F227" s="32">
        <v>0.307041476</v>
      </c>
      <c r="G227" s="71">
        <v>-0.260216216</v>
      </c>
      <c r="H227" s="32">
        <v>-0.265861826</v>
      </c>
    </row>
    <row r="228" spans="5:8">
      <c r="E228" s="32">
        <v>-0.653342097</v>
      </c>
      <c r="F228" s="32">
        <v>0.305635786</v>
      </c>
      <c r="G228" s="71">
        <v>-0.238288615</v>
      </c>
      <c r="H228" s="32">
        <v>-0.28921089</v>
      </c>
    </row>
    <row r="229" spans="5:8">
      <c r="E229" s="32">
        <v>-0.652185409</v>
      </c>
      <c r="F229" s="32">
        <v>0.30420521</v>
      </c>
      <c r="G229" s="71">
        <v>-0.214959117</v>
      </c>
      <c r="H229" s="32">
        <v>-0.314308658</v>
      </c>
    </row>
    <row r="230" spans="5:8">
      <c r="E230" s="32">
        <v>-0.650936374</v>
      </c>
      <c r="F230" s="32">
        <v>0.302748465</v>
      </c>
      <c r="G230" s="71">
        <v>-0.190343512</v>
      </c>
      <c r="H230" s="32">
        <v>-0.34102447</v>
      </c>
    </row>
    <row r="231" spans="5:8">
      <c r="E231" s="32">
        <v>-0.649593641</v>
      </c>
      <c r="F231" s="32">
        <v>0.301264272</v>
      </c>
      <c r="G231" s="71">
        <v>-0.164566937</v>
      </c>
      <c r="H231" s="32">
        <v>-0.36921544</v>
      </c>
    </row>
    <row r="232" spans="5:8">
      <c r="E232" s="32">
        <v>-0.64815609</v>
      </c>
      <c r="F232" s="32">
        <v>0.299751362</v>
      </c>
      <c r="G232" s="71">
        <v>-0.137762736</v>
      </c>
      <c r="H232" s="32">
        <v>-0.398727622</v>
      </c>
    </row>
    <row r="233" spans="5:8">
      <c r="E233" s="32">
        <v>-0.646622821</v>
      </c>
      <c r="F233" s="32">
        <v>0.298208473</v>
      </c>
      <c r="G233" s="71">
        <v>-0.110071318</v>
      </c>
      <c r="H233" s="32">
        <v>-0.429397183</v>
      </c>
    </row>
    <row r="234" spans="5:8">
      <c r="E234" s="32">
        <v>-0.644993148</v>
      </c>
      <c r="F234" s="32">
        <v>0.296634354</v>
      </c>
      <c r="G234" s="71">
        <v>-0.081639017</v>
      </c>
      <c r="H234" s="32">
        <v>-0.461051564</v>
      </c>
    </row>
    <row r="235" spans="5:8">
      <c r="E235" s="32">
        <v>-0.643266596</v>
      </c>
      <c r="F235" s="32">
        <v>0.295027763</v>
      </c>
      <c r="G235" s="71">
        <v>-0.052616948</v>
      </c>
      <c r="H235" s="32">
        <v>-0.493510651</v>
      </c>
    </row>
    <row r="236" spans="5:8">
      <c r="E236" s="32">
        <v>-0.641442894</v>
      </c>
      <c r="F236" s="32">
        <v>0.293387474</v>
      </c>
      <c r="G236" s="71">
        <v>-0.02315987</v>
      </c>
      <c r="H236" s="32">
        <v>-0.526587939</v>
      </c>
    </row>
    <row r="237" spans="5:8">
      <c r="E237" s="32">
        <v>-0.639521965</v>
      </c>
      <c r="F237" s="32">
        <v>0.291712273</v>
      </c>
      <c r="G237" s="71">
        <v>0.006574961</v>
      </c>
      <c r="H237" s="32">
        <v>-0.560091704</v>
      </c>
    </row>
    <row r="238" spans="5:8">
      <c r="E238" s="32">
        <v>-0.637503922</v>
      </c>
      <c r="F238" s="32">
        <v>0.29000096</v>
      </c>
      <c r="G238" s="71">
        <v>0.036428927</v>
      </c>
      <c r="H238" s="32">
        <v>-0.593826167</v>
      </c>
    </row>
    <row r="239" spans="5:8">
      <c r="E239" s="32">
        <v>-0.635389064</v>
      </c>
      <c r="F239" s="32">
        <v>0.288252354</v>
      </c>
      <c r="G239" s="71">
        <v>0.066243194</v>
      </c>
      <c r="H239" s="32">
        <v>-0.627592661</v>
      </c>
    </row>
    <row r="240" spans="5:8">
      <c r="E240" s="32">
        <v>-0.633177864</v>
      </c>
      <c r="F240" s="32">
        <v>0.286465291</v>
      </c>
      <c r="G240" s="71">
        <v>0.09585985</v>
      </c>
      <c r="H240" s="32">
        <v>-0.6611908</v>
      </c>
    </row>
    <row r="241" spans="5:8">
      <c r="E241" s="32">
        <v>-0.63087097</v>
      </c>
      <c r="F241" s="32">
        <v>0.284638626</v>
      </c>
      <c r="G241" s="71">
        <v>0.125123048</v>
      </c>
      <c r="H241" s="32">
        <v>-0.694419647</v>
      </c>
    </row>
    <row r="242" spans="5:8">
      <c r="E242" s="32">
        <v>-0.62846919</v>
      </c>
      <c r="F242" s="32">
        <v>0.282771233</v>
      </c>
      <c r="G242" s="71">
        <v>0.153880147</v>
      </c>
      <c r="H242" s="32">
        <v>-0.727078878</v>
      </c>
    </row>
    <row r="243" spans="5:8">
      <c r="E243" s="32">
        <v>-0.625973494</v>
      </c>
      <c r="F243" s="32">
        <v>0.280862011</v>
      </c>
      <c r="G243" s="71">
        <v>0.181982853</v>
      </c>
      <c r="H243" s="32">
        <v>-0.758969951</v>
      </c>
    </row>
    <row r="244" spans="5:8">
      <c r="E244" s="32">
        <v>-0.623385</v>
      </c>
      <c r="F244" s="32">
        <v>0.278909879</v>
      </c>
      <c r="G244" s="71">
        <v>0.20928836</v>
      </c>
      <c r="H244" s="32">
        <v>-0.789897277</v>
      </c>
    </row>
    <row r="245" spans="5:8">
      <c r="E245" s="32">
        <v>-0.620704975</v>
      </c>
      <c r="F245" s="32">
        <v>0.276913784</v>
      </c>
      <c r="G245" s="71">
        <v>0.235660492</v>
      </c>
      <c r="H245" s="32">
        <v>-0.819669379</v>
      </c>
    </row>
    <row r="246" spans="5:8">
      <c r="E246" s="32">
        <v>-0.617934823</v>
      </c>
      <c r="F246" s="32">
        <v>0.274872696</v>
      </c>
      <c r="G246" s="71">
        <v>0.260970841</v>
      </c>
      <c r="H246" s="32">
        <v>-0.848100068</v>
      </c>
    </row>
    <row r="247" spans="5:8">
      <c r="E247" s="32">
        <v>-0.61507608</v>
      </c>
      <c r="F247" s="32">
        <v>0.272785612</v>
      </c>
      <c r="G247" s="71">
        <v>0.285099915</v>
      </c>
      <c r="H247" s="32">
        <v>-0.875009605</v>
      </c>
    </row>
    <row r="248" spans="5:8">
      <c r="E248" s="32">
        <v>-0.612130411</v>
      </c>
      <c r="F248" s="32">
        <v>0.27065156</v>
      </c>
      <c r="G248" s="71">
        <v>0.307938273</v>
      </c>
      <c r="H248" s="32">
        <v>-0.900225869</v>
      </c>
    </row>
    <row r="249" spans="5:8">
      <c r="E249" s="32">
        <v>-0.609099597</v>
      </c>
      <c r="F249" s="32">
        <v>0.268469595</v>
      </c>
      <c r="G249" s="71">
        <v>0.329387667</v>
      </c>
      <c r="H249" s="32">
        <v>-0.923585527</v>
      </c>
    </row>
    <row r="250" spans="5:8">
      <c r="E250" s="32">
        <v>-0.605985536</v>
      </c>
      <c r="F250" s="32">
        <v>0.266238805</v>
      </c>
      <c r="G250" s="71">
        <v>0.349362186</v>
      </c>
      <c r="H250" s="32">
        <v>-0.944935199</v>
      </c>
    </row>
    <row r="251" spans="5:8">
      <c r="E251" s="32">
        <v>-0.602790231</v>
      </c>
      <c r="F251" s="32">
        <v>0.263958309</v>
      </c>
      <c r="G251" s="71">
        <v>0.367789396</v>
      </c>
      <c r="H251" s="32">
        <v>-0.964132623</v>
      </c>
    </row>
    <row r="252" spans="5:8">
      <c r="E252" s="32">
        <v>-0.599515787</v>
      </c>
      <c r="F252" s="32">
        <v>0.261627261</v>
      </c>
      <c r="G252" s="71">
        <v>0.38461148</v>
      </c>
      <c r="H252" s="32">
        <v>-0.981047829</v>
      </c>
    </row>
    <row r="253" spans="5:8">
      <c r="E253" s="32">
        <v>-0.596164402</v>
      </c>
      <c r="F253" s="32">
        <v>0.25924485</v>
      </c>
      <c r="G253" s="71">
        <v>0.39978638</v>
      </c>
      <c r="H253" s="32">
        <v>-0.9955643</v>
      </c>
    </row>
    <row r="254" spans="5:8">
      <c r="E254" s="32">
        <v>-0.592738362</v>
      </c>
      <c r="F254" s="32">
        <v>0.256810301</v>
      </c>
      <c r="G254" s="71">
        <v>0.41328894</v>
      </c>
      <c r="H254" s="32">
        <v>-1.007580142</v>
      </c>
    </row>
    <row r="255" spans="5:8">
      <c r="E255" s="32">
        <v>-0.589240037</v>
      </c>
      <c r="F255" s="32">
        <v>0.254322876</v>
      </c>
      <c r="G255" s="71">
        <v>0.425112044</v>
      </c>
      <c r="H255" s="32">
        <v>-1.01700925</v>
      </c>
    </row>
    <row r="256" spans="5:8">
      <c r="E256" s="32">
        <v>-0.585671869</v>
      </c>
      <c r="F256" s="32">
        <v>0.251781878</v>
      </c>
      <c r="G256" s="71">
        <v>0.435267759</v>
      </c>
      <c r="H256" s="32">
        <v>-1.023782478</v>
      </c>
    </row>
    <row r="257" spans="5:8">
      <c r="E257" s="32">
        <v>-0.582036371</v>
      </c>
      <c r="F257" s="32">
        <v>0.249186647</v>
      </c>
      <c r="G257" s="71">
        <v>0.443788476</v>
      </c>
      <c r="H257" s="32">
        <v>-1.027848804</v>
      </c>
    </row>
    <row r="258" spans="5:8">
      <c r="E258" s="32">
        <v>-0.578336118</v>
      </c>
      <c r="F258" s="32">
        <v>0.246536569</v>
      </c>
      <c r="G258" s="71">
        <v>0.450728052</v>
      </c>
      <c r="H258" s="32">
        <v>-1.029176498</v>
      </c>
    </row>
    <row r="259" spans="5:8">
      <c r="E259" s="32">
        <v>-0.57457374</v>
      </c>
      <c r="F259" s="32">
        <v>0.243831069</v>
      </c>
      <c r="G259" s="71">
        <v>0.456161933</v>
      </c>
      <c r="H259" s="32">
        <v>-1.027754282</v>
      </c>
    </row>
    <row r="260" spans="5:8">
      <c r="E260" s="32">
        <v>-0.570751918</v>
      </c>
      <c r="F260" s="32">
        <v>0.24106962</v>
      </c>
      <c r="G260" s="71">
        <v>0.460176946</v>
      </c>
      <c r="H260" s="32">
        <v>-1.023592129</v>
      </c>
    </row>
    <row r="261" spans="5:8">
      <c r="E261" s="32">
        <v>-0.566873376</v>
      </c>
      <c r="F261" s="32">
        <v>0.238251738</v>
      </c>
      <c r="G261" s="71">
        <v>0.462860401</v>
      </c>
      <c r="H261" s="32">
        <v>-1.016720765</v>
      </c>
    </row>
    <row r="262" spans="5:8">
      <c r="E262" s="32">
        <v>-0.562940875</v>
      </c>
      <c r="F262" s="32">
        <v>0.235376987</v>
      </c>
      <c r="G262" s="71">
        <v>0.464298976</v>
      </c>
      <c r="H262" s="32">
        <v>-1.007190516</v>
      </c>
    </row>
    <row r="263" spans="5:8">
      <c r="E263" s="32">
        <v>-0.558957205</v>
      </c>
      <c r="F263" s="32">
        <v>0.232444978</v>
      </c>
      <c r="G263" s="71">
        <v>0.464578606</v>
      </c>
      <c r="H263" s="32">
        <v>-0.995070124</v>
      </c>
    </row>
    <row r="264" spans="5:8">
      <c r="E264" s="32">
        <v>-0.554925183</v>
      </c>
      <c r="F264" s="32">
        <v>0.229455375</v>
      </c>
      <c r="G264" s="71">
        <v>0.463784367</v>
      </c>
      <c r="H264" s="32">
        <v>-0.980445566</v>
      </c>
    </row>
    <row r="265" spans="5:8">
      <c r="E265" s="32">
        <v>-0.550847643</v>
      </c>
      <c r="F265" s="32">
        <v>0.226407888</v>
      </c>
      <c r="G265" s="71">
        <v>0.46200036</v>
      </c>
      <c r="H265" s="32">
        <v>-0.963418867</v>
      </c>
    </row>
    <row r="266" spans="5:8">
      <c r="E266" s="32">
        <v>-0.546727428</v>
      </c>
      <c r="F266" s="32">
        <v>0.223302285</v>
      </c>
      <c r="G266" s="71">
        <v>0.459309594</v>
      </c>
      <c r="H266" s="32">
        <v>-0.944106914</v>
      </c>
    </row>
    <row r="267" spans="5:8">
      <c r="E267" s="32">
        <v>-0.542567389</v>
      </c>
      <c r="F267" s="32">
        <v>0.220138382</v>
      </c>
      <c r="G267" s="71">
        <v>0.455793878</v>
      </c>
      <c r="H267" s="32">
        <v>-0.922640277</v>
      </c>
    </row>
    <row r="268" spans="5:8">
      <c r="E268" s="32">
        <v>-0.538370374</v>
      </c>
      <c r="F268" s="32">
        <v>0.216916054</v>
      </c>
      <c r="G268" s="71">
        <v>0.451533699</v>
      </c>
      <c r="H268" s="32">
        <v>-0.899162019</v>
      </c>
    </row>
    <row r="269" spans="5:8">
      <c r="E269" s="32">
        <v>-0.534139224</v>
      </c>
      <c r="F269" s="32">
        <v>0.213635231</v>
      </c>
      <c r="G269" s="71">
        <v>0.446608107</v>
      </c>
      <c r="H269" s="32">
        <v>-0.873826516</v>
      </c>
    </row>
    <row r="270" spans="5:8">
      <c r="E270" s="32">
        <v>-0.529876766</v>
      </c>
      <c r="F270" s="32">
        <v>0.210295899</v>
      </c>
      <c r="G270" s="71">
        <v>0.441094607</v>
      </c>
      <c r="H270" s="32">
        <v>-0.846798268</v>
      </c>
    </row>
    <row r="271" spans="5:8">
      <c r="E271" s="32">
        <v>-0.525585807</v>
      </c>
      <c r="F271" s="32">
        <v>0.206898106</v>
      </c>
      <c r="G271" s="71">
        <v>0.435069035</v>
      </c>
      <c r="H271" s="32">
        <v>-0.818250721</v>
      </c>
    </row>
    <row r="272" spans="5:8">
      <c r="E272" s="32">
        <v>-0.521269126</v>
      </c>
      <c r="F272" s="32">
        <v>0.203441957</v>
      </c>
      <c r="G272" s="71">
        <v>0.42860545</v>
      </c>
      <c r="H272" s="32">
        <v>-0.788365077</v>
      </c>
    </row>
    <row r="273" spans="5:8">
      <c r="E273" s="32">
        <v>-0.516929468</v>
      </c>
      <c r="F273" s="32">
        <v>0.19992762</v>
      </c>
      <c r="G273" s="71">
        <v>0.421776014</v>
      </c>
      <c r="H273" s="32">
        <v>-0.757329113</v>
      </c>
    </row>
    <row r="274" spans="5:8">
      <c r="E274" s="32">
        <v>-0.512569542</v>
      </c>
      <c r="F274" s="32">
        <v>0.196355327</v>
      </c>
      <c r="G274" s="71">
        <v>0.41465088</v>
      </c>
      <c r="H274" s="32">
        <v>-0.725335995</v>
      </c>
    </row>
    <row r="275" spans="5:8">
      <c r="E275" s="32">
        <v>-0.508192008</v>
      </c>
      <c r="F275" s="32">
        <v>0.192725373</v>
      </c>
      <c r="G275" s="71">
        <v>0.407298076</v>
      </c>
      <c r="H275" s="32">
        <v>-0.692583093</v>
      </c>
    </row>
    <row r="276" spans="5:8">
      <c r="E276" s="32">
        <v>-0.503799473</v>
      </c>
      <c r="F276" s="32">
        <v>0.189038117</v>
      </c>
      <c r="G276" s="71">
        <v>0.399783391</v>
      </c>
      <c r="H276" s="32">
        <v>-0.659270801</v>
      </c>
    </row>
    <row r="277" spans="5:8">
      <c r="E277" s="32">
        <v>-0.499394489</v>
      </c>
      <c r="F277" s="32">
        <v>0.185293988</v>
      </c>
      <c r="G277" s="71">
        <v>0.392170257</v>
      </c>
      <c r="H277" s="32">
        <v>-0.625601346</v>
      </c>
    </row>
    <row r="278" spans="5:8">
      <c r="E278" s="32">
        <v>-0.494979539</v>
      </c>
      <c r="F278" s="32">
        <v>0.181493481</v>
      </c>
      <c r="G278" s="71">
        <v>0.384519636</v>
      </c>
      <c r="H278" s="32">
        <v>-0.59177761</v>
      </c>
    </row>
    <row r="279" spans="5:8">
      <c r="E279" s="32">
        <v>-0.490557037</v>
      </c>
      <c r="F279" s="32">
        <v>0.177637162</v>
      </c>
      <c r="G279" s="71">
        <v>0.376889907</v>
      </c>
      <c r="H279" s="32">
        <v>-0.558001942</v>
      </c>
    </row>
    <row r="280" spans="5:8">
      <c r="E280" s="32">
        <v>-0.486129318</v>
      </c>
      <c r="F280" s="32">
        <v>0.173725664</v>
      </c>
      <c r="G280" s="71">
        <v>0.369336747</v>
      </c>
      <c r="H280" s="32">
        <v>-0.524474975</v>
      </c>
    </row>
    <row r="281" spans="5:8">
      <c r="E281" s="32">
        <v>-0.481698633</v>
      </c>
      <c r="F281" s="32">
        <v>0.169759698</v>
      </c>
      <c r="G281" s="71">
        <v>0.361913018</v>
      </c>
      <c r="H281" s="32">
        <v>-0.491394439</v>
      </c>
    </row>
    <row r="282" spans="5:8">
      <c r="E282" s="32">
        <v>-0.477267143</v>
      </c>
      <c r="F282" s="32">
        <v>0.165740045</v>
      </c>
      <c r="G282" s="71">
        <v>0.354668651</v>
      </c>
      <c r="H282" s="32">
        <v>-0.458953983</v>
      </c>
    </row>
    <row r="283" spans="5:8">
      <c r="E283" s="32">
        <v>-0.472836911</v>
      </c>
      <c r="F283" s="32">
        <v>0.161667559</v>
      </c>
      <c r="G283" s="71">
        <v>0.347650534</v>
      </c>
      <c r="H283" s="32">
        <v>-0.427341984</v>
      </c>
    </row>
    <row r="284" spans="5:8">
      <c r="E284" s="32">
        <v>-0.468409898</v>
      </c>
      <c r="F284" s="32">
        <v>0.157543175</v>
      </c>
      <c r="G284" s="71">
        <v>0.340902392</v>
      </c>
      <c r="H284" s="32">
        <v>-0.396740365</v>
      </c>
    </row>
    <row r="285" spans="5:8">
      <c r="E285" s="32">
        <v>-0.463987953</v>
      </c>
      <c r="F285" s="32">
        <v>0.153367901</v>
      </c>
      <c r="G285" s="71">
        <v>0.334464675</v>
      </c>
      <c r="H285" s="32">
        <v>-0.367323412</v>
      </c>
    </row>
    <row r="286" spans="5:8">
      <c r="E286" s="32">
        <v>-0.459572812</v>
      </c>
      <c r="F286" s="32">
        <v>0.149142826</v>
      </c>
      <c r="G286" s="71">
        <v>0.328374444</v>
      </c>
      <c r="H286" s="32">
        <v>-0.33925659</v>
      </c>
    </row>
    <row r="287" spans="5:8">
      <c r="E287" s="32">
        <v>-0.455166085</v>
      </c>
      <c r="F287" s="32">
        <v>0.144869118</v>
      </c>
      <c r="G287" s="71">
        <v>0.322665254</v>
      </c>
      <c r="H287" s="32">
        <v>-0.312695354</v>
      </c>
    </row>
    <row r="288" spans="5:8">
      <c r="E288" s="32">
        <v>-0.450769256</v>
      </c>
      <c r="F288" s="32">
        <v>0.140548028</v>
      </c>
      <c r="G288" s="71">
        <v>0.317367038</v>
      </c>
      <c r="H288" s="32">
        <v>-0.287783971</v>
      </c>
    </row>
    <row r="289" spans="5:8">
      <c r="E289" s="32">
        <v>-0.446383673</v>
      </c>
      <c r="F289" s="32">
        <v>0.136180887</v>
      </c>
      <c r="G289" s="71">
        <v>0.312505995</v>
      </c>
      <c r="H289" s="32">
        <v>-0.264654332</v>
      </c>
    </row>
    <row r="290" spans="5:8">
      <c r="E290" s="32">
        <v>-0.442010542</v>
      </c>
      <c r="F290" s="32">
        <v>0.131769114</v>
      </c>
      <c r="G290" s="71">
        <v>0.308104473</v>
      </c>
      <c r="H290" s="32">
        <v>-0.243424768</v>
      </c>
    </row>
    <row r="291" spans="5:8">
      <c r="E291" s="32">
        <v>-0.437650921</v>
      </c>
      <c r="F291" s="32">
        <v>0.127314208</v>
      </c>
      <c r="G291" s="71">
        <v>0.304180853</v>
      </c>
      <c r="H291" s="32">
        <v>-0.224198865</v>
      </c>
    </row>
    <row r="292" spans="5:8">
      <c r="E292" s="32">
        <v>-0.433305713</v>
      </c>
      <c r="F292" s="32">
        <v>0.122817761</v>
      </c>
      <c r="G292" s="71">
        <v>0.300749436</v>
      </c>
      <c r="H292" s="32">
        <v>-0.207064284</v>
      </c>
    </row>
    <row r="293" spans="5:8">
      <c r="E293" s="32">
        <v>-0.428975662</v>
      </c>
      <c r="F293" s="32">
        <v>0.118281447</v>
      </c>
      <c r="G293" s="71">
        <v>0.297820329</v>
      </c>
      <c r="H293" s="32">
        <v>-0.19209157</v>
      </c>
    </row>
    <row r="294" spans="5:8">
      <c r="E294" s="32">
        <v>-0.424661343</v>
      </c>
      <c r="F294" s="32">
        <v>0.113707033</v>
      </c>
      <c r="G294" s="71">
        <v>0.295399324</v>
      </c>
      <c r="H294" s="32">
        <v>-0.179332973</v>
      </c>
    </row>
    <row r="295" spans="5:8">
      <c r="E295" s="32">
        <v>-0.420363159</v>
      </c>
      <c r="F295" s="32">
        <v>0.109096376</v>
      </c>
      <c r="G295" s="71">
        <v>0.293487792</v>
      </c>
      <c r="H295" s="32">
        <v>-0.168821261</v>
      </c>
    </row>
    <row r="296" spans="5:8">
      <c r="E296" s="32">
        <v>-0.416081332</v>
      </c>
      <c r="F296" s="32">
        <v>0.104451424</v>
      </c>
      <c r="G296" s="71">
        <v>0.29208256</v>
      </c>
      <c r="H296" s="32">
        <v>-0.160568538</v>
      </c>
    </row>
    <row r="297" spans="5:8">
      <c r="E297" s="32">
        <v>-0.411815898</v>
      </c>
      <c r="F297" s="32">
        <v>0.09977422</v>
      </c>
      <c r="G297" s="71">
        <v>0.2911758</v>
      </c>
      <c r="H297" s="32">
        <v>-0.154565055</v>
      </c>
    </row>
    <row r="298" spans="5:8">
      <c r="E298" s="32">
        <v>-0.407566702</v>
      </c>
      <c r="F298" s="32">
        <v>0.095066899</v>
      </c>
      <c r="G298" s="71">
        <v>0.290754911</v>
      </c>
      <c r="H298" s="32">
        <v>-0.150778033</v>
      </c>
    </row>
    <row r="299" spans="5:8">
      <c r="E299" s="32">
        <v>-0.403333387</v>
      </c>
      <c r="F299" s="32">
        <v>0.090331694</v>
      </c>
      <c r="G299" s="71">
        <v>0.290802409</v>
      </c>
      <c r="H299" s="32">
        <v>-0.14915047</v>
      </c>
    </row>
    <row r="300" spans="5:8">
      <c r="E300" s="32">
        <v>-0.399115392</v>
      </c>
      <c r="F300" s="32">
        <v>0.085570936</v>
      </c>
      <c r="G300" s="71">
        <v>0.291295807</v>
      </c>
      <c r="H300" s="32">
        <v>-0.149599966</v>
      </c>
    </row>
    <row r="301" spans="5:8">
      <c r="E301" s="32">
        <v>-0.394911945</v>
      </c>
      <c r="F301" s="32">
        <v>0.080787052</v>
      </c>
      <c r="G301" s="71">
        <v>0.292207502</v>
      </c>
      <c r="H301" s="32">
        <v>-0.15201753</v>
      </c>
    </row>
    <row r="302" spans="5:8">
      <c r="E302" s="32">
        <v>-0.390722055</v>
      </c>
      <c r="F302" s="32">
        <v>0.075982571</v>
      </c>
      <c r="G302" s="71">
        <v>0.293504661</v>
      </c>
      <c r="H302" s="32">
        <v>-0.1562664</v>
      </c>
    </row>
    <row r="303" spans="5:8">
      <c r="E303" s="32">
        <v>-0.386544508</v>
      </c>
      <c r="F303" s="32">
        <v>0.071160121</v>
      </c>
      <c r="G303" s="71">
        <v>0.295149103</v>
      </c>
      <c r="H303" s="32">
        <v>-0.162180862</v>
      </c>
    </row>
    <row r="304" spans="5:8">
      <c r="E304" s="32">
        <v>-0.382377855</v>
      </c>
      <c r="F304" s="32">
        <v>0.066322436</v>
      </c>
      <c r="G304" s="71">
        <v>0.297097186</v>
      </c>
      <c r="H304" s="32">
        <v>-0.169565056</v>
      </c>
    </row>
    <row r="305" spans="5:8">
      <c r="E305" s="32">
        <v>-0.378220415</v>
      </c>
      <c r="F305" s="32">
        <v>0.061472352</v>
      </c>
      <c r="G305" s="71">
        <v>0.299299693</v>
      </c>
      <c r="H305" s="32">
        <v>-0.178191803</v>
      </c>
    </row>
    <row r="306" spans="5:8">
      <c r="E306" s="32">
        <v>-0.374070259</v>
      </c>
      <c r="F306" s="32">
        <v>0.056612808</v>
      </c>
      <c r="G306" s="71">
        <v>0.301701715</v>
      </c>
      <c r="H306" s="32">
        <v>-0.187801411</v>
      </c>
    </row>
    <row r="307" spans="5:8">
      <c r="E307">
        <v>-0.369925211</v>
      </c>
      <c r="F307">
        <v>0.051746854</v>
      </c>
      <c r="G307">
        <v>0.304242534</v>
      </c>
      <c r="H307">
        <v>-0.198100499</v>
      </c>
    </row>
    <row r="308" spans="5:8">
      <c r="E308">
        <v>-0.365782838</v>
      </c>
      <c r="F308">
        <v>0.046877644</v>
      </c>
      <c r="G308">
        <v>0.306855515</v>
      </c>
      <c r="H308">
        <v>-0.208760805</v>
      </c>
    </row>
  </sheetData>
  <mergeCells count="5">
    <mergeCell ref="D1:L1"/>
    <mergeCell ref="N1:V1"/>
    <mergeCell ref="D6:H7"/>
    <mergeCell ref="N6:R7"/>
    <mergeCell ref="N8:R9"/>
  </mergeCells>
  <dataValidations count="4">
    <dataValidation type="textLength" operator="lessThanOrEqual" allowBlank="1" showInputMessage="1" showErrorMessage="1" sqref="I9">
      <formula1>30</formula1>
    </dataValidation>
    <dataValidation type="whole" operator="equal" allowBlank="1" showInputMessage="1" showErrorMessage="1" promptTitle="谨慎修改" prompt="第三代外骨骼膝关节120°" sqref="J9 M9">
      <formula1>120</formula1>
    </dataValidation>
    <dataValidation type="whole" operator="equal" allowBlank="1" showInputMessage="1" showErrorMessage="1" promptTitle="谨慎修改" prompt="第三代外骨骼髋关节157°" sqref="K9:L9">
      <formula1>157</formula1>
    </dataValidation>
    <dataValidation type="decimal" operator="between" allowBlank="1" showInputMessage="1" showErrorMessage="1" errorTitle="时间不合理" error="有效范围：0~60" promptTitle="有效范围：0~60" sqref="D11:D22">
      <formula1>0</formula1>
      <formula2>60</formula2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08"/>
  <sheetViews>
    <sheetView topLeftCell="A146" workbookViewId="0">
      <selection activeCell="G168" sqref="G168:G308"/>
    </sheetView>
  </sheetViews>
  <sheetFormatPr defaultColWidth="9" defaultRowHeight="13.5"/>
  <cols>
    <col min="2" max="3" width="13.75"/>
    <col min="4" max="4" width="16" customWidth="1"/>
    <col min="5" max="6" width="13.75"/>
    <col min="7" max="7" width="12.625"/>
    <col min="8" max="8" width="13.75"/>
    <col min="15" max="18" width="13.75"/>
    <col min="22" max="22" width="15" customWidth="1"/>
    <col min="23" max="23" width="12.625"/>
    <col min="24" max="25" width="13.75"/>
    <col min="27" max="43" width="13.75"/>
  </cols>
  <sheetData>
    <row r="1" spans="1:23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7"/>
      <c r="N1" s="33" t="s">
        <v>1</v>
      </c>
      <c r="O1" s="34"/>
      <c r="P1" s="34"/>
      <c r="Q1" s="34"/>
      <c r="R1" s="34"/>
      <c r="S1" s="34"/>
      <c r="T1" s="34"/>
      <c r="U1" s="34"/>
      <c r="V1" s="34"/>
      <c r="W1" s="1"/>
    </row>
    <row r="2" spans="1:23">
      <c r="A2" s="1"/>
      <c r="B2" s="1"/>
      <c r="C2" s="1"/>
      <c r="D2" s="3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35" t="s">
        <v>9</v>
      </c>
      <c r="L2" s="36" t="s">
        <v>10</v>
      </c>
      <c r="M2" s="7"/>
      <c r="N2" s="37" t="s">
        <v>2</v>
      </c>
      <c r="O2" s="35" t="s">
        <v>3</v>
      </c>
      <c r="P2" s="35" t="s">
        <v>4</v>
      </c>
      <c r="Q2" s="35" t="s">
        <v>5</v>
      </c>
      <c r="R2" s="35" t="s">
        <v>6</v>
      </c>
      <c r="S2" s="35" t="s">
        <v>7</v>
      </c>
      <c r="T2" s="35" t="s">
        <v>8</v>
      </c>
      <c r="U2" s="61" t="s">
        <v>9</v>
      </c>
      <c r="V2" s="36" t="s">
        <v>10</v>
      </c>
      <c r="W2" s="1"/>
    </row>
    <row r="3" ht="14.25" spans="1:23">
      <c r="A3" s="1"/>
      <c r="B3" s="1"/>
      <c r="C3" s="1"/>
      <c r="D3" s="5" t="s">
        <v>11</v>
      </c>
      <c r="E3" s="6">
        <v>24</v>
      </c>
      <c r="F3" s="6">
        <v>50</v>
      </c>
      <c r="G3" s="6">
        <v>73.055</v>
      </c>
      <c r="H3" s="6">
        <v>29</v>
      </c>
      <c r="I3" s="6">
        <v>49.3</v>
      </c>
      <c r="J3" s="6">
        <v>12</v>
      </c>
      <c r="K3" s="35">
        <v>2000</v>
      </c>
      <c r="L3" s="35">
        <v>5</v>
      </c>
      <c r="M3" s="7"/>
      <c r="N3" s="5" t="s">
        <v>11</v>
      </c>
      <c r="O3" s="6">
        <v>24</v>
      </c>
      <c r="P3" s="6">
        <v>55</v>
      </c>
      <c r="Q3" s="6">
        <v>60.05</v>
      </c>
      <c r="R3" s="6">
        <v>23</v>
      </c>
      <c r="S3" s="6">
        <v>52</v>
      </c>
      <c r="T3" s="6">
        <v>12</v>
      </c>
      <c r="U3" s="62">
        <v>2000</v>
      </c>
      <c r="V3" s="36">
        <v>5</v>
      </c>
      <c r="W3" s="1"/>
    </row>
    <row r="4" spans="1:23">
      <c r="A4" s="1"/>
      <c r="B4" s="1"/>
      <c r="C4" s="1"/>
      <c r="D4" s="7" t="s">
        <v>12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1"/>
    </row>
    <row r="5" ht="14.25" spans="1:2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4.25" spans="1:23">
      <c r="A6" s="1"/>
      <c r="B6" s="1"/>
      <c r="C6" s="1"/>
      <c r="D6" s="8" t="s">
        <v>13</v>
      </c>
      <c r="E6" s="9"/>
      <c r="F6" s="9"/>
      <c r="G6" s="9"/>
      <c r="H6" s="10"/>
      <c r="I6" s="7"/>
      <c r="J6" s="7"/>
      <c r="K6" s="7"/>
      <c r="L6" s="7"/>
      <c r="M6" s="7"/>
      <c r="N6" s="38" t="s">
        <v>14</v>
      </c>
      <c r="O6" s="39"/>
      <c r="P6" s="39"/>
      <c r="Q6" s="39"/>
      <c r="R6" s="63"/>
      <c r="S6" s="1"/>
      <c r="T6" s="1"/>
      <c r="U6" s="1"/>
      <c r="V6" s="1"/>
      <c r="W6" s="1"/>
    </row>
    <row r="7" spans="1:23">
      <c r="A7" s="1"/>
      <c r="B7" s="1"/>
      <c r="C7" s="1"/>
      <c r="D7" s="11"/>
      <c r="E7" s="12"/>
      <c r="F7" s="12"/>
      <c r="G7" s="12"/>
      <c r="H7" s="13"/>
      <c r="I7" s="7"/>
      <c r="J7" s="7"/>
      <c r="K7" s="7"/>
      <c r="L7" s="7"/>
      <c r="M7" s="7"/>
      <c r="N7" s="40"/>
      <c r="O7" s="41"/>
      <c r="P7" s="41"/>
      <c r="Q7" s="41"/>
      <c r="R7" s="64"/>
      <c r="S7" s="1"/>
      <c r="T7" s="1"/>
      <c r="U7" s="1"/>
      <c r="V7" s="1"/>
      <c r="W7" s="1"/>
    </row>
    <row r="8" ht="14.25" spans="1:23">
      <c r="A8" s="1"/>
      <c r="B8" s="1"/>
      <c r="C8" s="1"/>
      <c r="D8" s="14" t="s">
        <v>15</v>
      </c>
      <c r="E8" s="15">
        <v>130</v>
      </c>
      <c r="F8" s="15">
        <v>150</v>
      </c>
      <c r="G8" s="15">
        <v>150</v>
      </c>
      <c r="H8" s="16">
        <v>130</v>
      </c>
      <c r="I8" s="42" t="s">
        <v>16</v>
      </c>
      <c r="J8" s="43">
        <v>0.9</v>
      </c>
      <c r="K8" s="7"/>
      <c r="L8" s="42" t="s">
        <v>17</v>
      </c>
      <c r="M8" s="44">
        <v>0.95</v>
      </c>
      <c r="N8" s="45" t="s">
        <v>18</v>
      </c>
      <c r="O8" s="46"/>
      <c r="P8" s="46"/>
      <c r="Q8" s="46"/>
      <c r="R8" s="65"/>
      <c r="S8" s="1"/>
      <c r="T8" s="1"/>
      <c r="U8" s="1"/>
      <c r="V8" s="1"/>
      <c r="W8" s="1"/>
    </row>
    <row r="9" ht="14.25" spans="1:23">
      <c r="A9" s="1"/>
      <c r="B9" s="1"/>
      <c r="C9" s="1"/>
      <c r="D9" s="14" t="s">
        <v>19</v>
      </c>
      <c r="E9" s="15">
        <v>-30</v>
      </c>
      <c r="F9" s="15">
        <v>-20</v>
      </c>
      <c r="G9" s="15">
        <v>-20</v>
      </c>
      <c r="H9" s="16">
        <v>-10</v>
      </c>
      <c r="I9" s="47" t="s">
        <v>20</v>
      </c>
      <c r="J9" s="47">
        <v>120</v>
      </c>
      <c r="K9" s="47">
        <v>157</v>
      </c>
      <c r="L9" s="47">
        <v>157</v>
      </c>
      <c r="M9" s="47">
        <v>120</v>
      </c>
      <c r="N9" s="45"/>
      <c r="O9" s="46"/>
      <c r="P9" s="46"/>
      <c r="Q9" s="46"/>
      <c r="R9" s="65"/>
      <c r="S9" s="1"/>
      <c r="T9" s="1"/>
      <c r="U9" s="1"/>
      <c r="V9" s="1"/>
      <c r="W9" s="1"/>
    </row>
    <row r="10" ht="14.25" spans="1:23">
      <c r="A10" s="1"/>
      <c r="B10" s="1"/>
      <c r="C10" s="1" t="s">
        <v>21</v>
      </c>
      <c r="D10" s="17" t="s">
        <v>22</v>
      </c>
      <c r="E10" s="18" t="s">
        <v>23</v>
      </c>
      <c r="F10" s="18" t="s">
        <v>24</v>
      </c>
      <c r="G10" s="18" t="s">
        <v>25</v>
      </c>
      <c r="H10" s="19" t="s">
        <v>26</v>
      </c>
      <c r="I10" s="7"/>
      <c r="J10" s="7" t="s">
        <v>27</v>
      </c>
      <c r="K10" s="7" t="s">
        <v>28</v>
      </c>
      <c r="L10" s="7" t="s">
        <v>29</v>
      </c>
      <c r="M10" s="7" t="s">
        <v>30</v>
      </c>
      <c r="N10" s="48"/>
      <c r="O10" s="49"/>
      <c r="P10" s="49"/>
      <c r="Q10" s="49"/>
      <c r="R10" s="66"/>
      <c r="S10" s="1"/>
      <c r="T10" s="1"/>
      <c r="U10" s="1"/>
      <c r="V10" s="1"/>
      <c r="W10" s="1"/>
    </row>
    <row r="11" spans="1:23">
      <c r="A11" s="1"/>
      <c r="B11" s="1"/>
      <c r="C11" s="1"/>
      <c r="D11" s="20">
        <v>1.1</v>
      </c>
      <c r="E11" s="21">
        <f t="shared" ref="E11:H11" si="0">E15</f>
        <v>75</v>
      </c>
      <c r="F11" s="21">
        <f t="shared" si="0"/>
        <v>58</v>
      </c>
      <c r="G11" s="21">
        <f t="shared" si="0"/>
        <v>-4</v>
      </c>
      <c r="H11" s="22">
        <f t="shared" si="0"/>
        <v>0</v>
      </c>
      <c r="I11" s="50">
        <f t="shared" ref="I11:I24" si="1">D11*$J$8</f>
        <v>0.99</v>
      </c>
      <c r="J11" s="21">
        <f>-TRUNC(K$3*J$3*(G$3-H$3*SIN((E11+J$9)*PI()/180)-SQRT(I$3^2-(E$3-F$3-H$3*COS((E11+J$9)*PI()/180))^2))/5)</f>
        <v>-150248</v>
      </c>
      <c r="K11" s="21">
        <f>-TRUNC(U$3*T$3*(Q$3-R$3*SIN((F11+K$9)*PI()/180)-SQRT(S$3^2-(O$3-P$3-R$3*COS((F11+K$9)*PI()/180))^2))/5)</f>
        <v>-108882</v>
      </c>
      <c r="L11" s="21">
        <f>-TRUNC(U$3*T$3*(Q$3-R$3*SIN((G11+L$9)*PI()/180)-SQRT(S$3^2-(O$3-P$3-R$3*COS((G11+L$9)*PI()/180))^2))/5)</f>
        <v>6332</v>
      </c>
      <c r="M11" s="22">
        <f>-TRUNC(K$3*J$3*(G$3-H$3*SIN((H11+M$9)*PI()/180)-SQRT(I$3^2-(E$3-F$3-H$3*COS((H11+M$9)*PI()/180))^2))/5)</f>
        <v>-1</v>
      </c>
      <c r="N11" s="51">
        <f t="shared" ref="N11:N74" si="2">I11</f>
        <v>0.99</v>
      </c>
      <c r="O11" s="52">
        <f t="shared" ref="O11:R11" si="3">TRUNC(J11*$M$8)</f>
        <v>-142735</v>
      </c>
      <c r="P11" s="52">
        <f t="shared" si="3"/>
        <v>-103437</v>
      </c>
      <c r="Q11" s="52">
        <f t="shared" si="3"/>
        <v>6015</v>
      </c>
      <c r="R11" s="67">
        <f t="shared" si="3"/>
        <v>0</v>
      </c>
      <c r="S11" s="1"/>
      <c r="T11" s="1"/>
      <c r="U11" s="1"/>
      <c r="V11" s="1"/>
      <c r="W11" s="1"/>
    </row>
    <row r="12" spans="1:23">
      <c r="A12" s="1"/>
      <c r="B12" s="1"/>
      <c r="C12" s="1">
        <v>0.9</v>
      </c>
      <c r="D12" s="23">
        <f t="shared" ref="D12:D24" si="4">C12+D11</f>
        <v>2</v>
      </c>
      <c r="E12" s="24">
        <f>E16</f>
        <v>34</v>
      </c>
      <c r="F12" s="24">
        <f>F16</f>
        <v>28</v>
      </c>
      <c r="G12" s="24">
        <v>-18</v>
      </c>
      <c r="H12" s="25">
        <v>16</v>
      </c>
      <c r="I12" s="53">
        <f t="shared" si="1"/>
        <v>1.8</v>
      </c>
      <c r="J12" s="24">
        <f>-TRUNC(K$3*J$3*(G$3-H$3*SIN((E12+J$9)*PI()/180)-SQRT(I$3^2-(E$3-F$3-H$3*COS((E12+J$9)*PI()/180))^2))/5)</f>
        <v>-53002</v>
      </c>
      <c r="K12" s="24">
        <f>-TRUNC(U$3*T$3*(Q$3-R$3*SIN((F12+K$9)*PI()/180)-SQRT(S$3^2-(O$3-P$3-R$3*COS((F12+K$9)*PI()/180))^2))/5)</f>
        <v>-51299</v>
      </c>
      <c r="L12" s="24">
        <f>-TRUNC(U$3*T$3*(Q$3-R$3*SIN((G12+L$9)*PI()/180)-SQRT(S$3^2-(O$3-P$3-R$3*COS((G12+L$9)*PI()/180))^2))/5)</f>
        <v>25046</v>
      </c>
      <c r="M12" s="25">
        <f>-TRUNC(K$3*J$3*(G$3-H$3*SIN((H12+M$9)*PI()/180)-SQRT(I$3^2-(E$3-F$3-H$3*COS((H12+M$9)*PI()/180))^2))/5)</f>
        <v>-18616</v>
      </c>
      <c r="N12" s="54">
        <f t="shared" si="2"/>
        <v>1.8</v>
      </c>
      <c r="O12" s="55">
        <f t="shared" ref="O12:R12" si="5">TRUNC(J12*$M$8)</f>
        <v>-50351</v>
      </c>
      <c r="P12" s="55">
        <f t="shared" si="5"/>
        <v>-48734</v>
      </c>
      <c r="Q12" s="55">
        <f t="shared" si="5"/>
        <v>23793</v>
      </c>
      <c r="R12" s="68">
        <f t="shared" si="5"/>
        <v>-17685</v>
      </c>
      <c r="S12" s="1"/>
      <c r="T12" s="1"/>
      <c r="U12" s="1"/>
      <c r="V12" s="1"/>
      <c r="W12" s="1"/>
    </row>
    <row r="13" spans="1:23">
      <c r="A13" s="1"/>
      <c r="B13" s="1"/>
      <c r="C13" s="1">
        <v>1.05</v>
      </c>
      <c r="D13" s="23">
        <f t="shared" si="4"/>
        <v>3.05</v>
      </c>
      <c r="E13" s="24">
        <f t="shared" ref="E13:H13" si="6">E17</f>
        <v>0</v>
      </c>
      <c r="F13" s="24">
        <f t="shared" si="6"/>
        <v>-4</v>
      </c>
      <c r="G13" s="24">
        <f t="shared" si="6"/>
        <v>58</v>
      </c>
      <c r="H13" s="25">
        <f t="shared" si="6"/>
        <v>75</v>
      </c>
      <c r="I13" s="53">
        <f t="shared" si="1"/>
        <v>2.745</v>
      </c>
      <c r="J13" s="24">
        <f>-TRUNC(K$3*J$3*(G$3-H$3*SIN((E13+J$9)*PI()/180)-SQRT(I$3^2-(E$3-F$3-H$3*COS((E13+J$9)*PI()/180))^2))/5)</f>
        <v>-1</v>
      </c>
      <c r="K13" s="24">
        <f>-TRUNC(U$3*T$3*(Q$3-R$3*SIN((F13+K$9)*PI()/180)-SQRT(S$3^2-(O$3-P$3-R$3*COS((F13+K$9)*PI()/180))^2))/5)</f>
        <v>6332</v>
      </c>
      <c r="L13" s="24">
        <f>-TRUNC(U$3*T$3*(Q$3-R$3*SIN((G13+L$9)*PI()/180)-SQRT(S$3^2-(O$3-P$3-R$3*COS((G13+L$9)*PI()/180))^2))/5)</f>
        <v>-108882</v>
      </c>
      <c r="M13" s="25">
        <f>-TRUNC(K$3*J$3*(G$3-H$3*SIN((H13+M$9)*PI()/180)-SQRT(I$3^2-(E$3-F$3-H$3*COS((H13+M$9)*PI()/180))^2))/5)</f>
        <v>-150248</v>
      </c>
      <c r="N13" s="54">
        <f t="shared" si="2"/>
        <v>2.745</v>
      </c>
      <c r="O13" s="55">
        <f t="shared" ref="O13:R13" si="7">TRUNC(J13*$M$8)</f>
        <v>0</v>
      </c>
      <c r="P13" s="55">
        <f t="shared" si="7"/>
        <v>6015</v>
      </c>
      <c r="Q13" s="55">
        <f t="shared" si="7"/>
        <v>-103437</v>
      </c>
      <c r="R13" s="68">
        <f t="shared" si="7"/>
        <v>-142735</v>
      </c>
      <c r="S13" s="1"/>
      <c r="T13" s="1"/>
      <c r="U13" s="1"/>
      <c r="V13" s="1"/>
      <c r="W13" s="1"/>
    </row>
    <row r="14" spans="1:23">
      <c r="A14" s="1"/>
      <c r="B14" s="1"/>
      <c r="C14" s="1">
        <v>0.9</v>
      </c>
      <c r="D14" s="23">
        <f t="shared" si="4"/>
        <v>3.95</v>
      </c>
      <c r="E14" s="24">
        <f t="shared" ref="E14:H14" si="8">E18</f>
        <v>16</v>
      </c>
      <c r="F14" s="24">
        <f t="shared" si="8"/>
        <v>-18</v>
      </c>
      <c r="G14" s="24">
        <f t="shared" si="8"/>
        <v>28</v>
      </c>
      <c r="H14" s="25">
        <f t="shared" si="8"/>
        <v>34</v>
      </c>
      <c r="I14" s="53">
        <f t="shared" si="1"/>
        <v>3.555</v>
      </c>
      <c r="J14" s="24">
        <f>-TRUNC(K$3*J$3*(G$3-H$3*SIN((E14+J$9)*PI()/180)-SQRT(I$3^2-(E$3-F$3-H$3*COS((E14+J$9)*PI()/180))^2))/5)</f>
        <v>-18616</v>
      </c>
      <c r="K14" s="24">
        <f>-TRUNC(U$3*T$3*(Q$3-R$3*SIN((F14+K$9)*PI()/180)-SQRT(S$3^2-(O$3-P$3-R$3*COS((F14+K$9)*PI()/180))^2))/5)</f>
        <v>25046</v>
      </c>
      <c r="L14" s="24">
        <f>-TRUNC(U$3*T$3*(Q$3-R$3*SIN((G14+L$9)*PI()/180)-SQRT(S$3^2-(O$3-P$3-R$3*COS((G14+L$9)*PI()/180))^2))/5)</f>
        <v>-51299</v>
      </c>
      <c r="M14" s="25">
        <f>-TRUNC(K$3*J$3*(G$3-H$3*SIN((H14+M$9)*PI()/180)-SQRT(I$3^2-(E$3-F$3-H$3*COS((H14+M$9)*PI()/180))^2))/5)</f>
        <v>-53002</v>
      </c>
      <c r="N14" s="54">
        <f t="shared" si="2"/>
        <v>3.555</v>
      </c>
      <c r="O14" s="55">
        <f t="shared" ref="O14:R14" si="9">TRUNC(J14*$M$8)</f>
        <v>-17685</v>
      </c>
      <c r="P14" s="55">
        <f t="shared" si="9"/>
        <v>23793</v>
      </c>
      <c r="Q14" s="55">
        <f t="shared" si="9"/>
        <v>-48734</v>
      </c>
      <c r="R14" s="68">
        <f t="shared" si="9"/>
        <v>-50351</v>
      </c>
      <c r="S14" s="1"/>
      <c r="T14" s="1"/>
      <c r="U14" s="1"/>
      <c r="V14" s="1"/>
      <c r="W14" s="1"/>
    </row>
    <row r="15" spans="1:23">
      <c r="A15" s="1"/>
      <c r="B15" s="1"/>
      <c r="C15" s="1">
        <v>1.05</v>
      </c>
      <c r="D15" s="23">
        <f t="shared" si="4"/>
        <v>5</v>
      </c>
      <c r="E15" s="26">
        <v>75</v>
      </c>
      <c r="F15" s="26">
        <v>58</v>
      </c>
      <c r="G15" s="24">
        <f>F17</f>
        <v>-4</v>
      </c>
      <c r="H15" s="25">
        <f>E17</f>
        <v>0</v>
      </c>
      <c r="I15" s="53">
        <f t="shared" si="1"/>
        <v>4.5</v>
      </c>
      <c r="J15" s="24">
        <f>-TRUNC(K$3*J$3*(G$3-H$3*SIN((E15+J$9)*PI()/180)-SQRT(I$3^2-(E$3-F$3-H$3*COS((E15+J$9)*PI()/180))^2))/5)</f>
        <v>-150248</v>
      </c>
      <c r="K15" s="24">
        <f>-TRUNC(U$3*T$3*(Q$3-R$3*SIN((F15+K$9)*PI()/180)-SQRT(S$3^2-(O$3-P$3-R$3*COS((F15+K$9)*PI()/180))^2))/5)</f>
        <v>-108882</v>
      </c>
      <c r="L15" s="24">
        <f>-TRUNC(U$3*T$3*(Q$3-R$3*SIN((G15+L$9)*PI()/180)-SQRT(S$3^2-(O$3-P$3-R$3*COS((G15+L$9)*PI()/180))^2))/5)</f>
        <v>6332</v>
      </c>
      <c r="M15" s="25">
        <f>-TRUNC(K$3*J$3*(G$3-H$3*SIN((H15+M$9)*PI()/180)-SQRT(I$3^2-(E$3-F$3-H$3*COS((H15+M$9)*PI()/180))^2))/5)</f>
        <v>-1</v>
      </c>
      <c r="N15" s="54">
        <f t="shared" si="2"/>
        <v>4.5</v>
      </c>
      <c r="O15" s="55">
        <f t="shared" ref="O15:R15" si="10">TRUNC(J15*$M$8)</f>
        <v>-142735</v>
      </c>
      <c r="P15" s="55">
        <f t="shared" si="10"/>
        <v>-103437</v>
      </c>
      <c r="Q15" s="55">
        <f t="shared" si="10"/>
        <v>6015</v>
      </c>
      <c r="R15" s="68">
        <f t="shared" si="10"/>
        <v>0</v>
      </c>
      <c r="S15" s="1"/>
      <c r="T15" s="1"/>
      <c r="U15" s="1"/>
      <c r="V15" s="1"/>
      <c r="W15" s="1"/>
    </row>
    <row r="16" spans="1:23">
      <c r="A16" s="1"/>
      <c r="B16" s="1"/>
      <c r="C16" s="1">
        <v>0.9</v>
      </c>
      <c r="D16" s="23">
        <f t="shared" si="4"/>
        <v>5.9</v>
      </c>
      <c r="E16" s="26">
        <v>34</v>
      </c>
      <c r="F16" s="26">
        <v>28</v>
      </c>
      <c r="G16" s="24">
        <f>F18</f>
        <v>-18</v>
      </c>
      <c r="H16" s="25">
        <f>E18</f>
        <v>16</v>
      </c>
      <c r="I16" s="53">
        <f t="shared" si="1"/>
        <v>5.31</v>
      </c>
      <c r="J16" s="24">
        <f>-TRUNC(K$3*J$3*(G$3-H$3*SIN((E16+J$9)*PI()/180)-SQRT(I$3^2-(E$3-F$3-H$3*COS((E16+J$9)*PI()/180))^2))/5)</f>
        <v>-53002</v>
      </c>
      <c r="K16" s="24">
        <f>-TRUNC(U$3*T$3*(Q$3-R$3*SIN((F16+K$9)*PI()/180)-SQRT(S$3^2-(O$3-P$3-R$3*COS((F16+K$9)*PI()/180))^2))/5)</f>
        <v>-51299</v>
      </c>
      <c r="L16" s="24">
        <f>-TRUNC(U$3*T$3*(Q$3-R$3*SIN((G16+L$9)*PI()/180)-SQRT(S$3^2-(O$3-P$3-R$3*COS((G16+L$9)*PI()/180))^2))/5)</f>
        <v>25046</v>
      </c>
      <c r="M16" s="25">
        <f>-TRUNC(K$3*J$3*(G$3-H$3*SIN((H16+M$9)*PI()/180)-SQRT(I$3^2-(E$3-F$3-H$3*COS((H16+M$9)*PI()/180))^2))/5)</f>
        <v>-18616</v>
      </c>
      <c r="N16" s="54">
        <f t="shared" si="2"/>
        <v>5.31</v>
      </c>
      <c r="O16" s="55">
        <f t="shared" ref="O16:R16" si="11">TRUNC(J16*$M$8)</f>
        <v>-50351</v>
      </c>
      <c r="P16" s="55">
        <f t="shared" si="11"/>
        <v>-48734</v>
      </c>
      <c r="Q16" s="55">
        <f t="shared" si="11"/>
        <v>23793</v>
      </c>
      <c r="R16" s="68">
        <f t="shared" si="11"/>
        <v>-17685</v>
      </c>
      <c r="S16" s="1"/>
      <c r="T16" s="1"/>
      <c r="U16" s="1"/>
      <c r="V16" s="1"/>
      <c r="W16" s="1"/>
    </row>
    <row r="17" spans="1:23">
      <c r="A17" s="1"/>
      <c r="B17" s="1"/>
      <c r="C17" s="1">
        <v>1.05</v>
      </c>
      <c r="D17" s="23">
        <f t="shared" si="4"/>
        <v>6.95</v>
      </c>
      <c r="E17" s="26">
        <v>0</v>
      </c>
      <c r="F17" s="26">
        <v>-4</v>
      </c>
      <c r="G17" s="24">
        <f>F15</f>
        <v>58</v>
      </c>
      <c r="H17" s="25">
        <f>E15</f>
        <v>75</v>
      </c>
      <c r="I17" s="53">
        <f t="shared" si="1"/>
        <v>6.255</v>
      </c>
      <c r="J17" s="24">
        <f>-TRUNC(K$3*J$3*(G$3-H$3*SIN((E17+J$9)*PI()/180)-SQRT(I$3^2-(E$3-F$3-H$3*COS((E17+J$9)*PI()/180))^2))/5)</f>
        <v>-1</v>
      </c>
      <c r="K17" s="24">
        <f>-TRUNC(U$3*T$3*(Q$3-R$3*SIN((F17+K$9)*PI()/180)-SQRT(S$3^2-(O$3-P$3-R$3*COS((F17+K$9)*PI()/180))^2))/5)</f>
        <v>6332</v>
      </c>
      <c r="L17" s="24">
        <f>-TRUNC(U$3*T$3*(Q$3-R$3*SIN((G17+L$9)*PI()/180)-SQRT(S$3^2-(O$3-P$3-R$3*COS((G17+L$9)*PI()/180))^2))/5)</f>
        <v>-108882</v>
      </c>
      <c r="M17" s="25">
        <f>-TRUNC(K$3*J$3*(G$3-H$3*SIN((H17+M$9)*PI()/180)-SQRT(I$3^2-(E$3-F$3-H$3*COS((H17+M$9)*PI()/180))^2))/5)</f>
        <v>-150248</v>
      </c>
      <c r="N17" s="54">
        <f t="shared" si="2"/>
        <v>6.255</v>
      </c>
      <c r="O17" s="55">
        <f t="shared" ref="O17:R17" si="12">TRUNC(J17*$M$8)</f>
        <v>0</v>
      </c>
      <c r="P17" s="55">
        <f t="shared" si="12"/>
        <v>6015</v>
      </c>
      <c r="Q17" s="55">
        <f t="shared" si="12"/>
        <v>-103437</v>
      </c>
      <c r="R17" s="68">
        <f t="shared" si="12"/>
        <v>-142735</v>
      </c>
      <c r="S17" s="1"/>
      <c r="T17" s="1"/>
      <c r="U17" s="1"/>
      <c r="V17" s="1"/>
      <c r="W17" s="1"/>
    </row>
    <row r="18" spans="1:23">
      <c r="A18" s="1"/>
      <c r="B18" s="1"/>
      <c r="C18" s="1">
        <v>0.9</v>
      </c>
      <c r="D18" s="23">
        <f t="shared" si="4"/>
        <v>7.85</v>
      </c>
      <c r="E18" s="26">
        <v>16</v>
      </c>
      <c r="F18" s="26">
        <v>-18</v>
      </c>
      <c r="G18" s="24">
        <f>F16</f>
        <v>28</v>
      </c>
      <c r="H18" s="25">
        <f>E16</f>
        <v>34</v>
      </c>
      <c r="I18" s="53">
        <f t="shared" si="1"/>
        <v>7.065</v>
      </c>
      <c r="J18" s="24">
        <f>-TRUNC(K$3*J$3*(G$3-H$3*SIN((E18+J$9)*PI()/180)-SQRT(I$3^2-(E$3-F$3-H$3*COS((E18+J$9)*PI()/180))^2))/5)</f>
        <v>-18616</v>
      </c>
      <c r="K18" s="24">
        <f>-TRUNC(U$3*T$3*(Q$3-R$3*SIN((F18+K$9)*PI()/180)-SQRT(S$3^2-(O$3-P$3-R$3*COS((F18+K$9)*PI()/180))^2))/5)</f>
        <v>25046</v>
      </c>
      <c r="L18" s="24">
        <f>-TRUNC(U$3*T$3*(Q$3-R$3*SIN((G18+L$9)*PI()/180)-SQRT(S$3^2-(O$3-P$3-R$3*COS((G18+L$9)*PI()/180))^2))/5)</f>
        <v>-51299</v>
      </c>
      <c r="M18" s="25">
        <f>-TRUNC(K$3*J$3*(G$3-H$3*SIN((H18+M$9)*PI()/180)-SQRT(I$3^2-(E$3-F$3-H$3*COS((H18+M$9)*PI()/180))^2))/5)</f>
        <v>-53002</v>
      </c>
      <c r="N18" s="54">
        <f t="shared" si="2"/>
        <v>7.065</v>
      </c>
      <c r="O18" s="55">
        <f t="shared" ref="O18:R18" si="13">TRUNC(J18*$M$8)</f>
        <v>-17685</v>
      </c>
      <c r="P18" s="55">
        <f t="shared" si="13"/>
        <v>23793</v>
      </c>
      <c r="Q18" s="55">
        <f t="shared" si="13"/>
        <v>-48734</v>
      </c>
      <c r="R18" s="68">
        <f t="shared" si="13"/>
        <v>-50351</v>
      </c>
      <c r="S18" s="1"/>
      <c r="T18" s="1"/>
      <c r="U18" s="1"/>
      <c r="V18" s="1"/>
      <c r="W18" s="1"/>
    </row>
    <row r="19" spans="1:23">
      <c r="A19" s="1"/>
      <c r="B19" s="1"/>
      <c r="C19" s="1">
        <v>1.05</v>
      </c>
      <c r="D19" s="23">
        <f t="shared" si="4"/>
        <v>8.9</v>
      </c>
      <c r="E19" s="24">
        <f t="shared" ref="E19:H19" si="14">E15</f>
        <v>75</v>
      </c>
      <c r="F19" s="24">
        <f t="shared" si="14"/>
        <v>58</v>
      </c>
      <c r="G19" s="24">
        <f t="shared" si="14"/>
        <v>-4</v>
      </c>
      <c r="H19" s="25">
        <f t="shared" si="14"/>
        <v>0</v>
      </c>
      <c r="I19" s="53">
        <f t="shared" si="1"/>
        <v>8.01</v>
      </c>
      <c r="J19" s="24">
        <f>-TRUNC(K$3*J$3*(G$3-H$3*SIN((E19+J$9)*PI()/180)-SQRT(I$3^2-(E$3-F$3-H$3*COS((E19+J$9)*PI()/180))^2))/5)</f>
        <v>-150248</v>
      </c>
      <c r="K19" s="24">
        <f>-TRUNC(U$3*T$3*(Q$3-R$3*SIN((F19+K$9)*PI()/180)-SQRT(S$3^2-(O$3-P$3-R$3*COS((F19+K$9)*PI()/180))^2))/5)</f>
        <v>-108882</v>
      </c>
      <c r="L19" s="24">
        <f>-TRUNC(U$3*T$3*(Q$3-R$3*SIN((G19+L$9)*PI()/180)-SQRT(S$3^2-(O$3-P$3-R$3*COS((G19+L$9)*PI()/180))^2))/5)</f>
        <v>6332</v>
      </c>
      <c r="M19" s="25">
        <f>-TRUNC(K$3*J$3*(G$3-H$3*SIN((H19+M$9)*PI()/180)-SQRT(I$3^2-(E$3-F$3-H$3*COS((H19+M$9)*PI()/180))^2))/5)</f>
        <v>-1</v>
      </c>
      <c r="N19" s="54">
        <f t="shared" si="2"/>
        <v>8.01</v>
      </c>
      <c r="O19" s="55">
        <f t="shared" ref="O19:R19" si="15">TRUNC(J19*$M$8)</f>
        <v>-142735</v>
      </c>
      <c r="P19" s="55">
        <f t="shared" si="15"/>
        <v>-103437</v>
      </c>
      <c r="Q19" s="55">
        <f t="shared" si="15"/>
        <v>6015</v>
      </c>
      <c r="R19" s="68">
        <f t="shared" si="15"/>
        <v>0</v>
      </c>
      <c r="S19" s="1"/>
      <c r="T19" s="1"/>
      <c r="U19" s="1"/>
      <c r="V19" s="1"/>
      <c r="W19" s="1"/>
    </row>
    <row r="20" spans="1:23">
      <c r="A20" s="1"/>
      <c r="B20" s="1"/>
      <c r="C20" s="1">
        <v>0.9</v>
      </c>
      <c r="D20" s="23">
        <f t="shared" si="4"/>
        <v>9.8</v>
      </c>
      <c r="E20" s="24">
        <f t="shared" ref="E20:H20" si="16">E16</f>
        <v>34</v>
      </c>
      <c r="F20" s="24">
        <f t="shared" si="16"/>
        <v>28</v>
      </c>
      <c r="G20" s="24">
        <f t="shared" si="16"/>
        <v>-18</v>
      </c>
      <c r="H20" s="25">
        <f t="shared" si="16"/>
        <v>16</v>
      </c>
      <c r="I20" s="53">
        <f t="shared" si="1"/>
        <v>8.82</v>
      </c>
      <c r="J20" s="24">
        <f>-TRUNC(K$3*J$3*(G$3-H$3*SIN((E20+J$9)*PI()/180)-SQRT(I$3^2-(E$3-F$3-H$3*COS((E20+J$9)*PI()/180))^2))/5)</f>
        <v>-53002</v>
      </c>
      <c r="K20" s="24">
        <f>-TRUNC(U$3*T$3*(Q$3-R$3*SIN((F20+K$9)*PI()/180)-SQRT(S$3^2-(O$3-P$3-R$3*COS((F20+K$9)*PI()/180))^2))/5)</f>
        <v>-51299</v>
      </c>
      <c r="L20" s="24">
        <f>-TRUNC(U$3*T$3*(Q$3-R$3*SIN((G20+L$9)*PI()/180)-SQRT(S$3^2-(O$3-P$3-R$3*COS((G20+L$9)*PI()/180))^2))/5)</f>
        <v>25046</v>
      </c>
      <c r="M20" s="25">
        <f>-TRUNC(K$3*J$3*(G$3-H$3*SIN((H20+M$9)*PI()/180)-SQRT(I$3^2-(E$3-F$3-H$3*COS((H20+M$9)*PI()/180))^2))/5)</f>
        <v>-18616</v>
      </c>
      <c r="N20" s="54">
        <f t="shared" si="2"/>
        <v>8.82</v>
      </c>
      <c r="O20" s="55">
        <f t="shared" ref="O20:R20" si="17">TRUNC(J20*$M$8)</f>
        <v>-50351</v>
      </c>
      <c r="P20" s="55">
        <f t="shared" si="17"/>
        <v>-48734</v>
      </c>
      <c r="Q20" s="55">
        <f t="shared" si="17"/>
        <v>23793</v>
      </c>
      <c r="R20" s="68">
        <f t="shared" si="17"/>
        <v>-17685</v>
      </c>
      <c r="S20" s="1"/>
      <c r="T20" s="1"/>
      <c r="U20" s="1"/>
      <c r="V20" s="1"/>
      <c r="W20" s="1"/>
    </row>
    <row r="21" spans="1:23">
      <c r="A21" s="1"/>
      <c r="B21" s="1"/>
      <c r="C21" s="1">
        <v>1.05</v>
      </c>
      <c r="D21" s="23">
        <f t="shared" si="4"/>
        <v>10.85</v>
      </c>
      <c r="E21" s="24">
        <f t="shared" ref="E21:H21" si="18">E17</f>
        <v>0</v>
      </c>
      <c r="F21" s="24">
        <f t="shared" si="18"/>
        <v>-4</v>
      </c>
      <c r="G21" s="24">
        <f t="shared" si="18"/>
        <v>58</v>
      </c>
      <c r="H21" s="25">
        <f t="shared" si="18"/>
        <v>75</v>
      </c>
      <c r="I21" s="53">
        <f t="shared" si="1"/>
        <v>9.765</v>
      </c>
      <c r="J21" s="24">
        <f>-TRUNC(K$3*J$3*(G$3-H$3*SIN((E21+J$9)*PI()/180)-SQRT(I$3^2-(E$3-F$3-H$3*COS((E21+J$9)*PI()/180))^2))/5)</f>
        <v>-1</v>
      </c>
      <c r="K21" s="24">
        <f>-TRUNC(U$3*T$3*(Q$3-R$3*SIN((F21+K$9)*PI()/180)-SQRT(S$3^2-(O$3-P$3-R$3*COS((F21+K$9)*PI()/180))^2))/5)</f>
        <v>6332</v>
      </c>
      <c r="L21" s="24">
        <f>-TRUNC(U$3*T$3*(Q$3-R$3*SIN((G21+L$9)*PI()/180)-SQRT(S$3^2-(O$3-P$3-R$3*COS((G21+L$9)*PI()/180))^2))/5)</f>
        <v>-108882</v>
      </c>
      <c r="M21" s="25">
        <f>-TRUNC(K$3*J$3*(G$3-H$3*SIN((H21+M$9)*PI()/180)-SQRT(I$3^2-(E$3-F$3-H$3*COS((H21+M$9)*PI()/180))^2))/5)</f>
        <v>-150248</v>
      </c>
      <c r="N21" s="54">
        <f t="shared" si="2"/>
        <v>9.765</v>
      </c>
      <c r="O21" s="55">
        <f t="shared" ref="O21:R21" si="19">TRUNC(J21*$M$8)</f>
        <v>0</v>
      </c>
      <c r="P21" s="55">
        <f t="shared" si="19"/>
        <v>6015</v>
      </c>
      <c r="Q21" s="55">
        <f t="shared" si="19"/>
        <v>-103437</v>
      </c>
      <c r="R21" s="68">
        <f t="shared" si="19"/>
        <v>-142735</v>
      </c>
      <c r="S21" s="1"/>
      <c r="T21" s="1"/>
      <c r="U21" s="1"/>
      <c r="V21" s="1"/>
      <c r="W21" s="1"/>
    </row>
    <row r="22" spans="1:23">
      <c r="A22" s="1"/>
      <c r="B22" s="1"/>
      <c r="C22" s="1">
        <v>0.9</v>
      </c>
      <c r="D22" s="23">
        <f t="shared" si="4"/>
        <v>11.75</v>
      </c>
      <c r="E22" s="24">
        <f t="shared" ref="E22:H22" si="20">E18</f>
        <v>16</v>
      </c>
      <c r="F22" s="24">
        <f t="shared" si="20"/>
        <v>-18</v>
      </c>
      <c r="G22" s="24">
        <f t="shared" si="20"/>
        <v>28</v>
      </c>
      <c r="H22" s="25">
        <f t="shared" si="20"/>
        <v>34</v>
      </c>
      <c r="I22" s="53">
        <f t="shared" si="1"/>
        <v>10.575</v>
      </c>
      <c r="J22" s="24">
        <f>-TRUNC(K$3*J$3*(G$3-H$3*SIN((E22+J$9)*PI()/180)-SQRT(I$3^2-(E$3-F$3-H$3*COS((E22+J$9)*PI()/180))^2))/5)</f>
        <v>-18616</v>
      </c>
      <c r="K22" s="24">
        <f>-TRUNC(U$3*T$3*(Q$3-R$3*SIN((F22+K$9)*PI()/180)-SQRT(S$3^2-(O$3-P$3-R$3*COS((F22+K$9)*PI()/180))^2))/5)</f>
        <v>25046</v>
      </c>
      <c r="L22" s="24">
        <f>-TRUNC(U$3*T$3*(Q$3-R$3*SIN((G22+L$9)*PI()/180)-SQRT(S$3^2-(O$3-P$3-R$3*COS((G22+L$9)*PI()/180))^2))/5)</f>
        <v>-51299</v>
      </c>
      <c r="M22" s="25">
        <f>-TRUNC(K$3*J$3*(G$3-H$3*SIN((H22+M$9)*PI()/180)-SQRT(I$3^2-(E$3-F$3-H$3*COS((H22+M$9)*PI()/180))^2))/5)</f>
        <v>-53002</v>
      </c>
      <c r="N22" s="54">
        <f t="shared" si="2"/>
        <v>10.575</v>
      </c>
      <c r="O22" s="55">
        <f t="shared" ref="O22:R22" si="21">TRUNC(J22*$M$8)</f>
        <v>-17685</v>
      </c>
      <c r="P22" s="55">
        <f t="shared" si="21"/>
        <v>23793</v>
      </c>
      <c r="Q22" s="55">
        <f t="shared" si="21"/>
        <v>-48734</v>
      </c>
      <c r="R22" s="68">
        <f t="shared" si="21"/>
        <v>-50351</v>
      </c>
      <c r="S22" s="1"/>
      <c r="T22" s="1"/>
      <c r="U22" s="1"/>
      <c r="V22" s="1"/>
      <c r="W22" s="1"/>
    </row>
    <row r="23" spans="1:23">
      <c r="A23" s="1"/>
      <c r="B23" s="1"/>
      <c r="C23" s="27">
        <v>0.8</v>
      </c>
      <c r="D23" s="28">
        <f t="shared" si="4"/>
        <v>12.55</v>
      </c>
      <c r="E23" s="26">
        <v>55</v>
      </c>
      <c r="F23" s="26">
        <v>36</v>
      </c>
      <c r="G23" s="24">
        <f>F17</f>
        <v>-4</v>
      </c>
      <c r="H23" s="25">
        <f>E17</f>
        <v>0</v>
      </c>
      <c r="I23" s="53">
        <f t="shared" si="1"/>
        <v>11.295</v>
      </c>
      <c r="J23" s="24">
        <f>-TRUNC(K$3*J$3*(G$3-H$3*SIN((E23+J$9)*PI()/180)-SQRT(I$3^2-(E$3-F$3-H$3*COS((E23+J$9)*PI()/180))^2))/5)</f>
        <v>-102298</v>
      </c>
      <c r="K23" s="24">
        <f>-TRUNC(U$3*T$3*(Q$3-R$3*SIN((F23+K$9)*PI()/180)-SQRT(S$3^2-(O$3-P$3-R$3*COS((F23+K$9)*PI()/180))^2))/5)</f>
        <v>-66903</v>
      </c>
      <c r="L23" s="24">
        <f>-TRUNC(U$3*T$3*(Q$3-R$3*SIN((G23+L$9)*PI()/180)-SQRT(S$3^2-(O$3-P$3-R$3*COS((G23+L$9)*PI()/180))^2))/5)</f>
        <v>6332</v>
      </c>
      <c r="M23" s="25">
        <f>-TRUNC(K$3*J$3*(G$3-H$3*SIN((H23+M$9)*PI()/180)-SQRT(I$3^2-(E$3-F$3-H$3*COS((H23+M$9)*PI()/180))^2))/5)</f>
        <v>-1</v>
      </c>
      <c r="N23" s="54">
        <f t="shared" si="2"/>
        <v>11.295</v>
      </c>
      <c r="O23" s="55">
        <f t="shared" ref="O23:R23" si="22">TRUNC(J23*$M$8)</f>
        <v>-97183</v>
      </c>
      <c r="P23" s="55">
        <f t="shared" si="22"/>
        <v>-63557</v>
      </c>
      <c r="Q23" s="55">
        <f t="shared" si="22"/>
        <v>6015</v>
      </c>
      <c r="R23" s="68">
        <f t="shared" si="22"/>
        <v>0</v>
      </c>
      <c r="S23" s="1"/>
      <c r="T23" s="1"/>
      <c r="U23" s="1"/>
      <c r="V23" s="1"/>
      <c r="W23" s="1"/>
    </row>
    <row r="24" ht="14.25" spans="1:23">
      <c r="A24" s="1"/>
      <c r="B24" s="1"/>
      <c r="C24" s="27">
        <v>1</v>
      </c>
      <c r="D24" s="29">
        <f t="shared" si="4"/>
        <v>13.55</v>
      </c>
      <c r="E24" s="30">
        <v>0</v>
      </c>
      <c r="F24" s="30">
        <v>0</v>
      </c>
      <c r="G24" s="30">
        <v>0</v>
      </c>
      <c r="H24" s="31">
        <v>0</v>
      </c>
      <c r="I24" s="53">
        <f t="shared" si="1"/>
        <v>12.195</v>
      </c>
      <c r="J24" s="24">
        <f>-TRUNC(K$3*J$3*(G$3-H$3*SIN((E24+J$9)*PI()/180)-SQRT(I$3^2-(E$3-F$3-H$3*COS((E24+J$9)*PI()/180))^2))/5)</f>
        <v>-1</v>
      </c>
      <c r="K24" s="24">
        <f>-TRUNC(U$3*T$3*(Q$3-R$3*SIN((F24+K$9)*PI()/180)-SQRT(S$3^2-(O$3-P$3-R$3*COS((F24+K$9)*PI()/180))^2))/5)</f>
        <v>-2</v>
      </c>
      <c r="L24" s="24">
        <f>-TRUNC(U$3*T$3*(Q$3-R$3*SIN((G24+L$9)*PI()/180)-SQRT(S$3^2-(O$3-P$3-R$3*COS((G24+L$9)*PI()/180))^2))/5)</f>
        <v>-2</v>
      </c>
      <c r="M24" s="25">
        <f>-TRUNC(K$3*J$3*(G$3-H$3*SIN((H24+M$9)*PI()/180)-SQRT(I$3^2-(E$3-F$3-H$3*COS((H24+M$9)*PI()/180))^2))/5)</f>
        <v>-1</v>
      </c>
      <c r="N24" s="56">
        <f t="shared" si="2"/>
        <v>12.195</v>
      </c>
      <c r="O24" s="57">
        <f t="shared" ref="O24:R24" si="23">TRUNC(J24*$M$8)</f>
        <v>0</v>
      </c>
      <c r="P24" s="57">
        <f t="shared" si="23"/>
        <v>-1</v>
      </c>
      <c r="Q24" s="57">
        <f t="shared" si="23"/>
        <v>-1</v>
      </c>
      <c r="R24" s="69">
        <f t="shared" si="23"/>
        <v>0</v>
      </c>
      <c r="S24" s="1"/>
      <c r="T24" s="1"/>
      <c r="U24" s="1"/>
      <c r="V24" s="1"/>
      <c r="W24" s="1"/>
    </row>
    <row r="25" spans="1:40">
      <c r="A25">
        <v>2.97</v>
      </c>
      <c r="B25">
        <v>-1.27088414634146</v>
      </c>
      <c r="C25">
        <v>-2.90945121951219</v>
      </c>
      <c r="D25" s="28">
        <v>0</v>
      </c>
      <c r="E25" s="32">
        <f>-E168*180/PI()*RStart30!$B$23</f>
        <v>31.5362486116051</v>
      </c>
      <c r="F25" s="32">
        <f>F168*180/PI()*RStart30!$B$23</f>
        <v>5.12277594028949</v>
      </c>
      <c r="G25" s="32">
        <f>G168*180/PI()*RStart30!$B$23</f>
        <v>26.4247032743538</v>
      </c>
      <c r="H25" s="32">
        <f>-H168*180/PI()*RStart30!$B$23</f>
        <v>21.358197805603</v>
      </c>
      <c r="I25" s="58">
        <f t="shared" ref="I25:I88" si="24">D25</f>
        <v>0</v>
      </c>
      <c r="J25" s="24">
        <f>-TRUNC(K$3*J$3*(G$3-H$3*SIN((E25+J$9)*PI()/180)-SQRT(I$3^2-(E$3-F$3-H$3*COS((E25+J$9)*PI()/180))^2))/5)</f>
        <v>-47693</v>
      </c>
      <c r="K25" s="24">
        <f>-TRUNC(U$3*T$3*(Q$3-R$3*SIN((F25+K$9)*PI()/180)-SQRT(S$3^2-(O$3-P$3-R$3*COS((F25+K$9)*PI()/180))^2))/5)</f>
        <v>-8610</v>
      </c>
      <c r="L25" s="24">
        <f>-TRUNC(U$3*T$3*(Q$3-R$3*SIN((G25+L$9)*PI()/180)-SQRT(S$3^2-(O$3-P$3-R$3*COS((G25+L$9)*PI()/180))^2))/5)</f>
        <v>-48237</v>
      </c>
      <c r="M25" s="25">
        <f>-TRUNC(K$3*J$3*(G$3-H$3*SIN((H25+M$9)*PI()/180)-SQRT(I$3^2-(E$3-F$3-H$3*COS((H25+M$9)*PI()/180))^2))/5)</f>
        <v>-27647</v>
      </c>
      <c r="N25" s="59">
        <f t="shared" si="2"/>
        <v>0</v>
      </c>
      <c r="O25" s="60">
        <v>0</v>
      </c>
      <c r="P25" s="60">
        <v>0</v>
      </c>
      <c r="Q25" s="60">
        <v>0</v>
      </c>
      <c r="R25" s="60">
        <v>0</v>
      </c>
      <c r="S25" s="1"/>
      <c r="T25" s="1">
        <f>RStart30!$T$25</f>
        <v>0.04</v>
      </c>
      <c r="U25" s="70"/>
      <c r="V25" s="1" t="e">
        <f>(O25-#REF!)/$T$25</f>
        <v>#REF!</v>
      </c>
      <c r="W25" s="1" t="e">
        <f>(P25-#REF!)/$T$25</f>
        <v>#REF!</v>
      </c>
      <c r="X25" s="1" t="e">
        <f>(Q25-#REF!)/$T$25</f>
        <v>#REF!</v>
      </c>
      <c r="Y25" s="1" t="e">
        <f>(R25-#REF!)/$T$25</f>
        <v>#REF!</v>
      </c>
      <c r="AA25" t="e">
        <f t="shared" ref="AA25:AD25" si="25">V25-V26</f>
        <v>#REF!</v>
      </c>
      <c r="AB25" t="e">
        <f t="shared" si="25"/>
        <v>#REF!</v>
      </c>
      <c r="AC25" t="e">
        <f t="shared" si="25"/>
        <v>#REF!</v>
      </c>
      <c r="AD25" t="e">
        <f t="shared" si="25"/>
        <v>#REF!</v>
      </c>
      <c r="AF25" t="e">
        <f t="shared" ref="AF25:AI25" si="26">AA25-AA26</f>
        <v>#REF!</v>
      </c>
      <c r="AG25" t="e">
        <f t="shared" si="26"/>
        <v>#REF!</v>
      </c>
      <c r="AH25" t="e">
        <f t="shared" si="26"/>
        <v>#REF!</v>
      </c>
      <c r="AI25" t="e">
        <f t="shared" si="26"/>
        <v>#REF!</v>
      </c>
      <c r="AK25" t="e">
        <f t="shared" ref="AK25:AN25" si="27">AF25-AF26</f>
        <v>#REF!</v>
      </c>
      <c r="AL25" t="e">
        <f t="shared" si="27"/>
        <v>#REF!</v>
      </c>
      <c r="AM25" t="e">
        <f t="shared" si="27"/>
        <v>#REF!</v>
      </c>
      <c r="AN25" t="e">
        <f t="shared" si="27"/>
        <v>#REF!</v>
      </c>
    </row>
    <row r="26" spans="1:40">
      <c r="A26">
        <v>2.985</v>
      </c>
      <c r="B26">
        <v>-1.27957317073171</v>
      </c>
      <c r="C26">
        <v>-2.92682926829268</v>
      </c>
      <c r="D26" s="28">
        <f t="shared" ref="D26:D89" si="28">D25+T25</f>
        <v>0.04</v>
      </c>
      <c r="E26" s="32">
        <f>-E169*180/PI()*RStart30!$B$23</f>
        <v>31.3621105229593</v>
      </c>
      <c r="F26" s="32">
        <f>F169*180/PI()*RStart30!$B$23</f>
        <v>4.90389987460533</v>
      </c>
      <c r="G26" s="32">
        <f>G169*180/PI()*RStart30!$B$23</f>
        <v>26.4852637100877</v>
      </c>
      <c r="H26" s="32">
        <f>-H169*180/PI()*RStart30!$B$23</f>
        <v>21.7322423013645</v>
      </c>
      <c r="I26" s="58">
        <f t="shared" si="24"/>
        <v>0.04</v>
      </c>
      <c r="J26" s="24">
        <f>-TRUNC(K$3*J$3*(G$3-H$3*SIN((E26+J$9)*PI()/180)-SQRT(I$3^2-(E$3-F$3-H$3*COS((E26+J$9)*PI()/180))^2))/5)</f>
        <v>-47323</v>
      </c>
      <c r="K26" s="24">
        <f>-TRUNC(U$3*T$3*(Q$3-R$3*SIN((F26+K$9)*PI()/180)-SQRT(S$3^2-(O$3-P$3-R$3*COS((F26+K$9)*PI()/180))^2))/5)</f>
        <v>-8232</v>
      </c>
      <c r="L26" s="24">
        <f>-TRUNC(U$3*T$3*(Q$3-R$3*SIN((G26+L$9)*PI()/180)-SQRT(S$3^2-(O$3-P$3-R$3*COS((G26+L$9)*PI()/180))^2))/5)</f>
        <v>-48354</v>
      </c>
      <c r="M26" s="25">
        <f>-TRUNC(K$3*J$3*(G$3-H$3*SIN((H26+M$9)*PI()/180)-SQRT(I$3^2-(E$3-F$3-H$3*COS((H26+M$9)*PI()/180))^2))/5)</f>
        <v>-28321</v>
      </c>
      <c r="N26" s="59">
        <f t="shared" si="2"/>
        <v>0.04</v>
      </c>
      <c r="O26" s="60">
        <f t="shared" ref="O26:O89" si="29">(J26-J25)/(I26-I25)</f>
        <v>9250</v>
      </c>
      <c r="P26" s="60">
        <f t="shared" ref="P26:P89" si="30">(K26-K25)/(D26-D25)</f>
        <v>9450</v>
      </c>
      <c r="Q26" s="60">
        <f t="shared" ref="Q26:Q89" si="31">(L26-L25)/(I26-I25)</f>
        <v>-2925</v>
      </c>
      <c r="R26" s="60">
        <f t="shared" ref="R26:R89" si="32">(M26-M25)/(I26-I25)</f>
        <v>-16850</v>
      </c>
      <c r="S26" s="1"/>
      <c r="T26" s="1">
        <f>RStart30!$T$25</f>
        <v>0.04</v>
      </c>
      <c r="U26" s="70"/>
      <c r="V26" s="1">
        <f t="shared" ref="V26:Y26" si="33">(O26-O25)/$T$25</f>
        <v>231250</v>
      </c>
      <c r="W26" s="1">
        <f t="shared" si="33"/>
        <v>236250</v>
      </c>
      <c r="X26" s="1">
        <f t="shared" si="33"/>
        <v>-73125</v>
      </c>
      <c r="Y26" s="1">
        <f t="shared" si="33"/>
        <v>-421250</v>
      </c>
      <c r="AA26">
        <f t="shared" ref="AA26:AD26" si="34">V26-V27</f>
        <v>224375</v>
      </c>
      <c r="AB26">
        <f t="shared" si="34"/>
        <v>222500</v>
      </c>
      <c r="AC26">
        <f t="shared" si="34"/>
        <v>-80625</v>
      </c>
      <c r="AD26">
        <f t="shared" si="34"/>
        <v>-411250</v>
      </c>
      <c r="AF26">
        <f t="shared" ref="AF26:AI26" si="35">AA26-AA27</f>
        <v>231875</v>
      </c>
      <c r="AG26">
        <f t="shared" si="35"/>
        <v>233750</v>
      </c>
      <c r="AH26">
        <f t="shared" si="35"/>
        <v>-72500</v>
      </c>
      <c r="AI26">
        <f t="shared" si="35"/>
        <v>-419375</v>
      </c>
      <c r="AK26">
        <f t="shared" ref="AK26:AN26" si="36">AF26-AF27</f>
        <v>234375</v>
      </c>
      <c r="AL26">
        <f t="shared" si="36"/>
        <v>234375</v>
      </c>
      <c r="AM26">
        <f t="shared" si="36"/>
        <v>-70625</v>
      </c>
      <c r="AN26">
        <f t="shared" si="36"/>
        <v>-424375</v>
      </c>
    </row>
    <row r="27" spans="1:40">
      <c r="A27">
        <v>3</v>
      </c>
      <c r="B27">
        <v>-1.29512195121951</v>
      </c>
      <c r="C27">
        <v>-2.94009146341463</v>
      </c>
      <c r="D27" s="28">
        <f t="shared" si="28"/>
        <v>0.08</v>
      </c>
      <c r="E27" s="32">
        <f>-E170*180/PI()*RStart30!$B$23</f>
        <v>31.1820477642329</v>
      </c>
      <c r="F27" s="32">
        <f>F170*180/PI()*RStart30!$B$23</f>
        <v>4.67192037873808</v>
      </c>
      <c r="G27" s="32">
        <f>G170*180/PI()*RStart30!$B$23</f>
        <v>26.5390414714429</v>
      </c>
      <c r="H27" s="32">
        <f>-H170*180/PI()*RStart30!$B$23</f>
        <v>22.112714696038</v>
      </c>
      <c r="I27" s="58">
        <f t="shared" si="24"/>
        <v>0.08</v>
      </c>
      <c r="J27" s="24">
        <f>-TRUNC(K$3*J$3*(G$3-H$3*SIN((E27+J$9)*PI()/180)-SQRT(I$3^2-(E$3-F$3-H$3*COS((E27+J$9)*PI()/180))^2))/5)</f>
        <v>-46942</v>
      </c>
      <c r="K27" s="24">
        <f>-TRUNC(U$3*T$3*(Q$3-R$3*SIN((F27+K$9)*PI()/180)-SQRT(S$3^2-(O$3-P$3-R$3*COS((F27+K$9)*PI()/180))^2))/5)</f>
        <v>-7832</v>
      </c>
      <c r="L27" s="24">
        <f>-TRUNC(U$3*T$3*(Q$3-R$3*SIN((G27+L$9)*PI()/180)-SQRT(S$3^2-(O$3-P$3-R$3*COS((G27+L$9)*PI()/180))^2))/5)</f>
        <v>-48459</v>
      </c>
      <c r="M27" s="25">
        <f>-TRUNC(K$3*J$3*(G$3-H$3*SIN((H27+M$9)*PI()/180)-SQRT(I$3^2-(E$3-F$3-H$3*COS((H27+M$9)*PI()/180))^2))/5)</f>
        <v>-29011</v>
      </c>
      <c r="N27" s="59">
        <f t="shared" si="2"/>
        <v>0.08</v>
      </c>
      <c r="O27" s="60">
        <f t="shared" si="29"/>
        <v>9525</v>
      </c>
      <c r="P27" s="60">
        <f t="shared" si="30"/>
        <v>10000</v>
      </c>
      <c r="Q27" s="60">
        <f t="shared" si="31"/>
        <v>-2625</v>
      </c>
      <c r="R27" s="60">
        <f t="shared" si="32"/>
        <v>-17250</v>
      </c>
      <c r="S27" s="1"/>
      <c r="T27" s="1">
        <f>RStart30!$T$25</f>
        <v>0.04</v>
      </c>
      <c r="U27" s="70"/>
      <c r="V27" s="1">
        <f t="shared" ref="V27:Y27" si="37">(O27-O26)/$T$25</f>
        <v>6875</v>
      </c>
      <c r="W27" s="1">
        <f t="shared" si="37"/>
        <v>13750</v>
      </c>
      <c r="X27" s="1">
        <f t="shared" si="37"/>
        <v>7500</v>
      </c>
      <c r="Y27" s="1">
        <f t="shared" si="37"/>
        <v>-10000</v>
      </c>
      <c r="AA27">
        <f t="shared" ref="AA27:AD27" si="38">V27-V28</f>
        <v>-7500.00000000005</v>
      </c>
      <c r="AB27">
        <f t="shared" si="38"/>
        <v>-11250</v>
      </c>
      <c r="AC27">
        <f t="shared" si="38"/>
        <v>-8124.99999999999</v>
      </c>
      <c r="AD27">
        <f t="shared" si="38"/>
        <v>8125.00000000009</v>
      </c>
      <c r="AF27">
        <f t="shared" ref="AF27:AI27" si="39">AA27-AA28</f>
        <v>-2500.00000000018</v>
      </c>
      <c r="AG27">
        <f t="shared" si="39"/>
        <v>-625.000000000182</v>
      </c>
      <c r="AH27">
        <f t="shared" si="39"/>
        <v>-1874.99999999998</v>
      </c>
      <c r="AI27">
        <f t="shared" si="39"/>
        <v>5000.00000000036</v>
      </c>
      <c r="AK27">
        <f t="shared" ref="AK27:AN27" si="40">AF27-AF28</f>
        <v>-3750.00000000041</v>
      </c>
      <c r="AL27">
        <f t="shared" si="40"/>
        <v>1874.99999999963</v>
      </c>
      <c r="AM27">
        <f t="shared" si="40"/>
        <v>625.000000000056</v>
      </c>
      <c r="AN27">
        <f t="shared" si="40"/>
        <v>7500.00000000082</v>
      </c>
    </row>
    <row r="28" spans="1:40">
      <c r="A28">
        <v>3.015</v>
      </c>
      <c r="B28">
        <v>-1.31432926829268</v>
      </c>
      <c r="C28">
        <v>-2.95015243902439</v>
      </c>
      <c r="D28" s="28">
        <f t="shared" si="28"/>
        <v>0.12</v>
      </c>
      <c r="E28" s="32">
        <f>-E171*180/PI()*RStart30!$B$23</f>
        <v>30.9908404607291</v>
      </c>
      <c r="F28" s="32">
        <f>F171*180/PI()*RStart30!$B$23</f>
        <v>4.41555333539155</v>
      </c>
      <c r="G28" s="32">
        <f>G171*180/PI()*RStart30!$B$23</f>
        <v>26.5801737104849</v>
      </c>
      <c r="H28" s="32">
        <f>-H171*180/PI()*RStart30!$B$23</f>
        <v>22.5050000480526</v>
      </c>
      <c r="I28" s="58">
        <f t="shared" si="24"/>
        <v>0.12</v>
      </c>
      <c r="J28" s="24">
        <f>-TRUNC(K$3*J$3*(G$3-H$3*SIN((E28+J$9)*PI()/180)-SQRT(I$3^2-(E$3-F$3-H$3*COS((E28+J$9)*PI()/180))^2))/5)</f>
        <v>-46538</v>
      </c>
      <c r="K28" s="24">
        <f>-TRUNC(U$3*T$3*(Q$3-R$3*SIN((F28+K$9)*PI()/180)-SQRT(S$3^2-(O$3-P$3-R$3*COS((F28+K$9)*PI()/180))^2))/5)</f>
        <v>-7392</v>
      </c>
      <c r="L28" s="24">
        <f>-TRUNC(U$3*T$3*(Q$3-R$3*SIN((G28+L$9)*PI()/180)-SQRT(S$3^2-(O$3-P$3-R$3*COS((G28+L$9)*PI()/180))^2))/5)</f>
        <v>-48539</v>
      </c>
      <c r="M28" s="25">
        <f>-TRUNC(K$3*J$3*(G$3-H$3*SIN((H28+M$9)*PI()/180)-SQRT(I$3^2-(E$3-F$3-H$3*COS((H28+M$9)*PI()/180))^2))/5)</f>
        <v>-29730</v>
      </c>
      <c r="N28" s="59">
        <f t="shared" si="2"/>
        <v>0.12</v>
      </c>
      <c r="O28" s="60">
        <f t="shared" si="29"/>
        <v>10100</v>
      </c>
      <c r="P28" s="60">
        <f t="shared" si="30"/>
        <v>11000</v>
      </c>
      <c r="Q28" s="60">
        <f t="shared" si="31"/>
        <v>-2000</v>
      </c>
      <c r="R28" s="60">
        <f t="shared" si="32"/>
        <v>-17975</v>
      </c>
      <c r="S28" s="1"/>
      <c r="T28" s="1">
        <f>RStart30!$T$25</f>
        <v>0.04</v>
      </c>
      <c r="U28" s="70"/>
      <c r="V28" s="1">
        <f t="shared" ref="V28:Y28" si="41">(O28-O27)/$T$25</f>
        <v>14375</v>
      </c>
      <c r="W28" s="1">
        <f t="shared" si="41"/>
        <v>25000</v>
      </c>
      <c r="X28" s="1">
        <f t="shared" si="41"/>
        <v>15625</v>
      </c>
      <c r="Y28" s="1">
        <f t="shared" si="41"/>
        <v>-18125.0000000001</v>
      </c>
      <c r="AA28">
        <f t="shared" ref="AA28:AD28" si="42">V28-V29</f>
        <v>-4999.99999999986</v>
      </c>
      <c r="AB28">
        <f t="shared" si="42"/>
        <v>-10624.9999999999</v>
      </c>
      <c r="AC28">
        <f t="shared" si="42"/>
        <v>-6250.00000000002</v>
      </c>
      <c r="AD28">
        <f t="shared" si="42"/>
        <v>3124.99999999973</v>
      </c>
      <c r="AF28">
        <f t="shared" ref="AF28:AI28" si="43">AA28-AA29</f>
        <v>1250.00000000023</v>
      </c>
      <c r="AG28">
        <f t="shared" si="43"/>
        <v>-2499.99999999981</v>
      </c>
      <c r="AH28">
        <f t="shared" si="43"/>
        <v>-2500.00000000003</v>
      </c>
      <c r="AI28">
        <f t="shared" si="43"/>
        <v>-2500.00000000045</v>
      </c>
      <c r="AK28">
        <f t="shared" ref="AK28:AN28" si="44">AF28-AF29</f>
        <v>5000.00000000032</v>
      </c>
      <c r="AL28">
        <f t="shared" si="44"/>
        <v>1250.0000000002</v>
      </c>
      <c r="AM28">
        <f t="shared" si="44"/>
        <v>-3125.00000000005</v>
      </c>
      <c r="AN28">
        <f t="shared" si="44"/>
        <v>-5000.00000000064</v>
      </c>
    </row>
    <row r="29" spans="1:40">
      <c r="A29">
        <v>3.03</v>
      </c>
      <c r="B29">
        <v>-1.33170731707317</v>
      </c>
      <c r="C29">
        <v>-2.95792682926829</v>
      </c>
      <c r="D29" s="28">
        <f t="shared" si="28"/>
        <v>0.16</v>
      </c>
      <c r="E29" s="32">
        <f>-E172*180/PI()*RStart30!$B$23</f>
        <v>30.7840043009687</v>
      </c>
      <c r="F29" s="32">
        <f>F172*180/PI()*RStart30!$B$23</f>
        <v>4.12540510151456</v>
      </c>
      <c r="G29" s="32">
        <f>G172*180/PI()*RStart30!$B$23</f>
        <v>26.603753673952</v>
      </c>
      <c r="H29" s="32">
        <f>-H172*180/PI()*RStart30!$B$23</f>
        <v>22.9134039060556</v>
      </c>
      <c r="I29" s="58">
        <f t="shared" si="24"/>
        <v>0.16</v>
      </c>
      <c r="J29" s="24">
        <f>-TRUNC(K$3*J$3*(G$3-H$3*SIN((E29+J$9)*PI()/180)-SQRT(I$3^2-(E$3-F$3-H$3*COS((E29+J$9)*PI()/180))^2))/5)</f>
        <v>-46103</v>
      </c>
      <c r="K29" s="24">
        <f>-TRUNC(U$3*T$3*(Q$3-R$3*SIN((F29+K$9)*PI()/180)-SQRT(S$3^2-(O$3-P$3-R$3*COS((F29+K$9)*PI()/180))^2))/5)</f>
        <v>-6895</v>
      </c>
      <c r="L29" s="24">
        <f>-TRUNC(U$3*T$3*(Q$3-R$3*SIN((G29+L$9)*PI()/180)-SQRT(S$3^2-(O$3-P$3-R$3*COS((G29+L$9)*PI()/180))^2))/5)</f>
        <v>-48584</v>
      </c>
      <c r="M29" s="25">
        <f>-TRUNC(K$3*J$3*(G$3-H$3*SIN((H29+M$9)*PI()/180)-SQRT(I$3^2-(E$3-F$3-H$3*COS((H29+M$9)*PI()/180))^2))/5)</f>
        <v>-30483</v>
      </c>
      <c r="N29" s="59">
        <f t="shared" si="2"/>
        <v>0.16</v>
      </c>
      <c r="O29" s="60">
        <f t="shared" si="29"/>
        <v>10875</v>
      </c>
      <c r="P29" s="60">
        <f t="shared" si="30"/>
        <v>12425</v>
      </c>
      <c r="Q29" s="60">
        <f t="shared" si="31"/>
        <v>-1125</v>
      </c>
      <c r="R29" s="60">
        <f t="shared" si="32"/>
        <v>-18825</v>
      </c>
      <c r="S29" s="1"/>
      <c r="T29" s="1">
        <f>RStart30!$T$25</f>
        <v>0.04</v>
      </c>
      <c r="U29" s="70"/>
      <c r="V29" s="1">
        <f t="shared" ref="V29:Y29" si="45">(O29-O28)/$T$25</f>
        <v>19374.9999999999</v>
      </c>
      <c r="W29" s="1">
        <f t="shared" si="45"/>
        <v>35624.9999999999</v>
      </c>
      <c r="X29" s="1">
        <f t="shared" si="45"/>
        <v>21875</v>
      </c>
      <c r="Y29" s="1">
        <f t="shared" si="45"/>
        <v>-21249.9999999998</v>
      </c>
      <c r="AA29">
        <f t="shared" ref="AA29:AD29" si="46">V29-V30</f>
        <v>-6250.00000000009</v>
      </c>
      <c r="AB29">
        <f t="shared" si="46"/>
        <v>-8125.00000000005</v>
      </c>
      <c r="AC29">
        <f t="shared" si="46"/>
        <v>-3749.99999999998</v>
      </c>
      <c r="AD29">
        <f t="shared" si="46"/>
        <v>5625.00000000018</v>
      </c>
      <c r="AF29">
        <f t="shared" ref="AF29:AI29" si="47">AA29-AA30</f>
        <v>-3750.00000000009</v>
      </c>
      <c r="AG29">
        <f t="shared" si="47"/>
        <v>-3750.00000000001</v>
      </c>
      <c r="AH29">
        <f t="shared" si="47"/>
        <v>625.000000000018</v>
      </c>
      <c r="AI29">
        <f t="shared" si="47"/>
        <v>2500.00000000018</v>
      </c>
      <c r="AK29">
        <f t="shared" ref="AK29:AN29" si="48">AF29-AF30</f>
        <v>-4375.00000000004</v>
      </c>
      <c r="AL29">
        <f t="shared" si="48"/>
        <v>-4374.99999999996</v>
      </c>
      <c r="AM29">
        <f t="shared" si="48"/>
        <v>2500.00000000002</v>
      </c>
      <c r="AN29">
        <f t="shared" si="48"/>
        <v>625.000000000182</v>
      </c>
    </row>
    <row r="30" spans="1:40">
      <c r="A30">
        <v>3.045</v>
      </c>
      <c r="B30">
        <v>-1.34588414634146</v>
      </c>
      <c r="C30">
        <v>-2.96341463414634</v>
      </c>
      <c r="D30" s="28">
        <f t="shared" si="28"/>
        <v>0.2</v>
      </c>
      <c r="E30" s="32">
        <f>-E173*180/PI()*RStart30!$B$23</f>
        <v>30.5577535236161</v>
      </c>
      <c r="F30" s="32">
        <f>F173*180/PI()*RStart30!$B$23</f>
        <v>3.79386891753162</v>
      </c>
      <c r="G30" s="32">
        <f>G173*180/PI()*RStart30!$B$23</f>
        <v>26.6057790797578</v>
      </c>
      <c r="H30" s="32">
        <f>-H173*180/PI()*RStart30!$B$23</f>
        <v>23.3412160791151</v>
      </c>
      <c r="I30" s="58">
        <f t="shared" si="24"/>
        <v>0.2</v>
      </c>
      <c r="J30" s="24">
        <f>-TRUNC(K$3*J$3*(G$3-H$3*SIN((E30+J$9)*PI()/180)-SQRT(I$3^2-(E$3-F$3-H$3*COS((E30+J$9)*PI()/180))^2))/5)</f>
        <v>-45627</v>
      </c>
      <c r="K30" s="24">
        <f>-TRUNC(U$3*T$3*(Q$3-R$3*SIN((F30+K$9)*PI()/180)-SQRT(S$3^2-(O$3-P$3-R$3*COS((F30+K$9)*PI()/180))^2))/5)</f>
        <v>-6328</v>
      </c>
      <c r="L30" s="24">
        <f>-TRUNC(U$3*T$3*(Q$3-R$3*SIN((G30+L$9)*PI()/180)-SQRT(S$3^2-(O$3-P$3-R$3*COS((G30+L$9)*PI()/180))^2))/5)</f>
        <v>-48588</v>
      </c>
      <c r="M30" s="25">
        <f>-TRUNC(K$3*J$3*(G$3-H$3*SIN((H30+M$9)*PI()/180)-SQRT(I$3^2-(E$3-F$3-H$3*COS((H30+M$9)*PI()/180))^2))/5)</f>
        <v>-31279</v>
      </c>
      <c r="N30" s="59">
        <f t="shared" si="2"/>
        <v>0.2</v>
      </c>
      <c r="O30" s="60">
        <f t="shared" si="29"/>
        <v>11900</v>
      </c>
      <c r="P30" s="60">
        <f t="shared" si="30"/>
        <v>14175</v>
      </c>
      <c r="Q30" s="60">
        <f t="shared" si="31"/>
        <v>-100</v>
      </c>
      <c r="R30" s="60">
        <f t="shared" si="32"/>
        <v>-19900</v>
      </c>
      <c r="S30" s="1"/>
      <c r="T30" s="1">
        <f>RStart30!$T$25</f>
        <v>0.04</v>
      </c>
      <c r="U30" s="70"/>
      <c r="V30" s="1">
        <f t="shared" ref="V30:Y30" si="49">(O30-O29)/$T$25</f>
        <v>25625</v>
      </c>
      <c r="W30" s="1">
        <f t="shared" si="49"/>
        <v>43750</v>
      </c>
      <c r="X30" s="1">
        <f t="shared" si="49"/>
        <v>25625</v>
      </c>
      <c r="Y30" s="1">
        <f t="shared" si="49"/>
        <v>-26875</v>
      </c>
      <c r="AA30">
        <f t="shared" ref="AA30:AD30" si="50">V30-V31</f>
        <v>-2500</v>
      </c>
      <c r="AB30">
        <f t="shared" si="50"/>
        <v>-4375.00000000004</v>
      </c>
      <c r="AC30">
        <f t="shared" si="50"/>
        <v>-4375</v>
      </c>
      <c r="AD30">
        <f t="shared" si="50"/>
        <v>3125</v>
      </c>
      <c r="AF30">
        <f t="shared" ref="AF30:AI30" si="51">AA30-AA31</f>
        <v>624.999999999953</v>
      </c>
      <c r="AG30">
        <f t="shared" si="51"/>
        <v>624.999999999956</v>
      </c>
      <c r="AH30">
        <f t="shared" si="51"/>
        <v>-1875</v>
      </c>
      <c r="AI30">
        <f t="shared" si="51"/>
        <v>1875</v>
      </c>
      <c r="AK30">
        <f t="shared" ref="AK30:AN30" si="52">AF30-AF31</f>
        <v>1249.99999999959</v>
      </c>
      <c r="AL30">
        <f t="shared" si="52"/>
        <v>3749.99999999959</v>
      </c>
      <c r="AM30">
        <f t="shared" si="52"/>
        <v>-1875.00000000007</v>
      </c>
      <c r="AN30">
        <f t="shared" si="52"/>
        <v>3750.00000000036</v>
      </c>
    </row>
    <row r="31" spans="1:40">
      <c r="A31">
        <v>3.06</v>
      </c>
      <c r="B31">
        <v>-1.35731707317073</v>
      </c>
      <c r="C31">
        <v>-2.96570121951219</v>
      </c>
      <c r="D31" s="28">
        <f t="shared" si="28"/>
        <v>0.24</v>
      </c>
      <c r="E31" s="32">
        <f>-E174*180/PI()*RStart30!$B$23</f>
        <v>30.3089647065469</v>
      </c>
      <c r="F31" s="32">
        <f>F174*180/PI()*RStart30!$B$23</f>
        <v>3.41502080091153</v>
      </c>
      <c r="G31" s="32">
        <f>G174*180/PI()*RStart30!$B$23</f>
        <v>26.5831003789025</v>
      </c>
      <c r="H31" s="32">
        <f>-H174*180/PI()*RStart30!$B$23</f>
        <v>23.7907746361057</v>
      </c>
      <c r="I31" s="58">
        <f t="shared" si="24"/>
        <v>0.24</v>
      </c>
      <c r="J31" s="24">
        <f>-TRUNC(K$3*J$3*(G$3-H$3*SIN((E31+J$9)*PI()/180)-SQRT(I$3^2-(E$3-F$3-H$3*COS((E31+J$9)*PI()/180))^2))/5)</f>
        <v>-45106</v>
      </c>
      <c r="K31" s="24">
        <f>-TRUNC(U$3*T$3*(Q$3-R$3*SIN((F31+K$9)*PI()/180)-SQRT(S$3^2-(O$3-P$3-R$3*COS((F31+K$9)*PI()/180))^2))/5)</f>
        <v>-5684</v>
      </c>
      <c r="L31" s="24">
        <f>-TRUNC(U$3*T$3*(Q$3-R$3*SIN((G31+L$9)*PI()/180)-SQRT(S$3^2-(O$3-P$3-R$3*COS((G31+L$9)*PI()/180))^2))/5)</f>
        <v>-48544</v>
      </c>
      <c r="M31" s="25">
        <f>-TRUNC(K$3*J$3*(G$3-H$3*SIN((H31+M$9)*PI()/180)-SQRT(I$3^2-(E$3-F$3-H$3*COS((H31+M$9)*PI()/180))^2))/5)</f>
        <v>-32123</v>
      </c>
      <c r="N31" s="59">
        <f t="shared" si="2"/>
        <v>0.24</v>
      </c>
      <c r="O31" s="60">
        <f t="shared" si="29"/>
        <v>13025</v>
      </c>
      <c r="P31" s="60">
        <f t="shared" si="30"/>
        <v>16100</v>
      </c>
      <c r="Q31" s="60">
        <f t="shared" si="31"/>
        <v>1100</v>
      </c>
      <c r="R31" s="60">
        <f t="shared" si="32"/>
        <v>-21100</v>
      </c>
      <c r="S31" s="1"/>
      <c r="T31" s="1">
        <f>RStart30!$T$25</f>
        <v>0.04</v>
      </c>
      <c r="U31" s="70"/>
      <c r="V31" s="1">
        <f t="shared" ref="V31:Y31" si="53">(O31-O30)/$T$25</f>
        <v>28125</v>
      </c>
      <c r="W31" s="1">
        <f t="shared" si="53"/>
        <v>48125</v>
      </c>
      <c r="X31" s="1">
        <f t="shared" si="53"/>
        <v>30000</v>
      </c>
      <c r="Y31" s="1">
        <f t="shared" si="53"/>
        <v>-30000</v>
      </c>
      <c r="AA31">
        <f t="shared" ref="AA31:AD31" si="54">V31-V32</f>
        <v>-3124.99999999995</v>
      </c>
      <c r="AB31">
        <f t="shared" si="54"/>
        <v>-5000</v>
      </c>
      <c r="AC31">
        <f t="shared" si="54"/>
        <v>-2500</v>
      </c>
      <c r="AD31">
        <f t="shared" si="54"/>
        <v>1250</v>
      </c>
      <c r="AF31">
        <f t="shared" ref="AF31:AI31" si="55">AA31-AA32</f>
        <v>-624.999999999636</v>
      </c>
      <c r="AG31">
        <f t="shared" si="55"/>
        <v>-3124.99999999964</v>
      </c>
      <c r="AH31">
        <f t="shared" si="55"/>
        <v>6.54836185276508e-11</v>
      </c>
      <c r="AI31">
        <f t="shared" si="55"/>
        <v>-1875.00000000036</v>
      </c>
      <c r="AK31">
        <f t="shared" ref="AK31:AN31" si="56">AF31-AF32</f>
        <v>9.49512468650937e-10</v>
      </c>
      <c r="AL31">
        <f t="shared" si="56"/>
        <v>-1874.99999999891</v>
      </c>
      <c r="AM31">
        <f t="shared" si="56"/>
        <v>1250.00000000017</v>
      </c>
      <c r="AN31">
        <f t="shared" si="56"/>
        <v>-5625.00000000109</v>
      </c>
    </row>
    <row r="32" spans="1:40">
      <c r="A32">
        <v>3.075</v>
      </c>
      <c r="B32">
        <v>-1.36280487804878</v>
      </c>
      <c r="C32">
        <v>-2.96432926829268</v>
      </c>
      <c r="D32" s="28">
        <f t="shared" si="28"/>
        <v>0.28</v>
      </c>
      <c r="E32" s="32">
        <f>-E175*180/PI()*RStart30!$B$23</f>
        <v>30.0351395818869</v>
      </c>
      <c r="F32" s="32">
        <f>F175*180/PI()*RStart30!$B$23</f>
        <v>2.98451641376427</v>
      </c>
      <c r="G32" s="32">
        <f>G175*180/PI()*RStart30!$B$23</f>
        <v>26.5333688454965</v>
      </c>
      <c r="H32" s="32">
        <f>-H175*180/PI()*RStart30!$B$23</f>
        <v>24.2635296186152</v>
      </c>
      <c r="I32" s="58">
        <f t="shared" si="24"/>
        <v>0.28</v>
      </c>
      <c r="J32" s="24">
        <f>-TRUNC(K$3*J$3*(G$3-H$3*SIN((E32+J$9)*PI()/180)-SQRT(I$3^2-(E$3-F$3-H$3*COS((E32+J$9)*PI()/180))^2))/5)</f>
        <v>-44535</v>
      </c>
      <c r="K32" s="24">
        <f>-TRUNC(U$3*T$3*(Q$3-R$3*SIN((F32+K$9)*PI()/180)-SQRT(S$3^2-(O$3-P$3-R$3*COS((F32+K$9)*PI()/180))^2))/5)</f>
        <v>-4955</v>
      </c>
      <c r="L32" s="24">
        <f>-TRUNC(U$3*T$3*(Q$3-R$3*SIN((G32+L$9)*PI()/180)-SQRT(S$3^2-(O$3-P$3-R$3*COS((G32+L$9)*PI()/180))^2))/5)</f>
        <v>-48448</v>
      </c>
      <c r="M32" s="25">
        <f>-TRUNC(K$3*J$3*(G$3-H$3*SIN((H32+M$9)*PI()/180)-SQRT(I$3^2-(E$3-F$3-H$3*COS((H32+M$9)*PI()/180))^2))/5)</f>
        <v>-33017</v>
      </c>
      <c r="N32" s="59">
        <f t="shared" si="2"/>
        <v>0.28</v>
      </c>
      <c r="O32" s="60">
        <f t="shared" si="29"/>
        <v>14275</v>
      </c>
      <c r="P32" s="60">
        <f t="shared" si="30"/>
        <v>18225</v>
      </c>
      <c r="Q32" s="60">
        <f t="shared" si="31"/>
        <v>2400</v>
      </c>
      <c r="R32" s="60">
        <f t="shared" si="32"/>
        <v>-22350</v>
      </c>
      <c r="S32" s="1"/>
      <c r="T32" s="1">
        <f>RStart30!$T$25</f>
        <v>0.04</v>
      </c>
      <c r="U32" s="70"/>
      <c r="V32" s="1">
        <f t="shared" ref="V32:Y32" si="57">(O32-O31)/$T$25</f>
        <v>31250</v>
      </c>
      <c r="W32" s="1">
        <f t="shared" si="57"/>
        <v>53125</v>
      </c>
      <c r="X32" s="1">
        <f t="shared" si="57"/>
        <v>32500</v>
      </c>
      <c r="Y32" s="1">
        <f t="shared" si="57"/>
        <v>-31250</v>
      </c>
      <c r="AA32">
        <f t="shared" ref="AA32:AD32" si="58">V32-V33</f>
        <v>-2500.00000000032</v>
      </c>
      <c r="AB32">
        <f t="shared" si="58"/>
        <v>-1875.00000000036</v>
      </c>
      <c r="AC32">
        <f t="shared" si="58"/>
        <v>-2500.00000000007</v>
      </c>
      <c r="AD32">
        <f t="shared" si="58"/>
        <v>3125.00000000036</v>
      </c>
      <c r="AF32">
        <f t="shared" ref="AF32:AI32" si="59">AA32-AA33</f>
        <v>-625.000000000586</v>
      </c>
      <c r="AG32">
        <f t="shared" si="59"/>
        <v>-1250.00000000073</v>
      </c>
      <c r="AH32">
        <f t="shared" si="59"/>
        <v>-1250.0000000001</v>
      </c>
      <c r="AI32">
        <f t="shared" si="59"/>
        <v>3750.00000000073</v>
      </c>
      <c r="AK32">
        <f t="shared" ref="AK32:AN32" si="60">AF32-AF33</f>
        <v>1874.99999999906</v>
      </c>
      <c r="AL32">
        <f t="shared" si="60"/>
        <v>-1.09139364212751e-9</v>
      </c>
      <c r="AM32">
        <f t="shared" si="60"/>
        <v>624.999999999862</v>
      </c>
      <c r="AN32">
        <f t="shared" si="60"/>
        <v>3750.00000000118</v>
      </c>
    </row>
    <row r="33" spans="1:40">
      <c r="A33">
        <v>3.09</v>
      </c>
      <c r="B33">
        <v>-1.35137195121951</v>
      </c>
      <c r="C33">
        <v>-2.96021341463415</v>
      </c>
      <c r="D33" s="28">
        <f t="shared" si="28"/>
        <v>0.32</v>
      </c>
      <c r="E33" s="32">
        <f>-E176*180/PI()*RStart30!$B$23</f>
        <v>29.7343685958967</v>
      </c>
      <c r="F33" s="32">
        <f>F176*180/PI()*RStart30!$B$23</f>
        <v>2.49948689911385</v>
      </c>
      <c r="G33" s="32">
        <f>G176*180/PI()*RStart30!$B$23</f>
        <v>26.4549848959674</v>
      </c>
      <c r="H33" s="32">
        <f>-H176*180/PI()*RStart30!$B$23</f>
        <v>24.760106983035</v>
      </c>
      <c r="I33" s="58">
        <f t="shared" si="24"/>
        <v>0.32</v>
      </c>
      <c r="J33" s="24">
        <f>-TRUNC(K$3*J$3*(G$3-H$3*SIN((E33+J$9)*PI()/180)-SQRT(I$3^2-(E$3-F$3-H$3*COS((E33+J$9)*PI()/180))^2))/5)</f>
        <v>-43910</v>
      </c>
      <c r="K33" s="24">
        <f>-TRUNC(U$3*T$3*(Q$3-R$3*SIN((F33+K$9)*PI()/180)-SQRT(S$3^2-(O$3-P$3-R$3*COS((F33+K$9)*PI()/180))^2))/5)</f>
        <v>-4138</v>
      </c>
      <c r="L33" s="24">
        <f>-TRUNC(U$3*T$3*(Q$3-R$3*SIN((G33+L$9)*PI()/180)-SQRT(S$3^2-(O$3-P$3-R$3*COS((G33+L$9)*PI()/180))^2))/5)</f>
        <v>-48296</v>
      </c>
      <c r="M33" s="25">
        <f>-TRUNC(K$3*J$3*(G$3-H$3*SIN((H33+M$9)*PI()/180)-SQRT(I$3^2-(E$3-F$3-H$3*COS((H33+M$9)*PI()/180))^2))/5)</f>
        <v>-33966</v>
      </c>
      <c r="N33" s="59">
        <f t="shared" si="2"/>
        <v>0.32</v>
      </c>
      <c r="O33" s="60">
        <f t="shared" si="29"/>
        <v>15625</v>
      </c>
      <c r="P33" s="60">
        <f t="shared" si="30"/>
        <v>20425</v>
      </c>
      <c r="Q33" s="60">
        <f t="shared" si="31"/>
        <v>3800</v>
      </c>
      <c r="R33" s="60">
        <f t="shared" si="32"/>
        <v>-23725</v>
      </c>
      <c r="S33" s="1"/>
      <c r="T33" s="1">
        <f>RStart30!$T$25</f>
        <v>0.04</v>
      </c>
      <c r="U33" s="70"/>
      <c r="V33" s="1">
        <f t="shared" ref="V33:Y33" si="61">(O33-O32)/$T$25</f>
        <v>33750.0000000003</v>
      </c>
      <c r="W33" s="1">
        <f t="shared" si="61"/>
        <v>55000.0000000004</v>
      </c>
      <c r="X33" s="1">
        <f t="shared" si="61"/>
        <v>35000.0000000001</v>
      </c>
      <c r="Y33" s="1">
        <f t="shared" si="61"/>
        <v>-34375.0000000004</v>
      </c>
      <c r="AA33">
        <f t="shared" ref="AA33:AD33" si="62">V33-V34</f>
        <v>-1874.99999999973</v>
      </c>
      <c r="AB33">
        <f t="shared" si="62"/>
        <v>-624.999999999636</v>
      </c>
      <c r="AC33">
        <f t="shared" si="62"/>
        <v>-1249.99999999996</v>
      </c>
      <c r="AD33">
        <f t="shared" si="62"/>
        <v>-625.000000000364</v>
      </c>
      <c r="AF33">
        <f t="shared" ref="AF33:AI33" si="63">AA33-AA34</f>
        <v>-2499.99999999964</v>
      </c>
      <c r="AG33">
        <f t="shared" si="63"/>
        <v>-1249.99999999964</v>
      </c>
      <c r="AH33">
        <f t="shared" si="63"/>
        <v>-1874.99999999996</v>
      </c>
      <c r="AI33">
        <f t="shared" si="63"/>
        <v>-4.51109372079372e-10</v>
      </c>
      <c r="AK33">
        <f t="shared" ref="AK33:AN33" si="64">AF33-AF34</f>
        <v>-3124.99999999947</v>
      </c>
      <c r="AL33">
        <f t="shared" si="64"/>
        <v>1250.00000000028</v>
      </c>
      <c r="AM33">
        <f t="shared" si="64"/>
        <v>-3124.99999999994</v>
      </c>
      <c r="AN33">
        <f t="shared" si="64"/>
        <v>624.999999999374</v>
      </c>
    </row>
    <row r="34" spans="1:40">
      <c r="A34">
        <v>3.105</v>
      </c>
      <c r="B34">
        <v>-1.32484756097561</v>
      </c>
      <c r="C34">
        <v>-2.95609756097561</v>
      </c>
      <c r="D34" s="28">
        <f t="shared" si="28"/>
        <v>0.36</v>
      </c>
      <c r="E34" s="32">
        <f>-E177*180/PI()*RStart30!$B$23</f>
        <v>29.4052939531932</v>
      </c>
      <c r="F34" s="32">
        <f>F177*180/PI()*RStart30!$B$23</f>
        <v>1.95843517553736</v>
      </c>
      <c r="G34" s="32">
        <f>G177*180/PI()*RStart30!$B$23</f>
        <v>26.3470462363794</v>
      </c>
      <c r="H34" s="32">
        <f>-H177*180/PI()*RStart30!$B$23</f>
        <v>25.2803723707619</v>
      </c>
      <c r="I34" s="58">
        <f t="shared" si="24"/>
        <v>0.36</v>
      </c>
      <c r="J34" s="24">
        <f>-TRUNC(K$3*J$3*(G$3-H$3*SIN((E34+J$9)*PI()/180)-SQRT(I$3^2-(E$3-F$3-H$3*COS((E34+J$9)*PI()/180))^2))/5)</f>
        <v>-43228</v>
      </c>
      <c r="K34" s="24">
        <f>-TRUNC(U$3*T$3*(Q$3-R$3*SIN((F34+K$9)*PI()/180)-SQRT(S$3^2-(O$3-P$3-R$3*COS((F34+K$9)*PI()/180))^2))/5)</f>
        <v>-3232</v>
      </c>
      <c r="L34" s="24">
        <f>-TRUNC(U$3*T$3*(Q$3-R$3*SIN((G34+L$9)*PI()/180)-SQRT(S$3^2-(O$3-P$3-R$3*COS((G34+L$9)*PI()/180))^2))/5)</f>
        <v>-48086</v>
      </c>
      <c r="M34" s="25">
        <f>-TRUNC(K$3*J$3*(G$3-H$3*SIN((H34+M$9)*PI()/180)-SQRT(I$3^2-(E$3-F$3-H$3*COS((H34+M$9)*PI()/180))^2))/5)</f>
        <v>-34969</v>
      </c>
      <c r="N34" s="59">
        <f t="shared" si="2"/>
        <v>0.36</v>
      </c>
      <c r="O34" s="60">
        <f t="shared" si="29"/>
        <v>17050</v>
      </c>
      <c r="P34" s="60">
        <f t="shared" si="30"/>
        <v>22650</v>
      </c>
      <c r="Q34" s="60">
        <f t="shared" si="31"/>
        <v>5250</v>
      </c>
      <c r="R34" s="60">
        <f t="shared" si="32"/>
        <v>-25075</v>
      </c>
      <c r="S34" s="1"/>
      <c r="T34" s="1">
        <f>RStart30!$T$25</f>
        <v>0.04</v>
      </c>
      <c r="U34" s="70"/>
      <c r="V34" s="1">
        <f t="shared" ref="V34:Y34" si="65">(O34-O33)/$T$25</f>
        <v>35625</v>
      </c>
      <c r="W34" s="1">
        <f t="shared" si="65"/>
        <v>55625</v>
      </c>
      <c r="X34" s="1">
        <f t="shared" si="65"/>
        <v>36250</v>
      </c>
      <c r="Y34" s="1">
        <f t="shared" si="65"/>
        <v>-33750</v>
      </c>
      <c r="AA34">
        <f t="shared" ref="AA34:AD34" si="66">V34-V35</f>
        <v>624.999999999913</v>
      </c>
      <c r="AB34">
        <f t="shared" si="66"/>
        <v>625</v>
      </c>
      <c r="AC34">
        <f t="shared" si="66"/>
        <v>625</v>
      </c>
      <c r="AD34">
        <f t="shared" si="66"/>
        <v>-624.999999999913</v>
      </c>
      <c r="AF34">
        <f t="shared" ref="AF34:AI34" si="67">AA34-AA35</f>
        <v>624.999999999825</v>
      </c>
      <c r="AG34">
        <f t="shared" si="67"/>
        <v>-2499.99999999991</v>
      </c>
      <c r="AH34">
        <f t="shared" si="67"/>
        <v>1249.99999999998</v>
      </c>
      <c r="AI34">
        <f t="shared" si="67"/>
        <v>-624.999999999825</v>
      </c>
      <c r="AK34">
        <f t="shared" ref="AK34:AN34" si="68">AF34-AF35</f>
        <v>624.999999999738</v>
      </c>
      <c r="AL34">
        <f t="shared" si="68"/>
        <v>-2499.99999999974</v>
      </c>
      <c r="AM34">
        <f t="shared" si="68"/>
        <v>3749.99999999991</v>
      </c>
      <c r="AN34">
        <f t="shared" si="68"/>
        <v>-3749.99999999974</v>
      </c>
    </row>
    <row r="35" spans="1:40">
      <c r="A35">
        <v>3.12</v>
      </c>
      <c r="B35">
        <v>-1.29192073170732</v>
      </c>
      <c r="C35">
        <v>-2.95060975609756</v>
      </c>
      <c r="D35" s="28">
        <f t="shared" si="28"/>
        <v>0.4</v>
      </c>
      <c r="E35" s="32">
        <f>-E178*180/PI()*RStart30!$B$23</f>
        <v>29.0470732339303</v>
      </c>
      <c r="F35" s="32">
        <f>F178*180/PI()*RStart30!$B$23</f>
        <v>1.36113263287454</v>
      </c>
      <c r="G35" s="32">
        <f>G178*180/PI()*RStart30!$B$23</f>
        <v>26.209296238936</v>
      </c>
      <c r="H35" s="32">
        <f>-H178*180/PI()*RStart30!$B$23</f>
        <v>25.8234951648805</v>
      </c>
      <c r="I35" s="58">
        <f t="shared" si="24"/>
        <v>0.4</v>
      </c>
      <c r="J35" s="24">
        <f>-TRUNC(K$3*J$3*(G$3-H$3*SIN((E35+J$9)*PI()/180)-SQRT(I$3^2-(E$3-F$3-H$3*COS((E35+J$9)*PI()/180))^2))/5)</f>
        <v>-42490</v>
      </c>
      <c r="K35" s="24">
        <f>-TRUNC(U$3*T$3*(Q$3-R$3*SIN((F35+K$9)*PI()/180)-SQRT(S$3^2-(O$3-P$3-R$3*COS((F35+K$9)*PI()/180))^2))/5)</f>
        <v>-2238</v>
      </c>
      <c r="L35" s="24">
        <f>-TRUNC(U$3*T$3*(Q$3-R$3*SIN((G35+L$9)*PI()/180)-SQRT(S$3^2-(O$3-P$3-R$3*COS((G35+L$9)*PI()/180))^2))/5)</f>
        <v>-47819</v>
      </c>
      <c r="M35" s="25">
        <f>-TRUNC(K$3*J$3*(G$3-H$3*SIN((H35+M$9)*PI()/180)-SQRT(I$3^2-(E$3-F$3-H$3*COS((H35+M$9)*PI()/180))^2))/5)</f>
        <v>-36025</v>
      </c>
      <c r="N35" s="59">
        <f t="shared" si="2"/>
        <v>0.4</v>
      </c>
      <c r="O35" s="60">
        <f t="shared" si="29"/>
        <v>18450</v>
      </c>
      <c r="P35" s="60">
        <f t="shared" si="30"/>
        <v>24850</v>
      </c>
      <c r="Q35" s="60">
        <f t="shared" si="31"/>
        <v>6675</v>
      </c>
      <c r="R35" s="60">
        <f t="shared" si="32"/>
        <v>-26400</v>
      </c>
      <c r="S35" s="1"/>
      <c r="T35" s="1">
        <f>RStart30!$T$25</f>
        <v>0.04</v>
      </c>
      <c r="U35" s="70"/>
      <c r="V35" s="1">
        <f t="shared" ref="V35:Y35" si="69">(O35-O34)/$T$25</f>
        <v>35000.0000000001</v>
      </c>
      <c r="W35" s="1">
        <f t="shared" si="69"/>
        <v>55000</v>
      </c>
      <c r="X35" s="1">
        <f t="shared" si="69"/>
        <v>35625</v>
      </c>
      <c r="Y35" s="1">
        <f t="shared" si="69"/>
        <v>-33125.0000000001</v>
      </c>
      <c r="AA35">
        <f t="shared" ref="AA35:AD35" si="70">V35-V36</f>
        <v>8.73114913702011e-11</v>
      </c>
      <c r="AB35">
        <f t="shared" si="70"/>
        <v>3124.99999999991</v>
      </c>
      <c r="AC35">
        <f t="shared" si="70"/>
        <v>-624.999999999978</v>
      </c>
      <c r="AD35">
        <f t="shared" si="70"/>
        <v>-8.73114913702011e-11</v>
      </c>
      <c r="AF35">
        <f t="shared" ref="AF35:AI35" si="71">AA35-AA36</f>
        <v>8.73114913702011e-11</v>
      </c>
      <c r="AG35">
        <f t="shared" si="71"/>
        <v>-1.74622982740402e-10</v>
      </c>
      <c r="AH35">
        <f t="shared" si="71"/>
        <v>-2499.99999999993</v>
      </c>
      <c r="AI35">
        <f t="shared" si="71"/>
        <v>3124.99999999991</v>
      </c>
      <c r="AK35">
        <f t="shared" ref="AK35:AN35" si="72">AF35-AF36</f>
        <v>1875.00000000009</v>
      </c>
      <c r="AL35">
        <f t="shared" si="72"/>
        <v>1874.99999999974</v>
      </c>
      <c r="AM35">
        <f t="shared" si="72"/>
        <v>-2499.99999999985</v>
      </c>
      <c r="AN35">
        <f t="shared" si="72"/>
        <v>4374.99999999991</v>
      </c>
    </row>
    <row r="36" spans="1:40">
      <c r="A36">
        <v>3.135</v>
      </c>
      <c r="B36">
        <v>-1.25807926829268</v>
      </c>
      <c r="C36">
        <v>-2.94192073170732</v>
      </c>
      <c r="D36" s="28">
        <f t="shared" si="28"/>
        <v>0.44</v>
      </c>
      <c r="E36" s="32">
        <f>-E179*180/PI()*RStart30!$B$23</f>
        <v>28.6593423807249</v>
      </c>
      <c r="F36" s="32">
        <f>F179*180/PI()*RStart30!$B$23</f>
        <v>0.708514911204856</v>
      </c>
      <c r="G36" s="32">
        <f>G179*180/PI()*RStart30!$B$23</f>
        <v>26.0420718601167</v>
      </c>
      <c r="H36" s="32">
        <f>-H179*180/PI()*RStart30!$B$23</f>
        <v>26.3880120884776</v>
      </c>
      <c r="I36" s="58">
        <f t="shared" si="24"/>
        <v>0.44</v>
      </c>
      <c r="J36" s="24">
        <f>-TRUNC(K$3*J$3*(G$3-H$3*SIN((E36+J$9)*PI()/180)-SQRT(I$3^2-(E$3-F$3-H$3*COS((E36+J$9)*PI()/180))^2))/5)</f>
        <v>-41696</v>
      </c>
      <c r="K36" s="24">
        <f>-TRUNC(U$3*T$3*(Q$3-R$3*SIN((F36+K$9)*PI()/180)-SQRT(S$3^2-(O$3-P$3-R$3*COS((F36+K$9)*PI()/180))^2))/5)</f>
        <v>-1161</v>
      </c>
      <c r="L36" s="24">
        <f>-TRUNC(U$3*T$3*(Q$3-R$3*SIN((G36+L$9)*PI()/180)-SQRT(S$3^2-(O$3-P$3-R$3*COS((G36+L$9)*PI()/180))^2))/5)</f>
        <v>-47494</v>
      </c>
      <c r="M36" s="25">
        <f>-TRUNC(K$3*J$3*(G$3-H$3*SIN((H36+M$9)*PI()/180)-SQRT(I$3^2-(E$3-F$3-H$3*COS((H36+M$9)*PI()/180))^2))/5)</f>
        <v>-37134</v>
      </c>
      <c r="N36" s="59">
        <f t="shared" si="2"/>
        <v>0.44</v>
      </c>
      <c r="O36" s="60">
        <f t="shared" si="29"/>
        <v>19850</v>
      </c>
      <c r="P36" s="60">
        <f t="shared" si="30"/>
        <v>26925</v>
      </c>
      <c r="Q36" s="60">
        <f t="shared" si="31"/>
        <v>8125</v>
      </c>
      <c r="R36" s="60">
        <f t="shared" si="32"/>
        <v>-27725</v>
      </c>
      <c r="S36" s="1"/>
      <c r="T36" s="1">
        <f>RStart30!$T$25</f>
        <v>0.04</v>
      </c>
      <c r="U36" s="70"/>
      <c r="V36" s="1">
        <f t="shared" ref="V36:Y36" si="73">(O36-O35)/$T$25</f>
        <v>35000</v>
      </c>
      <c r="W36" s="1">
        <f t="shared" si="73"/>
        <v>51875.0000000001</v>
      </c>
      <c r="X36" s="1">
        <f t="shared" si="73"/>
        <v>36250</v>
      </c>
      <c r="Y36" s="1">
        <f t="shared" si="73"/>
        <v>-33125</v>
      </c>
      <c r="AA36">
        <f t="shared" ref="AA36:AD36" si="74">V36-V37</f>
        <v>0</v>
      </c>
      <c r="AB36">
        <f t="shared" si="74"/>
        <v>3125.00000000009</v>
      </c>
      <c r="AC36">
        <f t="shared" si="74"/>
        <v>1874.99999999996</v>
      </c>
      <c r="AD36">
        <f t="shared" si="74"/>
        <v>-3125</v>
      </c>
      <c r="AF36">
        <f t="shared" ref="AF36:AI36" si="75">AA36-AA37</f>
        <v>-1875</v>
      </c>
      <c r="AG36">
        <f t="shared" si="75"/>
        <v>-1874.99999999991</v>
      </c>
      <c r="AH36">
        <f t="shared" si="75"/>
        <v>-8.73114913702011e-11</v>
      </c>
      <c r="AI36">
        <f t="shared" si="75"/>
        <v>-1250</v>
      </c>
      <c r="AK36">
        <f t="shared" ref="AK36:AN36" si="76">AF36-AF37</f>
        <v>-1874.99999999918</v>
      </c>
      <c r="AL36">
        <f t="shared" si="76"/>
        <v>-1874.99999999882</v>
      </c>
      <c r="AM36">
        <f t="shared" si="76"/>
        <v>-624.99999999972</v>
      </c>
      <c r="AN36">
        <f t="shared" si="76"/>
        <v>-3125.00000000109</v>
      </c>
    </row>
    <row r="37" spans="1:40">
      <c r="A37">
        <v>3.15</v>
      </c>
      <c r="B37">
        <v>-1.22378048780488</v>
      </c>
      <c r="C37">
        <v>-2.93231707317073</v>
      </c>
      <c r="D37" s="28">
        <f t="shared" si="28"/>
        <v>0.48</v>
      </c>
      <c r="E37" s="32">
        <f>-E180*180/PI()*RStart30!$B$23</f>
        <v>28.2421790866542</v>
      </c>
      <c r="F37" s="32">
        <f>F180*180/PI()*RStart30!$B$23</f>
        <v>0.00257831007808871</v>
      </c>
      <c r="G37" s="32">
        <f>G180*180/PI()*RStart30!$B$23</f>
        <v>25.8462523036579</v>
      </c>
      <c r="H37" s="32">
        <f>-H180*180/PI()*RStart30!$B$23</f>
        <v>26.9718913186203</v>
      </c>
      <c r="I37" s="58">
        <f t="shared" si="24"/>
        <v>0.48</v>
      </c>
      <c r="J37" s="24">
        <f>-TRUNC(K$3*J$3*(G$3-H$3*SIN((E37+J$9)*PI()/180)-SQRT(I$3^2-(E$3-F$3-H$3*COS((E37+J$9)*PI()/180))^2))/5)</f>
        <v>-40846</v>
      </c>
      <c r="K37" s="24">
        <f>-TRUNC(U$3*T$3*(Q$3-R$3*SIN((F37+K$9)*PI()/180)-SQRT(S$3^2-(O$3-P$3-R$3*COS((F37+K$9)*PI()/180))^2))/5)</f>
        <v>-6</v>
      </c>
      <c r="L37" s="24">
        <f>-TRUNC(U$3*T$3*(Q$3-R$3*SIN((G37+L$9)*PI()/180)-SQRT(S$3^2-(O$3-P$3-R$3*COS((G37+L$9)*PI()/180))^2))/5)</f>
        <v>-47114</v>
      </c>
      <c r="M37" s="25">
        <f>-TRUNC(K$3*J$3*(G$3-H$3*SIN((H37+M$9)*PI()/180)-SQRT(I$3^2-(E$3-F$3-H$3*COS((H37+M$9)*PI()/180))^2))/5)</f>
        <v>-38291</v>
      </c>
      <c r="N37" s="59">
        <f t="shared" si="2"/>
        <v>0.48</v>
      </c>
      <c r="O37" s="60">
        <f t="shared" si="29"/>
        <v>21250</v>
      </c>
      <c r="P37" s="60">
        <f t="shared" si="30"/>
        <v>28875</v>
      </c>
      <c r="Q37" s="60">
        <f t="shared" si="31"/>
        <v>9500.00000000001</v>
      </c>
      <c r="R37" s="60">
        <f t="shared" si="32"/>
        <v>-28925</v>
      </c>
      <c r="S37" s="1"/>
      <c r="T37" s="1">
        <f>RStart30!$T$25</f>
        <v>0.04</v>
      </c>
      <c r="U37" s="70"/>
      <c r="V37" s="1">
        <f t="shared" ref="V37:Y37" si="77">(O37-O36)/$T$25</f>
        <v>35000</v>
      </c>
      <c r="W37" s="1">
        <f t="shared" si="77"/>
        <v>48750</v>
      </c>
      <c r="X37" s="1">
        <f t="shared" si="77"/>
        <v>34375</v>
      </c>
      <c r="Y37" s="1">
        <f t="shared" si="77"/>
        <v>-30000</v>
      </c>
      <c r="AA37">
        <f t="shared" ref="AA37:AD37" si="78">V37-V38</f>
        <v>1875</v>
      </c>
      <c r="AB37">
        <f t="shared" si="78"/>
        <v>5000</v>
      </c>
      <c r="AC37">
        <f t="shared" si="78"/>
        <v>1875.00000000004</v>
      </c>
      <c r="AD37">
        <f t="shared" si="78"/>
        <v>-1875</v>
      </c>
      <c r="AF37">
        <f t="shared" ref="AF37:AI37" si="79">AA37-AA38</f>
        <v>-8.18545231595635e-10</v>
      </c>
      <c r="AG37">
        <f t="shared" si="79"/>
        <v>-1.09139364212751e-9</v>
      </c>
      <c r="AH37">
        <f t="shared" si="79"/>
        <v>624.999999999633</v>
      </c>
      <c r="AI37">
        <f t="shared" si="79"/>
        <v>1875.00000000109</v>
      </c>
      <c r="AK37">
        <f t="shared" ref="AK37:AN37" si="80">AF37-AF38</f>
        <v>-2.45563569478691e-9</v>
      </c>
      <c r="AL37">
        <f t="shared" si="80"/>
        <v>1249.99999999673</v>
      </c>
      <c r="AM37">
        <f t="shared" si="80"/>
        <v>3124.99999999881</v>
      </c>
      <c r="AN37">
        <f t="shared" si="80"/>
        <v>2500.00000000327</v>
      </c>
    </row>
    <row r="38" spans="1:40">
      <c r="A38">
        <v>3.165</v>
      </c>
      <c r="B38">
        <v>-1.16981707317073</v>
      </c>
      <c r="C38">
        <v>-2.92865853658537</v>
      </c>
      <c r="D38" s="28">
        <f t="shared" si="28"/>
        <v>0.52</v>
      </c>
      <c r="E38" s="32">
        <f>-E181*180/PI()*RStart30!$B$23</f>
        <v>27.7960661832519</v>
      </c>
      <c r="F38" s="32">
        <f>F181*180/PI()*RStart30!$B$23</f>
        <v>-0.753722770930945</v>
      </c>
      <c r="G38" s="32">
        <f>G181*180/PI()*RStart30!$B$23</f>
        <v>25.623206709507</v>
      </c>
      <c r="H38" s="32">
        <f>-H181*180/PI()*RStart30!$B$23</f>
        <v>27.5725960846706</v>
      </c>
      <c r="I38" s="58">
        <f t="shared" si="24"/>
        <v>0.52</v>
      </c>
      <c r="J38" s="24">
        <f>-TRUNC(K$3*J$3*(G$3-H$3*SIN((E38+J$9)*PI()/180)-SQRT(I$3^2-(E$3-F$3-H$3*COS((E38+J$9)*PI()/180))^2))/5)</f>
        <v>-39943</v>
      </c>
      <c r="K38" s="24">
        <f>-TRUNC(U$3*T$3*(Q$3-R$3*SIN((F38+K$9)*PI()/180)-SQRT(S$3^2-(O$3-P$3-R$3*COS((F38+K$9)*PI()/180))^2))/5)</f>
        <v>1219</v>
      </c>
      <c r="L38" s="24">
        <f>-TRUNC(U$3*T$3*(Q$3-R$3*SIN((G38+L$9)*PI()/180)-SQRT(S$3^2-(O$3-P$3-R$3*COS((G38+L$9)*PI()/180))^2))/5)</f>
        <v>-46682</v>
      </c>
      <c r="M38" s="25">
        <f>-TRUNC(K$3*J$3*(G$3-H$3*SIN((H38+M$9)*PI()/180)-SQRT(I$3^2-(E$3-F$3-H$3*COS((H38+M$9)*PI()/180))^2))/5)</f>
        <v>-39493</v>
      </c>
      <c r="N38" s="59">
        <f t="shared" si="2"/>
        <v>0.52</v>
      </c>
      <c r="O38" s="60">
        <f t="shared" si="29"/>
        <v>22575</v>
      </c>
      <c r="P38" s="60">
        <f t="shared" si="30"/>
        <v>30625</v>
      </c>
      <c r="Q38" s="60">
        <f t="shared" si="31"/>
        <v>10800</v>
      </c>
      <c r="R38" s="60">
        <f t="shared" si="32"/>
        <v>-30050</v>
      </c>
      <c r="S38" s="1"/>
      <c r="T38" s="1">
        <f>RStart30!$T$25</f>
        <v>0.04</v>
      </c>
      <c r="U38" s="70"/>
      <c r="V38" s="1">
        <f t="shared" ref="V38:Y38" si="81">(O38-O37)/$T$25</f>
        <v>33125</v>
      </c>
      <c r="W38" s="1">
        <f t="shared" si="81"/>
        <v>43750</v>
      </c>
      <c r="X38" s="1">
        <f t="shared" si="81"/>
        <v>32500</v>
      </c>
      <c r="Y38" s="1">
        <f t="shared" si="81"/>
        <v>-28125</v>
      </c>
      <c r="AA38">
        <f t="shared" ref="AA38:AD38" si="82">V38-V39</f>
        <v>1875.00000000082</v>
      </c>
      <c r="AB38">
        <f t="shared" si="82"/>
        <v>5000.00000000109</v>
      </c>
      <c r="AC38">
        <f t="shared" si="82"/>
        <v>1250.00000000041</v>
      </c>
      <c r="AD38">
        <f t="shared" si="82"/>
        <v>-3750.00000000109</v>
      </c>
      <c r="AF38">
        <f t="shared" ref="AF38:AI38" si="83">AA38-AA39</f>
        <v>1.63709046319127e-9</v>
      </c>
      <c r="AG38">
        <f t="shared" si="83"/>
        <v>-1249.99999999782</v>
      </c>
      <c r="AH38">
        <f t="shared" si="83"/>
        <v>-2499.99999999918</v>
      </c>
      <c r="AI38">
        <f t="shared" si="83"/>
        <v>-625.000000002183</v>
      </c>
      <c r="AK38">
        <f t="shared" ref="AK38:AN38" si="84">AF38-AF39</f>
        <v>1875.00000000246</v>
      </c>
      <c r="AL38">
        <f t="shared" si="84"/>
        <v>3.27418092638254e-9</v>
      </c>
      <c r="AM38">
        <f t="shared" si="84"/>
        <v>-3749.99999999872</v>
      </c>
      <c r="AN38">
        <f t="shared" si="84"/>
        <v>-3750.00000000327</v>
      </c>
    </row>
    <row r="39" spans="1:40">
      <c r="A39">
        <v>3.18</v>
      </c>
      <c r="B39">
        <v>-1.10487804878049</v>
      </c>
      <c r="C39">
        <v>-2.93094512195122</v>
      </c>
      <c r="D39" s="28">
        <f t="shared" si="28"/>
        <v>0.56</v>
      </c>
      <c r="E39" s="32">
        <f>-E182*180/PI()*RStart30!$B$23</f>
        <v>27.3218546847314</v>
      </c>
      <c r="F39" s="32">
        <f>F182*180/PI()*RStart30!$B$23</f>
        <v>-1.55658234507653</v>
      </c>
      <c r="G39" s="32">
        <f>G182*180/PI()*RStart30!$B$23</f>
        <v>25.3747428740992</v>
      </c>
      <c r="H39" s="32">
        <f>-H182*180/PI()*RStart30!$B$23</f>
        <v>28.1871487249672</v>
      </c>
      <c r="I39" s="58">
        <f t="shared" si="24"/>
        <v>0.56</v>
      </c>
      <c r="J39" s="24">
        <f>-TRUNC(K$3*J$3*(G$3-H$3*SIN((E39+J$9)*PI()/180)-SQRT(I$3^2-(E$3-F$3-H$3*COS((E39+J$9)*PI()/180))^2))/5)</f>
        <v>-38990</v>
      </c>
      <c r="K39" s="24">
        <f>-TRUNC(U$3*T$3*(Q$3-R$3*SIN((F39+K$9)*PI()/180)-SQRT(S$3^2-(O$3-P$3-R$3*COS((F39+K$9)*PI()/180))^2))/5)</f>
        <v>2506</v>
      </c>
      <c r="L39" s="24">
        <f>-TRUNC(U$3*T$3*(Q$3-R$3*SIN((G39+L$9)*PI()/180)-SQRT(S$3^2-(O$3-P$3-R$3*COS((G39+L$9)*PI()/180))^2))/5)</f>
        <v>-46200</v>
      </c>
      <c r="M39" s="25">
        <f>-TRUNC(K$3*J$3*(G$3-H$3*SIN((H39+M$9)*PI()/180)-SQRT(I$3^2-(E$3-F$3-H$3*COS((H39+M$9)*PI()/180))^2))/5)</f>
        <v>-40734</v>
      </c>
      <c r="N39" s="59">
        <f t="shared" si="2"/>
        <v>0.56</v>
      </c>
      <c r="O39" s="60">
        <f t="shared" si="29"/>
        <v>23825</v>
      </c>
      <c r="P39" s="60">
        <f t="shared" si="30"/>
        <v>32175</v>
      </c>
      <c r="Q39" s="60">
        <f t="shared" si="31"/>
        <v>12050</v>
      </c>
      <c r="R39" s="60">
        <f t="shared" si="32"/>
        <v>-31025</v>
      </c>
      <c r="S39" s="1"/>
      <c r="T39" s="1">
        <f>RStart30!$T$25</f>
        <v>0.04</v>
      </c>
      <c r="U39" s="70"/>
      <c r="V39" s="1">
        <f t="shared" ref="V39:Y39" si="85">(O39-O38)/$T$25</f>
        <v>31249.9999999992</v>
      </c>
      <c r="W39" s="1">
        <f t="shared" si="85"/>
        <v>38749.9999999989</v>
      </c>
      <c r="X39" s="1">
        <f t="shared" si="85"/>
        <v>31249.9999999996</v>
      </c>
      <c r="Y39" s="1">
        <f t="shared" si="85"/>
        <v>-24374.9999999989</v>
      </c>
      <c r="AA39">
        <f t="shared" ref="AA39:AD39" si="86">V39-V40</f>
        <v>1874.99999999918</v>
      </c>
      <c r="AB39">
        <f t="shared" si="86"/>
        <v>6249.99999999891</v>
      </c>
      <c r="AC39">
        <f t="shared" si="86"/>
        <v>3749.99999999959</v>
      </c>
      <c r="AD39">
        <f t="shared" si="86"/>
        <v>-3124.99999999891</v>
      </c>
      <c r="AF39">
        <f t="shared" ref="AF39:AI39" si="87">AA39-AA40</f>
        <v>-1875.00000000082</v>
      </c>
      <c r="AG39">
        <f t="shared" si="87"/>
        <v>-1250.00000000109</v>
      </c>
      <c r="AH39">
        <f t="shared" si="87"/>
        <v>1249.99999999954</v>
      </c>
      <c r="AI39">
        <f t="shared" si="87"/>
        <v>3125.00000000109</v>
      </c>
      <c r="AK39">
        <f t="shared" ref="AK39:AN39" si="88">AF39-AF40</f>
        <v>-3750.00000000073</v>
      </c>
      <c r="AL39">
        <f t="shared" si="88"/>
        <v>-1875.00000000109</v>
      </c>
      <c r="AM39">
        <f t="shared" si="88"/>
        <v>2499.99999999945</v>
      </c>
      <c r="AN39">
        <f t="shared" si="88"/>
        <v>6250.00000000109</v>
      </c>
    </row>
    <row r="40" spans="1:40">
      <c r="A40">
        <v>3.195</v>
      </c>
      <c r="B40">
        <v>-1.02576219512195</v>
      </c>
      <c r="C40">
        <v>-2.94146341463415</v>
      </c>
      <c r="D40" s="28">
        <f t="shared" si="28"/>
        <v>0.6</v>
      </c>
      <c r="E40" s="32">
        <f>-E183*180/PI()*RStart30!$B$23</f>
        <v>26.820727347869</v>
      </c>
      <c r="F40" s="32">
        <f>F183*180/PI()*RStart30!$B$23</f>
        <v>-2.40144350712665</v>
      </c>
      <c r="G40" s="32">
        <f>G183*180/PI()*RStart30!$B$23</f>
        <v>25.1030551111982</v>
      </c>
      <c r="H40" s="32">
        <f>-H183*180/PI()*RStart30!$B$23</f>
        <v>28.8121945143239</v>
      </c>
      <c r="I40" s="58">
        <f t="shared" si="24"/>
        <v>0.6</v>
      </c>
      <c r="J40" s="24">
        <f>-TRUNC(K$3*J$3*(G$3-H$3*SIN((E40+J$9)*PI()/180)-SQRT(I$3^2-(E$3-F$3-H$3*COS((E40+J$9)*PI()/180))^2))/5)</f>
        <v>-37990</v>
      </c>
      <c r="K40" s="24">
        <f>-TRUNC(U$3*T$3*(Q$3-R$3*SIN((F40+K$9)*PI()/180)-SQRT(S$3^2-(O$3-P$3-R$3*COS((F40+K$9)*PI()/180))^2))/5)</f>
        <v>3845</v>
      </c>
      <c r="L40" s="24">
        <f>-TRUNC(U$3*T$3*(Q$3-R$3*SIN((G40+L$9)*PI()/180)-SQRT(S$3^2-(O$3-P$3-R$3*COS((G40+L$9)*PI()/180))^2))/5)</f>
        <v>-45674</v>
      </c>
      <c r="M40" s="25">
        <f>-TRUNC(K$3*J$3*(G$3-H$3*SIN((H40+M$9)*PI()/180)-SQRT(I$3^2-(E$3-F$3-H$3*COS((H40+M$9)*PI()/180))^2))/5)</f>
        <v>-42009</v>
      </c>
      <c r="N40" s="59">
        <f t="shared" si="2"/>
        <v>0.6</v>
      </c>
      <c r="O40" s="60">
        <f t="shared" si="29"/>
        <v>25000</v>
      </c>
      <c r="P40" s="60">
        <f t="shared" si="30"/>
        <v>33475</v>
      </c>
      <c r="Q40" s="60">
        <f t="shared" si="31"/>
        <v>13150</v>
      </c>
      <c r="R40" s="60">
        <f t="shared" si="32"/>
        <v>-31875</v>
      </c>
      <c r="S40" s="1"/>
      <c r="T40" s="1">
        <f>RStart30!$T$25</f>
        <v>0.04</v>
      </c>
      <c r="U40" s="70"/>
      <c r="V40" s="1">
        <f t="shared" ref="V40:Y40" si="89">(O40-O39)/$T$25</f>
        <v>29375</v>
      </c>
      <c r="W40" s="1">
        <f t="shared" si="89"/>
        <v>32500</v>
      </c>
      <c r="X40" s="1">
        <f t="shared" si="89"/>
        <v>27500</v>
      </c>
      <c r="Y40" s="1">
        <f t="shared" si="89"/>
        <v>-21250</v>
      </c>
      <c r="AA40">
        <f t="shared" ref="AA40:AD40" si="90">V40-V41</f>
        <v>3750</v>
      </c>
      <c r="AB40">
        <f t="shared" si="90"/>
        <v>7500</v>
      </c>
      <c r="AC40">
        <f t="shared" si="90"/>
        <v>2500.00000000005</v>
      </c>
      <c r="AD40">
        <f t="shared" si="90"/>
        <v>-6250</v>
      </c>
      <c r="AF40">
        <f t="shared" ref="AF40:AI40" si="91">AA40-AA41</f>
        <v>1874.99999999991</v>
      </c>
      <c r="AG40">
        <f t="shared" si="91"/>
        <v>625</v>
      </c>
      <c r="AH40">
        <f t="shared" si="91"/>
        <v>-1249.99999999991</v>
      </c>
      <c r="AI40">
        <f t="shared" si="91"/>
        <v>-3125</v>
      </c>
      <c r="AK40">
        <f t="shared" ref="AK40:AN40" si="92">AF40-AF41</f>
        <v>3749.99999999973</v>
      </c>
      <c r="AL40">
        <f t="shared" si="92"/>
        <v>1250</v>
      </c>
      <c r="AM40">
        <f t="shared" si="92"/>
        <v>-1874.99999999981</v>
      </c>
      <c r="AN40">
        <f t="shared" si="92"/>
        <v>-6875</v>
      </c>
    </row>
    <row r="41" spans="1:40">
      <c r="A41">
        <v>3.21</v>
      </c>
      <c r="B41">
        <v>-0.92469512195122</v>
      </c>
      <c r="C41">
        <v>-2.96524390243902</v>
      </c>
      <c r="D41" s="28">
        <f t="shared" si="28"/>
        <v>0.64</v>
      </c>
      <c r="E41" s="32">
        <f>-E184*180/PI()*RStart30!$B$23</f>
        <v>26.2941617735225</v>
      </c>
      <c r="F41" s="32">
        <f>F184*180/PI()*RStart30!$B$23</f>
        <v>-3.28310374300574</v>
      </c>
      <c r="G41" s="32">
        <f>G184*180/PI()*RStart30!$B$23</f>
        <v>24.8106726856949</v>
      </c>
      <c r="H41" s="32">
        <f>-H184*180/PI()*RStart30!$B$23</f>
        <v>29.4440654915276</v>
      </c>
      <c r="I41" s="58">
        <f t="shared" si="24"/>
        <v>0.64</v>
      </c>
      <c r="J41" s="24">
        <f>-TRUNC(K$3*J$3*(G$3-H$3*SIN((E41+J$9)*PI()/180)-SQRT(I$3^2-(E$3-F$3-H$3*COS((E41+J$9)*PI()/180))^2))/5)</f>
        <v>-36949</v>
      </c>
      <c r="K41" s="24">
        <f>-TRUNC(U$3*T$3*(Q$3-R$3*SIN((F41+K$9)*PI()/180)-SQRT(S$3^2-(O$3-P$3-R$3*COS((F41+K$9)*PI()/180))^2))/5)</f>
        <v>5224</v>
      </c>
      <c r="L41" s="24">
        <f>-TRUNC(U$3*T$3*(Q$3-R$3*SIN((G41+L$9)*PI()/180)-SQRT(S$3^2-(O$3-P$3-R$3*COS((G41+L$9)*PI()/180))^2))/5)</f>
        <v>-45108</v>
      </c>
      <c r="M41" s="25">
        <f>-TRUNC(K$3*J$3*(G$3-H$3*SIN((H41+M$9)*PI()/180)-SQRT(I$3^2-(E$3-F$3-H$3*COS((H41+M$9)*PI()/180))^2))/5)</f>
        <v>-43308</v>
      </c>
      <c r="N41" s="59">
        <f t="shared" si="2"/>
        <v>0.64</v>
      </c>
      <c r="O41" s="60">
        <f t="shared" si="29"/>
        <v>26025</v>
      </c>
      <c r="P41" s="60">
        <f t="shared" si="30"/>
        <v>34475</v>
      </c>
      <c r="Q41" s="60">
        <f t="shared" si="31"/>
        <v>14150</v>
      </c>
      <c r="R41" s="60">
        <f t="shared" si="32"/>
        <v>-32475</v>
      </c>
      <c r="S41" s="1"/>
      <c r="T41" s="1">
        <f>RStart30!$T$25</f>
        <v>0.04</v>
      </c>
      <c r="U41" s="70"/>
      <c r="V41" s="1">
        <f t="shared" ref="V41:Y41" si="93">(O41-O40)/$T$25</f>
        <v>25625</v>
      </c>
      <c r="W41" s="1">
        <f t="shared" si="93"/>
        <v>25000</v>
      </c>
      <c r="X41" s="1">
        <f t="shared" si="93"/>
        <v>25000</v>
      </c>
      <c r="Y41" s="1">
        <f t="shared" si="93"/>
        <v>-15000</v>
      </c>
      <c r="AA41">
        <f t="shared" ref="AA41:AD41" si="94">V41-V42</f>
        <v>1875.00000000009</v>
      </c>
      <c r="AB41">
        <f t="shared" si="94"/>
        <v>6875</v>
      </c>
      <c r="AC41">
        <f t="shared" si="94"/>
        <v>3749.99999999995</v>
      </c>
      <c r="AD41">
        <f t="shared" si="94"/>
        <v>-3125</v>
      </c>
      <c r="AF41">
        <f t="shared" ref="AF41:AI41" si="95">AA41-AA42</f>
        <v>-1874.99999999982</v>
      </c>
      <c r="AG41">
        <f t="shared" si="95"/>
        <v>-625</v>
      </c>
      <c r="AH41">
        <f t="shared" si="95"/>
        <v>624.999999999905</v>
      </c>
      <c r="AI41">
        <f t="shared" si="95"/>
        <v>3750</v>
      </c>
      <c r="AK41">
        <f t="shared" ref="AK41:AN41" si="96">AF41-AF42</f>
        <v>-2499.99999999973</v>
      </c>
      <c r="AL41">
        <f t="shared" si="96"/>
        <v>-625</v>
      </c>
      <c r="AM41">
        <f t="shared" si="96"/>
        <v>2499.99999999981</v>
      </c>
      <c r="AN41">
        <f t="shared" si="96"/>
        <v>5625</v>
      </c>
    </row>
    <row r="42" spans="1:40">
      <c r="A42">
        <v>3.225</v>
      </c>
      <c r="B42">
        <v>-0.79344512195122</v>
      </c>
      <c r="C42">
        <v>-3.00594512195122</v>
      </c>
      <c r="D42" s="28">
        <f t="shared" si="28"/>
        <v>0.68</v>
      </c>
      <c r="E42" s="32">
        <f>-E185*180/PI()*RStart30!$B$23</f>
        <v>25.7438936227409</v>
      </c>
      <c r="F42" s="32">
        <f>F185*180/PI()*RStart30!$B$23</f>
        <v>-4.19581846326827</v>
      </c>
      <c r="G42" s="32">
        <f>G185*180/PI()*RStart30!$B$23</f>
        <v>24.5004079036309</v>
      </c>
      <c r="H42" s="32">
        <f>-H185*180/PI()*RStart30!$B$23</f>
        <v>30.0788442295417</v>
      </c>
      <c r="I42" s="58">
        <f t="shared" si="24"/>
        <v>0.68</v>
      </c>
      <c r="J42" s="24">
        <f>-TRUNC(K$3*J$3*(G$3-H$3*SIN((E42+J$9)*PI()/180)-SQRT(I$3^2-(E$3-F$3-H$3*COS((E42+J$9)*PI()/180))^2))/5)</f>
        <v>-35870</v>
      </c>
      <c r="K42" s="24">
        <f>-TRUNC(U$3*T$3*(Q$3-R$3*SIN((F42+K$9)*PI()/180)-SQRT(S$3^2-(O$3-P$3-R$3*COS((F42+K$9)*PI()/180))^2))/5)</f>
        <v>6632</v>
      </c>
      <c r="L42" s="24">
        <f>-TRUNC(U$3*T$3*(Q$3-R$3*SIN((G42+L$9)*PI()/180)-SQRT(S$3^2-(O$3-P$3-R$3*COS((G42+L$9)*PI()/180))^2))/5)</f>
        <v>-44508</v>
      </c>
      <c r="M42" s="25">
        <f>-TRUNC(K$3*J$3*(G$3-H$3*SIN((H42+M$9)*PI()/180)-SQRT(I$3^2-(E$3-F$3-H$3*COS((H42+M$9)*PI()/180))^2))/5)</f>
        <v>-44626</v>
      </c>
      <c r="N42" s="59">
        <f t="shared" si="2"/>
        <v>0.68</v>
      </c>
      <c r="O42" s="60">
        <f t="shared" si="29"/>
        <v>26975</v>
      </c>
      <c r="P42" s="60">
        <f t="shared" si="30"/>
        <v>35200</v>
      </c>
      <c r="Q42" s="60">
        <f t="shared" si="31"/>
        <v>15000</v>
      </c>
      <c r="R42" s="60">
        <f t="shared" si="32"/>
        <v>-32950</v>
      </c>
      <c r="S42" s="1"/>
      <c r="T42" s="1">
        <f>RStart30!$T$25</f>
        <v>0.04</v>
      </c>
      <c r="U42" s="70"/>
      <c r="V42" s="1">
        <f t="shared" ref="V42:Y42" si="97">(O42-O41)/$T$25</f>
        <v>23749.9999999999</v>
      </c>
      <c r="W42" s="1">
        <f t="shared" si="97"/>
        <v>18125</v>
      </c>
      <c r="X42" s="1">
        <f t="shared" si="97"/>
        <v>21250</v>
      </c>
      <c r="Y42" s="1">
        <f t="shared" si="97"/>
        <v>-11875</v>
      </c>
      <c r="AA42">
        <f t="shared" ref="AA42:AD42" si="98">V42-V43</f>
        <v>3749.99999999991</v>
      </c>
      <c r="AB42">
        <f t="shared" si="98"/>
        <v>7500</v>
      </c>
      <c r="AC42">
        <f t="shared" si="98"/>
        <v>3125.00000000005</v>
      </c>
      <c r="AD42">
        <f t="shared" si="98"/>
        <v>-6875</v>
      </c>
      <c r="AF42">
        <f t="shared" ref="AF42:AI42" si="99">AA42-AA43</f>
        <v>624.999999999909</v>
      </c>
      <c r="AG42">
        <f t="shared" si="99"/>
        <v>0</v>
      </c>
      <c r="AH42">
        <f t="shared" si="99"/>
        <v>-1874.99999999991</v>
      </c>
      <c r="AI42">
        <f t="shared" si="99"/>
        <v>-1875</v>
      </c>
      <c r="AK42">
        <f t="shared" ref="AK42:AN42" si="100">AF42-AF43</f>
        <v>1874.99999999991</v>
      </c>
      <c r="AL42">
        <f t="shared" si="100"/>
        <v>625</v>
      </c>
      <c r="AM42">
        <f t="shared" si="100"/>
        <v>-3749.99999999986</v>
      </c>
      <c r="AN42">
        <f t="shared" si="100"/>
        <v>-3750</v>
      </c>
    </row>
    <row r="43" spans="1:40">
      <c r="A43">
        <v>3.24</v>
      </c>
      <c r="B43">
        <v>-0.629725609756098</v>
      </c>
      <c r="C43">
        <v>-3.06585365853659</v>
      </c>
      <c r="D43" s="28">
        <f t="shared" si="28"/>
        <v>0.72</v>
      </c>
      <c r="E43" s="32">
        <f>-E186*180/PI()*RStart30!$B$23</f>
        <v>25.171880176648</v>
      </c>
      <c r="F43" s="32">
        <f>F186*180/PI()*RStart30!$B$23</f>
        <v>-5.13340442198072</v>
      </c>
      <c r="G43" s="32">
        <f>G186*180/PI()*RStart30!$B$23</f>
        <v>24.1753043741096</v>
      </c>
      <c r="H43" s="32">
        <f>-H186*180/PI()*RStart30!$B$23</f>
        <v>30.7124278921867</v>
      </c>
      <c r="I43" s="58">
        <f t="shared" si="24"/>
        <v>0.72</v>
      </c>
      <c r="J43" s="24">
        <f>-TRUNC(K$3*J$3*(G$3-H$3*SIN((E43+J$9)*PI()/180)-SQRT(I$3^2-(E$3-F$3-H$3*COS((E43+J$9)*PI()/180))^2))/5)</f>
        <v>-34759</v>
      </c>
      <c r="K43" s="24">
        <f>-TRUNC(U$3*T$3*(Q$3-R$3*SIN((F43+K$9)*PI()/180)-SQRT(S$3^2-(O$3-P$3-R$3*COS((F43+K$9)*PI()/180))^2))/5)</f>
        <v>8057</v>
      </c>
      <c r="L43" s="24">
        <f>-TRUNC(U$3*T$3*(Q$3-R$3*SIN((G43+L$9)*PI()/180)-SQRT(S$3^2-(O$3-P$3-R$3*COS((G43+L$9)*PI()/180))^2))/5)</f>
        <v>-43879</v>
      </c>
      <c r="M43" s="25">
        <f>-TRUNC(K$3*J$3*(G$3-H$3*SIN((H43+M$9)*PI()/180)-SQRT(I$3^2-(E$3-F$3-H$3*COS((H43+M$9)*PI()/180))^2))/5)</f>
        <v>-45952</v>
      </c>
      <c r="N43" s="59">
        <f t="shared" si="2"/>
        <v>0.72</v>
      </c>
      <c r="O43" s="60">
        <f t="shared" si="29"/>
        <v>27775</v>
      </c>
      <c r="P43" s="60">
        <f t="shared" si="30"/>
        <v>35625</v>
      </c>
      <c r="Q43" s="60">
        <f t="shared" si="31"/>
        <v>15725</v>
      </c>
      <c r="R43" s="60">
        <f t="shared" si="32"/>
        <v>-33150</v>
      </c>
      <c r="S43" s="1"/>
      <c r="T43" s="1">
        <f>RStart30!$T$25</f>
        <v>0.04</v>
      </c>
      <c r="U43" s="70"/>
      <c r="V43" s="1">
        <f t="shared" ref="V43:Y43" si="101">(O43-O42)/$T$25</f>
        <v>20000</v>
      </c>
      <c r="W43" s="1">
        <f t="shared" si="101"/>
        <v>10625</v>
      </c>
      <c r="X43" s="1">
        <f t="shared" si="101"/>
        <v>18125</v>
      </c>
      <c r="Y43" s="1">
        <f t="shared" si="101"/>
        <v>-5000</v>
      </c>
      <c r="AA43">
        <f t="shared" ref="AA43:AD43" si="102">V43-V44</f>
        <v>3125</v>
      </c>
      <c r="AB43">
        <f t="shared" si="102"/>
        <v>7500</v>
      </c>
      <c r="AC43">
        <f t="shared" si="102"/>
        <v>4999.99999999995</v>
      </c>
      <c r="AD43">
        <f t="shared" si="102"/>
        <v>-5000</v>
      </c>
      <c r="AF43">
        <f t="shared" ref="AF43:AI43" si="103">AA43-AA44</f>
        <v>-1250</v>
      </c>
      <c r="AG43">
        <f t="shared" si="103"/>
        <v>-625</v>
      </c>
      <c r="AH43">
        <f t="shared" si="103"/>
        <v>1874.99999999995</v>
      </c>
      <c r="AI43">
        <f t="shared" si="103"/>
        <v>1875</v>
      </c>
      <c r="AK43">
        <f t="shared" ref="AK43:AN43" si="104">AF43-AF44</f>
        <v>-1875</v>
      </c>
      <c r="AL43">
        <f t="shared" si="104"/>
        <v>-2500</v>
      </c>
      <c r="AM43">
        <f t="shared" si="104"/>
        <v>3124.99999999995</v>
      </c>
      <c r="AN43">
        <f t="shared" si="104"/>
        <v>3125</v>
      </c>
    </row>
    <row r="44" spans="1:40">
      <c r="A44">
        <v>3.255</v>
      </c>
      <c r="B44">
        <v>-0.423475609756098</v>
      </c>
      <c r="C44">
        <v>-3.15045731707317</v>
      </c>
      <c r="D44" s="28">
        <f t="shared" si="28"/>
        <v>0.76</v>
      </c>
      <c r="E44" s="32">
        <f>-E187*180/PI()*RStart30!$B$23</f>
        <v>24.5802633806652</v>
      </c>
      <c r="F44" s="32">
        <f>F187*180/PI()*RStart30!$B$23</f>
        <v>-6.08934365126571</v>
      </c>
      <c r="G44" s="32">
        <f>G187*180/PI()*RStart30!$B$23</f>
        <v>23.8385853857993</v>
      </c>
      <c r="H44" s="32">
        <f>-H187*180/PI()*RStart30!$B$23</f>
        <v>31.3405919470475</v>
      </c>
      <c r="I44" s="58">
        <f t="shared" si="24"/>
        <v>0.76</v>
      </c>
      <c r="J44" s="24">
        <f>-TRUNC(K$3*J$3*(G$3-H$3*SIN((E44+J$9)*PI()/180)-SQRT(I$3^2-(E$3-F$3-H$3*COS((E44+J$9)*PI()/180))^2))/5)</f>
        <v>-33621</v>
      </c>
      <c r="K44" s="24">
        <f>-TRUNC(U$3*T$3*(Q$3-R$3*SIN((F44+K$9)*PI()/180)-SQRT(S$3^2-(O$3-P$3-R$3*COS((F44+K$9)*PI()/180))^2))/5)</f>
        <v>9487</v>
      </c>
      <c r="L44" s="24">
        <f>-TRUNC(U$3*T$3*(Q$3-R$3*SIN((G44+L$9)*PI()/180)-SQRT(S$3^2-(O$3-P$3-R$3*COS((G44+L$9)*PI()/180))^2))/5)</f>
        <v>-43229</v>
      </c>
      <c r="M44" s="25">
        <f>-TRUNC(K$3*J$3*(G$3-H$3*SIN((H44+M$9)*PI()/180)-SQRT(I$3^2-(E$3-F$3-H$3*COS((H44+M$9)*PI()/180))^2))/5)</f>
        <v>-47278</v>
      </c>
      <c r="N44" s="59">
        <f t="shared" si="2"/>
        <v>0.76</v>
      </c>
      <c r="O44" s="60">
        <f t="shared" si="29"/>
        <v>28450</v>
      </c>
      <c r="P44" s="60">
        <f t="shared" si="30"/>
        <v>35750</v>
      </c>
      <c r="Q44" s="60">
        <f t="shared" si="31"/>
        <v>16250</v>
      </c>
      <c r="R44" s="60">
        <f t="shared" si="32"/>
        <v>-33150</v>
      </c>
      <c r="S44" s="1"/>
      <c r="T44" s="1">
        <f>RStart30!$T$25</f>
        <v>0.04</v>
      </c>
      <c r="U44" s="70"/>
      <c r="V44" s="1">
        <f t="shared" ref="V44:Y44" si="105">(O44-O43)/$T$25</f>
        <v>16875</v>
      </c>
      <c r="W44" s="1">
        <f t="shared" si="105"/>
        <v>3125</v>
      </c>
      <c r="X44" s="1">
        <f t="shared" si="105"/>
        <v>13125</v>
      </c>
      <c r="Y44" s="1">
        <f t="shared" si="105"/>
        <v>0</v>
      </c>
      <c r="AA44">
        <f t="shared" ref="AA44:AD44" si="106">V44-V45</f>
        <v>4375</v>
      </c>
      <c r="AB44">
        <f t="shared" si="106"/>
        <v>8125</v>
      </c>
      <c r="AC44">
        <f t="shared" si="106"/>
        <v>3125</v>
      </c>
      <c r="AD44">
        <f t="shared" si="106"/>
        <v>-6875</v>
      </c>
      <c r="AF44">
        <f t="shared" ref="AF44:AI44" si="107">AA44-AA45</f>
        <v>625</v>
      </c>
      <c r="AG44">
        <f t="shared" si="107"/>
        <v>1875</v>
      </c>
      <c r="AH44">
        <f t="shared" si="107"/>
        <v>-1250</v>
      </c>
      <c r="AI44">
        <f t="shared" si="107"/>
        <v>-1250</v>
      </c>
      <c r="AK44">
        <f t="shared" ref="AK44:AN44" si="108">AF44-AF45</f>
        <v>-625</v>
      </c>
      <c r="AL44">
        <f t="shared" si="108"/>
        <v>3125</v>
      </c>
      <c r="AM44">
        <f t="shared" si="108"/>
        <v>-1250</v>
      </c>
      <c r="AN44">
        <f t="shared" si="108"/>
        <v>-1875</v>
      </c>
    </row>
    <row r="45" spans="1:40">
      <c r="A45">
        <v>3.27</v>
      </c>
      <c r="B45">
        <v>-0.165091463414635</v>
      </c>
      <c r="C45">
        <v>-3.26432926829268</v>
      </c>
      <c r="D45" s="28">
        <f t="shared" si="28"/>
        <v>0.8</v>
      </c>
      <c r="E45" s="32">
        <f>-E188*180/PI()*RStart30!$B$23</f>
        <v>23.9713331752122</v>
      </c>
      <c r="F45" s="32">
        <f>F188*180/PI()*RStart30!$B$23</f>
        <v>-7.05688716666282</v>
      </c>
      <c r="G45" s="32">
        <f>G188*180/PI()*RStart30!$B$23</f>
        <v>23.4936018250688</v>
      </c>
      <c r="H45" s="32">
        <f>-H188*180/PI()*RStart30!$B$23</f>
        <v>31.9590540502677</v>
      </c>
      <c r="I45" s="58">
        <f t="shared" si="24"/>
        <v>0.8</v>
      </c>
      <c r="J45" s="24">
        <f>-TRUNC(K$3*J$3*(G$3-H$3*SIN((E45+J$9)*PI()/180)-SQRT(I$3^2-(E$3-F$3-H$3*COS((E45+J$9)*PI()/180))^2))/5)</f>
        <v>-32463</v>
      </c>
      <c r="K45" s="24">
        <f>-TRUNC(U$3*T$3*(Q$3-R$3*SIN((F45+K$9)*PI()/180)-SQRT(S$3^2-(O$3-P$3-R$3*COS((F45+K$9)*PI()/180))^2))/5)</f>
        <v>10909</v>
      </c>
      <c r="L45" s="24">
        <f>-TRUNC(U$3*T$3*(Q$3-R$3*SIN((G45+L$9)*PI()/180)-SQRT(S$3^2-(O$3-P$3-R$3*COS((G45+L$9)*PI()/180))^2))/5)</f>
        <v>-42563</v>
      </c>
      <c r="M45" s="25">
        <f>-TRUNC(K$3*J$3*(G$3-H$3*SIN((H45+M$9)*PI()/180)-SQRT(I$3^2-(E$3-F$3-H$3*COS((H45+M$9)*PI()/180))^2))/5)</f>
        <v>-48593</v>
      </c>
      <c r="N45" s="59">
        <f t="shared" si="2"/>
        <v>0.8</v>
      </c>
      <c r="O45" s="60">
        <f t="shared" si="29"/>
        <v>28950</v>
      </c>
      <c r="P45" s="60">
        <f t="shared" si="30"/>
        <v>35550</v>
      </c>
      <c r="Q45" s="60">
        <f t="shared" si="31"/>
        <v>16650</v>
      </c>
      <c r="R45" s="60">
        <f t="shared" si="32"/>
        <v>-32875</v>
      </c>
      <c r="S45" s="1"/>
      <c r="T45" s="1">
        <f>RStart30!$T$25</f>
        <v>0.04</v>
      </c>
      <c r="U45" s="70"/>
      <c r="V45" s="1">
        <f t="shared" ref="V45:Y45" si="109">(O45-O44)/$T$25</f>
        <v>12500</v>
      </c>
      <c r="W45" s="1">
        <f t="shared" si="109"/>
        <v>-5000</v>
      </c>
      <c r="X45" s="1">
        <f t="shared" si="109"/>
        <v>10000</v>
      </c>
      <c r="Y45" s="1">
        <f t="shared" si="109"/>
        <v>6875</v>
      </c>
      <c r="AA45">
        <f t="shared" ref="AA45:AD45" si="110">V45-V46</f>
        <v>3750</v>
      </c>
      <c r="AB45">
        <f t="shared" si="110"/>
        <v>6250</v>
      </c>
      <c r="AC45">
        <f t="shared" si="110"/>
        <v>4375</v>
      </c>
      <c r="AD45">
        <f t="shared" si="110"/>
        <v>-5625</v>
      </c>
      <c r="AF45">
        <f t="shared" ref="AF45:AI45" si="111">AA45-AA46</f>
        <v>1250</v>
      </c>
      <c r="AG45">
        <f t="shared" si="111"/>
        <v>-1250</v>
      </c>
      <c r="AH45">
        <f t="shared" si="111"/>
        <v>0</v>
      </c>
      <c r="AI45">
        <f t="shared" si="111"/>
        <v>625</v>
      </c>
      <c r="AK45">
        <f t="shared" ref="AK45:AN45" si="112">AF45-AF46</f>
        <v>3750</v>
      </c>
      <c r="AL45">
        <f t="shared" si="112"/>
        <v>-2500</v>
      </c>
      <c r="AM45">
        <f t="shared" si="112"/>
        <v>0</v>
      </c>
      <c r="AN45">
        <f t="shared" si="112"/>
        <v>625.000000000091</v>
      </c>
    </row>
    <row r="46" spans="1:40">
      <c r="A46">
        <v>3.285</v>
      </c>
      <c r="B46">
        <v>0.14405487804878</v>
      </c>
      <c r="C46">
        <v>-3.40975609756098</v>
      </c>
      <c r="D46" s="28">
        <f t="shared" si="28"/>
        <v>0.84</v>
      </c>
      <c r="E46" s="32">
        <f>-E189*180/PI()*RStart30!$B$23</f>
        <v>23.347490941</v>
      </c>
      <c r="F46" s="32">
        <f>F189*180/PI()*RStart30!$B$23</f>
        <v>-8.02915844330645</v>
      </c>
      <c r="G46" s="32">
        <f>G189*180/PI()*RStart30!$B$23</f>
        <v>23.1437806097868</v>
      </c>
      <c r="H46" s="32">
        <f>-H189*180/PI()*RStart30!$B$23</f>
        <v>32.5635378740473</v>
      </c>
      <c r="I46" s="58">
        <f t="shared" si="24"/>
        <v>0.84</v>
      </c>
      <c r="J46" s="24">
        <f>-TRUNC(K$3*J$3*(G$3-H$3*SIN((E46+J$9)*PI()/180)-SQRT(I$3^2-(E$3-F$3-H$3*COS((E46+J$9)*PI()/180))^2))/5)</f>
        <v>-31291</v>
      </c>
      <c r="K46" s="24">
        <f>-TRUNC(U$3*T$3*(Q$3-R$3*SIN((F46+K$9)*PI()/180)-SQRT(S$3^2-(O$3-P$3-R$3*COS((F46+K$9)*PI()/180))^2))/5)</f>
        <v>12313</v>
      </c>
      <c r="L46" s="24">
        <f>-TRUNC(U$3*T$3*(Q$3-R$3*SIN((G46+L$9)*PI()/180)-SQRT(S$3^2-(O$3-P$3-R$3*COS((G46+L$9)*PI()/180))^2))/5)</f>
        <v>-41888</v>
      </c>
      <c r="M46" s="25">
        <f>-TRUNC(K$3*J$3*(G$3-H$3*SIN((H46+M$9)*PI()/180)-SQRT(I$3^2-(E$3-F$3-H$3*COS((H46+M$9)*PI()/180))^2))/5)</f>
        <v>-49888</v>
      </c>
      <c r="N46" s="59">
        <f t="shared" si="2"/>
        <v>0.84</v>
      </c>
      <c r="O46" s="60">
        <f t="shared" si="29"/>
        <v>29300</v>
      </c>
      <c r="P46" s="60">
        <f t="shared" si="30"/>
        <v>35100</v>
      </c>
      <c r="Q46" s="60">
        <f t="shared" si="31"/>
        <v>16875</v>
      </c>
      <c r="R46" s="60">
        <f t="shared" si="32"/>
        <v>-32375</v>
      </c>
      <c r="S46" s="1"/>
      <c r="T46" s="1">
        <f>RStart30!$T$25</f>
        <v>0.04</v>
      </c>
      <c r="U46" s="70"/>
      <c r="V46" s="1">
        <f t="shared" ref="V46:Y46" si="113">(O46-O45)/$T$25</f>
        <v>8750</v>
      </c>
      <c r="W46" s="1">
        <f t="shared" si="113"/>
        <v>-11250</v>
      </c>
      <c r="X46" s="1">
        <f t="shared" si="113"/>
        <v>5625</v>
      </c>
      <c r="Y46" s="1">
        <f t="shared" si="113"/>
        <v>12500</v>
      </c>
      <c r="AA46">
        <f t="shared" ref="AA46:AD46" si="114">V46-V47</f>
        <v>2500</v>
      </c>
      <c r="AB46">
        <f t="shared" si="114"/>
        <v>7500</v>
      </c>
      <c r="AC46">
        <f t="shared" si="114"/>
        <v>4375</v>
      </c>
      <c r="AD46">
        <f t="shared" si="114"/>
        <v>-6250</v>
      </c>
      <c r="AF46">
        <f t="shared" ref="AF46:AI46" si="115">AA46-AA47</f>
        <v>-2500</v>
      </c>
      <c r="AG46">
        <f t="shared" si="115"/>
        <v>1250</v>
      </c>
      <c r="AH46">
        <f t="shared" si="115"/>
        <v>0</v>
      </c>
      <c r="AI46">
        <f t="shared" si="115"/>
        <v>-9.09494701772928e-11</v>
      </c>
      <c r="AK46">
        <f t="shared" ref="AK46:AN46" si="116">AF46-AF47</f>
        <v>-5625</v>
      </c>
      <c r="AL46">
        <f t="shared" si="116"/>
        <v>-625</v>
      </c>
      <c r="AM46">
        <f t="shared" si="116"/>
        <v>-625</v>
      </c>
      <c r="AN46">
        <f t="shared" si="116"/>
        <v>-2.72848410531878e-10</v>
      </c>
    </row>
    <row r="47" spans="1:40">
      <c r="A47">
        <v>3.3</v>
      </c>
      <c r="B47">
        <v>0.519969512195121</v>
      </c>
      <c r="C47">
        <v>-3.59542682926829</v>
      </c>
      <c r="D47" s="28">
        <f t="shared" si="28"/>
        <v>0.88</v>
      </c>
      <c r="E47" s="32">
        <f>-E190*180/PI()*RStart30!$B$23</f>
        <v>22.7112124286614</v>
      </c>
      <c r="F47" s="32">
        <f>F190*180/PI()*RStart30!$B$23</f>
        <v>-8.99925757965296</v>
      </c>
      <c r="G47" s="32">
        <f>G190*180/PI()*RStart30!$B$23</f>
        <v>22.7925728939363</v>
      </c>
      <c r="H47" s="32">
        <f>-H190*180/PI()*RStart30!$B$23</f>
        <v>33.1498371633251</v>
      </c>
      <c r="I47" s="58">
        <f t="shared" si="24"/>
        <v>0.88</v>
      </c>
      <c r="J47" s="24">
        <f>-TRUNC(K$3*J$3*(G$3-H$3*SIN((E47+J$9)*PI()/180)-SQRT(I$3^2-(E$3-F$3-H$3*COS((E47+J$9)*PI()/180))^2))/5)</f>
        <v>-30109</v>
      </c>
      <c r="K47" s="24">
        <f>-TRUNC(U$3*T$3*(Q$3-R$3*SIN((F47+K$9)*PI()/180)-SQRT(S$3^2-(O$3-P$3-R$3*COS((F47+K$9)*PI()/180))^2))/5)</f>
        <v>13687</v>
      </c>
      <c r="L47" s="24">
        <f>-TRUNC(U$3*T$3*(Q$3-R$3*SIN((G47+L$9)*PI()/180)-SQRT(S$3^2-(O$3-P$3-R$3*COS((G47+L$9)*PI()/180))^2))/5)</f>
        <v>-41211</v>
      </c>
      <c r="M47" s="25">
        <f>-TRUNC(K$3*J$3*(G$3-H$3*SIN((H47+M$9)*PI()/180)-SQRT(I$3^2-(E$3-F$3-H$3*COS((H47+M$9)*PI()/180))^2))/5)</f>
        <v>-51153</v>
      </c>
      <c r="N47" s="59">
        <f t="shared" si="2"/>
        <v>0.88</v>
      </c>
      <c r="O47" s="60">
        <f t="shared" si="29"/>
        <v>29550</v>
      </c>
      <c r="P47" s="60">
        <f t="shared" si="30"/>
        <v>34350</v>
      </c>
      <c r="Q47" s="60">
        <f t="shared" si="31"/>
        <v>16925</v>
      </c>
      <c r="R47" s="60">
        <f t="shared" si="32"/>
        <v>-31625</v>
      </c>
      <c r="S47" s="1"/>
      <c r="T47" s="1">
        <f>RStart30!$T$25</f>
        <v>0.04</v>
      </c>
      <c r="U47" s="70"/>
      <c r="V47" s="1">
        <f t="shared" ref="V47:Y47" si="117">(O47-O46)/$T$25</f>
        <v>6250</v>
      </c>
      <c r="W47" s="1">
        <f t="shared" si="117"/>
        <v>-18750</v>
      </c>
      <c r="X47" s="1">
        <f t="shared" si="117"/>
        <v>1250</v>
      </c>
      <c r="Y47" s="1">
        <f t="shared" si="117"/>
        <v>18750</v>
      </c>
      <c r="AA47">
        <f t="shared" ref="AA47:AD47" si="118">V47-V48</f>
        <v>5000</v>
      </c>
      <c r="AB47">
        <f t="shared" si="118"/>
        <v>6250</v>
      </c>
      <c r="AC47">
        <f t="shared" si="118"/>
        <v>4375</v>
      </c>
      <c r="AD47">
        <f t="shared" si="118"/>
        <v>-6249.99999999991</v>
      </c>
      <c r="AF47">
        <f t="shared" ref="AF47:AI47" si="119">AA47-AA48</f>
        <v>3125</v>
      </c>
      <c r="AG47">
        <f t="shared" si="119"/>
        <v>1875</v>
      </c>
      <c r="AH47">
        <f t="shared" si="119"/>
        <v>625</v>
      </c>
      <c r="AI47">
        <f t="shared" si="119"/>
        <v>1.81898940354586e-10</v>
      </c>
      <c r="AK47">
        <f t="shared" ref="AK47:AN47" si="120">AF47-AF48</f>
        <v>6249.999999998</v>
      </c>
      <c r="AL47">
        <f t="shared" si="120"/>
        <v>3749.99999999782</v>
      </c>
      <c r="AM47">
        <f t="shared" si="120"/>
        <v>624.999999998863</v>
      </c>
      <c r="AN47">
        <f t="shared" si="120"/>
        <v>1250.00000000219</v>
      </c>
    </row>
    <row r="48" spans="1:40">
      <c r="A48">
        <v>3.31500000000001</v>
      </c>
      <c r="B48">
        <v>0.974085365853658</v>
      </c>
      <c r="C48">
        <v>-3.82362804878049</v>
      </c>
      <c r="D48" s="28">
        <f t="shared" si="28"/>
        <v>0.92</v>
      </c>
      <c r="E48" s="32">
        <f>-E191*180/PI()*RStart30!$B$23</f>
        <v>22.0650115478183</v>
      </c>
      <c r="F48" s="32">
        <f>F191*180/PI()*RStart30!$B$23</f>
        <v>-9.96036448717957</v>
      </c>
      <c r="G48" s="32">
        <f>G191*180/PI()*RStart30!$B$23</f>
        <v>22.443402157639</v>
      </c>
      <c r="H48" s="32">
        <f>-H191*180/PI()*RStart30!$B$23</f>
        <v>33.7138792195017</v>
      </c>
      <c r="I48" s="58">
        <f t="shared" si="24"/>
        <v>0.92</v>
      </c>
      <c r="J48" s="24">
        <f>-TRUNC(K$3*J$3*(G$3-H$3*SIN((E48+J$9)*PI()/180)-SQRT(I$3^2-(E$3-F$3-H$3*COS((E48+J$9)*PI()/180))^2))/5)</f>
        <v>-28925</v>
      </c>
      <c r="K48" s="24">
        <f>-TRUNC(U$3*T$3*(Q$3-R$3*SIN((F48+K$9)*PI()/180)-SQRT(S$3^2-(O$3-P$3-R$3*COS((F48+K$9)*PI()/180))^2))/5)</f>
        <v>15021</v>
      </c>
      <c r="L48" s="24">
        <f>-TRUNC(U$3*T$3*(Q$3-R$3*SIN((G48+L$9)*PI()/180)-SQRT(S$3^2-(O$3-P$3-R$3*COS((G48+L$9)*PI()/180))^2))/5)</f>
        <v>-40539</v>
      </c>
      <c r="M48" s="25">
        <f>-TRUNC(K$3*J$3*(G$3-H$3*SIN((H48+M$9)*PI()/180)-SQRT(I$3^2-(E$3-F$3-H$3*COS((H48+M$9)*PI()/180))^2))/5)</f>
        <v>-52378</v>
      </c>
      <c r="N48" s="59">
        <f t="shared" si="2"/>
        <v>0.92</v>
      </c>
      <c r="O48" s="60">
        <f t="shared" si="29"/>
        <v>29600</v>
      </c>
      <c r="P48" s="60">
        <f t="shared" si="30"/>
        <v>33350</v>
      </c>
      <c r="Q48" s="60">
        <f t="shared" si="31"/>
        <v>16800</v>
      </c>
      <c r="R48" s="60">
        <f t="shared" si="32"/>
        <v>-30625</v>
      </c>
      <c r="S48" s="1"/>
      <c r="T48" s="1">
        <f>RStart30!$T$25</f>
        <v>0.04</v>
      </c>
      <c r="U48" s="70"/>
      <c r="V48" s="1">
        <f t="shared" ref="V48:Y48" si="121">(O48-O47)/$T$25</f>
        <v>1250</v>
      </c>
      <c r="W48" s="1">
        <f t="shared" si="121"/>
        <v>-25000</v>
      </c>
      <c r="X48" s="1">
        <f t="shared" si="121"/>
        <v>-3125</v>
      </c>
      <c r="Y48" s="1">
        <f t="shared" si="121"/>
        <v>24999.9999999999</v>
      </c>
      <c r="AA48">
        <f t="shared" ref="AA48:AD48" si="122">V48-V49</f>
        <v>1875</v>
      </c>
      <c r="AB48">
        <f t="shared" si="122"/>
        <v>4375</v>
      </c>
      <c r="AC48">
        <f t="shared" si="122"/>
        <v>3750</v>
      </c>
      <c r="AD48">
        <f t="shared" si="122"/>
        <v>-6250.00000000009</v>
      </c>
      <c r="AF48">
        <f t="shared" ref="AF48:AI48" si="123">AA48-AA49</f>
        <v>-3124.999999998</v>
      </c>
      <c r="AG48">
        <f t="shared" si="123"/>
        <v>-1874.99999999782</v>
      </c>
      <c r="AH48">
        <f t="shared" si="123"/>
        <v>1.13686837721616e-9</v>
      </c>
      <c r="AI48">
        <f t="shared" si="123"/>
        <v>-1250.000000002</v>
      </c>
      <c r="AK48">
        <f t="shared" ref="AK48:AN48" si="124">AF48-AF49</f>
        <v>-6249.999999992</v>
      </c>
      <c r="AL48">
        <f t="shared" si="124"/>
        <v>-4999.99999999136</v>
      </c>
      <c r="AM48">
        <f t="shared" si="124"/>
        <v>625.000000004547</v>
      </c>
      <c r="AN48">
        <f t="shared" si="124"/>
        <v>-2500.00000000765</v>
      </c>
    </row>
    <row r="49" spans="1:40">
      <c r="A49">
        <v>3.33000000000001</v>
      </c>
      <c r="B49">
        <v>1.51189024390244</v>
      </c>
      <c r="C49">
        <v>-4.10076219512195</v>
      </c>
      <c r="D49" s="28">
        <f t="shared" si="28"/>
        <v>0.96</v>
      </c>
      <c r="E49" s="32">
        <f>-E192*180/PI()*RStart30!$B$23</f>
        <v>21.4114030675293</v>
      </c>
      <c r="F49" s="32">
        <f>F192*180/PI()*RStart30!$B$23</f>
        <v>-10.90584293952</v>
      </c>
      <c r="G49" s="32">
        <f>G192*180/PI()*RStart30!$B$23</f>
        <v>22.0996125836578</v>
      </c>
      <c r="H49" s="32">
        <f>-H192*180/PI()*RStart30!$B$23</f>
        <v>34.2517892436001</v>
      </c>
      <c r="I49" s="58">
        <f t="shared" si="24"/>
        <v>0.96</v>
      </c>
      <c r="J49" s="24">
        <f>-TRUNC(K$3*J$3*(G$3-H$3*SIN((E49+J$9)*PI()/180)-SQRT(I$3^2-(E$3-F$3-H$3*COS((E49+J$9)*PI()/180))^2))/5)</f>
        <v>-27742</v>
      </c>
      <c r="K49" s="24">
        <f>-TRUNC(U$3*T$3*(Q$3-R$3*SIN((F49+K$9)*PI()/180)-SQRT(S$3^2-(O$3-P$3-R$3*COS((F49+K$9)*PI()/180))^2))/5)</f>
        <v>16308</v>
      </c>
      <c r="L49" s="24">
        <f>-TRUNC(U$3*T$3*(Q$3-R$3*SIN((G49+L$9)*PI()/180)-SQRT(S$3^2-(O$3-P$3-R$3*COS((G49+L$9)*PI()/180))^2))/5)</f>
        <v>-39878</v>
      </c>
      <c r="M49" s="25">
        <f>-TRUNC(K$3*J$3*(G$3-H$3*SIN((H49+M$9)*PI()/180)-SQRT(I$3^2-(E$3-F$3-H$3*COS((H49+M$9)*PI()/180))^2))/5)</f>
        <v>-53553</v>
      </c>
      <c r="N49" s="59">
        <f t="shared" si="2"/>
        <v>0.96</v>
      </c>
      <c r="O49" s="60">
        <f t="shared" si="29"/>
        <v>29575</v>
      </c>
      <c r="P49" s="60">
        <f t="shared" si="30"/>
        <v>32175</v>
      </c>
      <c r="Q49" s="60">
        <f t="shared" si="31"/>
        <v>16525</v>
      </c>
      <c r="R49" s="60">
        <f t="shared" si="32"/>
        <v>-29375</v>
      </c>
      <c r="S49" s="1"/>
      <c r="T49" s="1">
        <f>RStart30!$T$25</f>
        <v>0.04</v>
      </c>
      <c r="U49" s="70"/>
      <c r="V49" s="1">
        <f t="shared" ref="V49:Y49" si="125">(O49-O48)/$T$25</f>
        <v>-625</v>
      </c>
      <c r="W49" s="1">
        <f t="shared" si="125"/>
        <v>-29375</v>
      </c>
      <c r="X49" s="1">
        <f t="shared" si="125"/>
        <v>-6875</v>
      </c>
      <c r="Y49" s="1">
        <f t="shared" si="125"/>
        <v>31250</v>
      </c>
      <c r="AA49">
        <f t="shared" ref="AA49:AD49" si="126">V49-V50</f>
        <v>4999.999999998</v>
      </c>
      <c r="AB49">
        <f t="shared" si="126"/>
        <v>6249.99999999782</v>
      </c>
      <c r="AC49">
        <f t="shared" si="126"/>
        <v>3749.99999999886</v>
      </c>
      <c r="AD49">
        <f t="shared" si="126"/>
        <v>-4999.99999999809</v>
      </c>
      <c r="AF49">
        <f t="shared" ref="AF49:AI49" si="127">AA49-AA50</f>
        <v>3124.999999994</v>
      </c>
      <c r="AG49">
        <f t="shared" si="127"/>
        <v>3124.99999999355</v>
      </c>
      <c r="AH49">
        <f t="shared" si="127"/>
        <v>-625.000000003411</v>
      </c>
      <c r="AI49">
        <f t="shared" si="127"/>
        <v>1250.00000000565</v>
      </c>
      <c r="AK49">
        <f t="shared" ref="AK49:AN49" si="128">AF49-AF50</f>
        <v>4374.99999998799</v>
      </c>
      <c r="AL49">
        <f t="shared" si="128"/>
        <v>3749.99999998719</v>
      </c>
      <c r="AM49">
        <f t="shared" si="128"/>
        <v>-3125.00000000687</v>
      </c>
      <c r="AN49">
        <f t="shared" si="128"/>
        <v>3125.0000000112</v>
      </c>
    </row>
    <row r="50" spans="1:40">
      <c r="A50">
        <v>3.34500000000001</v>
      </c>
      <c r="B50">
        <v>2.15716463414634</v>
      </c>
      <c r="C50">
        <v>-4.44100609756098</v>
      </c>
      <c r="D50" s="28">
        <f t="shared" si="28"/>
        <v>1</v>
      </c>
      <c r="E50" s="32">
        <f>-E193*180/PI()*RStart30!$B$23</f>
        <v>20.752866405357</v>
      </c>
      <c r="F50" s="32">
        <f>F193*180/PI()*RStart30!$B$23</f>
        <v>-11.8293442778252</v>
      </c>
      <c r="G50" s="32">
        <f>G193*180/PI()*RStart30!$B$23</f>
        <v>21.7644172620121</v>
      </c>
      <c r="H50" s="32">
        <f>-H193*180/PI()*RStart30!$B$23</f>
        <v>34.7599537053981</v>
      </c>
      <c r="I50" s="58">
        <f t="shared" si="24"/>
        <v>1</v>
      </c>
      <c r="J50" s="24">
        <f>-TRUNC(K$3*J$3*(G$3-H$3*SIN((E50+J$9)*PI()/180)-SQRT(I$3^2-(E$3-F$3-H$3*COS((E50+J$9)*PI()/180))^2))/5)</f>
        <v>-26568</v>
      </c>
      <c r="K50" s="24">
        <f>-TRUNC(U$3*T$3*(Q$3-R$3*SIN((F50+K$9)*PI()/180)-SQRT(S$3^2-(O$3-P$3-R$3*COS((F50+K$9)*PI()/180))^2))/5)</f>
        <v>17538</v>
      </c>
      <c r="L50" s="24">
        <f>-TRUNC(U$3*T$3*(Q$3-R$3*SIN((G50+L$9)*PI()/180)-SQRT(S$3^2-(O$3-P$3-R$3*COS((G50+L$9)*PI()/180))^2))/5)</f>
        <v>-39234</v>
      </c>
      <c r="M50" s="25">
        <f>-TRUNC(K$3*J$3*(G$3-H$3*SIN((H50+M$9)*PI()/180)-SQRT(I$3^2-(E$3-F$3-H$3*COS((H50+M$9)*PI()/180))^2))/5)</f>
        <v>-54670</v>
      </c>
      <c r="N50" s="59">
        <f t="shared" si="2"/>
        <v>1</v>
      </c>
      <c r="O50" s="60">
        <f t="shared" si="29"/>
        <v>29350.0000000001</v>
      </c>
      <c r="P50" s="60">
        <f t="shared" si="30"/>
        <v>30750.0000000001</v>
      </c>
      <c r="Q50" s="60">
        <f t="shared" si="31"/>
        <v>16100</v>
      </c>
      <c r="R50" s="60">
        <f t="shared" si="32"/>
        <v>-27925.0000000001</v>
      </c>
      <c r="S50" s="1"/>
      <c r="T50" s="1">
        <f>RStart30!$T$25</f>
        <v>0.04</v>
      </c>
      <c r="U50" s="70"/>
      <c r="V50" s="1">
        <f t="shared" ref="V50:Y50" si="129">(O50-O49)/$T$25</f>
        <v>-5624.999999998</v>
      </c>
      <c r="W50" s="1">
        <f t="shared" si="129"/>
        <v>-35624.9999999978</v>
      </c>
      <c r="X50" s="1">
        <f t="shared" si="129"/>
        <v>-10624.9999999989</v>
      </c>
      <c r="Y50" s="1">
        <f t="shared" si="129"/>
        <v>36249.9999999981</v>
      </c>
      <c r="AA50">
        <f t="shared" ref="AA50:AD50" si="130">V50-V51</f>
        <v>1875.000000004</v>
      </c>
      <c r="AB50">
        <f t="shared" si="130"/>
        <v>3125.00000000427</v>
      </c>
      <c r="AC50">
        <f t="shared" si="130"/>
        <v>4375.00000000227</v>
      </c>
      <c r="AD50">
        <f t="shared" si="130"/>
        <v>-6250.00000000373</v>
      </c>
      <c r="AF50">
        <f t="shared" ref="AF50:AI50" si="131">AA50-AA51</f>
        <v>-1249.999999994</v>
      </c>
      <c r="AG50">
        <f t="shared" si="131"/>
        <v>-624.999999993641</v>
      </c>
      <c r="AH50">
        <f t="shared" si="131"/>
        <v>2500.00000000346</v>
      </c>
      <c r="AI50">
        <f t="shared" si="131"/>
        <v>-1875.00000000555</v>
      </c>
      <c r="AK50">
        <f t="shared" ref="AK50:AN50" si="132">AF50-AF51</f>
        <v>-1874.999999992</v>
      </c>
      <c r="AL50">
        <f t="shared" si="132"/>
        <v>-1874.99999999165</v>
      </c>
      <c r="AM50">
        <f t="shared" si="132"/>
        <v>4375.00000000469</v>
      </c>
      <c r="AN50">
        <f t="shared" si="132"/>
        <v>-1875.00000000728</v>
      </c>
    </row>
    <row r="51" spans="1:40">
      <c r="A51">
        <v>3.36000000000001</v>
      </c>
      <c r="B51">
        <v>2.91905487804878</v>
      </c>
      <c r="C51">
        <v>-4.85579268292683</v>
      </c>
      <c r="D51" s="28">
        <f t="shared" si="28"/>
        <v>1.04</v>
      </c>
      <c r="E51" s="32">
        <f>-E194*180/PI()*RStart30!$B$23</f>
        <v>20.0918086715904</v>
      </c>
      <c r="F51" s="32">
        <f>F194*180/PI()*RStart30!$B$23</f>
        <v>-12.7249109442372</v>
      </c>
      <c r="G51" s="32">
        <f>G194*180/PI()*RStart30!$B$23</f>
        <v>21.4408462800013</v>
      </c>
      <c r="H51" s="32">
        <f>-H194*180/PI()*RStart30!$B$23</f>
        <v>35.2350845719967</v>
      </c>
      <c r="I51" s="58">
        <f t="shared" si="24"/>
        <v>1.04</v>
      </c>
      <c r="J51" s="24">
        <f>-TRUNC(K$3*J$3*(G$3-H$3*SIN((E51+J$9)*PI()/180)-SQRT(I$3^2-(E$3-F$3-H$3*COS((E51+J$9)*PI()/180))^2))/5)</f>
        <v>-25406</v>
      </c>
      <c r="K51" s="24">
        <f>-TRUNC(U$3*T$3*(Q$3-R$3*SIN((F51+K$9)*PI()/180)-SQRT(S$3^2-(O$3-P$3-R$3*COS((F51+K$9)*PI()/180))^2))/5)</f>
        <v>18706</v>
      </c>
      <c r="L51" s="24">
        <f>-TRUNC(U$3*T$3*(Q$3-R$3*SIN((G51+L$9)*PI()/180)-SQRT(S$3^2-(O$3-P$3-R$3*COS((G51+L$9)*PI()/180))^2))/5)</f>
        <v>-38614</v>
      </c>
      <c r="M51" s="25">
        <f>-TRUNC(K$3*J$3*(G$3-H$3*SIN((H51+M$9)*PI()/180)-SQRT(I$3^2-(E$3-F$3-H$3*COS((H51+M$9)*PI()/180))^2))/5)</f>
        <v>-55719</v>
      </c>
      <c r="N51" s="59">
        <f t="shared" si="2"/>
        <v>1.04</v>
      </c>
      <c r="O51" s="60">
        <f t="shared" si="29"/>
        <v>29050</v>
      </c>
      <c r="P51" s="60">
        <f t="shared" si="30"/>
        <v>29200</v>
      </c>
      <c r="Q51" s="60">
        <f t="shared" si="31"/>
        <v>15500</v>
      </c>
      <c r="R51" s="60">
        <f t="shared" si="32"/>
        <v>-26225</v>
      </c>
      <c r="S51" s="1"/>
      <c r="T51" s="1">
        <f>RStart30!$T$25</f>
        <v>0.04</v>
      </c>
      <c r="U51" s="70"/>
      <c r="V51" s="1">
        <f t="shared" ref="V51:Y51" si="133">(O51-O50)/$T$25</f>
        <v>-7500.000000002</v>
      </c>
      <c r="W51" s="1">
        <f t="shared" si="133"/>
        <v>-38750.0000000021</v>
      </c>
      <c r="X51" s="1">
        <f t="shared" si="133"/>
        <v>-15000.0000000011</v>
      </c>
      <c r="Y51" s="1">
        <f t="shared" si="133"/>
        <v>42500.0000000018</v>
      </c>
      <c r="AA51">
        <f t="shared" ref="AA51:AD51" si="134">V51-V52</f>
        <v>3124.999999998</v>
      </c>
      <c r="AB51">
        <f t="shared" si="134"/>
        <v>3749.99999999791</v>
      </c>
      <c r="AC51">
        <f t="shared" si="134"/>
        <v>1874.99999999882</v>
      </c>
      <c r="AD51">
        <f t="shared" si="134"/>
        <v>-4374.99999999818</v>
      </c>
      <c r="AF51">
        <f t="shared" ref="AF51:AI51" si="135">AA51-AA52</f>
        <v>624.999999997999</v>
      </c>
      <c r="AG51">
        <f t="shared" si="135"/>
        <v>1249.99999999801</v>
      </c>
      <c r="AH51">
        <f t="shared" si="135"/>
        <v>-1875.00000000123</v>
      </c>
      <c r="AI51">
        <f t="shared" si="135"/>
        <v>1.72440195456147e-9</v>
      </c>
      <c r="AK51">
        <f t="shared" ref="AK51:AN51" si="136">AF51-AF52</f>
        <v>624.999999997999</v>
      </c>
      <c r="AL51">
        <f t="shared" si="136"/>
        <v>-625.000000001804</v>
      </c>
      <c r="AM51">
        <f t="shared" si="136"/>
        <v>-2500.00000000133</v>
      </c>
      <c r="AN51">
        <f t="shared" si="136"/>
        <v>1875.00000000154</v>
      </c>
    </row>
    <row r="52" spans="1:40">
      <c r="A52">
        <v>3.37500000000001</v>
      </c>
      <c r="B52">
        <v>3.80579268292683</v>
      </c>
      <c r="C52">
        <v>-5.35289634146341</v>
      </c>
      <c r="D52" s="28">
        <f t="shared" si="28"/>
        <v>1.08</v>
      </c>
      <c r="E52" s="32">
        <f>-E195*180/PI()*RStart30!$B$23</f>
        <v>19.4305278853541</v>
      </c>
      <c r="F52" s="32">
        <f>F195*180/PI()*RStart30!$B$23</f>
        <v>-13.5870803018415</v>
      </c>
      <c r="G52" s="32">
        <f>G195*180/PI()*RStart30!$B$23</f>
        <v>21.1316950414121</v>
      </c>
      <c r="H52" s="32">
        <f>-H195*180/PI()*RStart30!$B$23</f>
        <v>35.6742829634315</v>
      </c>
      <c r="I52" s="58">
        <f t="shared" si="24"/>
        <v>1.08</v>
      </c>
      <c r="J52" s="24">
        <f>-TRUNC(K$3*J$3*(G$3-H$3*SIN((E52+J$9)*PI()/180)-SQRT(I$3^2-(E$3-F$3-H$3*COS((E52+J$9)*PI()/180))^2))/5)</f>
        <v>-24261</v>
      </c>
      <c r="K52" s="24">
        <f>-TRUNC(U$3*T$3*(Q$3-R$3*SIN((F52+K$9)*PI()/180)-SQRT(S$3^2-(O$3-P$3-R$3*COS((F52+K$9)*PI()/180))^2))/5)</f>
        <v>19806</v>
      </c>
      <c r="L52" s="24">
        <f>-TRUNC(U$3*T$3*(Q$3-R$3*SIN((G52+L$9)*PI()/180)-SQRT(S$3^2-(O$3-P$3-R$3*COS((G52+L$9)*PI()/180))^2))/5)</f>
        <v>-38021</v>
      </c>
      <c r="M52" s="25">
        <f>-TRUNC(K$3*J$3*(G$3-H$3*SIN((H52+M$9)*PI()/180)-SQRT(I$3^2-(E$3-F$3-H$3*COS((H52+M$9)*PI()/180))^2))/5)</f>
        <v>-56693</v>
      </c>
      <c r="N52" s="59">
        <f t="shared" si="2"/>
        <v>1.08</v>
      </c>
      <c r="O52" s="60">
        <f t="shared" si="29"/>
        <v>28625</v>
      </c>
      <c r="P52" s="60">
        <f t="shared" si="30"/>
        <v>27500</v>
      </c>
      <c r="Q52" s="60">
        <f t="shared" si="31"/>
        <v>14825</v>
      </c>
      <c r="R52" s="60">
        <f t="shared" si="32"/>
        <v>-24350</v>
      </c>
      <c r="S52" s="1"/>
      <c r="T52" s="1">
        <f>RStart30!$T$25</f>
        <v>0.04</v>
      </c>
      <c r="U52" s="70"/>
      <c r="V52" s="1">
        <f t="shared" ref="V52:Y52" si="137">(O52-O51)/$T$25</f>
        <v>-10625</v>
      </c>
      <c r="W52" s="1">
        <f t="shared" si="137"/>
        <v>-42500</v>
      </c>
      <c r="X52" s="1">
        <f t="shared" si="137"/>
        <v>-16875</v>
      </c>
      <c r="Y52" s="1">
        <f t="shared" si="137"/>
        <v>46875</v>
      </c>
      <c r="AA52">
        <f t="shared" ref="AA52:AD52" si="138">V52-V53</f>
        <v>2500</v>
      </c>
      <c r="AB52">
        <f t="shared" si="138"/>
        <v>2499.99999999991</v>
      </c>
      <c r="AC52">
        <f t="shared" si="138"/>
        <v>3750.00000000005</v>
      </c>
      <c r="AD52">
        <f t="shared" si="138"/>
        <v>-4374.99999999991</v>
      </c>
      <c r="AF52">
        <f t="shared" ref="AF52:AI52" si="139">AA52-AA53</f>
        <v>0</v>
      </c>
      <c r="AG52">
        <f t="shared" si="139"/>
        <v>1874.99999999981</v>
      </c>
      <c r="AH52">
        <f t="shared" si="139"/>
        <v>625.000000000095</v>
      </c>
      <c r="AI52">
        <f t="shared" si="139"/>
        <v>-1874.99999999981</v>
      </c>
      <c r="AK52">
        <f t="shared" ref="AK52:AN52" si="140">AF52-AF53</f>
        <v>-1250</v>
      </c>
      <c r="AL52">
        <f t="shared" si="140"/>
        <v>2499.99999999962</v>
      </c>
      <c r="AM52">
        <f t="shared" si="140"/>
        <v>-1249.99999999981</v>
      </c>
      <c r="AN52">
        <f t="shared" si="140"/>
        <v>-3124.99999999962</v>
      </c>
    </row>
    <row r="53" spans="1:40">
      <c r="A53">
        <v>3.39000000000001</v>
      </c>
      <c r="B53">
        <v>4.83795731707317</v>
      </c>
      <c r="C53">
        <v>-5.95564024390244</v>
      </c>
      <c r="D53" s="28">
        <f t="shared" si="28"/>
        <v>1.12</v>
      </c>
      <c r="E53" s="32">
        <f>-E196*180/PI()*RStart30!$B$23</f>
        <v>18.7711765344929</v>
      </c>
      <c r="F53" s="32">
        <f>F196*180/PI()*RStart30!$B$23</f>
        <v>-14.4109883973237</v>
      </c>
      <c r="G53" s="32">
        <f>G196*180/PI()*RStart30!$B$23</f>
        <v>20.8394724711336</v>
      </c>
      <c r="H53" s="32">
        <f>-H196*180/PI()*RStart30!$B$23</f>
        <v>36.0751030374666</v>
      </c>
      <c r="I53" s="58">
        <f t="shared" si="24"/>
        <v>1.12</v>
      </c>
      <c r="J53" s="24">
        <f>-TRUNC(K$3*J$3*(G$3-H$3*SIN((E53+J$9)*PI()/180)-SQRT(I$3^2-(E$3-F$3-H$3*COS((E53+J$9)*PI()/180))^2))/5)</f>
        <v>-23137</v>
      </c>
      <c r="K53" s="24">
        <f>-TRUNC(U$3*T$3*(Q$3-R$3*SIN((F53+K$9)*PI()/180)-SQRT(S$3^2-(O$3-P$3-R$3*COS((F53+K$9)*PI()/180))^2))/5)</f>
        <v>20834</v>
      </c>
      <c r="L53" s="24">
        <f>-TRUNC(U$3*T$3*(Q$3-R$3*SIN((G53+L$9)*PI()/180)-SQRT(S$3^2-(O$3-P$3-R$3*COS((G53+L$9)*PI()/180))^2))/5)</f>
        <v>-37461</v>
      </c>
      <c r="M53" s="25">
        <f>-TRUNC(K$3*J$3*(G$3-H$3*SIN((H53+M$9)*PI()/180)-SQRT(I$3^2-(E$3-F$3-H$3*COS((H53+M$9)*PI()/180))^2))/5)</f>
        <v>-57585</v>
      </c>
      <c r="N53" s="59">
        <f t="shared" si="2"/>
        <v>1.12</v>
      </c>
      <c r="O53" s="60">
        <f t="shared" si="29"/>
        <v>28100</v>
      </c>
      <c r="P53" s="60">
        <f t="shared" si="30"/>
        <v>25700</v>
      </c>
      <c r="Q53" s="60">
        <f t="shared" si="31"/>
        <v>14000</v>
      </c>
      <c r="R53" s="60">
        <f t="shared" si="32"/>
        <v>-22300</v>
      </c>
      <c r="S53" s="1"/>
      <c r="T53" s="1">
        <f>RStart30!$T$25</f>
        <v>0.04</v>
      </c>
      <c r="U53" s="70"/>
      <c r="V53" s="1">
        <f t="shared" ref="V53:Y53" si="141">(O53-O52)/$T$25</f>
        <v>-13125</v>
      </c>
      <c r="W53" s="1">
        <f t="shared" si="141"/>
        <v>-44999.9999999999</v>
      </c>
      <c r="X53" s="1">
        <f t="shared" si="141"/>
        <v>-20625</v>
      </c>
      <c r="Y53" s="1">
        <f t="shared" si="141"/>
        <v>51249.9999999999</v>
      </c>
      <c r="AA53">
        <f t="shared" ref="AA53:AD53" si="142">V53-V54</f>
        <v>2500</v>
      </c>
      <c r="AB53">
        <f t="shared" si="142"/>
        <v>625.000000000095</v>
      </c>
      <c r="AC53">
        <f t="shared" si="142"/>
        <v>3124.99999999995</v>
      </c>
      <c r="AD53">
        <f t="shared" si="142"/>
        <v>-2500.00000000009</v>
      </c>
      <c r="AF53">
        <f t="shared" ref="AF53:AI53" si="143">AA53-AA54</f>
        <v>1250</v>
      </c>
      <c r="AG53">
        <f t="shared" si="143"/>
        <v>-624.999999999811</v>
      </c>
      <c r="AH53">
        <f t="shared" si="143"/>
        <v>1874.99999999991</v>
      </c>
      <c r="AI53">
        <f t="shared" si="143"/>
        <v>1249.99999999981</v>
      </c>
      <c r="AK53">
        <f t="shared" ref="AK53:AN53" si="144">AF53-AF54</f>
        <v>2499.99999999991</v>
      </c>
      <c r="AL53">
        <f t="shared" si="144"/>
        <v>-2499.99999999962</v>
      </c>
      <c r="AM53">
        <f t="shared" si="144"/>
        <v>1874.99999999981</v>
      </c>
      <c r="AN53">
        <f t="shared" si="144"/>
        <v>4999.99999999962</v>
      </c>
    </row>
    <row r="54" spans="1:40">
      <c r="A54">
        <v>3.40500000000001</v>
      </c>
      <c r="B54">
        <v>6.00685975609756</v>
      </c>
      <c r="C54">
        <v>-6.67682926829268</v>
      </c>
      <c r="D54" s="28">
        <f t="shared" si="28"/>
        <v>1.16</v>
      </c>
      <c r="E54" s="32">
        <f>-E197*180/PI()*RStart30!$B$23</f>
        <v>18.1157244479065</v>
      </c>
      <c r="F54" s="32">
        <f>F197*180/PI()*RStart30!$B$23</f>
        <v>-15.1924736090346</v>
      </c>
      <c r="G54" s="32">
        <f>G197*180/PI()*RStart30!$B$23</f>
        <v>20.5663493343642</v>
      </c>
      <c r="H54" s="32">
        <f>-H197*180/PI()*RStart30!$B$23</f>
        <v>36.4356160462763</v>
      </c>
      <c r="I54" s="58">
        <f t="shared" si="24"/>
        <v>1.16</v>
      </c>
      <c r="J54" s="24">
        <f>-TRUNC(K$3*J$3*(G$3-H$3*SIN((E54+J$9)*PI()/180)-SQRT(I$3^2-(E$3-F$3-H$3*COS((E54+J$9)*PI()/180))^2))/5)</f>
        <v>-22038</v>
      </c>
      <c r="K54" s="24">
        <f>-TRUNC(U$3*T$3*(Q$3-R$3*SIN((F54+K$9)*PI()/180)-SQRT(S$3^2-(O$3-P$3-R$3*COS((F54+K$9)*PI()/180))^2))/5)</f>
        <v>21789</v>
      </c>
      <c r="L54" s="24">
        <f>-TRUNC(U$3*T$3*(Q$3-R$3*SIN((G54+L$9)*PI()/180)-SQRT(S$3^2-(O$3-P$3-R$3*COS((G54+L$9)*PI()/180))^2))/5)</f>
        <v>-36939</v>
      </c>
      <c r="M54" s="25">
        <f>-TRUNC(K$3*J$3*(G$3-H$3*SIN((H54+M$9)*PI()/180)-SQRT(I$3^2-(E$3-F$3-H$3*COS((H54+M$9)*PI()/180))^2))/5)</f>
        <v>-58391</v>
      </c>
      <c r="N54" s="59">
        <f t="shared" si="2"/>
        <v>1.16</v>
      </c>
      <c r="O54" s="60">
        <f t="shared" si="29"/>
        <v>27475</v>
      </c>
      <c r="P54" s="60">
        <f t="shared" si="30"/>
        <v>23875</v>
      </c>
      <c r="Q54" s="60">
        <f t="shared" si="31"/>
        <v>13050</v>
      </c>
      <c r="R54" s="60">
        <f t="shared" si="32"/>
        <v>-20150</v>
      </c>
      <c r="S54" s="1"/>
      <c r="T54" s="1">
        <f>RStart30!$T$25</f>
        <v>0.04</v>
      </c>
      <c r="U54" s="70"/>
      <c r="V54" s="1">
        <f t="shared" ref="V54:Y54" si="145">(O54-O53)/$T$25</f>
        <v>-15625</v>
      </c>
      <c r="W54" s="1">
        <f t="shared" si="145"/>
        <v>-45625</v>
      </c>
      <c r="X54" s="1">
        <f t="shared" si="145"/>
        <v>-23750</v>
      </c>
      <c r="Y54" s="1">
        <f t="shared" si="145"/>
        <v>53750</v>
      </c>
      <c r="AA54">
        <f t="shared" ref="AA54:AD54" si="146">V54-V55</f>
        <v>1250</v>
      </c>
      <c r="AB54">
        <f t="shared" si="146"/>
        <v>1249.99999999991</v>
      </c>
      <c r="AC54">
        <f t="shared" si="146"/>
        <v>1250.00000000005</v>
      </c>
      <c r="AD54">
        <f t="shared" si="146"/>
        <v>-3749.99999999991</v>
      </c>
      <c r="AF54">
        <f t="shared" ref="AF54:AI54" si="147">AA54-AA55</f>
        <v>-1249.99999999991</v>
      </c>
      <c r="AG54">
        <f t="shared" si="147"/>
        <v>1874.99999999981</v>
      </c>
      <c r="AH54">
        <f t="shared" si="147"/>
        <v>9.45874489843845e-11</v>
      </c>
      <c r="AI54">
        <f t="shared" si="147"/>
        <v>-3749.99999999981</v>
      </c>
      <c r="AK54">
        <f t="shared" ref="AK54:AN54" si="148">AF54-AF55</f>
        <v>-4374.99999999973</v>
      </c>
      <c r="AL54">
        <f t="shared" si="148"/>
        <v>2499.99999999962</v>
      </c>
      <c r="AM54">
        <f t="shared" si="148"/>
        <v>625.000000000189</v>
      </c>
      <c r="AN54">
        <f t="shared" si="148"/>
        <v>-5624.99999999962</v>
      </c>
    </row>
    <row r="55" spans="1:40">
      <c r="A55">
        <v>3.42000000000001</v>
      </c>
      <c r="B55">
        <v>7.28003048780488</v>
      </c>
      <c r="C55">
        <v>-7.50960365853659</v>
      </c>
      <c r="D55" s="28">
        <f t="shared" si="28"/>
        <v>1.2</v>
      </c>
      <c r="E55" s="32">
        <f>-E198*180/PI()*RStart30!$B$23</f>
        <v>17.465922527321</v>
      </c>
      <c r="F55" s="32">
        <f>F198*180/PI()*RStart30!$B$23</f>
        <v>-15.9281802377597</v>
      </c>
      <c r="G55" s="32">
        <f>G198*180/PI()*RStart30!$B$23</f>
        <v>20.3141061547482</v>
      </c>
      <c r="H55" s="32">
        <f>-H198*180/PI()*RStart30!$B$23</f>
        <v>36.7544738201686</v>
      </c>
      <c r="I55" s="58">
        <f t="shared" si="24"/>
        <v>1.2</v>
      </c>
      <c r="J55" s="24">
        <f>-TRUNC(K$3*J$3*(G$3-H$3*SIN((E55+J$9)*PI()/180)-SQRT(I$3^2-(E$3-F$3-H$3*COS((E55+J$9)*PI()/180))^2))/5)</f>
        <v>-20966</v>
      </c>
      <c r="K55" s="24">
        <f>-TRUNC(U$3*T$3*(Q$3-R$3*SIN((F55+K$9)*PI()/180)-SQRT(S$3^2-(O$3-P$3-R$3*COS((F55+K$9)*PI()/180))^2))/5)</f>
        <v>22669</v>
      </c>
      <c r="L55" s="24">
        <f>-TRUNC(U$3*T$3*(Q$3-R$3*SIN((G55+L$9)*PI()/180)-SQRT(S$3^2-(O$3-P$3-R$3*COS((G55+L$9)*PI()/180))^2))/5)</f>
        <v>-36457</v>
      </c>
      <c r="M55" s="25">
        <f>-TRUNC(K$3*J$3*(G$3-H$3*SIN((H55+M$9)*PI()/180)-SQRT(I$3^2-(E$3-F$3-H$3*COS((H55+M$9)*PI()/180))^2))/5)</f>
        <v>-59105</v>
      </c>
      <c r="N55" s="59">
        <f t="shared" si="2"/>
        <v>1.2</v>
      </c>
      <c r="O55" s="60">
        <f t="shared" si="29"/>
        <v>26800</v>
      </c>
      <c r="P55" s="60">
        <f t="shared" si="30"/>
        <v>22000</v>
      </c>
      <c r="Q55" s="60">
        <f t="shared" si="31"/>
        <v>12050</v>
      </c>
      <c r="R55" s="60">
        <f t="shared" si="32"/>
        <v>-17850</v>
      </c>
      <c r="S55" s="1"/>
      <c r="T55" s="1">
        <f>RStart30!$T$25</f>
        <v>0.04</v>
      </c>
      <c r="U55" s="1"/>
      <c r="V55" s="1">
        <f t="shared" ref="V55:Y55" si="149">(O55-O54)/$T$25</f>
        <v>-16875</v>
      </c>
      <c r="W55" s="1">
        <f t="shared" si="149"/>
        <v>-46874.9999999999</v>
      </c>
      <c r="X55" s="1">
        <f t="shared" si="149"/>
        <v>-25000</v>
      </c>
      <c r="Y55" s="1">
        <f t="shared" si="149"/>
        <v>57499.9999999999</v>
      </c>
      <c r="AA55">
        <f t="shared" ref="AA55:AD55" si="150">V55-V56</f>
        <v>2499.99999999991</v>
      </c>
      <c r="AB55">
        <f t="shared" si="150"/>
        <v>-624.999999999905</v>
      </c>
      <c r="AC55">
        <f t="shared" si="150"/>
        <v>1249.99999999995</v>
      </c>
      <c r="AD55">
        <f t="shared" si="150"/>
        <v>-9.45874489843845e-11</v>
      </c>
      <c r="AF55">
        <f t="shared" ref="AF55:AI55" si="151">AA55-AA56</f>
        <v>3124.99999999982</v>
      </c>
      <c r="AG55">
        <f t="shared" si="151"/>
        <v>-624.999999999811</v>
      </c>
      <c r="AH55">
        <f t="shared" si="151"/>
        <v>-625.000000000095</v>
      </c>
      <c r="AI55">
        <f t="shared" si="151"/>
        <v>1874.99999999981</v>
      </c>
      <c r="AK55">
        <f t="shared" ref="AK55:AN55" si="152">AF55-AF56</f>
        <v>5624.99999999973</v>
      </c>
      <c r="AL55">
        <f t="shared" si="152"/>
        <v>-3749.99999999962</v>
      </c>
      <c r="AM55">
        <f t="shared" si="152"/>
        <v>-2500.00000000019</v>
      </c>
      <c r="AN55">
        <f t="shared" si="152"/>
        <v>5624.99999999967</v>
      </c>
    </row>
    <row r="56" spans="1:40">
      <c r="A56">
        <v>3.43500000000001</v>
      </c>
      <c r="B56">
        <v>8.60579268292683</v>
      </c>
      <c r="C56">
        <v>-8.45670731707317</v>
      </c>
      <c r="D56" s="28">
        <f t="shared" si="28"/>
        <v>1.24</v>
      </c>
      <c r="E56" s="32">
        <f>-E199*180/PI()*RStart30!$B$23</f>
        <v>16.8232657342154</v>
      </c>
      <c r="F56" s="32">
        <f>F199*180/PI()*RStart30!$B$23</f>
        <v>-16.6156624985589</v>
      </c>
      <c r="G56" s="32">
        <f>G199*180/PI()*RStart30!$B$23</f>
        <v>20.0840818773568</v>
      </c>
      <c r="H56" s="32">
        <f>-H199*180/PI()*RStart30!$B$23</f>
        <v>37.03097305345</v>
      </c>
      <c r="I56" s="58">
        <f t="shared" si="24"/>
        <v>1.24</v>
      </c>
      <c r="J56" s="24">
        <f>-TRUNC(K$3*J$3*(G$3-H$3*SIN((E56+J$9)*PI()/180)-SQRT(I$3^2-(E$3-F$3-H$3*COS((E56+J$9)*PI()/180))^2))/5)</f>
        <v>-19925</v>
      </c>
      <c r="K56" s="24">
        <f>-TRUNC(U$3*T$3*(Q$3-R$3*SIN((F56+K$9)*PI()/180)-SQRT(S$3^2-(O$3-P$3-R$3*COS((F56+K$9)*PI()/180))^2))/5)</f>
        <v>23475</v>
      </c>
      <c r="L56" s="24">
        <f>-TRUNC(U$3*T$3*(Q$3-R$3*SIN((G56+L$9)*PI()/180)-SQRT(S$3^2-(O$3-P$3-R$3*COS((G56+L$9)*PI()/180))^2))/5)</f>
        <v>-36017</v>
      </c>
      <c r="M56" s="25">
        <f>-TRUNC(K$3*J$3*(G$3-H$3*SIN((H56+M$9)*PI()/180)-SQRT(I$3^2-(E$3-F$3-H$3*COS((H56+M$9)*PI()/180))^2))/5)</f>
        <v>-59727</v>
      </c>
      <c r="N56" s="59">
        <f t="shared" si="2"/>
        <v>1.24</v>
      </c>
      <c r="O56" s="60">
        <f t="shared" si="29"/>
        <v>26025</v>
      </c>
      <c r="P56" s="60">
        <f t="shared" si="30"/>
        <v>20150</v>
      </c>
      <c r="Q56" s="60">
        <f t="shared" si="31"/>
        <v>11000</v>
      </c>
      <c r="R56" s="60">
        <f t="shared" si="32"/>
        <v>-15550</v>
      </c>
      <c r="S56" s="1"/>
      <c r="T56" s="1">
        <f>RStart30!$T$25</f>
        <v>0.04</v>
      </c>
      <c r="U56" s="1"/>
      <c r="V56" s="1">
        <f t="shared" ref="V56:Y56" si="153">(O56-O55)/$T$25</f>
        <v>-19374.9999999999</v>
      </c>
      <c r="W56" s="1">
        <f t="shared" si="153"/>
        <v>-46250</v>
      </c>
      <c r="X56" s="1">
        <f t="shared" si="153"/>
        <v>-26250</v>
      </c>
      <c r="Y56" s="1">
        <f t="shared" si="153"/>
        <v>57500</v>
      </c>
      <c r="AA56">
        <f t="shared" ref="AA56:AD56" si="154">V56-V57</f>
        <v>-624.999999999909</v>
      </c>
      <c r="AB56">
        <f t="shared" si="154"/>
        <v>-9.45874489843845e-11</v>
      </c>
      <c r="AC56">
        <f t="shared" si="154"/>
        <v>1875.00000000005</v>
      </c>
      <c r="AD56">
        <f t="shared" si="154"/>
        <v>-1874.99999999991</v>
      </c>
      <c r="AF56">
        <f t="shared" ref="AF56:AI56" si="155">AA56-AA57</f>
        <v>-2499.99999999991</v>
      </c>
      <c r="AG56">
        <f t="shared" si="155"/>
        <v>3124.99999999981</v>
      </c>
      <c r="AH56">
        <f t="shared" si="155"/>
        <v>1875.00000000009</v>
      </c>
      <c r="AI56">
        <f t="shared" si="155"/>
        <v>-3749.99999999985</v>
      </c>
      <c r="AK56">
        <f t="shared" ref="AK56:AN56" si="156">AF56-AF57</f>
        <v>-4999.99999999991</v>
      </c>
      <c r="AL56">
        <f t="shared" si="156"/>
        <v>4999.99999999967</v>
      </c>
      <c r="AM56">
        <f t="shared" si="156"/>
        <v>1250.00000000017</v>
      </c>
      <c r="AN56">
        <f t="shared" si="156"/>
        <v>-4374.9999999998</v>
      </c>
    </row>
    <row r="57" spans="1:40">
      <c r="A57">
        <v>3.45000000000001</v>
      </c>
      <c r="B57">
        <v>9.96768292682927</v>
      </c>
      <c r="C57">
        <v>-9.48567073170732</v>
      </c>
      <c r="D57" s="28">
        <f t="shared" si="28"/>
        <v>1.28</v>
      </c>
      <c r="E57" s="32">
        <f>-E200*180/PI()*RStart30!$B$23</f>
        <v>16.1889564205229</v>
      </c>
      <c r="F57" s="32">
        <f>F200*180/PI()*RStart30!$B$23</f>
        <v>-17.2534880542401</v>
      </c>
      <c r="G57" s="32">
        <f>G200*180/PI()*RStart30!$B$23</f>
        <v>19.8771216722337</v>
      </c>
      <c r="H57" s="32">
        <f>-H200*180/PI()*RStart30!$B$23</f>
        <v>37.265118788149</v>
      </c>
      <c r="I57" s="58">
        <f t="shared" si="24"/>
        <v>1.28</v>
      </c>
      <c r="J57" s="24">
        <f>-TRUNC(K$3*J$3*(G$3-H$3*SIN((E57+J$9)*PI()/180)-SQRT(I$3^2-(E$3-F$3-H$3*COS((E57+J$9)*PI()/180))^2))/5)</f>
        <v>-18914</v>
      </c>
      <c r="K57" s="24">
        <f>-TRUNC(U$3*T$3*(Q$3-R$3*SIN((F57+K$9)*PI()/180)-SQRT(S$3^2-(O$3-P$3-R$3*COS((F57+K$9)*PI()/180))^2))/5)</f>
        <v>24207</v>
      </c>
      <c r="L57" s="24">
        <f>-TRUNC(U$3*T$3*(Q$3-R$3*SIN((G57+L$9)*PI()/180)-SQRT(S$3^2-(O$3-P$3-R$3*COS((G57+L$9)*PI()/180))^2))/5)</f>
        <v>-35622</v>
      </c>
      <c r="M57" s="25">
        <f>-TRUNC(K$3*J$3*(G$3-H$3*SIN((H57+M$9)*PI()/180)-SQRT(I$3^2-(E$3-F$3-H$3*COS((H57+M$9)*PI()/180))^2))/5)</f>
        <v>-60254</v>
      </c>
      <c r="N57" s="59">
        <f t="shared" si="2"/>
        <v>1.28</v>
      </c>
      <c r="O57" s="60">
        <f t="shared" si="29"/>
        <v>25275</v>
      </c>
      <c r="P57" s="60">
        <f t="shared" si="30"/>
        <v>18300</v>
      </c>
      <c r="Q57" s="60">
        <f t="shared" si="31"/>
        <v>9874.99999999999</v>
      </c>
      <c r="R57" s="60">
        <f t="shared" si="32"/>
        <v>-13175</v>
      </c>
      <c r="S57" s="1"/>
      <c r="T57" s="1">
        <f>RStart30!$T$25</f>
        <v>0.04</v>
      </c>
      <c r="U57" s="1"/>
      <c r="V57" s="1">
        <f t="shared" ref="V57:Y57" si="157">(O57-O56)/$T$25</f>
        <v>-18750</v>
      </c>
      <c r="W57" s="1">
        <f t="shared" si="157"/>
        <v>-46249.9999999999</v>
      </c>
      <c r="X57" s="1">
        <f t="shared" si="157"/>
        <v>-28125</v>
      </c>
      <c r="Y57" s="1">
        <f t="shared" si="157"/>
        <v>59374.9999999999</v>
      </c>
      <c r="AA57">
        <f t="shared" ref="AA57:AD57" si="158">V57-V58</f>
        <v>1875</v>
      </c>
      <c r="AB57">
        <f t="shared" si="158"/>
        <v>-3124.99999999991</v>
      </c>
      <c r="AC57">
        <f t="shared" si="158"/>
        <v>-4.72937244921923e-11</v>
      </c>
      <c r="AD57">
        <f t="shared" si="158"/>
        <v>1874.99999999995</v>
      </c>
      <c r="AF57">
        <f t="shared" ref="AF57:AI57" si="159">AA57-AA58</f>
        <v>2500</v>
      </c>
      <c r="AG57">
        <f t="shared" si="159"/>
        <v>-1874.99999999986</v>
      </c>
      <c r="AH57">
        <f t="shared" si="159"/>
        <v>624.999999999927</v>
      </c>
      <c r="AI57">
        <f t="shared" si="159"/>
        <v>624.999999999949</v>
      </c>
      <c r="AK57">
        <f t="shared" ref="AK57:AN57" si="160">AF57-AF58</f>
        <v>3125</v>
      </c>
      <c r="AL57">
        <f t="shared" si="160"/>
        <v>-4374.99999999977</v>
      </c>
      <c r="AM57">
        <f t="shared" si="160"/>
        <v>624.999999999902</v>
      </c>
      <c r="AN57">
        <f t="shared" si="160"/>
        <v>2499.99999999995</v>
      </c>
    </row>
    <row r="58" spans="1:40">
      <c r="A58">
        <v>3.46500000000001</v>
      </c>
      <c r="B58">
        <v>11.3638719512195</v>
      </c>
      <c r="C58">
        <v>-10.5653963414634</v>
      </c>
      <c r="D58" s="28">
        <f t="shared" si="28"/>
        <v>1.32</v>
      </c>
      <c r="E58" s="32">
        <f>-E201*180/PI()*RStart30!$B$23</f>
        <v>15.5638677166274</v>
      </c>
      <c r="F58" s="32">
        <f>F201*180/PI()*RStart30!$B$23</f>
        <v>-17.8413416634245</v>
      </c>
      <c r="G58" s="32">
        <f>G201*180/PI()*RStart30!$B$23</f>
        <v>19.6935253681932</v>
      </c>
      <c r="H58" s="32">
        <f>-H201*180/PI()*RStart30!$B$23</f>
        <v>37.4576885279938</v>
      </c>
      <c r="I58" s="58">
        <f t="shared" si="24"/>
        <v>1.32</v>
      </c>
      <c r="J58" s="24">
        <f>-TRUNC(K$3*J$3*(G$3-H$3*SIN((E58+J$9)*PI()/180)-SQRT(I$3^2-(E$3-F$3-H$3*COS((E58+J$9)*PI()/180))^2))/5)</f>
        <v>-17936</v>
      </c>
      <c r="K58" s="24">
        <f>-TRUNC(U$3*T$3*(Q$3-R$3*SIN((F58+K$9)*PI()/180)-SQRT(S$3^2-(O$3-P$3-R$3*COS((F58+K$9)*PI()/180))^2))/5)</f>
        <v>24870</v>
      </c>
      <c r="L58" s="24">
        <f>-TRUNC(U$3*T$3*(Q$3-R$3*SIN((G58+L$9)*PI()/180)-SQRT(S$3^2-(O$3-P$3-R$3*COS((G58+L$9)*PI()/180))^2))/5)</f>
        <v>-35272</v>
      </c>
      <c r="M58" s="25">
        <f>-TRUNC(K$3*J$3*(G$3-H$3*SIN((H58+M$9)*PI()/180)-SQRT(I$3^2-(E$3-F$3-H$3*COS((H58+M$9)*PI()/180))^2))/5)</f>
        <v>-60689</v>
      </c>
      <c r="N58" s="59">
        <f t="shared" si="2"/>
        <v>1.32</v>
      </c>
      <c r="O58" s="60">
        <f t="shared" si="29"/>
        <v>24450</v>
      </c>
      <c r="P58" s="60">
        <f t="shared" si="30"/>
        <v>16575</v>
      </c>
      <c r="Q58" s="60">
        <f t="shared" si="31"/>
        <v>8749.99999999999</v>
      </c>
      <c r="R58" s="60">
        <f t="shared" si="32"/>
        <v>-10875</v>
      </c>
      <c r="S58" s="1"/>
      <c r="T58" s="1">
        <f>RStart30!$T$25</f>
        <v>0.04</v>
      </c>
      <c r="U58" s="1"/>
      <c r="V58" s="1">
        <f t="shared" ref="V58:Y58" si="161">(O58-O57)/$T$25</f>
        <v>-20625</v>
      </c>
      <c r="W58" s="1">
        <f t="shared" si="161"/>
        <v>-43125</v>
      </c>
      <c r="X58" s="1">
        <f t="shared" si="161"/>
        <v>-28125</v>
      </c>
      <c r="Y58" s="1">
        <f t="shared" si="161"/>
        <v>57500</v>
      </c>
      <c r="AA58">
        <f t="shared" ref="AA58:AD58" si="162">V58-V59</f>
        <v>-625</v>
      </c>
      <c r="AB58">
        <f t="shared" si="162"/>
        <v>-1250.00000000004</v>
      </c>
      <c r="AC58">
        <f t="shared" si="162"/>
        <v>-624.999999999975</v>
      </c>
      <c r="AD58">
        <f t="shared" si="162"/>
        <v>1250</v>
      </c>
      <c r="AF58">
        <f t="shared" ref="AF58:AI58" si="163">AA58-AA59</f>
        <v>-625</v>
      </c>
      <c r="AG58">
        <f t="shared" si="163"/>
        <v>2499.99999999991</v>
      </c>
      <c r="AH58">
        <f t="shared" si="163"/>
        <v>2.5465851649642e-11</v>
      </c>
      <c r="AI58">
        <f t="shared" si="163"/>
        <v>-1875</v>
      </c>
      <c r="AK58">
        <f t="shared" ref="AK58:AN58" si="164">AF58-AF59</f>
        <v>-1250.00000000009</v>
      </c>
      <c r="AL58">
        <f t="shared" si="164"/>
        <v>2499.99999999983</v>
      </c>
      <c r="AM58">
        <f t="shared" si="164"/>
        <v>-2499.99999999997</v>
      </c>
      <c r="AN58">
        <f t="shared" si="164"/>
        <v>625</v>
      </c>
    </row>
    <row r="59" spans="1:40">
      <c r="A59">
        <v>3.48000000000001</v>
      </c>
      <c r="B59">
        <v>12.7746951219512</v>
      </c>
      <c r="C59">
        <v>-11.6524390243902</v>
      </c>
      <c r="D59" s="28">
        <f t="shared" si="28"/>
        <v>1.36</v>
      </c>
      <c r="E59" s="32">
        <f>-E202*180/PI()*RStart30!$B$23</f>
        <v>14.9485067474734</v>
      </c>
      <c r="F59" s="32">
        <f>F202*180/PI()*RStart30!$B$23</f>
        <v>-18.3801291150904</v>
      </c>
      <c r="G59" s="32">
        <f>G202*180/PI()*RStart30!$B$23</f>
        <v>19.5329957720268</v>
      </c>
      <c r="H59" s="32">
        <f>-H202*180/PI()*RStart30!$B$23</f>
        <v>37.6102958940227</v>
      </c>
      <c r="I59" s="58">
        <f t="shared" si="24"/>
        <v>1.36</v>
      </c>
      <c r="J59" s="24">
        <f>-TRUNC(K$3*J$3*(G$3-H$3*SIN((E59+J$9)*PI()/180)-SQRT(I$3^2-(E$3-F$3-H$3*COS((E59+J$9)*PI()/180))^2))/5)</f>
        <v>-16990</v>
      </c>
      <c r="K59" s="24">
        <f>-TRUNC(U$3*T$3*(Q$3-R$3*SIN((F59+K$9)*PI()/180)-SQRT(S$3^2-(O$3-P$3-R$3*COS((F59+K$9)*PI()/180))^2))/5)</f>
        <v>25466</v>
      </c>
      <c r="L59" s="24">
        <f>-TRUNC(U$3*T$3*(Q$3-R$3*SIN((G59+L$9)*PI()/180)-SQRT(S$3^2-(O$3-P$3-R$3*COS((G59+L$9)*PI()/180))^2))/5)</f>
        <v>-34966</v>
      </c>
      <c r="M59" s="25">
        <f>-TRUNC(K$3*J$3*(G$3-H$3*SIN((H59+M$9)*PI()/180)-SQRT(I$3^2-(E$3-F$3-H$3*COS((H59+M$9)*PI()/180))^2))/5)</f>
        <v>-61034</v>
      </c>
      <c r="N59" s="59">
        <f t="shared" si="2"/>
        <v>1.36</v>
      </c>
      <c r="O59" s="60">
        <f t="shared" si="29"/>
        <v>23650</v>
      </c>
      <c r="P59" s="60">
        <f t="shared" si="30"/>
        <v>14900</v>
      </c>
      <c r="Q59" s="60">
        <f t="shared" si="31"/>
        <v>7649.99999999999</v>
      </c>
      <c r="R59" s="60">
        <f t="shared" si="32"/>
        <v>-8624.99999999999</v>
      </c>
      <c r="S59" s="1"/>
      <c r="T59" s="1">
        <f>RStart30!$T$25</f>
        <v>0.04</v>
      </c>
      <c r="U59" s="1"/>
      <c r="V59" s="1">
        <f t="shared" ref="V59:Y59" si="165">(O59-O58)/$T$25</f>
        <v>-20000</v>
      </c>
      <c r="W59" s="1">
        <f t="shared" si="165"/>
        <v>-41875</v>
      </c>
      <c r="X59" s="1">
        <f t="shared" si="165"/>
        <v>-27500</v>
      </c>
      <c r="Y59" s="1">
        <f t="shared" si="165"/>
        <v>56250</v>
      </c>
      <c r="AA59">
        <f t="shared" ref="AA59:AD59" si="166">V59-V60</f>
        <v>0</v>
      </c>
      <c r="AB59">
        <f t="shared" si="166"/>
        <v>-3749.99999999996</v>
      </c>
      <c r="AC59">
        <f t="shared" si="166"/>
        <v>-625</v>
      </c>
      <c r="AD59">
        <f t="shared" si="166"/>
        <v>3125</v>
      </c>
      <c r="AF59">
        <f t="shared" ref="AF59:AI59" si="167">AA59-AA60</f>
        <v>625.000000000091</v>
      </c>
      <c r="AG59">
        <f t="shared" si="167"/>
        <v>8.73114913702011e-11</v>
      </c>
      <c r="AH59">
        <f t="shared" si="167"/>
        <v>2500</v>
      </c>
      <c r="AI59">
        <f t="shared" si="167"/>
        <v>-2500</v>
      </c>
      <c r="AK59">
        <f t="shared" ref="AK59:AN59" si="168">AF59-AF60</f>
        <v>625.000000000273</v>
      </c>
      <c r="AL59">
        <f t="shared" si="168"/>
        <v>-1874.99999999987</v>
      </c>
      <c r="AM59">
        <f t="shared" si="168"/>
        <v>3750.00000000002</v>
      </c>
      <c r="AN59">
        <f t="shared" si="168"/>
        <v>-1875.00000000002</v>
      </c>
    </row>
    <row r="60" spans="1:40">
      <c r="A60">
        <v>3.49500000000001</v>
      </c>
      <c r="B60">
        <v>14.2019817073171</v>
      </c>
      <c r="C60">
        <v>-12.7724085365854</v>
      </c>
      <c r="D60" s="28">
        <f t="shared" si="28"/>
        <v>1.4</v>
      </c>
      <c r="E60" s="32">
        <f>-E203*180/PI()*RStart30!$B$23</f>
        <v>14.3429777913797</v>
      </c>
      <c r="F60" s="32">
        <f>F203*180/PI()*RStart30!$B$23</f>
        <v>-18.8720807047512</v>
      </c>
      <c r="G60" s="32">
        <f>G203*180/PI()*RStart30!$B$23</f>
        <v>19.3945865293444</v>
      </c>
      <c r="H60" s="32">
        <f>-H203*180/PI()*RStart30!$B$23</f>
        <v>37.7254547958576</v>
      </c>
      <c r="I60" s="58">
        <f t="shared" si="24"/>
        <v>1.4</v>
      </c>
      <c r="J60" s="24">
        <f>-TRUNC(K$3*J$3*(G$3-H$3*SIN((E60+J$9)*PI()/180)-SQRT(I$3^2-(E$3-F$3-H$3*COS((E60+J$9)*PI()/180))^2))/5)</f>
        <v>-16076</v>
      </c>
      <c r="K60" s="24">
        <f>-TRUNC(U$3*T$3*(Q$3-R$3*SIN((F60+K$9)*PI()/180)-SQRT(S$3^2-(O$3-P$3-R$3*COS((F60+K$9)*PI()/180))^2))/5)</f>
        <v>26001</v>
      </c>
      <c r="L60" s="24">
        <f>-TRUNC(U$3*T$3*(Q$3-R$3*SIN((G60+L$9)*PI()/180)-SQRT(S$3^2-(O$3-P$3-R$3*COS((G60+L$9)*PI()/180))^2))/5)</f>
        <v>-34703</v>
      </c>
      <c r="M60" s="25">
        <f>-TRUNC(K$3*J$3*(G$3-H$3*SIN((H60+M$9)*PI()/180)-SQRT(I$3^2-(E$3-F$3-H$3*COS((H60+M$9)*PI()/180))^2))/5)</f>
        <v>-61294</v>
      </c>
      <c r="N60" s="59">
        <f t="shared" si="2"/>
        <v>1.4</v>
      </c>
      <c r="O60" s="60">
        <f t="shared" si="29"/>
        <v>22850</v>
      </c>
      <c r="P60" s="60">
        <f t="shared" si="30"/>
        <v>13375</v>
      </c>
      <c r="Q60" s="60">
        <f t="shared" si="31"/>
        <v>6574.99999999999</v>
      </c>
      <c r="R60" s="60">
        <f t="shared" si="32"/>
        <v>-6499.99999999999</v>
      </c>
      <c r="S60" s="1"/>
      <c r="T60" s="1">
        <f>RStart30!$T$25</f>
        <v>0.04</v>
      </c>
      <c r="U60" s="1"/>
      <c r="V60" s="1">
        <f t="shared" ref="V60:Y60" si="169">(O60-O59)/$T$25</f>
        <v>-20000</v>
      </c>
      <c r="W60" s="1">
        <f t="shared" si="169"/>
        <v>-38125</v>
      </c>
      <c r="X60" s="1">
        <f t="shared" si="169"/>
        <v>-26875</v>
      </c>
      <c r="Y60" s="1">
        <f t="shared" si="169"/>
        <v>53125</v>
      </c>
      <c r="AA60">
        <f t="shared" ref="AA60:AD60" si="170">V60-V61</f>
        <v>-625.000000000091</v>
      </c>
      <c r="AB60">
        <f t="shared" si="170"/>
        <v>-3750.00000000004</v>
      </c>
      <c r="AC60">
        <f t="shared" si="170"/>
        <v>-3125</v>
      </c>
      <c r="AD60">
        <f t="shared" si="170"/>
        <v>5625</v>
      </c>
      <c r="AF60">
        <f t="shared" ref="AF60:AI60" si="171">AA60-AA61</f>
        <v>-1.81898940354586e-10</v>
      </c>
      <c r="AG60">
        <f t="shared" si="171"/>
        <v>1874.99999999996</v>
      </c>
      <c r="AH60">
        <f t="shared" si="171"/>
        <v>-1250.00000000002</v>
      </c>
      <c r="AI60">
        <f t="shared" si="171"/>
        <v>-624.999999999978</v>
      </c>
      <c r="AK60">
        <f t="shared" ref="AK60:AN60" si="172">AF60-AF61</f>
        <v>-1250.00000000027</v>
      </c>
      <c r="AL60">
        <f t="shared" si="172"/>
        <v>3750.00000000001</v>
      </c>
      <c r="AM60">
        <f t="shared" si="172"/>
        <v>-3750.00000000007</v>
      </c>
      <c r="AN60">
        <f t="shared" si="172"/>
        <v>5.82076609134674e-11</v>
      </c>
    </row>
    <row r="61" spans="1:40">
      <c r="A61">
        <v>3.51000000000001</v>
      </c>
      <c r="B61">
        <v>15.6420731707317</v>
      </c>
      <c r="C61">
        <v>-13.9184451219512</v>
      </c>
      <c r="D61" s="28">
        <f t="shared" si="28"/>
        <v>1.44</v>
      </c>
      <c r="E61" s="32">
        <f>-E204*180/PI()*RStart30!$B$23</f>
        <v>13.7469458972191</v>
      </c>
      <c r="F61" s="32">
        <f>F204*180/PI()*RStart30!$B$23</f>
        <v>-19.3208551117033</v>
      </c>
      <c r="G61" s="32">
        <f>G204*180/PI()*RStart30!$B$23</f>
        <v>19.2766507302596</v>
      </c>
      <c r="H61" s="32">
        <f>-H204*180/PI()*RStart30!$B$23</f>
        <v>37.8066429727234</v>
      </c>
      <c r="I61" s="58">
        <f t="shared" si="24"/>
        <v>1.44</v>
      </c>
      <c r="J61" s="24">
        <f>-TRUNC(K$3*J$3*(G$3-H$3*SIN((E61+J$9)*PI()/180)-SQRT(I$3^2-(E$3-F$3-H$3*COS((E61+J$9)*PI()/180))^2))/5)</f>
        <v>-15193</v>
      </c>
      <c r="K61" s="24">
        <f>-TRUNC(U$3*T$3*(Q$3-R$3*SIN((F61+K$9)*PI()/180)-SQRT(S$3^2-(O$3-P$3-R$3*COS((F61+K$9)*PI()/180))^2))/5)</f>
        <v>26481</v>
      </c>
      <c r="L61" s="24">
        <f>-TRUNC(U$3*T$3*(Q$3-R$3*SIN((G61+L$9)*PI()/180)-SQRT(S$3^2-(O$3-P$3-R$3*COS((G61+L$9)*PI()/180))^2))/5)</f>
        <v>-34478</v>
      </c>
      <c r="M61" s="25">
        <f>-TRUNC(K$3*J$3*(G$3-H$3*SIN((H61+M$9)*PI()/180)-SQRT(I$3^2-(E$3-F$3-H$3*COS((H61+M$9)*PI()/180))^2))/5)</f>
        <v>-61478</v>
      </c>
      <c r="N61" s="59">
        <f t="shared" si="2"/>
        <v>1.44</v>
      </c>
      <c r="O61" s="60">
        <f t="shared" si="29"/>
        <v>22075</v>
      </c>
      <c r="P61" s="60">
        <f t="shared" si="30"/>
        <v>12000</v>
      </c>
      <c r="Q61" s="60">
        <f t="shared" si="31"/>
        <v>5625</v>
      </c>
      <c r="R61" s="60">
        <f t="shared" si="32"/>
        <v>-4600</v>
      </c>
      <c r="S61" s="1"/>
      <c r="T61" s="1">
        <f>RStart30!$T$25</f>
        <v>0.04</v>
      </c>
      <c r="U61" s="1"/>
      <c r="V61" s="1">
        <f t="shared" ref="V61:Y61" si="173">(O61-O60)/$T$25</f>
        <v>-19374.9999999999</v>
      </c>
      <c r="W61" s="1">
        <f t="shared" si="173"/>
        <v>-34375</v>
      </c>
      <c r="X61" s="1">
        <f t="shared" si="173"/>
        <v>-23750</v>
      </c>
      <c r="Y61" s="1">
        <f t="shared" si="173"/>
        <v>47500</v>
      </c>
      <c r="AA61">
        <f t="shared" ref="AA61:AD61" si="174">V61-V62</f>
        <v>-624.999999999909</v>
      </c>
      <c r="AB61">
        <f t="shared" si="174"/>
        <v>-5625</v>
      </c>
      <c r="AC61">
        <f t="shared" si="174"/>
        <v>-1874.99999999998</v>
      </c>
      <c r="AD61">
        <f t="shared" si="174"/>
        <v>6249.99999999998</v>
      </c>
      <c r="AF61">
        <f t="shared" ref="AF61:AI61" si="175">AA61-AA62</f>
        <v>1250.00000000009</v>
      </c>
      <c r="AG61">
        <f t="shared" si="175"/>
        <v>-1875.00000000005</v>
      </c>
      <c r="AH61">
        <f t="shared" si="175"/>
        <v>2500.00000000004</v>
      </c>
      <c r="AI61">
        <f t="shared" si="175"/>
        <v>-625.000000000036</v>
      </c>
      <c r="AK61">
        <f t="shared" ref="AK61:AN61" si="176">AF61-AF62</f>
        <v>1250.00000000009</v>
      </c>
      <c r="AL61">
        <f t="shared" si="176"/>
        <v>-6250.00000000015</v>
      </c>
      <c r="AM61">
        <f t="shared" si="176"/>
        <v>2500.00000000008</v>
      </c>
      <c r="AN61">
        <f t="shared" si="176"/>
        <v>2499.99999999993</v>
      </c>
    </row>
    <row r="62" spans="1:40">
      <c r="A62">
        <v>3.52500000000001</v>
      </c>
      <c r="B62">
        <v>17.0615853658537</v>
      </c>
      <c r="C62">
        <v>-15.1010670731707</v>
      </c>
      <c r="D62" s="28">
        <f t="shared" si="28"/>
        <v>1.48</v>
      </c>
      <c r="E62" s="32">
        <f>-E205*180/PI()*RStart30!$B$23</f>
        <v>13.1595997567539</v>
      </c>
      <c r="F62" s="32">
        <f>F205*180/PI()*RStart30!$B$23</f>
        <v>-19.7316429897961</v>
      </c>
      <c r="G62" s="32">
        <f>G205*180/PI()*RStart30!$B$23</f>
        <v>19.176788942118</v>
      </c>
      <c r="H62" s="32">
        <f>-H205*180/PI()*RStart30!$B$23</f>
        <v>37.8583658782421</v>
      </c>
      <c r="I62" s="58">
        <f t="shared" si="24"/>
        <v>1.48</v>
      </c>
      <c r="J62" s="24">
        <f>-TRUNC(K$3*J$3*(G$3-H$3*SIN((E62+J$9)*PI()/180)-SQRT(I$3^2-(E$3-F$3-H$3*COS((E62+J$9)*PI()/180))^2))/5)</f>
        <v>-14340</v>
      </c>
      <c r="K62" s="24">
        <f>-TRUNC(U$3*T$3*(Q$3-R$3*SIN((F62+K$9)*PI()/180)-SQRT(S$3^2-(O$3-P$3-R$3*COS((F62+K$9)*PI()/180))^2))/5)</f>
        <v>26915</v>
      </c>
      <c r="L62" s="24">
        <f>-TRUNC(U$3*T$3*(Q$3-R$3*SIN((G62+L$9)*PI()/180)-SQRT(S$3^2-(O$3-P$3-R$3*COS((G62+L$9)*PI()/180))^2))/5)</f>
        <v>-34288</v>
      </c>
      <c r="M62" s="25">
        <f>-TRUNC(K$3*J$3*(G$3-H$3*SIN((H62+M$9)*PI()/180)-SQRT(I$3^2-(E$3-F$3-H$3*COS((H62+M$9)*PI()/180))^2))/5)</f>
        <v>-61596</v>
      </c>
      <c r="N62" s="59">
        <f t="shared" si="2"/>
        <v>1.48</v>
      </c>
      <c r="O62" s="60">
        <f t="shared" si="29"/>
        <v>21325</v>
      </c>
      <c r="P62" s="60">
        <f t="shared" si="30"/>
        <v>10850</v>
      </c>
      <c r="Q62" s="60">
        <f t="shared" si="31"/>
        <v>4750</v>
      </c>
      <c r="R62" s="60">
        <f t="shared" si="32"/>
        <v>-2950</v>
      </c>
      <c r="S62" s="1"/>
      <c r="T62" s="1">
        <f>RStart30!$T$25</f>
        <v>0.04</v>
      </c>
      <c r="U62" s="1"/>
      <c r="V62" s="1">
        <f t="shared" ref="V62:Y62" si="177">(O62-O61)/$T$25</f>
        <v>-18750</v>
      </c>
      <c r="W62" s="1">
        <f t="shared" si="177"/>
        <v>-28750</v>
      </c>
      <c r="X62" s="1">
        <f t="shared" si="177"/>
        <v>-21875</v>
      </c>
      <c r="Y62" s="1">
        <f t="shared" si="177"/>
        <v>41250</v>
      </c>
      <c r="AA62">
        <f t="shared" ref="AA62:AD62" si="178">V62-V63</f>
        <v>-1875</v>
      </c>
      <c r="AB62">
        <f t="shared" si="178"/>
        <v>-3749.99999999995</v>
      </c>
      <c r="AC62">
        <f t="shared" si="178"/>
        <v>-4375.00000000002</v>
      </c>
      <c r="AD62">
        <f t="shared" si="178"/>
        <v>6875.00000000001</v>
      </c>
      <c r="AF62">
        <f t="shared" ref="AF62:AI62" si="179">AA62-AA63</f>
        <v>0</v>
      </c>
      <c r="AG62">
        <f t="shared" si="179"/>
        <v>4375.00000000009</v>
      </c>
      <c r="AH62">
        <f t="shared" si="179"/>
        <v>-3.27418092638254e-11</v>
      </c>
      <c r="AI62">
        <f t="shared" si="179"/>
        <v>-3124.99999999997</v>
      </c>
      <c r="AK62">
        <f t="shared" ref="AK62:AN62" si="180">AF62-AF63</f>
        <v>-625</v>
      </c>
      <c r="AL62">
        <f t="shared" si="180"/>
        <v>6875.00000000019</v>
      </c>
      <c r="AM62">
        <f t="shared" si="180"/>
        <v>-1250.00000000004</v>
      </c>
      <c r="AN62">
        <f t="shared" si="180"/>
        <v>-1249.99999999997</v>
      </c>
    </row>
    <row r="63" spans="1:40">
      <c r="A63">
        <v>3.54000000000001</v>
      </c>
      <c r="B63">
        <v>18.4394817073171</v>
      </c>
      <c r="C63">
        <v>-16.3262195121951</v>
      </c>
      <c r="D63" s="28">
        <f t="shared" si="28"/>
        <v>1.52</v>
      </c>
      <c r="E63" s="32">
        <f>-E206*180/PI()*RStart30!$B$23</f>
        <v>12.5796153218151</v>
      </c>
      <c r="F63" s="32">
        <f>F206*180/PI()*RStart30!$B$23</f>
        <v>-20.1112707873838</v>
      </c>
      <c r="G63" s="32">
        <f>G206*180/PI()*RStart30!$B$23</f>
        <v>19.0917974714081</v>
      </c>
      <c r="H63" s="32">
        <f>-H206*180/PI()*RStart30!$B$23</f>
        <v>37.8862207944102</v>
      </c>
      <c r="I63" s="58">
        <f t="shared" si="24"/>
        <v>1.52</v>
      </c>
      <c r="J63" s="24">
        <f>-TRUNC(K$3*J$3*(G$3-H$3*SIN((E63+J$9)*PI()/180)-SQRT(I$3^2-(E$3-F$3-H$3*COS((E63+J$9)*PI()/180))^2))/5)</f>
        <v>-13514</v>
      </c>
      <c r="K63" s="24">
        <f>-TRUNC(U$3*T$3*(Q$3-R$3*SIN((F63+K$9)*PI()/180)-SQRT(S$3^2-(O$3-P$3-R$3*COS((F63+K$9)*PI()/180))^2))/5)</f>
        <v>27309</v>
      </c>
      <c r="L63" s="24">
        <f>-TRUNC(U$3*T$3*(Q$3-R$3*SIN((G63+L$9)*PI()/180)-SQRT(S$3^2-(O$3-P$3-R$3*COS((G63+L$9)*PI()/180))^2))/5)</f>
        <v>-34126</v>
      </c>
      <c r="M63" s="25">
        <f>-TRUNC(K$3*J$3*(G$3-H$3*SIN((H63+M$9)*PI()/180)-SQRT(I$3^2-(E$3-F$3-H$3*COS((H63+M$9)*PI()/180))^2))/5)</f>
        <v>-61659</v>
      </c>
      <c r="N63" s="59">
        <f t="shared" si="2"/>
        <v>1.52</v>
      </c>
      <c r="O63" s="60">
        <f t="shared" si="29"/>
        <v>20650</v>
      </c>
      <c r="P63" s="60">
        <f t="shared" si="30"/>
        <v>9849.99999999999</v>
      </c>
      <c r="Q63" s="60">
        <f t="shared" si="31"/>
        <v>4050</v>
      </c>
      <c r="R63" s="60">
        <f t="shared" si="32"/>
        <v>-1575</v>
      </c>
      <c r="S63" s="1"/>
      <c r="T63" s="1">
        <f>RStart30!$T$25</f>
        <v>0.04</v>
      </c>
      <c r="U63" s="1"/>
      <c r="V63" s="1">
        <f t="shared" ref="V63:Y63" si="181">(O63-O62)/$T$25</f>
        <v>-16875</v>
      </c>
      <c r="W63" s="1">
        <f t="shared" si="181"/>
        <v>-25000</v>
      </c>
      <c r="X63" s="1">
        <f t="shared" si="181"/>
        <v>-17500</v>
      </c>
      <c r="Y63" s="1">
        <f t="shared" si="181"/>
        <v>34375</v>
      </c>
      <c r="AA63">
        <f t="shared" ref="AA63:AD63" si="182">V63-V64</f>
        <v>-1875</v>
      </c>
      <c r="AB63">
        <f t="shared" si="182"/>
        <v>-8125.00000000005</v>
      </c>
      <c r="AC63">
        <f t="shared" si="182"/>
        <v>-4374.99999999999</v>
      </c>
      <c r="AD63">
        <f t="shared" si="182"/>
        <v>9999.99999999999</v>
      </c>
      <c r="AF63">
        <f t="shared" ref="AF63:AI63" si="183">AA63-AA64</f>
        <v>625</v>
      </c>
      <c r="AG63">
        <f t="shared" si="183"/>
        <v>-2500.00000000009</v>
      </c>
      <c r="AH63">
        <f t="shared" si="183"/>
        <v>1250.00000000001</v>
      </c>
      <c r="AI63">
        <f t="shared" si="183"/>
        <v>-1875</v>
      </c>
      <c r="AK63">
        <f t="shared" ref="AK63:AN63" si="184">AF63-AF64</f>
        <v>4375</v>
      </c>
      <c r="AL63">
        <f t="shared" si="184"/>
        <v>-1875.00000000014</v>
      </c>
      <c r="AM63">
        <f t="shared" si="184"/>
        <v>2.45563569478691e-11</v>
      </c>
      <c r="AN63">
        <f t="shared" si="184"/>
        <v>-4375</v>
      </c>
    </row>
    <row r="64" spans="1:40">
      <c r="A64">
        <v>3.55500000000001</v>
      </c>
      <c r="B64">
        <v>19.7606707317073</v>
      </c>
      <c r="C64">
        <v>-17.5765243902439</v>
      </c>
      <c r="D64" s="28">
        <f t="shared" si="28"/>
        <v>1.56</v>
      </c>
      <c r="E64" s="32">
        <f>-E207*180/PI()*RStart30!$B$23</f>
        <v>12.0051189058213</v>
      </c>
      <c r="F64" s="32">
        <f>F207*180/PI()*RStart30!$B$23</f>
        <v>-20.4683045099825</v>
      </c>
      <c r="G64" s="32">
        <f>G207*180/PI()*RStart30!$B$23</f>
        <v>19.0176165683768</v>
      </c>
      <c r="H64" s="32">
        <f>-H207*180/PI()*RStart30!$B$23</f>
        <v>37.8969604872095</v>
      </c>
      <c r="I64" s="58">
        <f t="shared" si="24"/>
        <v>1.56</v>
      </c>
      <c r="J64" s="24">
        <f>-TRUNC(K$3*J$3*(G$3-H$3*SIN((E64+J$9)*PI()/180)-SQRT(I$3^2-(E$3-F$3-H$3*COS((E64+J$9)*PI()/180))^2))/5)</f>
        <v>-12712</v>
      </c>
      <c r="K64" s="24">
        <f>-TRUNC(U$3*T$3*(Q$3-R$3*SIN((F64+K$9)*PI()/180)-SQRT(S$3^2-(O$3-P$3-R$3*COS((F64+K$9)*PI()/180))^2))/5)</f>
        <v>27676</v>
      </c>
      <c r="L64" s="24">
        <f>-TRUNC(U$3*T$3*(Q$3-R$3*SIN((G64+L$9)*PI()/180)-SQRT(S$3^2-(O$3-P$3-R$3*COS((G64+L$9)*PI()/180))^2))/5)</f>
        <v>-33985</v>
      </c>
      <c r="M64" s="25">
        <f>-TRUNC(K$3*J$3*(G$3-H$3*SIN((H64+M$9)*PI()/180)-SQRT(I$3^2-(E$3-F$3-H$3*COS((H64+M$9)*PI()/180))^2))/5)</f>
        <v>-61683</v>
      </c>
      <c r="N64" s="59">
        <f t="shared" si="2"/>
        <v>1.56</v>
      </c>
      <c r="O64" s="60">
        <f t="shared" si="29"/>
        <v>20050</v>
      </c>
      <c r="P64" s="60">
        <f t="shared" si="30"/>
        <v>9174.99999999999</v>
      </c>
      <c r="Q64" s="60">
        <f t="shared" si="31"/>
        <v>3525</v>
      </c>
      <c r="R64" s="60">
        <f t="shared" si="32"/>
        <v>-599.999999999999</v>
      </c>
      <c r="S64" s="1"/>
      <c r="T64" s="1">
        <f>RStart30!$T$25</f>
        <v>0.04</v>
      </c>
      <c r="U64" s="1"/>
      <c r="V64" s="1">
        <f t="shared" ref="V64:Y64" si="185">(O64-O63)/$T$25</f>
        <v>-15000</v>
      </c>
      <c r="W64" s="1">
        <f t="shared" si="185"/>
        <v>-16875</v>
      </c>
      <c r="X64" s="1">
        <f t="shared" si="185"/>
        <v>-13125</v>
      </c>
      <c r="Y64" s="1">
        <f t="shared" si="185"/>
        <v>24375</v>
      </c>
      <c r="AA64">
        <f t="shared" ref="AA64:AD64" si="186">V64-V65</f>
        <v>-2500</v>
      </c>
      <c r="AB64">
        <f t="shared" si="186"/>
        <v>-5624.99999999995</v>
      </c>
      <c r="AC64">
        <f t="shared" si="186"/>
        <v>-5625</v>
      </c>
      <c r="AD64">
        <f t="shared" si="186"/>
        <v>11875</v>
      </c>
      <c r="AF64">
        <f t="shared" ref="AF64:AI64" si="187">AA64-AA65</f>
        <v>-3750</v>
      </c>
      <c r="AG64">
        <f t="shared" si="187"/>
        <v>-624.999999999953</v>
      </c>
      <c r="AH64">
        <f t="shared" si="187"/>
        <v>1249.99999999999</v>
      </c>
      <c r="AI64">
        <f t="shared" si="187"/>
        <v>2500</v>
      </c>
      <c r="AK64">
        <f t="shared" ref="AK64:AN64" si="188">AF64-AF65</f>
        <v>8124.99999999991</v>
      </c>
      <c r="AL64">
        <f t="shared" si="188"/>
        <v>11250</v>
      </c>
      <c r="AM64">
        <f t="shared" si="188"/>
        <v>7499.99999999998</v>
      </c>
      <c r="AN64">
        <f t="shared" si="188"/>
        <v>-3750</v>
      </c>
    </row>
    <row r="65" spans="1:40">
      <c r="A65">
        <v>3.57000000000001</v>
      </c>
      <c r="B65">
        <v>20.9926829268293</v>
      </c>
      <c r="C65">
        <v>-18.8190548780488</v>
      </c>
      <c r="D65" s="28">
        <f t="shared" si="28"/>
        <v>1.6</v>
      </c>
      <c r="E65" s="32">
        <f>-E208*180/PI()*RStart30!$B$23</f>
        <v>11.4336504571831</v>
      </c>
      <c r="F65" s="32">
        <f>F208*180/PI()*RStart30!$B$23</f>
        <v>-20.8131530818565</v>
      </c>
      <c r="G65" s="32">
        <f>G208*180/PI()*RStart30!$B$23</f>
        <v>18.9492785170528</v>
      </c>
      <c r="H65" s="32">
        <f>-H208*180/PI()*RStart30!$B$23</f>
        <v>37.8985570341056</v>
      </c>
      <c r="I65" s="58">
        <f t="shared" si="24"/>
        <v>1.6</v>
      </c>
      <c r="J65" s="24">
        <f>-TRUNC(K$3*J$3*(G$3-H$3*SIN((E65+J$9)*PI()/180)-SQRT(I$3^2-(E$3-F$3-H$3*COS((E65+J$9)*PI()/180))^2))/5)</f>
        <v>-11930</v>
      </c>
      <c r="K65" s="24">
        <f>-TRUNC(U$3*T$3*(Q$3-R$3*SIN((F65+K$9)*PI()/180)-SQRT(S$3^2-(O$3-P$3-R$3*COS((F65+K$9)*PI()/180))^2))/5)</f>
        <v>28025</v>
      </c>
      <c r="L65" s="24">
        <f>-TRUNC(U$3*T$3*(Q$3-R$3*SIN((G65+L$9)*PI()/180)-SQRT(S$3^2-(O$3-P$3-R$3*COS((G65+L$9)*PI()/180))^2))/5)</f>
        <v>-33856</v>
      </c>
      <c r="M65" s="25">
        <f>-TRUNC(K$3*J$3*(G$3-H$3*SIN((H65+M$9)*PI()/180)-SQRT(I$3^2-(E$3-F$3-H$3*COS((H65+M$9)*PI()/180))^2))/5)</f>
        <v>-61687</v>
      </c>
      <c r="N65" s="59">
        <f t="shared" si="2"/>
        <v>1.6</v>
      </c>
      <c r="O65" s="60">
        <f t="shared" si="29"/>
        <v>19550</v>
      </c>
      <c r="P65" s="60">
        <f t="shared" si="30"/>
        <v>8724.99999999999</v>
      </c>
      <c r="Q65" s="60">
        <f t="shared" si="31"/>
        <v>3225</v>
      </c>
      <c r="R65" s="60">
        <f t="shared" si="32"/>
        <v>-99.9999999999999</v>
      </c>
      <c r="S65" s="1"/>
      <c r="T65" s="1">
        <f>RStart30!$T$25</f>
        <v>0.04</v>
      </c>
      <c r="U65" s="1"/>
      <c r="V65" s="1">
        <f t="shared" ref="V65:Y65" si="189">(O65-O64)/$T$25</f>
        <v>-12500</v>
      </c>
      <c r="W65" s="1">
        <f t="shared" si="189"/>
        <v>-11250</v>
      </c>
      <c r="X65" s="1">
        <f t="shared" si="189"/>
        <v>-7499.99999999999</v>
      </c>
      <c r="Y65" s="1">
        <f t="shared" si="189"/>
        <v>12500</v>
      </c>
      <c r="AA65">
        <f t="shared" ref="AA65:AD65" si="190">V65-V66</f>
        <v>1250</v>
      </c>
      <c r="AB65">
        <f t="shared" si="190"/>
        <v>-5000</v>
      </c>
      <c r="AC65">
        <f t="shared" si="190"/>
        <v>-6874.99999999999</v>
      </c>
      <c r="AD65">
        <f t="shared" si="190"/>
        <v>9374.99999999999</v>
      </c>
      <c r="AF65">
        <f t="shared" ref="AF65:AI65" si="191">AA65-AA66</f>
        <v>-11874.9999999999</v>
      </c>
      <c r="AG65">
        <f t="shared" si="191"/>
        <v>-11875</v>
      </c>
      <c r="AH65">
        <f t="shared" si="191"/>
        <v>-6249.99999999999</v>
      </c>
      <c r="AI65">
        <f t="shared" si="191"/>
        <v>6250</v>
      </c>
      <c r="AK65">
        <f t="shared" ref="AK65:AN65" si="192">AF65-AF66</f>
        <v>-11874.9999999997</v>
      </c>
      <c r="AL65">
        <f t="shared" si="192"/>
        <v>-8750.00000000002</v>
      </c>
      <c r="AM65">
        <f t="shared" si="192"/>
        <v>-6249.99999999999</v>
      </c>
      <c r="AN65">
        <f t="shared" si="192"/>
        <v>1875</v>
      </c>
    </row>
    <row r="66" spans="1:40">
      <c r="A66">
        <v>3.58500000000001</v>
      </c>
      <c r="B66">
        <v>22.103506097561</v>
      </c>
      <c r="C66">
        <v>-20.0199695121951</v>
      </c>
      <c r="D66" s="28">
        <f t="shared" si="28"/>
        <v>1.64</v>
      </c>
      <c r="E66" s="32">
        <f>-E209*180/PI()*RStart30!$B$23</f>
        <v>10.8662356849455</v>
      </c>
      <c r="F66" s="32">
        <f>F209*180/PI()*RStart30!$B$23</f>
        <v>-21.1528148959942</v>
      </c>
      <c r="G66" s="32">
        <f>G209*180/PI()*RStart30!$B$23</f>
        <v>18.8819580960688</v>
      </c>
      <c r="H66" s="32">
        <f>-H209*180/PI()*RStart30!$B$23</f>
        <v>37.8984834663247</v>
      </c>
      <c r="I66" s="58">
        <f t="shared" si="24"/>
        <v>1.64</v>
      </c>
      <c r="J66" s="24">
        <f>-TRUNC(K$3*J$3*(G$3-H$3*SIN((E66+J$9)*PI()/180)-SQRT(I$3^2-(E$3-F$3-H$3*COS((E66+J$9)*PI()/180))^2))/5)</f>
        <v>-11170</v>
      </c>
      <c r="K66" s="24">
        <f>-TRUNC(U$3*T$3*(Q$3-R$3*SIN((F66+K$9)*PI()/180)-SQRT(S$3^2-(O$3-P$3-R$3*COS((F66+K$9)*PI()/180))^2))/5)</f>
        <v>28364</v>
      </c>
      <c r="L66" s="24">
        <f>-TRUNC(U$3*T$3*(Q$3-R$3*SIN((G66+L$9)*PI()/180)-SQRT(S$3^2-(O$3-P$3-R$3*COS((G66+L$9)*PI()/180))^2))/5)</f>
        <v>-33728</v>
      </c>
      <c r="M66" s="25">
        <f>-TRUNC(K$3*J$3*(G$3-H$3*SIN((H66+M$9)*PI()/180)-SQRT(I$3^2-(E$3-F$3-H$3*COS((H66+M$9)*PI()/180))^2))/5)</f>
        <v>-61686</v>
      </c>
      <c r="N66" s="59">
        <f t="shared" si="2"/>
        <v>1.64</v>
      </c>
      <c r="O66" s="60">
        <f t="shared" si="29"/>
        <v>19000</v>
      </c>
      <c r="P66" s="60">
        <f t="shared" si="30"/>
        <v>8474.99999999999</v>
      </c>
      <c r="Q66" s="60">
        <f t="shared" si="31"/>
        <v>3200</v>
      </c>
      <c r="R66" s="60">
        <f t="shared" si="32"/>
        <v>25</v>
      </c>
      <c r="S66" s="1"/>
      <c r="T66" s="1">
        <f>RStart30!$T$25</f>
        <v>0.04</v>
      </c>
      <c r="U66" s="1"/>
      <c r="V66" s="1">
        <f t="shared" ref="V66:Y66" si="193">(O66-O65)/$T$25</f>
        <v>-13750</v>
      </c>
      <c r="W66" s="1">
        <f t="shared" si="193"/>
        <v>-6250</v>
      </c>
      <c r="X66" s="1">
        <f t="shared" si="193"/>
        <v>-625</v>
      </c>
      <c r="Y66" s="1">
        <f t="shared" si="193"/>
        <v>3125</v>
      </c>
      <c r="AA66">
        <f t="shared" ref="AA66:AD66" si="194">V66-V67</f>
        <v>13124.9999999999</v>
      </c>
      <c r="AB66">
        <f t="shared" si="194"/>
        <v>6875</v>
      </c>
      <c r="AC66">
        <f t="shared" si="194"/>
        <v>-625</v>
      </c>
      <c r="AD66">
        <f t="shared" si="194"/>
        <v>3125</v>
      </c>
      <c r="AF66">
        <f t="shared" ref="AF66:AI66" si="195">AA66-AA67</f>
        <v>-1.81898940354586e-10</v>
      </c>
      <c r="AG66">
        <f t="shared" si="195"/>
        <v>-3124.99999999998</v>
      </c>
      <c r="AH66">
        <f t="shared" si="195"/>
        <v>0</v>
      </c>
      <c r="AI66">
        <f t="shared" si="195"/>
        <v>4375</v>
      </c>
      <c r="AK66">
        <f t="shared" ref="AK66:AN66" si="196">AF66-AF67</f>
        <v>-625.000000000317</v>
      </c>
      <c r="AL66">
        <f t="shared" si="196"/>
        <v>-5624.99999999996</v>
      </c>
      <c r="AM66">
        <f t="shared" si="196"/>
        <v>1875</v>
      </c>
      <c r="AN66">
        <f t="shared" si="196"/>
        <v>5000</v>
      </c>
    </row>
    <row r="67" spans="1:40">
      <c r="A67">
        <v>3.60000000000001</v>
      </c>
      <c r="B67">
        <v>22.9975609756098</v>
      </c>
      <c r="C67">
        <v>-21.1577743902439</v>
      </c>
      <c r="D67" s="28">
        <f t="shared" si="28"/>
        <v>1.68</v>
      </c>
      <c r="E67" s="32">
        <f>-E210*180/PI()*RStart30!$B$23</f>
        <v>10.3192135119606</v>
      </c>
      <c r="F67" s="32">
        <f>F210*180/PI()*RStart30!$B$23</f>
        <v>-21.4748272609149</v>
      </c>
      <c r="G67" s="32">
        <f>G210*180/PI()*RStart30!$B$23</f>
        <v>18.8145731027412</v>
      </c>
      <c r="H67" s="32">
        <f>-H210*180/PI()*RStart30!$B$23</f>
        <v>37.8979751954647</v>
      </c>
      <c r="I67" s="58">
        <f t="shared" si="24"/>
        <v>1.68</v>
      </c>
      <c r="J67" s="24">
        <f>-TRUNC(K$3*J$3*(G$3-H$3*SIN((E67+J$9)*PI()/180)-SQRT(I$3^2-(E$3-F$3-H$3*COS((E67+J$9)*PI()/180))^2))/5)</f>
        <v>-10453</v>
      </c>
      <c r="K67" s="24">
        <f>-TRUNC(U$3*T$3*(Q$3-R$3*SIN((F67+K$9)*PI()/180)-SQRT(S$3^2-(O$3-P$3-R$3*COS((F67+K$9)*PI()/180))^2))/5)</f>
        <v>28682</v>
      </c>
      <c r="L67" s="24">
        <f>-TRUNC(U$3*T$3*(Q$3-R$3*SIN((G67+L$9)*PI()/180)-SQRT(S$3^2-(O$3-P$3-R$3*COS((G67+L$9)*PI()/180))^2))/5)</f>
        <v>-33600</v>
      </c>
      <c r="M67" s="25">
        <f>-TRUNC(K$3*J$3*(G$3-H$3*SIN((H67+M$9)*PI()/180)-SQRT(I$3^2-(E$3-F$3-H$3*COS((H67+M$9)*PI()/180))^2))/5)</f>
        <v>-61685</v>
      </c>
      <c r="N67" s="59">
        <f t="shared" si="2"/>
        <v>1.68</v>
      </c>
      <c r="O67" s="60">
        <f t="shared" si="29"/>
        <v>17925</v>
      </c>
      <c r="P67" s="60">
        <f t="shared" si="30"/>
        <v>7949.99999999999</v>
      </c>
      <c r="Q67" s="60">
        <f t="shared" si="31"/>
        <v>3200</v>
      </c>
      <c r="R67" s="60">
        <f t="shared" si="32"/>
        <v>25</v>
      </c>
      <c r="S67" s="1"/>
      <c r="T67" s="1">
        <f>RStart30!$T$25</f>
        <v>0.04</v>
      </c>
      <c r="U67" s="1"/>
      <c r="V67" s="1">
        <f t="shared" ref="V67:Y67" si="197">(O67-O66)/$T$25</f>
        <v>-26874.9999999999</v>
      </c>
      <c r="W67" s="1">
        <f t="shared" si="197"/>
        <v>-13125</v>
      </c>
      <c r="X67" s="1">
        <f t="shared" si="197"/>
        <v>0</v>
      </c>
      <c r="Y67" s="1">
        <f t="shared" si="197"/>
        <v>0</v>
      </c>
      <c r="AA67">
        <f t="shared" ref="AA67:AD67" si="198">V67-V68</f>
        <v>13125.0000000001</v>
      </c>
      <c r="AB67">
        <f t="shared" si="198"/>
        <v>9999.99999999998</v>
      </c>
      <c r="AC67">
        <f t="shared" si="198"/>
        <v>-625</v>
      </c>
      <c r="AD67">
        <f t="shared" si="198"/>
        <v>-1250</v>
      </c>
      <c r="AF67">
        <f t="shared" ref="AF67:AI67" si="199">AA67-AA68</f>
        <v>625.000000000135</v>
      </c>
      <c r="AG67">
        <f t="shared" si="199"/>
        <v>2499.99999999998</v>
      </c>
      <c r="AH67">
        <f t="shared" si="199"/>
        <v>-1875</v>
      </c>
      <c r="AI67">
        <f t="shared" si="199"/>
        <v>-624.999999999999</v>
      </c>
      <c r="AK67">
        <f t="shared" ref="AK67:AN67" si="200">AF67-AF68</f>
        <v>-4999.99999999982</v>
      </c>
      <c r="AL67">
        <f t="shared" si="200"/>
        <v>1874.99999999996</v>
      </c>
      <c r="AM67">
        <f t="shared" si="200"/>
        <v>-4375</v>
      </c>
      <c r="AN67">
        <f t="shared" si="200"/>
        <v>0</v>
      </c>
    </row>
    <row r="68" spans="1:40">
      <c r="A68">
        <v>3.61500000000001</v>
      </c>
      <c r="B68">
        <v>23.6185975609756</v>
      </c>
      <c r="C68">
        <v>-22.2361280487805</v>
      </c>
      <c r="D68" s="28">
        <f t="shared" si="28"/>
        <v>1.72</v>
      </c>
      <c r="E68" s="32">
        <f>-E211*180/PI()*RStart30!$B$23</f>
        <v>9.81111408087237</v>
      </c>
      <c r="F68" s="32">
        <f>F211*180/PI()*RStart30!$B$23</f>
        <v>-21.7632248795446</v>
      </c>
      <c r="G68" s="32">
        <f>G211*180/PI()*RStart30!$B$23</f>
        <v>18.7470579334026</v>
      </c>
      <c r="H68" s="32">
        <f>-H211*180/PI()*RStart30!$B$23</f>
        <v>37.8966165979409</v>
      </c>
      <c r="I68" s="58">
        <f t="shared" si="24"/>
        <v>1.72</v>
      </c>
      <c r="J68" s="24">
        <f>-TRUNC(K$3*J$3*(G$3-H$3*SIN((E68+J$9)*PI()/180)-SQRT(I$3^2-(E$3-F$3-H$3*COS((E68+J$9)*PI()/180))^2))/5)</f>
        <v>-9800</v>
      </c>
      <c r="K68" s="24">
        <f>-TRUNC(U$3*T$3*(Q$3-R$3*SIN((F68+K$9)*PI()/180)-SQRT(S$3^2-(O$3-P$3-R$3*COS((F68+K$9)*PI()/180))^2))/5)</f>
        <v>28963</v>
      </c>
      <c r="L68" s="24">
        <f>-TRUNC(U$3*T$3*(Q$3-R$3*SIN((G68+L$9)*PI()/180)-SQRT(S$3^2-(O$3-P$3-R$3*COS((G68+L$9)*PI()/180))^2))/5)</f>
        <v>-33471</v>
      </c>
      <c r="M68" s="25">
        <f>-TRUNC(K$3*J$3*(G$3-H$3*SIN((H68+M$9)*PI()/180)-SQRT(I$3^2-(E$3-F$3-H$3*COS((H68+M$9)*PI()/180))^2))/5)</f>
        <v>-61682</v>
      </c>
      <c r="N68" s="59">
        <f t="shared" si="2"/>
        <v>1.72</v>
      </c>
      <c r="O68" s="60">
        <f t="shared" si="29"/>
        <v>16325</v>
      </c>
      <c r="P68" s="60">
        <f t="shared" si="30"/>
        <v>7024.99999999999</v>
      </c>
      <c r="Q68" s="60">
        <f t="shared" si="31"/>
        <v>3225</v>
      </c>
      <c r="R68" s="60">
        <f t="shared" si="32"/>
        <v>74.9999999999999</v>
      </c>
      <c r="S68" s="1"/>
      <c r="T68" s="1">
        <f>RStart30!$T$25</f>
        <v>0.04</v>
      </c>
      <c r="U68" s="1"/>
      <c r="V68" s="1">
        <f t="shared" ref="V68:Y68" si="201">(O68-O67)/$T$25</f>
        <v>-40000</v>
      </c>
      <c r="W68" s="1">
        <f t="shared" si="201"/>
        <v>-23125</v>
      </c>
      <c r="X68" s="1">
        <f t="shared" si="201"/>
        <v>625</v>
      </c>
      <c r="Y68" s="1">
        <f t="shared" si="201"/>
        <v>1250</v>
      </c>
      <c r="AA68">
        <f t="shared" ref="AA68:AD68" si="202">V68-V69</f>
        <v>12500</v>
      </c>
      <c r="AB68">
        <f t="shared" si="202"/>
        <v>7500</v>
      </c>
      <c r="AC68">
        <f t="shared" si="202"/>
        <v>1250</v>
      </c>
      <c r="AD68">
        <f t="shared" si="202"/>
        <v>-625</v>
      </c>
      <c r="AF68">
        <f t="shared" ref="AF68:AI68" si="203">AA68-AA69</f>
        <v>5624.99999999996</v>
      </c>
      <c r="AG68">
        <f t="shared" si="203"/>
        <v>625.000000000022</v>
      </c>
      <c r="AH68">
        <f t="shared" si="203"/>
        <v>2500</v>
      </c>
      <c r="AI68">
        <f t="shared" si="203"/>
        <v>-625</v>
      </c>
      <c r="AK68">
        <f t="shared" ref="AK68:AN68" si="204">AF68-AF69</f>
        <v>7499.99999999991</v>
      </c>
      <c r="AL68">
        <f t="shared" si="204"/>
        <v>-1249.99999999995</v>
      </c>
      <c r="AM68">
        <f t="shared" si="204"/>
        <v>3750</v>
      </c>
      <c r="AN68">
        <f t="shared" si="204"/>
        <v>-1875</v>
      </c>
    </row>
    <row r="69" spans="1:40">
      <c r="A69">
        <v>3.63000000000001</v>
      </c>
      <c r="B69">
        <v>23.9858231707317</v>
      </c>
      <c r="C69">
        <v>-23.2632621951219</v>
      </c>
      <c r="D69" s="28">
        <f t="shared" si="28"/>
        <v>1.76</v>
      </c>
      <c r="E69" s="32">
        <f>-E212*180/PI()*RStart30!$B$23</f>
        <v>9.35849610114314</v>
      </c>
      <c r="F69" s="32">
        <f>F212*180/PI()*RStart30!$B$23</f>
        <v>-22.0038204574393</v>
      </c>
      <c r="G69" s="32">
        <f>G212*180/PI()*RStart30!$B$23</f>
        <v>18.6793458384699</v>
      </c>
      <c r="H69" s="32">
        <f>-H212*180/PI()*RStart30!$B$23</f>
        <v>37.8940123328746</v>
      </c>
      <c r="I69" s="58">
        <f t="shared" si="24"/>
        <v>1.76</v>
      </c>
      <c r="J69" s="24">
        <f>-TRUNC(K$3*J$3*(G$3-H$3*SIN((E69+J$9)*PI()/180)-SQRT(I$3^2-(E$3-F$3-H$3*COS((E69+J$9)*PI()/180))^2))/5)</f>
        <v>-9231</v>
      </c>
      <c r="K69" s="24">
        <f>-TRUNC(U$3*T$3*(Q$3-R$3*SIN((F69+K$9)*PI()/180)-SQRT(S$3^2-(O$3-P$3-R$3*COS((F69+K$9)*PI()/180))^2))/5)</f>
        <v>29195</v>
      </c>
      <c r="L69" s="24">
        <f>-TRUNC(U$3*T$3*(Q$3-R$3*SIN((G69+L$9)*PI()/180)-SQRT(S$3^2-(O$3-P$3-R$3*COS((G69+L$9)*PI()/180))^2))/5)</f>
        <v>-33343</v>
      </c>
      <c r="M69" s="25">
        <f>-TRUNC(K$3*J$3*(G$3-H$3*SIN((H69+M$9)*PI()/180)-SQRT(I$3^2-(E$3-F$3-H$3*COS((H69+M$9)*PI()/180))^2))/5)</f>
        <v>-61676</v>
      </c>
      <c r="N69" s="59">
        <f t="shared" si="2"/>
        <v>1.76</v>
      </c>
      <c r="O69" s="60">
        <f t="shared" si="29"/>
        <v>14225</v>
      </c>
      <c r="P69" s="60">
        <f t="shared" si="30"/>
        <v>5799.99999999999</v>
      </c>
      <c r="Q69" s="60">
        <f t="shared" si="31"/>
        <v>3200</v>
      </c>
      <c r="R69" s="60">
        <f t="shared" si="32"/>
        <v>150</v>
      </c>
      <c r="S69" s="1"/>
      <c r="T69" s="1">
        <f>RStart30!$T$25</f>
        <v>0.04</v>
      </c>
      <c r="U69" s="1"/>
      <c r="V69" s="1">
        <f t="shared" ref="V69:Y69" si="205">(O69-O68)/$T$25</f>
        <v>-52500</v>
      </c>
      <c r="W69" s="1">
        <f t="shared" si="205"/>
        <v>-30625</v>
      </c>
      <c r="X69" s="1">
        <f t="shared" si="205"/>
        <v>-625</v>
      </c>
      <c r="Y69" s="1">
        <f t="shared" si="205"/>
        <v>1875</v>
      </c>
      <c r="AA69">
        <f t="shared" ref="AA69:AD69" si="206">V69-V70</f>
        <v>6875</v>
      </c>
      <c r="AB69">
        <f t="shared" si="206"/>
        <v>6874.99999999998</v>
      </c>
      <c r="AC69">
        <f t="shared" si="206"/>
        <v>-1250</v>
      </c>
      <c r="AD69">
        <f t="shared" si="206"/>
        <v>0</v>
      </c>
      <c r="AF69">
        <f t="shared" ref="AF69:AI69" si="207">AA69-AA70</f>
        <v>-1874.99999999996</v>
      </c>
      <c r="AG69">
        <f t="shared" si="207"/>
        <v>1874.99999999997</v>
      </c>
      <c r="AH69">
        <f t="shared" si="207"/>
        <v>-1250</v>
      </c>
      <c r="AI69">
        <f t="shared" si="207"/>
        <v>1250</v>
      </c>
      <c r="AK69">
        <f t="shared" ref="AK69:AN69" si="208">AF69-AF70</f>
        <v>-5624.99999999987</v>
      </c>
      <c r="AL69">
        <f t="shared" si="208"/>
        <v>1874.99999999996</v>
      </c>
      <c r="AM69">
        <f t="shared" si="208"/>
        <v>-625</v>
      </c>
      <c r="AN69">
        <f t="shared" si="208"/>
        <v>1875</v>
      </c>
    </row>
    <row r="70" spans="1:40">
      <c r="A70">
        <v>3.64500000000001</v>
      </c>
      <c r="B70">
        <v>24.0704268292683</v>
      </c>
      <c r="C70">
        <v>-24.2391768292683</v>
      </c>
      <c r="D70" s="28">
        <f t="shared" si="28"/>
        <v>1.8</v>
      </c>
      <c r="E70" s="32">
        <f>-E213*180/PI()*RStart30!$B$23</f>
        <v>8.97601399970743</v>
      </c>
      <c r="F70" s="32">
        <f>F213*180/PI()*RStart30!$B$23</f>
        <v>-22.1841392710043</v>
      </c>
      <c r="G70" s="32">
        <f>G213*180/PI()*RStart30!$B$23</f>
        <v>18.6113690943315</v>
      </c>
      <c r="H70" s="32">
        <f>-H213*180/PI()*RStart30!$B$23</f>
        <v>37.8897872847976</v>
      </c>
      <c r="I70" s="58">
        <f t="shared" si="24"/>
        <v>1.8</v>
      </c>
      <c r="J70" s="24">
        <f>-TRUNC(K$3*J$3*(G$3-H$3*SIN((E70+J$9)*PI()/180)-SQRT(I$3^2-(E$3-F$3-H$3*COS((E70+J$9)*PI()/180))^2))/5)</f>
        <v>-8757</v>
      </c>
      <c r="K70" s="24">
        <f>-TRUNC(U$3*T$3*(Q$3-R$3*SIN((F70+K$9)*PI()/180)-SQRT(S$3^2-(O$3-P$3-R$3*COS((F70+K$9)*PI()/180))^2))/5)</f>
        <v>29367</v>
      </c>
      <c r="L70" s="24">
        <f>-TRUNC(U$3*T$3*(Q$3-R$3*SIN((G70+L$9)*PI()/180)-SQRT(S$3^2-(O$3-P$3-R$3*COS((G70+L$9)*PI()/180))^2))/5)</f>
        <v>-33214</v>
      </c>
      <c r="M70" s="25">
        <f>-TRUNC(K$3*J$3*(G$3-H$3*SIN((H70+M$9)*PI()/180)-SQRT(I$3^2-(E$3-F$3-H$3*COS((H70+M$9)*PI()/180))^2))/5)</f>
        <v>-61667</v>
      </c>
      <c r="N70" s="59">
        <f t="shared" si="2"/>
        <v>1.8</v>
      </c>
      <c r="O70" s="60">
        <f t="shared" si="29"/>
        <v>11850</v>
      </c>
      <c r="P70" s="60">
        <f t="shared" si="30"/>
        <v>4300</v>
      </c>
      <c r="Q70" s="60">
        <f t="shared" si="31"/>
        <v>3225</v>
      </c>
      <c r="R70" s="60">
        <f t="shared" si="32"/>
        <v>225</v>
      </c>
      <c r="S70" s="1"/>
      <c r="T70" s="1">
        <f>RStart30!$T$25</f>
        <v>0.04</v>
      </c>
      <c r="U70" s="1"/>
      <c r="V70" s="1">
        <f t="shared" ref="V70:Y70" si="209">(O70-O69)/$T$25</f>
        <v>-59375</v>
      </c>
      <c r="W70" s="1">
        <f t="shared" si="209"/>
        <v>-37500</v>
      </c>
      <c r="X70" s="1">
        <f t="shared" si="209"/>
        <v>625</v>
      </c>
      <c r="Y70" s="1">
        <f t="shared" si="209"/>
        <v>1875</v>
      </c>
      <c r="AA70">
        <f t="shared" ref="AA70:AD70" si="210">V70-V71</f>
        <v>8749.99999999996</v>
      </c>
      <c r="AB70">
        <f t="shared" si="210"/>
        <v>5000.00000000001</v>
      </c>
      <c r="AC70">
        <f t="shared" si="210"/>
        <v>0</v>
      </c>
      <c r="AD70">
        <f t="shared" si="210"/>
        <v>-1250</v>
      </c>
      <c r="AF70">
        <f t="shared" ref="AF70:AI70" si="211">AA70-AA71</f>
        <v>3749.99999999991</v>
      </c>
      <c r="AG70">
        <f t="shared" si="211"/>
        <v>1.45519152283669e-11</v>
      </c>
      <c r="AH70">
        <f t="shared" si="211"/>
        <v>-625</v>
      </c>
      <c r="AI70">
        <f t="shared" si="211"/>
        <v>-625.000000000001</v>
      </c>
      <c r="AK70">
        <f t="shared" ref="AK70:AN70" si="212">AF70-AF71</f>
        <v>4374.99999999984</v>
      </c>
      <c r="AL70">
        <f t="shared" si="212"/>
        <v>625.000000000022</v>
      </c>
      <c r="AM70">
        <f t="shared" si="212"/>
        <v>-2500</v>
      </c>
      <c r="AN70">
        <f t="shared" si="212"/>
        <v>624.999999999995</v>
      </c>
    </row>
    <row r="71" spans="1:40">
      <c r="A71">
        <v>3.66000000000001</v>
      </c>
      <c r="B71">
        <v>23.8440548780488</v>
      </c>
      <c r="C71">
        <v>-25.1620426829268</v>
      </c>
      <c r="D71" s="28">
        <f t="shared" si="28"/>
        <v>1.84</v>
      </c>
      <c r="E71" s="32">
        <f>-E214*180/PI()*RStart30!$B$23</f>
        <v>8.67648484244232</v>
      </c>
      <c r="F71" s="32">
        <f>F214*180/PI()*RStart30!$B$23</f>
        <v>-22.293353678419</v>
      </c>
      <c r="G71" s="32">
        <f>G214*180/PI()*RStart30!$B$23</f>
        <v>18.543059003348</v>
      </c>
      <c r="H71" s="32">
        <f>-H214*180/PI()*RStart30!$B$23</f>
        <v>37.8835857042146</v>
      </c>
      <c r="I71" s="58">
        <f t="shared" si="24"/>
        <v>1.84</v>
      </c>
      <c r="J71" s="24">
        <f>-TRUNC(K$3*J$3*(G$3-H$3*SIN((E71+J$9)*PI()/180)-SQRT(I$3^2-(E$3-F$3-H$3*COS((E71+J$9)*PI()/180))^2))/5)</f>
        <v>-8392</v>
      </c>
      <c r="K71" s="24">
        <f>-TRUNC(U$3*T$3*(Q$3-R$3*SIN((F71+K$9)*PI()/180)-SQRT(S$3^2-(O$3-P$3-R$3*COS((F71+K$9)*PI()/180))^2))/5)</f>
        <v>29471</v>
      </c>
      <c r="L71" s="24">
        <f>-TRUNC(U$3*T$3*(Q$3-R$3*SIN((G71+L$9)*PI()/180)-SQRT(S$3^2-(O$3-P$3-R$3*COS((G71+L$9)*PI()/180))^2))/5)</f>
        <v>-33084</v>
      </c>
      <c r="M71" s="25">
        <f>-TRUNC(K$3*J$3*(G$3-H$3*SIN((H71+M$9)*PI()/180)-SQRT(I$3^2-(E$3-F$3-H$3*COS((H71+M$9)*PI()/180))^2))/5)</f>
        <v>-61653</v>
      </c>
      <c r="N71" s="59">
        <f t="shared" si="2"/>
        <v>1.84</v>
      </c>
      <c r="O71" s="60">
        <f t="shared" si="29"/>
        <v>9124.99999999999</v>
      </c>
      <c r="P71" s="60">
        <f t="shared" si="30"/>
        <v>2600</v>
      </c>
      <c r="Q71" s="60">
        <f t="shared" si="31"/>
        <v>3250</v>
      </c>
      <c r="R71" s="60">
        <f t="shared" si="32"/>
        <v>350</v>
      </c>
      <c r="S71" s="1"/>
      <c r="T71" s="1">
        <f>RStart30!$T$25</f>
        <v>0.04</v>
      </c>
      <c r="U71" s="1"/>
      <c r="V71" s="1">
        <f t="shared" ref="V71:Y71" si="213">(O71-O70)/$T$25</f>
        <v>-68124.9999999999</v>
      </c>
      <c r="W71" s="1">
        <f t="shared" si="213"/>
        <v>-42500</v>
      </c>
      <c r="X71" s="1">
        <f t="shared" si="213"/>
        <v>625</v>
      </c>
      <c r="Y71" s="1">
        <f t="shared" si="213"/>
        <v>3125</v>
      </c>
      <c r="AA71">
        <f t="shared" ref="AA71:AD71" si="214">V71-V72</f>
        <v>5000.00000000004</v>
      </c>
      <c r="AB71">
        <f t="shared" si="214"/>
        <v>4999.99999999999</v>
      </c>
      <c r="AC71">
        <f t="shared" si="214"/>
        <v>625</v>
      </c>
      <c r="AD71">
        <f t="shared" si="214"/>
        <v>-624.999999999998</v>
      </c>
      <c r="AF71">
        <f t="shared" ref="AF71:AI71" si="215">AA71-AA72</f>
        <v>-624.999999999927</v>
      </c>
      <c r="AG71">
        <f t="shared" si="215"/>
        <v>-625.000000000007</v>
      </c>
      <c r="AH71">
        <f t="shared" si="215"/>
        <v>1875</v>
      </c>
      <c r="AI71">
        <f t="shared" si="215"/>
        <v>-1250</v>
      </c>
      <c r="AK71">
        <f t="shared" ref="AK71:AN71" si="216">AF71-AF72</f>
        <v>-1874.9999999999</v>
      </c>
      <c r="AL71">
        <f t="shared" si="216"/>
        <v>-3750.00000000001</v>
      </c>
      <c r="AM71">
        <f t="shared" si="216"/>
        <v>4375</v>
      </c>
      <c r="AN71">
        <f t="shared" si="216"/>
        <v>-3124.99999999999</v>
      </c>
    </row>
    <row r="72" spans="1:40">
      <c r="A72">
        <v>3.67500000000001</v>
      </c>
      <c r="B72">
        <v>23.3272865853659</v>
      </c>
      <c r="C72">
        <v>-26.0496951219512</v>
      </c>
      <c r="D72" s="28">
        <f t="shared" si="28"/>
        <v>1.88</v>
      </c>
      <c r="E72" s="32">
        <f>-E215*180/PI()*RStart30!$B$23</f>
        <v>8.47095502645482</v>
      </c>
      <c r="F72" s="32">
        <f>F215*180/PI()*RStart30!$B$23</f>
        <v>-22.3222178597432</v>
      </c>
      <c r="G72" s="32">
        <f>G215*180/PI()*RStart30!$B$23</f>
        <v>18.4743459511471</v>
      </c>
      <c r="H72" s="32">
        <f>-H215*180/PI()*RStart30!$B$23</f>
        <v>37.8750713221959</v>
      </c>
      <c r="I72" s="58">
        <f t="shared" si="24"/>
        <v>1.88</v>
      </c>
      <c r="J72" s="24">
        <f>-TRUNC(K$3*J$3*(G$3-H$3*SIN((E72+J$9)*PI()/180)-SQRT(I$3^2-(E$3-F$3-H$3*COS((E72+J$9)*PI()/180))^2))/5)</f>
        <v>-8144</v>
      </c>
      <c r="K72" s="24">
        <f>-TRUNC(U$3*T$3*(Q$3-R$3*SIN((F72+K$9)*PI()/180)-SQRT(S$3^2-(O$3-P$3-R$3*COS((F72+K$9)*PI()/180))^2))/5)</f>
        <v>29499</v>
      </c>
      <c r="L72" s="24">
        <f>-TRUNC(U$3*T$3*(Q$3-R$3*SIN((G72+L$9)*PI()/180)-SQRT(S$3^2-(O$3-P$3-R$3*COS((G72+L$9)*PI()/180))^2))/5)</f>
        <v>-32954</v>
      </c>
      <c r="M72" s="25">
        <f>-TRUNC(K$3*J$3*(G$3-H$3*SIN((H72+M$9)*PI()/180)-SQRT(I$3^2-(E$3-F$3-H$3*COS((H72+M$9)*PI()/180))^2))/5)</f>
        <v>-61633</v>
      </c>
      <c r="N72" s="59">
        <f t="shared" si="2"/>
        <v>1.88</v>
      </c>
      <c r="O72" s="60">
        <f t="shared" si="29"/>
        <v>6199.99999999999</v>
      </c>
      <c r="P72" s="60">
        <f t="shared" si="30"/>
        <v>699.999999999999</v>
      </c>
      <c r="Q72" s="60">
        <f t="shared" si="31"/>
        <v>3250</v>
      </c>
      <c r="R72" s="60">
        <f t="shared" si="32"/>
        <v>500</v>
      </c>
      <c r="S72" s="1"/>
      <c r="T72" s="1">
        <f>RStart30!$T$25</f>
        <v>0.04</v>
      </c>
      <c r="U72" s="1"/>
      <c r="V72" s="1">
        <f t="shared" ref="V72:Y72" si="217">(O72-O71)/$T$25</f>
        <v>-73125</v>
      </c>
      <c r="W72" s="1">
        <f t="shared" si="217"/>
        <v>-47500</v>
      </c>
      <c r="X72" s="1">
        <f t="shared" si="217"/>
        <v>0</v>
      </c>
      <c r="Y72" s="1">
        <f t="shared" si="217"/>
        <v>3750</v>
      </c>
      <c r="AA72">
        <f t="shared" ref="AA72:AD72" si="218">V72-V73</f>
        <v>5624.99999999997</v>
      </c>
      <c r="AB72">
        <f t="shared" si="218"/>
        <v>5625</v>
      </c>
      <c r="AC72">
        <f t="shared" si="218"/>
        <v>-1250</v>
      </c>
      <c r="AD72">
        <f t="shared" si="218"/>
        <v>624.999999999998</v>
      </c>
      <c r="AF72">
        <f t="shared" ref="AF72:AI72" si="219">AA72-AA73</f>
        <v>1249.99999999997</v>
      </c>
      <c r="AG72">
        <f t="shared" si="219"/>
        <v>3125</v>
      </c>
      <c r="AH72">
        <f t="shared" si="219"/>
        <v>-2500</v>
      </c>
      <c r="AI72">
        <f t="shared" si="219"/>
        <v>1875</v>
      </c>
      <c r="AK72">
        <f t="shared" ref="AK72:AN72" si="220">AF72-AF73</f>
        <v>1250.00000000049</v>
      </c>
      <c r="AL72">
        <f t="shared" si="220"/>
        <v>5625.00000000083</v>
      </c>
      <c r="AM72">
        <f t="shared" si="220"/>
        <v>-4375.00000000045</v>
      </c>
      <c r="AN72">
        <f t="shared" si="220"/>
        <v>3124.99999999986</v>
      </c>
    </row>
    <row r="73" spans="1:40">
      <c r="A73">
        <v>3.69000000000001</v>
      </c>
      <c r="B73">
        <v>22.5077743902439</v>
      </c>
      <c r="C73">
        <v>-26.8916158536585</v>
      </c>
      <c r="D73" s="28">
        <f t="shared" si="28"/>
        <v>1.92</v>
      </c>
      <c r="E73" s="32">
        <f>-E216*180/PI()*RStart30!$B$23</f>
        <v>8.36876731614388</v>
      </c>
      <c r="F73" s="32">
        <f>F216*180/PI()*RStart30!$B$23</f>
        <v>-22.2630023278417</v>
      </c>
      <c r="G73" s="32">
        <f>G216*180/PI()*RStart30!$B$23</f>
        <v>18.4051596358074</v>
      </c>
      <c r="H73" s="32">
        <f>-H216*180/PI()*RStart30!$B$23</f>
        <v>37.8639267201228</v>
      </c>
      <c r="I73" s="58">
        <f t="shared" si="24"/>
        <v>1.92</v>
      </c>
      <c r="J73" s="24">
        <f>-TRUNC(K$3*J$3*(G$3-H$3*SIN((E73+J$9)*PI()/180)-SQRT(I$3^2-(E$3-F$3-H$3*COS((E73+J$9)*PI()/180))^2))/5)</f>
        <v>-8022</v>
      </c>
      <c r="K73" s="24">
        <f>-TRUNC(U$3*T$3*(Q$3-R$3*SIN((F73+K$9)*PI()/180)-SQRT(S$3^2-(O$3-P$3-R$3*COS((F73+K$9)*PI()/180))^2))/5)</f>
        <v>29442</v>
      </c>
      <c r="L73" s="24">
        <f>-TRUNC(U$3*T$3*(Q$3-R$3*SIN((G73+L$9)*PI()/180)-SQRT(S$3^2-(O$3-P$3-R$3*COS((G73+L$9)*PI()/180))^2))/5)</f>
        <v>-32822</v>
      </c>
      <c r="M73" s="25">
        <f>-TRUNC(K$3*J$3*(G$3-H$3*SIN((H73+M$9)*PI()/180)-SQRT(I$3^2-(E$3-F$3-H$3*COS((H73+M$9)*PI()/180))^2))/5)</f>
        <v>-61608</v>
      </c>
      <c r="N73" s="59">
        <f t="shared" si="2"/>
        <v>1.92</v>
      </c>
      <c r="O73" s="60">
        <f t="shared" si="29"/>
        <v>3050</v>
      </c>
      <c r="P73" s="60">
        <f t="shared" si="30"/>
        <v>-1425</v>
      </c>
      <c r="Q73" s="60">
        <f t="shared" si="31"/>
        <v>3300</v>
      </c>
      <c r="R73" s="60">
        <f t="shared" si="32"/>
        <v>624.999999999999</v>
      </c>
      <c r="S73" s="1"/>
      <c r="T73" s="1">
        <f>RStart30!$T$25</f>
        <v>0.04</v>
      </c>
      <c r="U73" s="1"/>
      <c r="V73" s="1">
        <f t="shared" ref="V73:Y73" si="221">(O73-O72)/$T$25</f>
        <v>-78749.9999999999</v>
      </c>
      <c r="W73" s="1">
        <f t="shared" si="221"/>
        <v>-53125</v>
      </c>
      <c r="X73" s="1">
        <f t="shared" si="221"/>
        <v>1250</v>
      </c>
      <c r="Y73" s="1">
        <f t="shared" si="221"/>
        <v>3125</v>
      </c>
      <c r="AA73">
        <f t="shared" ref="AA73:AD73" si="222">V73-V74</f>
        <v>4375</v>
      </c>
      <c r="AB73">
        <f t="shared" si="222"/>
        <v>2500</v>
      </c>
      <c r="AC73">
        <f t="shared" si="222"/>
        <v>1250</v>
      </c>
      <c r="AD73">
        <f t="shared" si="222"/>
        <v>-1250</v>
      </c>
      <c r="AF73">
        <f t="shared" ref="AF73:AI73" si="223">AA73-AA74</f>
        <v>-5.23868948221207e-10</v>
      </c>
      <c r="AG73">
        <f t="shared" si="223"/>
        <v>-2500.00000000083</v>
      </c>
      <c r="AH73">
        <f t="shared" si="223"/>
        <v>1875.00000000045</v>
      </c>
      <c r="AI73">
        <f t="shared" si="223"/>
        <v>-1249.99999999987</v>
      </c>
      <c r="AK73">
        <f t="shared" ref="AK73:AN73" si="224">AF73-AF74</f>
        <v>624.99999999789</v>
      </c>
      <c r="AL73">
        <f t="shared" si="224"/>
        <v>-3750.00000000333</v>
      </c>
      <c r="AM73">
        <f t="shared" si="224"/>
        <v>1875.00000000183</v>
      </c>
      <c r="AN73">
        <f t="shared" si="224"/>
        <v>-1874.99999999946</v>
      </c>
    </row>
    <row r="74" spans="1:40">
      <c r="A74">
        <v>3.70500000000001</v>
      </c>
      <c r="B74">
        <v>21.4175304878049</v>
      </c>
      <c r="C74">
        <v>-27.6873475609756</v>
      </c>
      <c r="D74" s="28">
        <f t="shared" si="28"/>
        <v>1.96</v>
      </c>
      <c r="E74" s="32">
        <f>-E217*180/PI()*RStart30!$B$23</f>
        <v>8.37762765007935</v>
      </c>
      <c r="F74" s="32">
        <f>F217*180/PI()*RStart30!$B$23</f>
        <v>-22.1094286684914</v>
      </c>
      <c r="G74" s="32">
        <f>G217*180/PI()*RStart30!$B$23</f>
        <v>18.3354289532666</v>
      </c>
      <c r="H74" s="32">
        <f>-H217*180/PI()*RStart30!$B$23</f>
        <v>37.849853157801</v>
      </c>
      <c r="I74" s="58">
        <f t="shared" si="24"/>
        <v>1.96</v>
      </c>
      <c r="J74" s="24">
        <f>-TRUNC(K$3*J$3*(G$3-H$3*SIN((E74+J$9)*PI()/180)-SQRT(I$3^2-(E$3-F$3-H$3*COS((E74+J$9)*PI()/180))^2))/5)</f>
        <v>-8033</v>
      </c>
      <c r="K74" s="24">
        <f>-TRUNC(U$3*T$3*(Q$3-R$3*SIN((F74+K$9)*PI()/180)-SQRT(S$3^2-(O$3-P$3-R$3*COS((F74+K$9)*PI()/180))^2))/5)</f>
        <v>29296</v>
      </c>
      <c r="L74" s="24">
        <f>-TRUNC(U$3*T$3*(Q$3-R$3*SIN((G74+L$9)*PI()/180)-SQRT(S$3^2-(O$3-P$3-R$3*COS((G74+L$9)*PI()/180))^2))/5)</f>
        <v>-32690</v>
      </c>
      <c r="M74" s="25">
        <f>-TRUNC(K$3*J$3*(G$3-H$3*SIN((H74+M$9)*PI()/180)-SQRT(I$3^2-(E$3-F$3-H$3*COS((H74+M$9)*PI()/180))^2))/5)</f>
        <v>-61576</v>
      </c>
      <c r="N74" s="59">
        <f t="shared" si="2"/>
        <v>1.96</v>
      </c>
      <c r="O74" s="60">
        <f t="shared" si="29"/>
        <v>-275</v>
      </c>
      <c r="P74" s="60">
        <f t="shared" si="30"/>
        <v>-3650</v>
      </c>
      <c r="Q74" s="60">
        <f t="shared" si="31"/>
        <v>3300</v>
      </c>
      <c r="R74" s="60">
        <f t="shared" si="32"/>
        <v>799.999999999999</v>
      </c>
      <c r="S74" s="1"/>
      <c r="T74" s="1">
        <f>RStart30!$T$25</f>
        <v>0.04</v>
      </c>
      <c r="U74" s="1"/>
      <c r="V74" s="1">
        <f t="shared" ref="V74:Y74" si="225">(O74-O73)/$T$25</f>
        <v>-83124.9999999999</v>
      </c>
      <c r="W74" s="1">
        <f t="shared" si="225"/>
        <v>-55625</v>
      </c>
      <c r="X74" s="1">
        <f t="shared" si="225"/>
        <v>0</v>
      </c>
      <c r="Y74" s="1">
        <f t="shared" si="225"/>
        <v>4375</v>
      </c>
      <c r="AA74">
        <f t="shared" ref="AA74:AD74" si="226">V74-V75</f>
        <v>4375.00000000052</v>
      </c>
      <c r="AB74">
        <f t="shared" si="226"/>
        <v>5000.00000000083</v>
      </c>
      <c r="AC74">
        <f t="shared" si="226"/>
        <v>-625.000000000455</v>
      </c>
      <c r="AD74">
        <f t="shared" si="226"/>
        <v>-1.3369572116062e-10</v>
      </c>
      <c r="AF74">
        <f t="shared" ref="AF74:AI74" si="227">AA74-AA75</f>
        <v>-624.999999998414</v>
      </c>
      <c r="AG74">
        <f t="shared" si="227"/>
        <v>1250.0000000025</v>
      </c>
      <c r="AH74">
        <f t="shared" si="227"/>
        <v>-1.37561073643155e-9</v>
      </c>
      <c r="AI74">
        <f t="shared" si="227"/>
        <v>624.999999999593</v>
      </c>
      <c r="AK74">
        <f t="shared" ref="AK74:AN74" si="228">AF74-AF75</f>
        <v>625.000000003143</v>
      </c>
      <c r="AL74">
        <f t="shared" si="228"/>
        <v>1250.00000000498</v>
      </c>
      <c r="AM74">
        <f t="shared" si="228"/>
        <v>1249.99999999724</v>
      </c>
      <c r="AN74">
        <f t="shared" si="228"/>
        <v>1249.99999999918</v>
      </c>
    </row>
    <row r="75" spans="1:40">
      <c r="A75">
        <v>3.72000000000001</v>
      </c>
      <c r="B75">
        <v>20.0675304878049</v>
      </c>
      <c r="C75">
        <v>-28.4483231707317</v>
      </c>
      <c r="D75" s="28">
        <f t="shared" si="28"/>
        <v>2</v>
      </c>
      <c r="E75" s="32">
        <f>-E218*180/PI()*RStart30!$B$23</f>
        <v>8.5036720051766</v>
      </c>
      <c r="F75" s="32">
        <f>F218*180/PI()*RStart30!$B$23</f>
        <v>-21.8566040513048</v>
      </c>
      <c r="G75" s="32">
        <f>G218*180/PI()*RStart30!$B$23</f>
        <v>18.2650821119129</v>
      </c>
      <c r="H75" s="32">
        <f>-H218*180/PI()*RStart30!$B$23</f>
        <v>37.8325698859109</v>
      </c>
      <c r="I75" s="58">
        <f t="shared" si="24"/>
        <v>2</v>
      </c>
      <c r="J75" s="24">
        <f>-TRUNC(K$3*J$3*(G$3-H$3*SIN((E75+J$9)*PI()/180)-SQRT(I$3^2-(E$3-F$3-H$3*COS((E75+J$9)*PI()/180))^2))/5)</f>
        <v>-8184</v>
      </c>
      <c r="K75" s="24">
        <f>-TRUNC(U$3*T$3*(Q$3-R$3*SIN((F75+K$9)*PI()/180)-SQRT(S$3^2-(O$3-P$3-R$3*COS((F75+K$9)*PI()/180))^2))/5)</f>
        <v>29053</v>
      </c>
      <c r="L75" s="24">
        <f>-TRUNC(U$3*T$3*(Q$3-R$3*SIN((G75+L$9)*PI()/180)-SQRT(S$3^2-(O$3-P$3-R$3*COS((G75+L$9)*PI()/180))^2))/5)</f>
        <v>-32557</v>
      </c>
      <c r="M75" s="25">
        <f>-TRUNC(K$3*J$3*(G$3-H$3*SIN((H75+M$9)*PI()/180)-SQRT(I$3^2-(E$3-F$3-H$3*COS((H75+M$9)*PI()/180))^2))/5)</f>
        <v>-61537</v>
      </c>
      <c r="N75" s="59">
        <f t="shared" ref="N75:N138" si="229">I75</f>
        <v>2</v>
      </c>
      <c r="O75" s="60">
        <f t="shared" si="29"/>
        <v>-3775.00000000002</v>
      </c>
      <c r="P75" s="60">
        <f t="shared" si="30"/>
        <v>-6075.00000000003</v>
      </c>
      <c r="Q75" s="60">
        <f t="shared" si="31"/>
        <v>3325.00000000002</v>
      </c>
      <c r="R75" s="60">
        <f t="shared" si="32"/>
        <v>975.000000000005</v>
      </c>
      <c r="S75" s="1"/>
      <c r="T75" s="1">
        <f>RStart30!$T$25</f>
        <v>0.04</v>
      </c>
      <c r="U75" s="1"/>
      <c r="V75" s="1">
        <f t="shared" ref="V75:Y75" si="230">(O75-O74)/$T$25</f>
        <v>-87500.0000000005</v>
      </c>
      <c r="W75" s="1">
        <f t="shared" si="230"/>
        <v>-60625.0000000008</v>
      </c>
      <c r="X75" s="1">
        <f t="shared" si="230"/>
        <v>625.000000000455</v>
      </c>
      <c r="Y75" s="1">
        <f t="shared" si="230"/>
        <v>4375.00000000013</v>
      </c>
      <c r="AA75">
        <f t="shared" ref="AA75:AD75" si="231">V75-V76</f>
        <v>4999.99999999894</v>
      </c>
      <c r="AB75">
        <f t="shared" si="231"/>
        <v>3749.99999999833</v>
      </c>
      <c r="AC75">
        <f t="shared" si="231"/>
        <v>-624.999999999079</v>
      </c>
      <c r="AD75">
        <f t="shared" si="231"/>
        <v>-624.999999999727</v>
      </c>
      <c r="AF75">
        <f t="shared" ref="AF75:AI75" si="232">AA75-AA76</f>
        <v>-1250.00000000156</v>
      </c>
      <c r="AG75">
        <f t="shared" si="232"/>
        <v>-2.47382558882236e-9</v>
      </c>
      <c r="AH75">
        <f t="shared" si="232"/>
        <v>-1249.99999999861</v>
      </c>
      <c r="AI75">
        <f t="shared" si="232"/>
        <v>-624.999999999585</v>
      </c>
      <c r="AK75">
        <f t="shared" ref="AK75:AN75" si="233">AF75-AF76</f>
        <v>-1875.00000000202</v>
      </c>
      <c r="AL75">
        <f t="shared" si="233"/>
        <v>1249.99999999677</v>
      </c>
      <c r="AM75">
        <f t="shared" si="233"/>
        <v>-1874.99999999815</v>
      </c>
      <c r="AN75">
        <f t="shared" si="233"/>
        <v>-1874.99999999944</v>
      </c>
    </row>
    <row r="76" spans="1:40">
      <c r="A76">
        <v>3.73500000000001</v>
      </c>
      <c r="B76">
        <v>18.4545731707317</v>
      </c>
      <c r="C76">
        <v>-29.1626524390244</v>
      </c>
      <c r="D76" s="28">
        <f t="shared" si="28"/>
        <v>2.04</v>
      </c>
      <c r="E76" s="32">
        <f>-E219*180/PI()*RStart30!$B$23</f>
        <v>8.75153343275864</v>
      </c>
      <c r="F76" s="32">
        <f>F219*180/PI()*RStart30!$B$23</f>
        <v>-21.5009557406547</v>
      </c>
      <c r="G76" s="32">
        <f>G219*180/PI()*RStart30!$B$23</f>
        <v>18.1940469190642</v>
      </c>
      <c r="H76" s="32">
        <f>-H219*180/PI()*RStart30!$B$23</f>
        <v>37.8118142033033</v>
      </c>
      <c r="I76" s="58">
        <f t="shared" si="24"/>
        <v>2.04</v>
      </c>
      <c r="J76" s="24">
        <f>-TRUNC(K$3*J$3*(G$3-H$3*SIN((E76+J$9)*PI()/180)-SQRT(I$3^2-(E$3-F$3-H$3*COS((E76+J$9)*PI()/180))^2))/5)</f>
        <v>-8483</v>
      </c>
      <c r="K76" s="24">
        <f>-TRUNC(U$3*T$3*(Q$3-R$3*SIN((F76+K$9)*PI()/180)-SQRT(S$3^2-(O$3-P$3-R$3*COS((F76+K$9)*PI()/180))^2))/5)</f>
        <v>28707</v>
      </c>
      <c r="L76" s="24">
        <f>-TRUNC(U$3*T$3*(Q$3-R$3*SIN((G76+L$9)*PI()/180)-SQRT(S$3^2-(O$3-P$3-R$3*COS((G76+L$9)*PI()/180))^2))/5)</f>
        <v>-32422</v>
      </c>
      <c r="M76" s="25">
        <f>-TRUNC(K$3*J$3*(G$3-H$3*SIN((H76+M$9)*PI()/180)-SQRT(I$3^2-(E$3-F$3-H$3*COS((H76+M$9)*PI()/180))^2))/5)</f>
        <v>-61490</v>
      </c>
      <c r="N76" s="59">
        <f t="shared" si="229"/>
        <v>2.04</v>
      </c>
      <c r="O76" s="60">
        <f t="shared" si="29"/>
        <v>-7474.99999999999</v>
      </c>
      <c r="P76" s="60">
        <f t="shared" si="30"/>
        <v>-8649.99999999999</v>
      </c>
      <c r="Q76" s="60">
        <f t="shared" si="31"/>
        <v>3375</v>
      </c>
      <c r="R76" s="60">
        <f t="shared" si="32"/>
        <v>1175</v>
      </c>
      <c r="S76" s="1"/>
      <c r="T76" s="1">
        <f>RStart30!$T$25</f>
        <v>0.04</v>
      </c>
      <c r="U76" s="1"/>
      <c r="V76" s="1">
        <f t="shared" ref="V76:Y76" si="234">(O76-O75)/$T$25</f>
        <v>-92499.9999999994</v>
      </c>
      <c r="W76" s="1">
        <f t="shared" si="234"/>
        <v>-64374.9999999991</v>
      </c>
      <c r="X76" s="1">
        <f t="shared" si="234"/>
        <v>1249.99999999953</v>
      </c>
      <c r="Y76" s="1">
        <f t="shared" si="234"/>
        <v>4999.99999999986</v>
      </c>
      <c r="AA76">
        <f t="shared" ref="AA76:AD76" si="235">V76-V77</f>
        <v>6250.00000000049</v>
      </c>
      <c r="AB76">
        <f t="shared" si="235"/>
        <v>3750.0000000008</v>
      </c>
      <c r="AC76">
        <f t="shared" si="235"/>
        <v>624.999999999534</v>
      </c>
      <c r="AD76">
        <f t="shared" si="235"/>
        <v>-1.41881173476577e-10</v>
      </c>
      <c r="AF76">
        <f t="shared" ref="AF76:AI76" si="236">AA76-AA77</f>
        <v>625.000000000466</v>
      </c>
      <c r="AG76">
        <f t="shared" si="236"/>
        <v>-1249.99999999924</v>
      </c>
      <c r="AH76">
        <f t="shared" si="236"/>
        <v>624.999999999534</v>
      </c>
      <c r="AI76">
        <f t="shared" si="236"/>
        <v>1249.99999999985</v>
      </c>
      <c r="AK76">
        <f t="shared" ref="AK76:AN76" si="237">AF76-AF77</f>
        <v>1250.00000000044</v>
      </c>
      <c r="AL76">
        <f t="shared" si="237"/>
        <v>-3124.99999999929</v>
      </c>
      <c r="AM76">
        <f t="shared" si="237"/>
        <v>-4.66116034658626e-10</v>
      </c>
      <c r="AN76">
        <f t="shared" si="237"/>
        <v>3124.99999999985</v>
      </c>
    </row>
    <row r="77" spans="1:40">
      <c r="A77">
        <v>3.75000000000001</v>
      </c>
      <c r="B77">
        <v>16.6074695121951</v>
      </c>
      <c r="C77">
        <v>-29.8198170731707</v>
      </c>
      <c r="D77" s="28">
        <f t="shared" si="28"/>
        <v>2.08</v>
      </c>
      <c r="E77" s="32">
        <f>-E220*180/PI()*RStart30!$B$23</f>
        <v>9.12440869354761</v>
      </c>
      <c r="F77" s="32">
        <f>F220*180/PI()*RStart30!$B$23</f>
        <v>-21.0401660649639</v>
      </c>
      <c r="G77" s="32">
        <f>G220*180/PI()*RStart30!$B$23</f>
        <v>18.1222505517846</v>
      </c>
      <c r="H77" s="32">
        <f>-H220*180/PI()*RStart30!$B$23</f>
        <v>37.7873407121548</v>
      </c>
      <c r="I77" s="58">
        <f t="shared" si="24"/>
        <v>2.08</v>
      </c>
      <c r="J77" s="24">
        <f>-TRUNC(K$3*J$3*(G$3-H$3*SIN((E77+J$9)*PI()/180)-SQRT(I$3^2-(E$3-F$3-H$3*COS((E77+J$9)*PI()/180))^2))/5)</f>
        <v>-8940</v>
      </c>
      <c r="K77" s="24">
        <f>-TRUNC(U$3*T$3*(Q$3-R$3*SIN((F77+K$9)*PI()/180)-SQRT(S$3^2-(O$3-P$3-R$3*COS((F77+K$9)*PI()/180))^2))/5)</f>
        <v>28252</v>
      </c>
      <c r="L77" s="24">
        <f>-TRUNC(U$3*T$3*(Q$3-R$3*SIN((G77+L$9)*PI()/180)-SQRT(S$3^2-(O$3-P$3-R$3*COS((G77+L$9)*PI()/180))^2))/5)</f>
        <v>-32286</v>
      </c>
      <c r="M77" s="25">
        <f>-TRUNC(K$3*J$3*(G$3-H$3*SIN((H77+M$9)*PI()/180)-SQRT(I$3^2-(E$3-F$3-H$3*COS((H77+M$9)*PI()/180))^2))/5)</f>
        <v>-61435</v>
      </c>
      <c r="N77" s="59">
        <f t="shared" si="229"/>
        <v>2.08</v>
      </c>
      <c r="O77" s="60">
        <f t="shared" si="29"/>
        <v>-11425</v>
      </c>
      <c r="P77" s="60">
        <f t="shared" si="30"/>
        <v>-11375</v>
      </c>
      <c r="Q77" s="60">
        <f t="shared" si="31"/>
        <v>3400</v>
      </c>
      <c r="R77" s="60">
        <f t="shared" si="32"/>
        <v>1375</v>
      </c>
      <c r="S77" s="1"/>
      <c r="T77" s="1">
        <f>RStart30!$T$25</f>
        <v>0.04</v>
      </c>
      <c r="U77" s="1"/>
      <c r="V77" s="1">
        <f t="shared" ref="V77:Y77" si="238">(O77-O76)/$T$25</f>
        <v>-98749.9999999999</v>
      </c>
      <c r="W77" s="1">
        <f t="shared" si="238"/>
        <v>-68124.9999999999</v>
      </c>
      <c r="X77" s="1">
        <f t="shared" si="238"/>
        <v>625</v>
      </c>
      <c r="Y77" s="1">
        <f t="shared" si="238"/>
        <v>5000</v>
      </c>
      <c r="AA77">
        <f t="shared" ref="AA77:AD77" si="239">V77-V78</f>
        <v>5625.00000000003</v>
      </c>
      <c r="AB77">
        <f t="shared" si="239"/>
        <v>5000.00000000004</v>
      </c>
      <c r="AC77">
        <f t="shared" si="239"/>
        <v>0</v>
      </c>
      <c r="AD77">
        <f t="shared" si="239"/>
        <v>-1249.99999999999</v>
      </c>
      <c r="AF77">
        <f t="shared" ref="AF77:AI77" si="240">AA77-AA78</f>
        <v>-624.999999999971</v>
      </c>
      <c r="AG77">
        <f t="shared" si="240"/>
        <v>1875.00000000004</v>
      </c>
      <c r="AH77">
        <f t="shared" si="240"/>
        <v>625</v>
      </c>
      <c r="AI77">
        <f t="shared" si="240"/>
        <v>-1874.99999999999</v>
      </c>
      <c r="AK77">
        <f t="shared" ref="AK77:AN77" si="241">AF77-AF78</f>
        <v>2.91038304567337e-11</v>
      </c>
      <c r="AL77">
        <f t="shared" si="241"/>
        <v>4375</v>
      </c>
      <c r="AM77">
        <f t="shared" si="241"/>
        <v>1250</v>
      </c>
      <c r="AN77">
        <f t="shared" si="241"/>
        <v>-2499.99999999999</v>
      </c>
    </row>
    <row r="78" spans="1:40">
      <c r="A78">
        <v>3.76500000000001</v>
      </c>
      <c r="B78">
        <v>14.5719512195122</v>
      </c>
      <c r="C78">
        <v>-30.4275914634146</v>
      </c>
      <c r="D78" s="28">
        <f t="shared" si="28"/>
        <v>2.12</v>
      </c>
      <c r="E78" s="32">
        <f>-E221*180/PI()*RStart30!$B$23</f>
        <v>9.62412529372686</v>
      </c>
      <c r="F78" s="32">
        <f>F221*180/PI()*RStart30!$B$23</f>
        <v>-20.4731066411509</v>
      </c>
      <c r="G78" s="32">
        <f>G221*180/PI()*RStart30!$B$23</f>
        <v>18.0496197860679</v>
      </c>
      <c r="H78" s="32">
        <f>-H221*180/PI()*RStart30!$B$23</f>
        <v>37.7589211460796</v>
      </c>
      <c r="I78" s="58">
        <f t="shared" si="24"/>
        <v>2.12</v>
      </c>
      <c r="J78" s="24">
        <f>-TRUNC(K$3*J$3*(G$3-H$3*SIN((E78+J$9)*PI()/180)-SQRT(I$3^2-(E$3-F$3-H$3*COS((E78+J$9)*PI()/180))^2))/5)</f>
        <v>-9564</v>
      </c>
      <c r="K78" s="24">
        <f>-TRUNC(U$3*T$3*(Q$3-R$3*SIN((F78+K$9)*PI()/180)-SQRT(S$3^2-(O$3-P$3-R$3*COS((F78+K$9)*PI()/180))^2))/5)</f>
        <v>27680</v>
      </c>
      <c r="L78" s="24">
        <f>-TRUNC(U$3*T$3*(Q$3-R$3*SIN((G78+L$9)*PI()/180)-SQRT(S$3^2-(O$3-P$3-R$3*COS((G78+L$9)*PI()/180))^2))/5)</f>
        <v>-32149</v>
      </c>
      <c r="M78" s="25">
        <f>-TRUNC(K$3*J$3*(G$3-H$3*SIN((H78+M$9)*PI()/180)-SQRT(I$3^2-(E$3-F$3-H$3*COS((H78+M$9)*PI()/180))^2))/5)</f>
        <v>-61370</v>
      </c>
      <c r="N78" s="59">
        <f t="shared" si="229"/>
        <v>2.12</v>
      </c>
      <c r="O78" s="60">
        <f t="shared" si="29"/>
        <v>-15600</v>
      </c>
      <c r="P78" s="60">
        <f t="shared" si="30"/>
        <v>-14300</v>
      </c>
      <c r="Q78" s="60">
        <f t="shared" si="31"/>
        <v>3425</v>
      </c>
      <c r="R78" s="60">
        <f t="shared" si="32"/>
        <v>1625</v>
      </c>
      <c r="S78" s="1"/>
      <c r="T78" s="1">
        <f>RStart30!$T$25</f>
        <v>0.04</v>
      </c>
      <c r="U78" s="1"/>
      <c r="V78" s="1">
        <f t="shared" ref="V78:Y78" si="242">(O78-O77)/$T$25</f>
        <v>-104375</v>
      </c>
      <c r="W78" s="1">
        <f t="shared" si="242"/>
        <v>-73125</v>
      </c>
      <c r="X78" s="1">
        <f t="shared" si="242"/>
        <v>625</v>
      </c>
      <c r="Y78" s="1">
        <f t="shared" si="242"/>
        <v>6249.99999999999</v>
      </c>
      <c r="AA78">
        <f t="shared" ref="AA78:AD78" si="243">V78-V79</f>
        <v>6250</v>
      </c>
      <c r="AB78">
        <f t="shared" si="243"/>
        <v>3125</v>
      </c>
      <c r="AC78">
        <f t="shared" si="243"/>
        <v>-625</v>
      </c>
      <c r="AD78">
        <f t="shared" si="243"/>
        <v>625</v>
      </c>
      <c r="AF78">
        <f t="shared" ref="AF78:AI78" si="244">AA78-AA79</f>
        <v>-625</v>
      </c>
      <c r="AG78">
        <f t="shared" si="244"/>
        <v>-2499.99999999996</v>
      </c>
      <c r="AH78">
        <f t="shared" si="244"/>
        <v>-625</v>
      </c>
      <c r="AI78">
        <f t="shared" si="244"/>
        <v>625</v>
      </c>
      <c r="AK78">
        <f t="shared" ref="AK78:AN78" si="245">AF78-AF79</f>
        <v>625</v>
      </c>
      <c r="AL78">
        <f t="shared" si="245"/>
        <v>-5624.99999999991</v>
      </c>
      <c r="AM78">
        <f t="shared" si="245"/>
        <v>-625</v>
      </c>
      <c r="AN78">
        <f t="shared" si="245"/>
        <v>-624.999999999994</v>
      </c>
    </row>
    <row r="79" spans="1:40">
      <c r="A79">
        <v>3.78000000000001</v>
      </c>
      <c r="B79">
        <v>12.3644817073171</v>
      </c>
      <c r="C79">
        <v>-30.9786585365854</v>
      </c>
      <c r="D79" s="28">
        <f t="shared" si="28"/>
        <v>2.16</v>
      </c>
      <c r="E79" s="32">
        <f>-E222*180/PI()*RStart30!$B$23</f>
        <v>10.2512084064114</v>
      </c>
      <c r="F79" s="32">
        <f>F222*180/PI()*RStart30!$B$23</f>
        <v>-19.799773172032</v>
      </c>
      <c r="G79" s="32">
        <f>G222*180/PI()*RStart30!$B$23</f>
        <v>17.9760811114291</v>
      </c>
      <c r="H79" s="32">
        <f>-H222*180/PI()*RStart30!$B$23</f>
        <v>37.7263440836514</v>
      </c>
      <c r="I79" s="58">
        <f t="shared" si="24"/>
        <v>2.16</v>
      </c>
      <c r="J79" s="24">
        <f>-TRUNC(K$3*J$3*(G$3-H$3*SIN((E79+J$9)*PI()/180)-SQRT(I$3^2-(E$3-F$3-H$3*COS((E79+J$9)*PI()/180))^2))/5)</f>
        <v>-10365</v>
      </c>
      <c r="K79" s="24">
        <f>-TRUNC(U$3*T$3*(Q$3-R$3*SIN((F79+K$9)*PI()/180)-SQRT(S$3^2-(O$3-P$3-R$3*COS((F79+K$9)*PI()/180))^2))/5)</f>
        <v>26986</v>
      </c>
      <c r="L79" s="24">
        <f>-TRUNC(U$3*T$3*(Q$3-R$3*SIN((G79+L$9)*PI()/180)-SQRT(S$3^2-(O$3-P$3-R$3*COS((G79+L$9)*PI()/180))^2))/5)</f>
        <v>-32010</v>
      </c>
      <c r="M79" s="25">
        <f>-TRUNC(K$3*J$3*(G$3-H$3*SIN((H79+M$9)*PI()/180)-SQRT(I$3^2-(E$3-F$3-H$3*COS((H79+M$9)*PI()/180))^2))/5)</f>
        <v>-61296</v>
      </c>
      <c r="N79" s="59">
        <f t="shared" si="229"/>
        <v>2.16</v>
      </c>
      <c r="O79" s="60">
        <f t="shared" si="29"/>
        <v>-20025</v>
      </c>
      <c r="P79" s="60">
        <f t="shared" si="30"/>
        <v>-17350</v>
      </c>
      <c r="Q79" s="60">
        <f t="shared" si="31"/>
        <v>3475</v>
      </c>
      <c r="R79" s="60">
        <f t="shared" si="32"/>
        <v>1850</v>
      </c>
      <c r="S79" s="1"/>
      <c r="T79" s="1">
        <f>RStart30!$T$25</f>
        <v>0.04</v>
      </c>
      <c r="U79" s="1"/>
      <c r="V79" s="1">
        <f t="shared" ref="V79:Y79" si="246">(O79-O78)/$T$25</f>
        <v>-110625</v>
      </c>
      <c r="W79" s="1">
        <f t="shared" si="246"/>
        <v>-76250</v>
      </c>
      <c r="X79" s="1">
        <f t="shared" si="246"/>
        <v>1250</v>
      </c>
      <c r="Y79" s="1">
        <f t="shared" si="246"/>
        <v>5624.99999999999</v>
      </c>
      <c r="AA79">
        <f t="shared" ref="AA79:AD79" si="247">V79-V80</f>
        <v>6875</v>
      </c>
      <c r="AB79">
        <f t="shared" si="247"/>
        <v>5624.99999999996</v>
      </c>
      <c r="AC79">
        <f t="shared" si="247"/>
        <v>0</v>
      </c>
      <c r="AD79">
        <f t="shared" si="247"/>
        <v>0</v>
      </c>
      <c r="AF79">
        <f t="shared" ref="AF79:AI79" si="248">AA79-AA80</f>
        <v>-1250</v>
      </c>
      <c r="AG79">
        <f t="shared" si="248"/>
        <v>3124.99999999996</v>
      </c>
      <c r="AH79">
        <f t="shared" si="248"/>
        <v>0</v>
      </c>
      <c r="AI79">
        <f t="shared" si="248"/>
        <v>1249.99999999999</v>
      </c>
      <c r="AK79">
        <f t="shared" ref="AK79:AN79" si="249">AF79-AF80</f>
        <v>-3125</v>
      </c>
      <c r="AL79">
        <f t="shared" si="249"/>
        <v>5624.99999999996</v>
      </c>
      <c r="AM79">
        <f t="shared" si="249"/>
        <v>-625</v>
      </c>
      <c r="AN79">
        <f t="shared" si="249"/>
        <v>3124.99999999998</v>
      </c>
    </row>
    <row r="80" spans="1:40">
      <c r="A80">
        <v>3.79500000000001</v>
      </c>
      <c r="B80">
        <v>10.0157012195122</v>
      </c>
      <c r="C80">
        <v>-31.4611280487805</v>
      </c>
      <c r="D80" s="28">
        <f t="shared" si="28"/>
        <v>2.2</v>
      </c>
      <c r="E80" s="32">
        <f>-E223*180/PI()*RStart30!$B$23</f>
        <v>11.0049476212311</v>
      </c>
      <c r="F80" s="32">
        <f>F223*180/PI()*RStart30!$B$23</f>
        <v>-19.0212200718377</v>
      </c>
      <c r="G80" s="32">
        <f>G223*180/PI()*RStart30!$B$23</f>
        <v>17.9015607309041</v>
      </c>
      <c r="H80" s="32">
        <f>-H223*180/PI()*RStart30!$B$23</f>
        <v>37.6894143181494</v>
      </c>
      <c r="I80" s="58">
        <f t="shared" si="24"/>
        <v>2.2</v>
      </c>
      <c r="J80" s="24">
        <f>-TRUNC(K$3*J$3*(G$3-H$3*SIN((E80+J$9)*PI()/180)-SQRT(I$3^2-(E$3-F$3-H$3*COS((E80+J$9)*PI()/180))^2))/5)</f>
        <v>-11354</v>
      </c>
      <c r="K80" s="24">
        <f>-TRUNC(U$3*T$3*(Q$3-R$3*SIN((F80+K$9)*PI()/180)-SQRT(S$3^2-(O$3-P$3-R$3*COS((F80+K$9)*PI()/180))^2))/5)</f>
        <v>26161</v>
      </c>
      <c r="L80" s="24">
        <f>-TRUNC(U$3*T$3*(Q$3-R$3*SIN((G80+L$9)*PI()/180)-SQRT(S$3^2-(O$3-P$3-R$3*COS((G80+L$9)*PI()/180))^2))/5)</f>
        <v>-31869</v>
      </c>
      <c r="M80" s="25">
        <f>-TRUNC(K$3*J$3*(G$3-H$3*SIN((H80+M$9)*PI()/180)-SQRT(I$3^2-(E$3-F$3-H$3*COS((H80+M$9)*PI()/180))^2))/5)</f>
        <v>-61213</v>
      </c>
      <c r="N80" s="59">
        <f t="shared" si="229"/>
        <v>2.2</v>
      </c>
      <c r="O80" s="60">
        <f t="shared" si="29"/>
        <v>-24725</v>
      </c>
      <c r="P80" s="60">
        <f t="shared" si="30"/>
        <v>-20625</v>
      </c>
      <c r="Q80" s="60">
        <f t="shared" si="31"/>
        <v>3525</v>
      </c>
      <c r="R80" s="60">
        <f t="shared" si="32"/>
        <v>2075</v>
      </c>
      <c r="S80" s="1"/>
      <c r="T80" s="1">
        <f>RStart30!$T$25</f>
        <v>0.04</v>
      </c>
      <c r="U80" s="1"/>
      <c r="V80" s="1">
        <f t="shared" ref="V80:Y80" si="250">(O80-O79)/$T$25</f>
        <v>-117500</v>
      </c>
      <c r="W80" s="1">
        <f t="shared" si="250"/>
        <v>-81874.9999999999</v>
      </c>
      <c r="X80" s="1">
        <f t="shared" si="250"/>
        <v>1250</v>
      </c>
      <c r="Y80" s="1">
        <f t="shared" si="250"/>
        <v>5624.99999999999</v>
      </c>
      <c r="AA80">
        <f t="shared" ref="AA80:AD80" si="251">V80-V81</f>
        <v>8125</v>
      </c>
      <c r="AB80">
        <f t="shared" si="251"/>
        <v>2500</v>
      </c>
      <c r="AC80">
        <f t="shared" si="251"/>
        <v>0</v>
      </c>
      <c r="AD80">
        <f t="shared" si="251"/>
        <v>-1249.99999999999</v>
      </c>
      <c r="AF80">
        <f t="shared" ref="AF80:AI80" si="252">AA80-AA81</f>
        <v>1875</v>
      </c>
      <c r="AG80">
        <f t="shared" si="252"/>
        <v>-2500</v>
      </c>
      <c r="AH80">
        <f t="shared" si="252"/>
        <v>625</v>
      </c>
      <c r="AI80">
        <f t="shared" si="252"/>
        <v>-1874.99999999998</v>
      </c>
      <c r="AK80">
        <f t="shared" ref="AK80:AN80" si="253">AF80-AF81</f>
        <v>3124.99999999991</v>
      </c>
      <c r="AL80">
        <f t="shared" si="253"/>
        <v>-5000</v>
      </c>
      <c r="AM80">
        <f t="shared" si="253"/>
        <v>2500</v>
      </c>
      <c r="AN80">
        <f t="shared" si="253"/>
        <v>-3749.99999999996</v>
      </c>
    </row>
    <row r="81" spans="1:40">
      <c r="A81">
        <v>3.81000000000001</v>
      </c>
      <c r="B81">
        <v>7.56173780487805</v>
      </c>
      <c r="C81">
        <v>-31.8681402439024</v>
      </c>
      <c r="D81" s="28">
        <f t="shared" si="28"/>
        <v>2.24</v>
      </c>
      <c r="E81" s="32">
        <f>-E224*180/PI()*RStart30!$B$23</f>
        <v>11.8834639803925</v>
      </c>
      <c r="F81" s="32">
        <f>F224*180/PI()*RStart30!$B$23</f>
        <v>-18.1394949771362</v>
      </c>
      <c r="G81" s="32">
        <f>G224*180/PI()*RStart30!$B$23</f>
        <v>17.8259846183459</v>
      </c>
      <c r="H81" s="32">
        <f>-H224*180/PI()*RStart30!$B$23</f>
        <v>37.647952685671</v>
      </c>
      <c r="I81" s="58">
        <f t="shared" si="24"/>
        <v>2.24</v>
      </c>
      <c r="J81" s="24">
        <f>-TRUNC(K$3*J$3*(G$3-H$3*SIN((E81+J$9)*PI()/180)-SQRT(I$3^2-(E$3-F$3-H$3*COS((E81+J$9)*PI()/180))^2))/5)</f>
        <v>-12544</v>
      </c>
      <c r="K81" s="24">
        <f>-TRUNC(U$3*T$3*(Q$3-R$3*SIN((F81+K$9)*PI()/180)-SQRT(S$3^2-(O$3-P$3-R$3*COS((F81+K$9)*PI()/180))^2))/5)</f>
        <v>25201</v>
      </c>
      <c r="L81" s="24">
        <f>-TRUNC(U$3*T$3*(Q$3-R$3*SIN((G81+L$9)*PI()/180)-SQRT(S$3^2-(O$3-P$3-R$3*COS((G81+L$9)*PI()/180))^2))/5)</f>
        <v>-31726</v>
      </c>
      <c r="M81" s="25">
        <f>-TRUNC(K$3*J$3*(G$3-H$3*SIN((H81+M$9)*PI()/180)-SQRT(I$3^2-(E$3-F$3-H$3*COS((H81+M$9)*PI()/180))^2))/5)</f>
        <v>-61119</v>
      </c>
      <c r="N81" s="59">
        <f t="shared" si="229"/>
        <v>2.24</v>
      </c>
      <c r="O81" s="60">
        <f t="shared" si="29"/>
        <v>-29750</v>
      </c>
      <c r="P81" s="60">
        <f t="shared" si="30"/>
        <v>-24000</v>
      </c>
      <c r="Q81" s="60">
        <f t="shared" si="31"/>
        <v>3575</v>
      </c>
      <c r="R81" s="60">
        <f t="shared" si="32"/>
        <v>2350</v>
      </c>
      <c r="S81" s="1"/>
      <c r="T81" s="1">
        <f>RStart30!$T$25</f>
        <v>0.04</v>
      </c>
      <c r="U81" s="1"/>
      <c r="V81" s="1">
        <f t="shared" ref="V81:Y81" si="254">(O81-O80)/$T$25</f>
        <v>-125625</v>
      </c>
      <c r="W81" s="1">
        <f t="shared" si="254"/>
        <v>-84374.9999999999</v>
      </c>
      <c r="X81" s="1">
        <f t="shared" si="254"/>
        <v>1250</v>
      </c>
      <c r="Y81" s="1">
        <f t="shared" si="254"/>
        <v>6874.99999999999</v>
      </c>
      <c r="AA81">
        <f t="shared" ref="AA81:AD81" si="255">V81-V82</f>
        <v>6250</v>
      </c>
      <c r="AB81">
        <f t="shared" si="255"/>
        <v>5000</v>
      </c>
      <c r="AC81">
        <f t="shared" si="255"/>
        <v>-625</v>
      </c>
      <c r="AD81">
        <f t="shared" si="255"/>
        <v>624.999999999988</v>
      </c>
      <c r="AF81">
        <f t="shared" ref="AF81:AI81" si="256">AA81-AA82</f>
        <v>-1249.99999999991</v>
      </c>
      <c r="AG81">
        <f t="shared" si="256"/>
        <v>2500</v>
      </c>
      <c r="AH81">
        <f t="shared" si="256"/>
        <v>-1875</v>
      </c>
      <c r="AI81">
        <f t="shared" si="256"/>
        <v>1874.99999999998</v>
      </c>
      <c r="AK81">
        <f t="shared" ref="AK81:AN81" si="257">AF81-AF82</f>
        <v>-3749.99999999983</v>
      </c>
      <c r="AL81">
        <f t="shared" si="257"/>
        <v>3125.00000000009</v>
      </c>
      <c r="AM81">
        <f t="shared" si="257"/>
        <v>-4375</v>
      </c>
      <c r="AN81">
        <f t="shared" si="257"/>
        <v>4374.99999999995</v>
      </c>
    </row>
    <row r="82" spans="1:40">
      <c r="A82">
        <v>3.82500000000001</v>
      </c>
      <c r="B82">
        <v>5.02774390243902</v>
      </c>
      <c r="C82">
        <v>-32.191006097561</v>
      </c>
      <c r="D82" s="28">
        <f t="shared" si="28"/>
        <v>2.28</v>
      </c>
      <c r="E82" s="32">
        <f>-E225*180/PI()*RStart30!$B$23</f>
        <v>12.8837767282623</v>
      </c>
      <c r="F82" s="32">
        <f>F225*180/PI()*RStart30!$B$23</f>
        <v>-17.1575735442365</v>
      </c>
      <c r="G82" s="32">
        <f>G225*180/PI()*RStart30!$B$23</f>
        <v>17.7492786330156</v>
      </c>
      <c r="H82" s="32">
        <f>-H225*180/PI()*RStart30!$B$23</f>
        <v>37.601795778653</v>
      </c>
      <c r="I82" s="58">
        <f t="shared" si="24"/>
        <v>2.28</v>
      </c>
      <c r="J82" s="24">
        <f>-TRUNC(K$3*J$3*(G$3-H$3*SIN((E82+J$9)*PI()/180)-SQRT(I$3^2-(E$3-F$3-H$3*COS((E82+J$9)*PI()/180))^2))/5)</f>
        <v>-13945</v>
      </c>
      <c r="K82" s="24">
        <f>-TRUNC(U$3*T$3*(Q$3-R$3*SIN((F82+K$9)*PI()/180)-SQRT(S$3^2-(O$3-P$3-R$3*COS((F82+K$9)*PI()/180))^2))/5)</f>
        <v>24098</v>
      </c>
      <c r="L82" s="24">
        <f>-TRUNC(U$3*T$3*(Q$3-R$3*SIN((G82+L$9)*PI()/180)-SQRT(S$3^2-(O$3-P$3-R$3*COS((G82+L$9)*PI()/180))^2))/5)</f>
        <v>-31580</v>
      </c>
      <c r="M82" s="25">
        <f>-TRUNC(K$3*J$3*(G$3-H$3*SIN((H82+M$9)*PI()/180)-SQRT(I$3^2-(E$3-F$3-H$3*COS((H82+M$9)*PI()/180))^2))/5)</f>
        <v>-61015</v>
      </c>
      <c r="N82" s="59">
        <f t="shared" si="229"/>
        <v>2.28</v>
      </c>
      <c r="O82" s="60">
        <f t="shared" si="29"/>
        <v>-35025</v>
      </c>
      <c r="P82" s="60">
        <f t="shared" si="30"/>
        <v>-27575</v>
      </c>
      <c r="Q82" s="60">
        <f t="shared" si="31"/>
        <v>3650</v>
      </c>
      <c r="R82" s="60">
        <f t="shared" si="32"/>
        <v>2600</v>
      </c>
      <c r="S82" s="1"/>
      <c r="T82" s="1">
        <f>RStart30!$T$25</f>
        <v>0.04</v>
      </c>
      <c r="U82" s="1"/>
      <c r="V82" s="1">
        <f t="shared" ref="V82:Y82" si="258">(O82-O81)/$T$25</f>
        <v>-131875</v>
      </c>
      <c r="W82" s="1">
        <f t="shared" si="258"/>
        <v>-89374.9999999999</v>
      </c>
      <c r="X82" s="1">
        <f t="shared" si="258"/>
        <v>1875</v>
      </c>
      <c r="Y82" s="1">
        <f t="shared" si="258"/>
        <v>6250</v>
      </c>
      <c r="AA82">
        <f t="shared" ref="AA82:AD82" si="259">V82-V83</f>
        <v>7499.99999999991</v>
      </c>
      <c r="AB82">
        <f t="shared" si="259"/>
        <v>2500</v>
      </c>
      <c r="AC82">
        <f t="shared" si="259"/>
        <v>1250</v>
      </c>
      <c r="AD82">
        <f t="shared" si="259"/>
        <v>-1249.99999999999</v>
      </c>
      <c r="AF82">
        <f t="shared" ref="AF82:AI82" si="260">AA82-AA83</f>
        <v>2499.99999999991</v>
      </c>
      <c r="AG82">
        <f t="shared" si="260"/>
        <v>-625.000000000087</v>
      </c>
      <c r="AH82">
        <f t="shared" si="260"/>
        <v>2500</v>
      </c>
      <c r="AI82">
        <f t="shared" si="260"/>
        <v>-2499.99999999998</v>
      </c>
      <c r="AK82">
        <f t="shared" ref="AK82:AN82" si="261">AF82-AF83</f>
        <v>3750.00000000009</v>
      </c>
      <c r="AL82">
        <f t="shared" si="261"/>
        <v>-1875.00000000036</v>
      </c>
      <c r="AM82">
        <f t="shared" si="261"/>
        <v>4375</v>
      </c>
      <c r="AN82">
        <f t="shared" si="261"/>
        <v>-4999.99999999995</v>
      </c>
    </row>
    <row r="83" spans="1:40">
      <c r="A83">
        <v>3.84000000000001</v>
      </c>
      <c r="B83">
        <v>2.45213414634146</v>
      </c>
      <c r="C83">
        <v>-32.4393292682927</v>
      </c>
      <c r="D83" s="28">
        <f t="shared" si="28"/>
        <v>2.32</v>
      </c>
      <c r="E83" s="32">
        <f>-E226*180/PI()*RStart30!$B$23</f>
        <v>14.001870118246</v>
      </c>
      <c r="F83" s="32">
        <f>F226*180/PI()*RStart30!$B$23</f>
        <v>-16.0792937882251</v>
      </c>
      <c r="G83" s="32">
        <f>G226*180/PI()*RStart30!$B$23</f>
        <v>17.6713687487662</v>
      </c>
      <c r="H83" s="32">
        <f>-H226*180/PI()*RStart30!$B$23</f>
        <v>37.5507952583224</v>
      </c>
      <c r="I83" s="58">
        <f t="shared" si="24"/>
        <v>2.32</v>
      </c>
      <c r="J83" s="24">
        <f>-TRUNC(K$3*J$3*(G$3-H$3*SIN((E83+J$9)*PI()/180)-SQRT(I$3^2-(E$3-F$3-H$3*COS((E83+J$9)*PI()/180))^2))/5)</f>
        <v>-15569</v>
      </c>
      <c r="K83" s="24">
        <f>-TRUNC(U$3*T$3*(Q$3-R$3*SIN((F83+K$9)*PI()/180)-SQRT(S$3^2-(O$3-P$3-R$3*COS((F83+K$9)*PI()/180))^2))/5)</f>
        <v>22848</v>
      </c>
      <c r="L83" s="24">
        <f>-TRUNC(U$3*T$3*(Q$3-R$3*SIN((G83+L$9)*PI()/180)-SQRT(S$3^2-(O$3-P$3-R$3*COS((G83+L$9)*PI()/180))^2))/5)</f>
        <v>-31433</v>
      </c>
      <c r="M83" s="25">
        <f>-TRUNC(K$3*J$3*(G$3-H$3*SIN((H83+M$9)*PI()/180)-SQRT(I$3^2-(E$3-F$3-H$3*COS((H83+M$9)*PI()/180))^2))/5)</f>
        <v>-60899</v>
      </c>
      <c r="N83" s="59">
        <f t="shared" si="229"/>
        <v>2.32</v>
      </c>
      <c r="O83" s="60">
        <f t="shared" si="29"/>
        <v>-40600</v>
      </c>
      <c r="P83" s="60">
        <f t="shared" si="30"/>
        <v>-31250</v>
      </c>
      <c r="Q83" s="60">
        <f t="shared" si="31"/>
        <v>3675</v>
      </c>
      <c r="R83" s="60">
        <f t="shared" si="32"/>
        <v>2900</v>
      </c>
      <c r="S83" s="1"/>
      <c r="T83" s="1">
        <f>RStart30!$T$25</f>
        <v>0.04</v>
      </c>
      <c r="U83" s="1"/>
      <c r="V83" s="1">
        <f t="shared" ref="V83:Y83" si="262">(O83-O82)/$T$25</f>
        <v>-139375</v>
      </c>
      <c r="W83" s="1">
        <f t="shared" si="262"/>
        <v>-91874.9999999999</v>
      </c>
      <c r="X83" s="1">
        <f t="shared" si="262"/>
        <v>625</v>
      </c>
      <c r="Y83" s="1">
        <f t="shared" si="262"/>
        <v>7499.99999999999</v>
      </c>
      <c r="AA83">
        <f t="shared" ref="AA83:AD83" si="263">V83-V84</f>
        <v>5000</v>
      </c>
      <c r="AB83">
        <f t="shared" si="263"/>
        <v>3125.00000000009</v>
      </c>
      <c r="AC83">
        <f t="shared" si="263"/>
        <v>-1250</v>
      </c>
      <c r="AD83">
        <f t="shared" si="263"/>
        <v>1249.99999999999</v>
      </c>
      <c r="AF83">
        <f t="shared" ref="AF83:AI83" si="264">AA83-AA84</f>
        <v>-1250.00000000017</v>
      </c>
      <c r="AG83">
        <f t="shared" si="264"/>
        <v>1250.00000000028</v>
      </c>
      <c r="AH83">
        <f t="shared" si="264"/>
        <v>-1875</v>
      </c>
      <c r="AI83">
        <f t="shared" si="264"/>
        <v>2499.99999999998</v>
      </c>
      <c r="AK83">
        <f t="shared" ref="AK83:AN83" si="265">AF83-AF84</f>
        <v>-5625.00000000052</v>
      </c>
      <c r="AL83">
        <f t="shared" si="265"/>
        <v>6.54836185276508e-10</v>
      </c>
      <c r="AM83">
        <f t="shared" si="265"/>
        <v>-2499.99999999999</v>
      </c>
      <c r="AN83">
        <f t="shared" si="265"/>
        <v>3749.99999999995</v>
      </c>
    </row>
    <row r="84" spans="1:40">
      <c r="A84">
        <v>3.85500000000001</v>
      </c>
      <c r="B84">
        <v>-0.139939024390248</v>
      </c>
      <c r="C84">
        <v>-32.6167682926829</v>
      </c>
      <c r="D84" s="28">
        <f t="shared" si="28"/>
        <v>2.36</v>
      </c>
      <c r="E84" s="32">
        <f>-E227*180/PI()*RStart30!$B$23</f>
        <v>15.2327605634415</v>
      </c>
      <c r="F84" s="32">
        <f>F227*180/PI()*RStart30!$B$23</f>
        <v>-14.9092909376646</v>
      </c>
      <c r="G84" s="32">
        <f>G227*180/PI()*RStart30!$B$23</f>
        <v>17.5921807102674</v>
      </c>
      <c r="H84" s="32">
        <f>-H227*180/PI()*RStart30!$B$23</f>
        <v>37.4948178546959</v>
      </c>
      <c r="I84" s="58">
        <f t="shared" si="24"/>
        <v>2.36</v>
      </c>
      <c r="J84" s="24">
        <f>-TRUNC(K$3*J$3*(G$3-H$3*SIN((E84+J$9)*PI()/180)-SQRT(I$3^2-(E$3-F$3-H$3*COS((E84+J$9)*PI()/180))^2))/5)</f>
        <v>-17424</v>
      </c>
      <c r="K84" s="24">
        <f>-TRUNC(U$3*T$3*(Q$3-R$3*SIN((F84+K$9)*PI()/180)-SQRT(S$3^2-(O$3-P$3-R$3*COS((F84+K$9)*PI()/180))^2))/5)</f>
        <v>21446</v>
      </c>
      <c r="L84" s="24">
        <f>-TRUNC(U$3*T$3*(Q$3-R$3*SIN((G84+L$9)*PI()/180)-SQRT(S$3^2-(O$3-P$3-R$3*COS((G84+L$9)*PI()/180))^2))/5)</f>
        <v>-31283</v>
      </c>
      <c r="M84" s="25">
        <f>-TRUNC(K$3*J$3*(G$3-H$3*SIN((H84+M$9)*PI()/180)-SQRT(I$3^2-(E$3-F$3-H$3*COS((H84+M$9)*PI()/180))^2))/5)</f>
        <v>-60773</v>
      </c>
      <c r="N84" s="59">
        <f t="shared" si="229"/>
        <v>2.36</v>
      </c>
      <c r="O84" s="60">
        <f t="shared" si="29"/>
        <v>-46375</v>
      </c>
      <c r="P84" s="60">
        <f t="shared" si="30"/>
        <v>-35050</v>
      </c>
      <c r="Q84" s="60">
        <f t="shared" si="31"/>
        <v>3750</v>
      </c>
      <c r="R84" s="60">
        <f t="shared" si="32"/>
        <v>3150</v>
      </c>
      <c r="S84" s="1"/>
      <c r="T84" s="1">
        <f>RStart30!$T$25</f>
        <v>0.04</v>
      </c>
      <c r="U84" s="1"/>
      <c r="V84" s="1">
        <f t="shared" ref="V84:Y84" si="266">(O84-O83)/$T$25</f>
        <v>-144375</v>
      </c>
      <c r="W84" s="1">
        <f t="shared" si="266"/>
        <v>-95000</v>
      </c>
      <c r="X84" s="1">
        <f t="shared" si="266"/>
        <v>1875</v>
      </c>
      <c r="Y84" s="1">
        <f t="shared" si="266"/>
        <v>6250</v>
      </c>
      <c r="AA84">
        <f t="shared" ref="AA84:AD84" si="267">V84-V85</f>
        <v>6250.00000000017</v>
      </c>
      <c r="AB84">
        <f t="shared" si="267"/>
        <v>1874.99999999981</v>
      </c>
      <c r="AC84">
        <f t="shared" si="267"/>
        <v>625</v>
      </c>
      <c r="AD84">
        <f t="shared" si="267"/>
        <v>-1249.99999999999</v>
      </c>
      <c r="AF84">
        <f t="shared" ref="AF84:AI84" si="268">AA84-AA85</f>
        <v>4375.00000000035</v>
      </c>
      <c r="AG84">
        <f t="shared" si="268"/>
        <v>1249.99999999962</v>
      </c>
      <c r="AH84">
        <f t="shared" si="268"/>
        <v>624.999999999989</v>
      </c>
      <c r="AI84">
        <f t="shared" si="268"/>
        <v>-1249.99999999998</v>
      </c>
      <c r="AK84">
        <f t="shared" ref="AK84:AN84" si="269">AF84-AF85</f>
        <v>5000.00000000052</v>
      </c>
      <c r="AL84">
        <f t="shared" si="269"/>
        <v>-7.56699591875076e-10</v>
      </c>
      <c r="AM84">
        <f t="shared" si="269"/>
        <v>-625.000000000034</v>
      </c>
      <c r="AN84">
        <f t="shared" si="269"/>
        <v>-624.999999999953</v>
      </c>
    </row>
    <row r="85" spans="4:40">
      <c r="D85" s="28">
        <f t="shared" si="28"/>
        <v>2.4</v>
      </c>
      <c r="E85" s="32">
        <f>-E228*180/PI()*RStart30!$B$23</f>
        <v>16.5705633862223</v>
      </c>
      <c r="F85" s="32">
        <f>F228*180/PI()*RStart30!$B$23</f>
        <v>-13.6529319455178</v>
      </c>
      <c r="G85" s="32">
        <f>G228*180/PI()*RStart30!$B$23</f>
        <v>17.5116406059636</v>
      </c>
      <c r="H85" s="32">
        <f>-H228*180/PI()*RStart30!$B$23</f>
        <v>37.4337447363268</v>
      </c>
      <c r="I85" s="58">
        <f t="shared" si="24"/>
        <v>2.4</v>
      </c>
      <c r="J85" s="24">
        <f>-TRUNC(K$3*J$3*(G$3-H$3*SIN((E85+J$9)*PI()/180)-SQRT(I$3^2-(E$3-F$3-H$3*COS((E85+J$9)*PI()/180))^2))/5)</f>
        <v>-19520</v>
      </c>
      <c r="K85" s="24">
        <f>-TRUNC(U$3*T$3*(Q$3-R$3*SIN((F85+K$9)*PI()/180)-SQRT(S$3^2-(O$3-P$3-R$3*COS((F85+K$9)*PI()/180))^2))/5)</f>
        <v>19889</v>
      </c>
      <c r="L85" s="24">
        <f>-TRUNC(U$3*T$3*(Q$3-R$3*SIN((G85+L$9)*PI()/180)-SQRT(S$3^2-(O$3-P$3-R$3*COS((G85+L$9)*PI()/180))^2))/5)</f>
        <v>-31131</v>
      </c>
      <c r="M85" s="25">
        <f>-TRUNC(K$3*J$3*(G$3-H$3*SIN((H85+M$9)*PI()/180)-SQRT(I$3^2-(E$3-F$3-H$3*COS((H85+M$9)*PI()/180))^2))/5)</f>
        <v>-60635</v>
      </c>
      <c r="N85" s="59">
        <f t="shared" si="229"/>
        <v>2.4</v>
      </c>
      <c r="O85" s="60">
        <f t="shared" si="29"/>
        <v>-52400</v>
      </c>
      <c r="P85" s="60">
        <f t="shared" si="30"/>
        <v>-38925</v>
      </c>
      <c r="Q85" s="60">
        <f t="shared" si="31"/>
        <v>3800</v>
      </c>
      <c r="R85" s="60">
        <f t="shared" si="32"/>
        <v>3450</v>
      </c>
      <c r="T85" s="1">
        <f>RStart30!$T$25</f>
        <v>0.04</v>
      </c>
      <c r="V85" s="1">
        <f t="shared" ref="V85:Y85" si="270">(O85-O84)/$T$25</f>
        <v>-150625</v>
      </c>
      <c r="W85" s="1">
        <f t="shared" si="270"/>
        <v>-96874.9999999998</v>
      </c>
      <c r="X85" s="1">
        <f t="shared" si="270"/>
        <v>1250</v>
      </c>
      <c r="Y85" s="1">
        <f t="shared" si="270"/>
        <v>7499.99999999999</v>
      </c>
      <c r="AA85">
        <f t="shared" ref="AA85:AD85" si="271">V85-V86</f>
        <v>1874.99999999983</v>
      </c>
      <c r="AB85">
        <f t="shared" si="271"/>
        <v>625.000000000189</v>
      </c>
      <c r="AC85">
        <f t="shared" si="271"/>
        <v>1.13686837721616e-11</v>
      </c>
      <c r="AD85">
        <f t="shared" si="271"/>
        <v>-1.18234311230481e-11</v>
      </c>
      <c r="AF85">
        <f t="shared" ref="AF85:AI85" si="272">AA85-AA86</f>
        <v>-625.000000000175</v>
      </c>
      <c r="AG85">
        <f t="shared" si="272"/>
        <v>1250.00000000038</v>
      </c>
      <c r="AH85">
        <f t="shared" si="272"/>
        <v>1250.00000000002</v>
      </c>
      <c r="AI85">
        <f t="shared" si="272"/>
        <v>-625.000000000024</v>
      </c>
      <c r="AK85">
        <f t="shared" ref="AK85:AN85" si="273">AF85-AF86</f>
        <v>-4375</v>
      </c>
      <c r="AL85">
        <f t="shared" si="273"/>
        <v>625.000000000757</v>
      </c>
      <c r="AM85">
        <f t="shared" si="273"/>
        <v>3125.00000000003</v>
      </c>
      <c r="AN85">
        <f t="shared" si="273"/>
        <v>-2500.00000000005</v>
      </c>
    </row>
    <row r="86" spans="4:40">
      <c r="D86" s="28">
        <f t="shared" si="28"/>
        <v>2.44</v>
      </c>
      <c r="E86" s="32">
        <f>-E229*180/PI()*RStart30!$B$23</f>
        <v>18.0085595678208</v>
      </c>
      <c r="F86" s="32">
        <f>F229*180/PI()*RStart30!$B$23</f>
        <v>-12.3162501719589</v>
      </c>
      <c r="G86" s="32">
        <f>G229*180/PI()*RStart30!$B$23</f>
        <v>17.4296746388909</v>
      </c>
      <c r="H86" s="32">
        <f>-H229*180/PI()*RStart30!$B$23</f>
        <v>37.3674713957134</v>
      </c>
      <c r="I86" s="58">
        <f t="shared" si="24"/>
        <v>2.44</v>
      </c>
      <c r="J86" s="24">
        <f>-TRUNC(K$3*J$3*(G$3-H$3*SIN((E86+J$9)*PI()/180)-SQRT(I$3^2-(E$3-F$3-H$3*COS((E86+J$9)*PI()/180))^2))/5)</f>
        <v>-21860</v>
      </c>
      <c r="K86" s="24">
        <f>-TRUNC(U$3*T$3*(Q$3-R$3*SIN((F86+K$9)*PI()/180)-SQRT(S$3^2-(O$3-P$3-R$3*COS((F86+K$9)*PI()/180))^2))/5)</f>
        <v>18176</v>
      </c>
      <c r="L86" s="24">
        <f>-TRUNC(U$3*T$3*(Q$3-R$3*SIN((G86+L$9)*PI()/180)-SQRT(S$3^2-(O$3-P$3-R$3*COS((G86+L$9)*PI()/180))^2))/5)</f>
        <v>-30977</v>
      </c>
      <c r="M86" s="25">
        <f>-TRUNC(K$3*J$3*(G$3-H$3*SIN((H86+M$9)*PI()/180)-SQRT(I$3^2-(E$3-F$3-H$3*COS((H86+M$9)*PI()/180))^2))/5)</f>
        <v>-60485</v>
      </c>
      <c r="N86" s="59">
        <f t="shared" si="229"/>
        <v>2.44</v>
      </c>
      <c r="O86" s="60">
        <f t="shared" si="29"/>
        <v>-58499.9999999999</v>
      </c>
      <c r="P86" s="60">
        <f t="shared" si="30"/>
        <v>-42825</v>
      </c>
      <c r="Q86" s="60">
        <f t="shared" si="31"/>
        <v>3850</v>
      </c>
      <c r="R86" s="60">
        <f t="shared" si="32"/>
        <v>3750</v>
      </c>
      <c r="T86" s="1">
        <f>RStart30!$T$25</f>
        <v>0.04</v>
      </c>
      <c r="V86" s="1">
        <f t="shared" ref="V86:Y86" si="274">(O86-O85)/$T$25</f>
        <v>-152500</v>
      </c>
      <c r="W86" s="1">
        <f t="shared" si="274"/>
        <v>-97500</v>
      </c>
      <c r="X86" s="1">
        <f t="shared" si="274"/>
        <v>1249.99999999999</v>
      </c>
      <c r="Y86" s="1">
        <f t="shared" si="274"/>
        <v>7500</v>
      </c>
      <c r="AA86">
        <f t="shared" ref="AA86:AD86" si="275">V86-V87</f>
        <v>2500</v>
      </c>
      <c r="AB86">
        <f t="shared" si="275"/>
        <v>-625.000000000189</v>
      </c>
      <c r="AC86">
        <f t="shared" si="275"/>
        <v>-1250.00000000001</v>
      </c>
      <c r="AD86">
        <f t="shared" si="275"/>
        <v>625.000000000012</v>
      </c>
      <c r="AF86">
        <f t="shared" ref="AF86:AI86" si="276">AA86-AA87</f>
        <v>3749.99999999983</v>
      </c>
      <c r="AG86">
        <f t="shared" si="276"/>
        <v>624.999999999622</v>
      </c>
      <c r="AH86">
        <f t="shared" si="276"/>
        <v>-1875.00000000001</v>
      </c>
      <c r="AI86">
        <f t="shared" si="276"/>
        <v>1875.00000000002</v>
      </c>
      <c r="AK86">
        <f t="shared" ref="AK86:AN86" si="277">AF86-AF87</f>
        <v>1874.99999999927</v>
      </c>
      <c r="AL86">
        <f t="shared" si="277"/>
        <v>-1250.00000000076</v>
      </c>
      <c r="AM86">
        <f t="shared" si="277"/>
        <v>-1875.00000000001</v>
      </c>
      <c r="AN86">
        <f t="shared" si="277"/>
        <v>4375.00000000006</v>
      </c>
    </row>
    <row r="87" spans="4:40">
      <c r="D87" s="28">
        <f t="shared" si="28"/>
        <v>2.48</v>
      </c>
      <c r="E87" s="32">
        <f>-E230*180/PI()*RStart30!$B$23</f>
        <v>19.5392628416858</v>
      </c>
      <c r="F87" s="32">
        <f>F230*180/PI()*RStart30!$B$23</f>
        <v>-10.9058798952977</v>
      </c>
      <c r="G87" s="32">
        <f>G230*180/PI()*RStart30!$B$23</f>
        <v>17.3462092985641</v>
      </c>
      <c r="H87" s="32">
        <f>-H230*180/PI()*RStart30!$B$23</f>
        <v>37.2959069617493</v>
      </c>
      <c r="I87" s="58">
        <f t="shared" si="24"/>
        <v>2.48</v>
      </c>
      <c r="J87" s="24">
        <f>-TRUNC(K$3*J$3*(G$3-H$3*SIN((E87+J$9)*PI()/180)-SQRT(I$3^2-(E$3-F$3-H$3*COS((E87+J$9)*PI()/180))^2))/5)</f>
        <v>-24448</v>
      </c>
      <c r="K87" s="24">
        <f>-TRUNC(U$3*T$3*(Q$3-R$3*SIN((F87+K$9)*PI()/180)-SQRT(S$3^2-(O$3-P$3-R$3*COS((F87+K$9)*PI()/180))^2))/5)</f>
        <v>16308</v>
      </c>
      <c r="L87" s="24">
        <f>-TRUNC(U$3*T$3*(Q$3-R$3*SIN((G87+L$9)*PI()/180)-SQRT(S$3^2-(O$3-P$3-R$3*COS((G87+L$9)*PI()/180))^2))/5)</f>
        <v>-30819</v>
      </c>
      <c r="M87" s="25">
        <f>-TRUNC(K$3*J$3*(G$3-H$3*SIN((H87+M$9)*PI()/180)-SQRT(I$3^2-(E$3-F$3-H$3*COS((H87+M$9)*PI()/180))^2))/5)</f>
        <v>-60324</v>
      </c>
      <c r="N87" s="59">
        <f t="shared" si="229"/>
        <v>2.48</v>
      </c>
      <c r="O87" s="60">
        <f t="shared" si="29"/>
        <v>-64699.9999999999</v>
      </c>
      <c r="P87" s="60">
        <f t="shared" si="30"/>
        <v>-46700</v>
      </c>
      <c r="Q87" s="60">
        <f t="shared" si="31"/>
        <v>3950</v>
      </c>
      <c r="R87" s="60">
        <f t="shared" si="32"/>
        <v>4025</v>
      </c>
      <c r="T87" s="1">
        <f>RStart30!$T$25</f>
        <v>0.04</v>
      </c>
      <c r="V87" s="1">
        <f t="shared" ref="V87:Y87" si="278">(O87-O86)/$T$25</f>
        <v>-155000</v>
      </c>
      <c r="W87" s="1">
        <f t="shared" si="278"/>
        <v>-96874.9999999998</v>
      </c>
      <c r="X87" s="1">
        <f t="shared" si="278"/>
        <v>2500</v>
      </c>
      <c r="Y87" s="1">
        <f t="shared" si="278"/>
        <v>6874.99999999999</v>
      </c>
      <c r="AA87">
        <f t="shared" ref="AA87:AD87" si="279">V87-V88</f>
        <v>-1249.99999999983</v>
      </c>
      <c r="AB87">
        <f t="shared" si="279"/>
        <v>-1249.99999999981</v>
      </c>
      <c r="AC87">
        <f t="shared" si="279"/>
        <v>625</v>
      </c>
      <c r="AD87">
        <f t="shared" si="279"/>
        <v>-1250.00000000001</v>
      </c>
      <c r="AF87">
        <f t="shared" ref="AF87:AI87" si="280">AA87-AA88</f>
        <v>1875.00000000055</v>
      </c>
      <c r="AG87">
        <f t="shared" si="280"/>
        <v>1875.00000000038</v>
      </c>
      <c r="AH87">
        <f t="shared" si="280"/>
        <v>0</v>
      </c>
      <c r="AI87">
        <f t="shared" si="280"/>
        <v>-2500.00000000003</v>
      </c>
      <c r="AK87">
        <f t="shared" ref="AK87:AN87" si="281">AF87-AF88</f>
        <v>-624.99999999869</v>
      </c>
      <c r="AL87">
        <f t="shared" si="281"/>
        <v>625.000000000757</v>
      </c>
      <c r="AM87">
        <f t="shared" si="281"/>
        <v>-1875</v>
      </c>
      <c r="AN87">
        <f t="shared" si="281"/>
        <v>-5000.00000000008</v>
      </c>
    </row>
    <row r="88" spans="4:40">
      <c r="D88" s="28">
        <f t="shared" si="28"/>
        <v>2.52</v>
      </c>
      <c r="E88" s="32">
        <f>-E231*180/PI()*RStart30!$B$23</f>
        <v>21.1544864430657</v>
      </c>
      <c r="F88" s="32">
        <f>F231*180/PI()*RStart30!$B$23</f>
        <v>-9.42899093749531</v>
      </c>
      <c r="G88" s="32">
        <f>G231*180/PI()*RStart30!$B$23</f>
        <v>17.2611713036813</v>
      </c>
      <c r="H88" s="32">
        <f>-H231*180/PI()*RStart30!$B$23</f>
        <v>37.2189740278364</v>
      </c>
      <c r="I88" s="58">
        <f t="shared" si="24"/>
        <v>2.52</v>
      </c>
      <c r="J88" s="24">
        <f>-TRUNC(K$3*J$3*(G$3-H$3*SIN((E88+J$9)*PI()/180)-SQRT(I$3^2-(E$3-F$3-H$3*COS((E88+J$9)*PI()/180))^2))/5)</f>
        <v>-27282</v>
      </c>
      <c r="K88" s="24">
        <f>-TRUNC(U$3*T$3*(Q$3-R$3*SIN((F88+K$9)*PI()/180)-SQRT(S$3^2-(O$3-P$3-R$3*COS((F88+K$9)*PI()/180))^2))/5)</f>
        <v>14287</v>
      </c>
      <c r="L88" s="24">
        <f>-TRUNC(U$3*T$3*(Q$3-R$3*SIN((G88+L$9)*PI()/180)-SQRT(S$3^2-(O$3-P$3-R$3*COS((G88+L$9)*PI()/180))^2))/5)</f>
        <v>-30658</v>
      </c>
      <c r="M88" s="25">
        <f>-TRUNC(K$3*J$3*(G$3-H$3*SIN((H88+M$9)*PI()/180)-SQRT(I$3^2-(E$3-F$3-H$3*COS((H88+M$9)*PI()/180))^2))/5)</f>
        <v>-60150</v>
      </c>
      <c r="N88" s="59">
        <f t="shared" si="229"/>
        <v>2.52</v>
      </c>
      <c r="O88" s="60">
        <f t="shared" si="29"/>
        <v>-70849.9999999999</v>
      </c>
      <c r="P88" s="60">
        <f t="shared" si="30"/>
        <v>-50525</v>
      </c>
      <c r="Q88" s="60">
        <f t="shared" si="31"/>
        <v>4025</v>
      </c>
      <c r="R88" s="60">
        <f t="shared" si="32"/>
        <v>4350</v>
      </c>
      <c r="T88" s="1">
        <f>RStart30!$T$25</f>
        <v>0.04</v>
      </c>
      <c r="V88" s="1">
        <f t="shared" ref="V88:Y88" si="282">(O88-O87)/$T$25</f>
        <v>-153750</v>
      </c>
      <c r="W88" s="1">
        <f t="shared" si="282"/>
        <v>-95625</v>
      </c>
      <c r="X88" s="1">
        <f t="shared" si="282"/>
        <v>1875</v>
      </c>
      <c r="Y88" s="1">
        <f t="shared" si="282"/>
        <v>8125</v>
      </c>
      <c r="AA88">
        <f t="shared" ref="AA88:AD88" si="283">V88-V89</f>
        <v>-3125.00000000038</v>
      </c>
      <c r="AB88">
        <f t="shared" si="283"/>
        <v>-3125.00000000019</v>
      </c>
      <c r="AC88">
        <f t="shared" si="283"/>
        <v>625</v>
      </c>
      <c r="AD88">
        <f t="shared" si="283"/>
        <v>1250.00000000002</v>
      </c>
      <c r="AF88">
        <f t="shared" ref="AF88:AI88" si="284">AA88-AA89</f>
        <v>2499.99999999924</v>
      </c>
      <c r="AG88">
        <f t="shared" si="284"/>
        <v>1249.99999999962</v>
      </c>
      <c r="AH88">
        <f t="shared" si="284"/>
        <v>1875</v>
      </c>
      <c r="AI88">
        <f t="shared" si="284"/>
        <v>2500.00000000005</v>
      </c>
      <c r="AK88">
        <f t="shared" ref="AK88:AN88" si="285">AF88-AF89</f>
        <v>-625.000000001135</v>
      </c>
      <c r="AL88">
        <f t="shared" si="285"/>
        <v>-625.000000000568</v>
      </c>
      <c r="AM88">
        <f t="shared" si="285"/>
        <v>3750</v>
      </c>
      <c r="AN88">
        <f t="shared" si="285"/>
        <v>4375.00000000007</v>
      </c>
    </row>
    <row r="89" spans="4:40">
      <c r="D89" s="28">
        <f t="shared" si="28"/>
        <v>2.56</v>
      </c>
      <c r="E89" s="32">
        <f>-E232*180/PI()*RStart30!$B$23</f>
        <v>22.8454099158876</v>
      </c>
      <c r="F89" s="32">
        <f>F232*180/PI()*RStart30!$B$23</f>
        <v>-7.89322334697497</v>
      </c>
      <c r="G89" s="32">
        <f>G232*180/PI()*RStart30!$B$23</f>
        <v>17.1744879458981</v>
      </c>
      <c r="H89" s="32">
        <f>-H232*180/PI()*RStart30!$B$23</f>
        <v>37.1366084227015</v>
      </c>
      <c r="I89" s="58">
        <f t="shared" ref="I89:I152" si="286">D89</f>
        <v>2.56</v>
      </c>
      <c r="J89" s="24">
        <f>-TRUNC(K$3*J$3*(G$3-H$3*SIN((E89+J$9)*PI()/180)-SQRT(I$3^2-(E$3-F$3-H$3*COS((E89+J$9)*PI()/180))^2))/5)</f>
        <v>-30357</v>
      </c>
      <c r="K89" s="24">
        <f>-TRUNC(U$3*T$3*(Q$3-R$3*SIN((F89+K$9)*PI()/180)-SQRT(S$3^2-(O$3-P$3-R$3*COS((F89+K$9)*PI()/180))^2))/5)</f>
        <v>12118</v>
      </c>
      <c r="L89" s="24">
        <f>-TRUNC(U$3*T$3*(Q$3-R$3*SIN((G89+L$9)*PI()/180)-SQRT(S$3^2-(O$3-P$3-R$3*COS((G89+L$9)*PI()/180))^2))/5)</f>
        <v>-30495</v>
      </c>
      <c r="M89" s="25">
        <f>-TRUNC(K$3*J$3*(G$3-H$3*SIN((H89+M$9)*PI()/180)-SQRT(I$3^2-(E$3-F$3-H$3*COS((H89+M$9)*PI()/180))^2))/5)</f>
        <v>-59965</v>
      </c>
      <c r="N89" s="59">
        <f t="shared" si="229"/>
        <v>2.56</v>
      </c>
      <c r="O89" s="60">
        <f t="shared" si="29"/>
        <v>-76874.9999999999</v>
      </c>
      <c r="P89" s="60">
        <f t="shared" si="30"/>
        <v>-54224.9999999999</v>
      </c>
      <c r="Q89" s="60">
        <f t="shared" si="31"/>
        <v>4075</v>
      </c>
      <c r="R89" s="60">
        <f t="shared" si="32"/>
        <v>4625</v>
      </c>
      <c r="T89" s="1">
        <f>RStart30!$T$25</f>
        <v>0.04</v>
      </c>
      <c r="V89" s="1">
        <f t="shared" ref="V89:Y89" si="287">(O89-O88)/$T$25</f>
        <v>-150625</v>
      </c>
      <c r="W89" s="1">
        <f t="shared" si="287"/>
        <v>-92499.9999999998</v>
      </c>
      <c r="X89" s="1">
        <f t="shared" si="287"/>
        <v>1250</v>
      </c>
      <c r="Y89" s="1">
        <f t="shared" si="287"/>
        <v>6874.99999999998</v>
      </c>
      <c r="AA89">
        <f t="shared" ref="AA89:AD89" si="288">V89-V90</f>
        <v>-5624.99999999962</v>
      </c>
      <c r="AB89">
        <f t="shared" si="288"/>
        <v>-4374.99999999981</v>
      </c>
      <c r="AC89">
        <f t="shared" si="288"/>
        <v>-1250</v>
      </c>
      <c r="AD89">
        <f t="shared" si="288"/>
        <v>-1250.00000000002</v>
      </c>
      <c r="AF89">
        <f t="shared" ref="AF89:AI89" si="289">AA89-AA90</f>
        <v>3125.00000000038</v>
      </c>
      <c r="AG89">
        <f t="shared" si="289"/>
        <v>1875.00000000019</v>
      </c>
      <c r="AH89">
        <f t="shared" si="289"/>
        <v>-1875</v>
      </c>
      <c r="AI89">
        <f t="shared" si="289"/>
        <v>-1875.00000000002</v>
      </c>
      <c r="AK89">
        <f t="shared" ref="AK89:AN89" si="290">AF89-AF90</f>
        <v>1250.00000000001</v>
      </c>
      <c r="AL89">
        <f t="shared" si="290"/>
        <v>1250</v>
      </c>
      <c r="AM89">
        <f t="shared" si="290"/>
        <v>-2500</v>
      </c>
      <c r="AN89">
        <f t="shared" si="290"/>
        <v>-3125.00000000002</v>
      </c>
    </row>
    <row r="90" spans="4:40">
      <c r="D90" s="28">
        <f t="shared" ref="D90:D153" si="291">D89+T89</f>
        <v>2.6</v>
      </c>
      <c r="E90" s="32">
        <f>-E233*180/PI()*RStart30!$B$23</f>
        <v>24.6026463207067</v>
      </c>
      <c r="F90" s="32">
        <f>F233*180/PI()*RStart30!$B$23</f>
        <v>-6.30662196684237</v>
      </c>
      <c r="G90" s="32">
        <f>G233*180/PI()*RStart30!$B$23</f>
        <v>17.086086917941</v>
      </c>
      <c r="H90" s="32">
        <f>-H233*180/PI()*RStart30!$B$23</f>
        <v>37.0487585801433</v>
      </c>
      <c r="I90" s="58">
        <f t="shared" si="286"/>
        <v>2.6</v>
      </c>
      <c r="J90" s="24">
        <f>-TRUNC(K$3*J$3*(G$3-H$3*SIN((E90+J$9)*PI()/180)-SQRT(I$3^2-(E$3-F$3-H$3*COS((E90+J$9)*PI()/180))^2))/5)</f>
        <v>-33664</v>
      </c>
      <c r="K90" s="24">
        <f>-TRUNC(U$3*T$3*(Q$3-R$3*SIN((F90+K$9)*PI()/180)-SQRT(S$3^2-(O$3-P$3-R$3*COS((F90+K$9)*PI()/180))^2))/5)</f>
        <v>9808</v>
      </c>
      <c r="L90" s="24">
        <f>-TRUNC(U$3*T$3*(Q$3-R$3*SIN((G90+L$9)*PI()/180)-SQRT(S$3^2-(O$3-P$3-R$3*COS((G90+L$9)*PI()/180))^2))/5)</f>
        <v>-30328</v>
      </c>
      <c r="M90" s="25">
        <f>-TRUNC(K$3*J$3*(G$3-H$3*SIN((H90+M$9)*PI()/180)-SQRT(I$3^2-(E$3-F$3-H$3*COS((H90+M$9)*PI()/180))^2))/5)</f>
        <v>-59767</v>
      </c>
      <c r="N90" s="59">
        <f t="shared" si="229"/>
        <v>2.6</v>
      </c>
      <c r="O90" s="60">
        <f t="shared" ref="O90:O153" si="292">(J90-J89)/(I90-I89)</f>
        <v>-82674.9999999999</v>
      </c>
      <c r="P90" s="60">
        <f t="shared" ref="P90:P153" si="293">(K90-K89)/(D90-D89)</f>
        <v>-57749.9999999999</v>
      </c>
      <c r="Q90" s="60">
        <f t="shared" ref="Q90:Q153" si="294">(L90-L89)/(I90-I89)</f>
        <v>4175</v>
      </c>
      <c r="R90" s="60">
        <f t="shared" ref="R90:R153" si="295">(M90-M89)/(I90-I89)</f>
        <v>4950</v>
      </c>
      <c r="T90" s="1">
        <f>RStart30!$T$25</f>
        <v>0.04</v>
      </c>
      <c r="V90" s="1">
        <f t="shared" ref="V90:Y90" si="296">(O90-O89)/$T$25</f>
        <v>-145000</v>
      </c>
      <c r="W90" s="1">
        <f t="shared" si="296"/>
        <v>-88125</v>
      </c>
      <c r="X90" s="1">
        <f t="shared" si="296"/>
        <v>2500</v>
      </c>
      <c r="Y90" s="1">
        <f t="shared" si="296"/>
        <v>8125</v>
      </c>
      <c r="AA90">
        <f t="shared" ref="AA90:AD90" si="297">V90-V91</f>
        <v>-8750</v>
      </c>
      <c r="AB90">
        <f t="shared" si="297"/>
        <v>-6250</v>
      </c>
      <c r="AC90">
        <f t="shared" si="297"/>
        <v>625</v>
      </c>
      <c r="AD90">
        <f t="shared" si="297"/>
        <v>625</v>
      </c>
      <c r="AF90">
        <f t="shared" ref="AF90:AI90" si="298">AA90-AA91</f>
        <v>1875.00000000036</v>
      </c>
      <c r="AG90">
        <f t="shared" si="298"/>
        <v>625.000000000189</v>
      </c>
      <c r="AH90">
        <f t="shared" si="298"/>
        <v>625</v>
      </c>
      <c r="AI90">
        <f t="shared" si="298"/>
        <v>1250</v>
      </c>
      <c r="AK90">
        <f t="shared" ref="AK90:AN90" si="299">AF90-AF91</f>
        <v>-1874.99999999891</v>
      </c>
      <c r="AL90">
        <f t="shared" si="299"/>
        <v>-1249.99999999943</v>
      </c>
      <c r="AM90">
        <f t="shared" si="299"/>
        <v>0</v>
      </c>
      <c r="AN90">
        <f t="shared" si="299"/>
        <v>3125.00000000002</v>
      </c>
    </row>
    <row r="91" spans="4:40">
      <c r="D91" s="28">
        <f t="shared" si="291"/>
        <v>2.64</v>
      </c>
      <c r="E91" s="32">
        <f>-E234*180/PI()*RStart30!$B$23</f>
        <v>26.4163087551058</v>
      </c>
      <c r="F91" s="32">
        <f>F234*180/PI()*RStart30!$B$23</f>
        <v>-4.67757111769678</v>
      </c>
      <c r="G91" s="32">
        <f>G234*180/PI()*RStart30!$B$23</f>
        <v>16.9958965427896</v>
      </c>
      <c r="H91" s="32">
        <f>-H234*180/PI()*RStart30!$B$23</f>
        <v>36.9553851952569</v>
      </c>
      <c r="I91" s="58">
        <f t="shared" si="286"/>
        <v>2.64</v>
      </c>
      <c r="J91" s="24">
        <f>-TRUNC(K$3*J$3*(G$3-H$3*SIN((E91+J$9)*PI()/180)-SQRT(I$3^2-(E$3-F$3-H$3*COS((E91+J$9)*PI()/180))^2))/5)</f>
        <v>-37189</v>
      </c>
      <c r="K91" s="24">
        <f>-TRUNC(U$3*T$3*(Q$3-R$3*SIN((F91+K$9)*PI()/180)-SQRT(S$3^2-(O$3-P$3-R$3*COS((F91+K$9)*PI()/180))^2))/5)</f>
        <v>7367</v>
      </c>
      <c r="L91" s="24">
        <f>-TRUNC(U$3*T$3*(Q$3-R$3*SIN((G91+L$9)*PI()/180)-SQRT(S$3^2-(O$3-P$3-R$3*COS((G91+L$9)*PI()/180))^2))/5)</f>
        <v>-30158</v>
      </c>
      <c r="M91" s="25">
        <f>-TRUNC(K$3*J$3*(G$3-H$3*SIN((H91+M$9)*PI()/180)-SQRT(I$3^2-(E$3-F$3-H$3*COS((H91+M$9)*PI()/180))^2))/5)</f>
        <v>-59557</v>
      </c>
      <c r="N91" s="59">
        <f t="shared" si="229"/>
        <v>2.64</v>
      </c>
      <c r="O91" s="60">
        <f t="shared" si="292"/>
        <v>-88124.9999999999</v>
      </c>
      <c r="P91" s="60">
        <f t="shared" si="293"/>
        <v>-61024.9999999999</v>
      </c>
      <c r="Q91" s="60">
        <f t="shared" si="294"/>
        <v>4250</v>
      </c>
      <c r="R91" s="60">
        <f t="shared" si="295"/>
        <v>5250</v>
      </c>
      <c r="T91" s="1">
        <f>RStart30!$T$25</f>
        <v>0.04</v>
      </c>
      <c r="V91" s="1">
        <f t="shared" ref="V91:Y91" si="300">(O91-O90)/$T$25</f>
        <v>-136250</v>
      </c>
      <c r="W91" s="1">
        <f t="shared" si="300"/>
        <v>-81875</v>
      </c>
      <c r="X91" s="1">
        <f t="shared" si="300"/>
        <v>1875</v>
      </c>
      <c r="Y91" s="1">
        <f t="shared" si="300"/>
        <v>7500</v>
      </c>
      <c r="AA91">
        <f t="shared" ref="AA91:AD91" si="301">V91-V92</f>
        <v>-10625.0000000004</v>
      </c>
      <c r="AB91">
        <f t="shared" si="301"/>
        <v>-6875.00000000019</v>
      </c>
      <c r="AC91">
        <f t="shared" si="301"/>
        <v>0</v>
      </c>
      <c r="AD91">
        <f t="shared" si="301"/>
        <v>-625</v>
      </c>
      <c r="AF91">
        <f t="shared" ref="AF91:AI91" si="302">AA91-AA92</f>
        <v>3749.99999999927</v>
      </c>
      <c r="AG91">
        <f t="shared" si="302"/>
        <v>1874.99999999962</v>
      </c>
      <c r="AH91">
        <f t="shared" si="302"/>
        <v>625</v>
      </c>
      <c r="AI91">
        <f t="shared" si="302"/>
        <v>-1875.00000000002</v>
      </c>
      <c r="AK91">
        <f t="shared" ref="AK91:AN91" si="303">AF91-AF92</f>
        <v>1874.99999999891</v>
      </c>
      <c r="AL91">
        <f t="shared" si="303"/>
        <v>-5.67524693906307e-10</v>
      </c>
      <c r="AM91">
        <f t="shared" si="303"/>
        <v>1250</v>
      </c>
      <c r="AN91">
        <f t="shared" si="303"/>
        <v>-4375.00000000007</v>
      </c>
    </row>
    <row r="92" spans="4:40">
      <c r="D92" s="28">
        <f t="shared" si="291"/>
        <v>2.68</v>
      </c>
      <c r="E92" s="32">
        <f>-E235*180/PI()*RStart30!$B$23</f>
        <v>28.2760774470537</v>
      </c>
      <c r="F92" s="32">
        <f>F235*180/PI()*RStart30!$B$23</f>
        <v>-3.01472905125932</v>
      </c>
      <c r="G92" s="32">
        <f>G235*180/PI()*RStart30!$B$23</f>
        <v>16.9038456590859</v>
      </c>
      <c r="H92" s="32">
        <f>-H235*180/PI()*RStart30!$B$23</f>
        <v>36.856461052547</v>
      </c>
      <c r="I92" s="58">
        <f t="shared" si="286"/>
        <v>2.68</v>
      </c>
      <c r="J92" s="24">
        <f>-TRUNC(K$3*J$3*(G$3-H$3*SIN((E92+J$9)*PI()/180)-SQRT(I$3^2-(E$3-F$3-H$3*COS((E92+J$9)*PI()/180))^2))/5)</f>
        <v>-40915</v>
      </c>
      <c r="K92" s="24">
        <f>-TRUNC(U$3*T$3*(Q$3-R$3*SIN((F92+K$9)*PI()/180)-SQRT(S$3^2-(O$3-P$3-R$3*COS((F92+K$9)*PI()/180))^2))/5)</f>
        <v>4806</v>
      </c>
      <c r="L92" s="24">
        <f>-TRUNC(U$3*T$3*(Q$3-R$3*SIN((G92+L$9)*PI()/180)-SQRT(S$3^2-(O$3-P$3-R$3*COS((G92+L$9)*PI()/180))^2))/5)</f>
        <v>-29985</v>
      </c>
      <c r="M92" s="25">
        <f>-TRUNC(K$3*J$3*(G$3-H$3*SIN((H92+M$9)*PI()/180)-SQRT(I$3^2-(E$3-F$3-H$3*COS((H92+M$9)*PI()/180))^2))/5)</f>
        <v>-59334</v>
      </c>
      <c r="N92" s="59">
        <f t="shared" si="229"/>
        <v>2.68</v>
      </c>
      <c r="O92" s="60">
        <f t="shared" si="292"/>
        <v>-93149.9999999999</v>
      </c>
      <c r="P92" s="60">
        <f t="shared" si="293"/>
        <v>-64024.9999999999</v>
      </c>
      <c r="Q92" s="60">
        <f t="shared" si="294"/>
        <v>4325</v>
      </c>
      <c r="R92" s="60">
        <f t="shared" si="295"/>
        <v>5575</v>
      </c>
      <c r="T92" s="1">
        <f>RStart30!$T$25</f>
        <v>0.04</v>
      </c>
      <c r="V92" s="1">
        <f t="shared" ref="V92:Y92" si="304">(O92-O91)/$T$25</f>
        <v>-125625</v>
      </c>
      <c r="W92" s="1">
        <f t="shared" si="304"/>
        <v>-74999.9999999998</v>
      </c>
      <c r="X92" s="1">
        <f t="shared" si="304"/>
        <v>1875</v>
      </c>
      <c r="Y92" s="1">
        <f t="shared" si="304"/>
        <v>8125</v>
      </c>
      <c r="AA92">
        <f t="shared" ref="AA92:AD92" si="305">V92-V93</f>
        <v>-14374.9999999996</v>
      </c>
      <c r="AB92">
        <f t="shared" si="305"/>
        <v>-8749.99999999981</v>
      </c>
      <c r="AC92">
        <f t="shared" si="305"/>
        <v>-625</v>
      </c>
      <c r="AD92">
        <f t="shared" si="305"/>
        <v>1250.00000000002</v>
      </c>
      <c r="AF92">
        <f t="shared" ref="AF92:AI92" si="306">AA92-AA93</f>
        <v>1875.00000000036</v>
      </c>
      <c r="AG92">
        <f t="shared" si="306"/>
        <v>1875.00000000019</v>
      </c>
      <c r="AH92">
        <f t="shared" si="306"/>
        <v>-625</v>
      </c>
      <c r="AI92">
        <f t="shared" si="306"/>
        <v>2500.00000000005</v>
      </c>
      <c r="AK92">
        <f t="shared" ref="AK92:AN92" si="307">AF92-AF93</f>
        <v>3.63797880709171e-10</v>
      </c>
      <c r="AL92">
        <f t="shared" si="307"/>
        <v>3125.00000000019</v>
      </c>
      <c r="AM92">
        <f t="shared" si="307"/>
        <v>0</v>
      </c>
      <c r="AN92">
        <f t="shared" si="307"/>
        <v>4375.00000000007</v>
      </c>
    </row>
    <row r="93" spans="4:40">
      <c r="D93" s="28">
        <f t="shared" si="291"/>
        <v>2.72</v>
      </c>
      <c r="E93" s="32">
        <f>-E236*180/PI()*RStart30!$B$23</f>
        <v>30.1712664471924</v>
      </c>
      <c r="F93" s="32">
        <f>F236*180/PI()*RStart30!$B$23</f>
        <v>-1.32696280507165</v>
      </c>
      <c r="G93" s="32">
        <f>G236*180/PI()*RStart30!$B$23</f>
        <v>16.8098640222042</v>
      </c>
      <c r="H93" s="32">
        <f>-H236*180/PI()*RStart30!$B$23</f>
        <v>36.7519706248574</v>
      </c>
      <c r="I93" s="58">
        <f t="shared" si="286"/>
        <v>2.72</v>
      </c>
      <c r="J93" s="24">
        <f>-TRUNC(K$3*J$3*(G$3-H$3*SIN((E93+J$9)*PI()/180)-SQRT(I$3^2-(E$3-F$3-H$3*COS((E93+J$9)*PI()/180))^2))/5)</f>
        <v>-44819</v>
      </c>
      <c r="K93" s="24">
        <f>-TRUNC(U$3*T$3*(Q$3-R$3*SIN((F93+K$9)*PI()/180)-SQRT(S$3^2-(O$3-P$3-R$3*COS((F93+K$9)*PI()/180))^2))/5)</f>
        <v>2139</v>
      </c>
      <c r="L93" s="24">
        <f>-TRUNC(U$3*T$3*(Q$3-R$3*SIN((G93+L$9)*PI()/180)-SQRT(S$3^2-(O$3-P$3-R$3*COS((G93+L$9)*PI()/180))^2))/5)</f>
        <v>-29808</v>
      </c>
      <c r="M93" s="25">
        <f>-TRUNC(K$3*J$3*(G$3-H$3*SIN((H93+M$9)*PI()/180)-SQRT(I$3^2-(E$3-F$3-H$3*COS((H93+M$9)*PI()/180))^2))/5)</f>
        <v>-59100</v>
      </c>
      <c r="N93" s="59">
        <f t="shared" si="229"/>
        <v>2.72</v>
      </c>
      <c r="O93" s="60">
        <f t="shared" si="292"/>
        <v>-97599.9999999999</v>
      </c>
      <c r="P93" s="60">
        <f t="shared" si="293"/>
        <v>-66674.9999999999</v>
      </c>
      <c r="Q93" s="60">
        <f t="shared" si="294"/>
        <v>4425</v>
      </c>
      <c r="R93" s="60">
        <f t="shared" si="295"/>
        <v>5849.99999999999</v>
      </c>
      <c r="T93" s="1">
        <f>RStart30!$T$25</f>
        <v>0.04</v>
      </c>
      <c r="V93" s="1">
        <f t="shared" ref="V93:Y93" si="308">(O93-O92)/$T$25</f>
        <v>-111250</v>
      </c>
      <c r="W93" s="1">
        <f t="shared" si="308"/>
        <v>-66250</v>
      </c>
      <c r="X93" s="1">
        <f t="shared" si="308"/>
        <v>2500</v>
      </c>
      <c r="Y93" s="1">
        <f t="shared" si="308"/>
        <v>6874.99999999998</v>
      </c>
      <c r="AA93">
        <f t="shared" ref="AA93:AD93" si="309">V93-V94</f>
        <v>-16250</v>
      </c>
      <c r="AB93">
        <f t="shared" si="309"/>
        <v>-10625</v>
      </c>
      <c r="AC93">
        <f t="shared" si="309"/>
        <v>0</v>
      </c>
      <c r="AD93">
        <f t="shared" si="309"/>
        <v>-1250.00000000002</v>
      </c>
      <c r="AF93">
        <f t="shared" ref="AF93:AI93" si="310">AA93-AA94</f>
        <v>1875</v>
      </c>
      <c r="AG93">
        <f t="shared" si="310"/>
        <v>-1250</v>
      </c>
      <c r="AH93">
        <f t="shared" si="310"/>
        <v>-625</v>
      </c>
      <c r="AI93">
        <f t="shared" si="310"/>
        <v>-1875.00000000002</v>
      </c>
      <c r="AK93">
        <f t="shared" ref="AK93:AN93" si="311">AF93-AF94</f>
        <v>624.999999999636</v>
      </c>
      <c r="AL93">
        <f t="shared" si="311"/>
        <v>-4375</v>
      </c>
      <c r="AM93">
        <f t="shared" si="311"/>
        <v>-2499.99999999998</v>
      </c>
      <c r="AN93">
        <f t="shared" si="311"/>
        <v>-3125</v>
      </c>
    </row>
    <row r="94" spans="4:40">
      <c r="D94" s="28">
        <f t="shared" si="291"/>
        <v>2.76</v>
      </c>
      <c r="E94" s="32">
        <f>-E237*180/PI()*RStart30!$B$23</f>
        <v>32.0908907794906</v>
      </c>
      <c r="F94" s="32">
        <f>F237*180/PI()*RStart30!$B$23</f>
        <v>0.376717515763115</v>
      </c>
      <c r="G94" s="32">
        <f>G237*180/PI()*RStart30!$B$23</f>
        <v>16.7138820750681</v>
      </c>
      <c r="H94" s="32">
        <f>-H237*180/PI()*RStart30!$B$23</f>
        <v>36.6419095004132</v>
      </c>
      <c r="I94" s="58">
        <f t="shared" si="286"/>
        <v>2.76</v>
      </c>
      <c r="J94" s="24">
        <f>-TRUNC(K$3*J$3*(G$3-H$3*SIN((E94+J$9)*PI()/180)-SQRT(I$3^2-(E$3-F$3-H$3*COS((E94+J$9)*PI()/180))^2))/5)</f>
        <v>-48875</v>
      </c>
      <c r="K94" s="24">
        <f>-TRUNC(U$3*T$3*(Q$3-R$3*SIN((F94+K$9)*PI()/180)-SQRT(S$3^2-(O$3-P$3-R$3*COS((F94+K$9)*PI()/180))^2))/5)</f>
        <v>-617</v>
      </c>
      <c r="L94" s="24">
        <f>-TRUNC(U$3*T$3*(Q$3-R$3*SIN((G94+L$9)*PI()/180)-SQRT(S$3^2-(O$3-P$3-R$3*COS((G94+L$9)*PI()/180))^2))/5)</f>
        <v>-29627</v>
      </c>
      <c r="M94" s="25">
        <f>-TRUNC(K$3*J$3*(G$3-H$3*SIN((H94+M$9)*PI()/180)-SQRT(I$3^2-(E$3-F$3-H$3*COS((H94+M$9)*PI()/180))^2))/5)</f>
        <v>-58853</v>
      </c>
      <c r="N94" s="59">
        <f t="shared" si="229"/>
        <v>2.76</v>
      </c>
      <c r="O94" s="60">
        <f t="shared" si="292"/>
        <v>-101400</v>
      </c>
      <c r="P94" s="60">
        <f t="shared" si="293"/>
        <v>-68899.9999999999</v>
      </c>
      <c r="Q94" s="60">
        <f t="shared" si="294"/>
        <v>4525</v>
      </c>
      <c r="R94" s="60">
        <f t="shared" si="295"/>
        <v>6174.99999999999</v>
      </c>
      <c r="T94" s="1">
        <f>RStart30!$T$25</f>
        <v>0.04</v>
      </c>
      <c r="V94" s="1">
        <f t="shared" ref="V94:Y94" si="312">(O94-O93)/$T$25</f>
        <v>-95000</v>
      </c>
      <c r="W94" s="1">
        <f t="shared" si="312"/>
        <v>-55625</v>
      </c>
      <c r="X94" s="1">
        <f t="shared" si="312"/>
        <v>2500</v>
      </c>
      <c r="Y94" s="1">
        <f t="shared" si="312"/>
        <v>8125</v>
      </c>
      <c r="AA94">
        <f t="shared" ref="AA94:AD94" si="313">V94-V95</f>
        <v>-18125</v>
      </c>
      <c r="AB94">
        <f t="shared" si="313"/>
        <v>-9375</v>
      </c>
      <c r="AC94">
        <f t="shared" si="313"/>
        <v>625</v>
      </c>
      <c r="AD94">
        <f t="shared" si="313"/>
        <v>625</v>
      </c>
      <c r="AF94">
        <f t="shared" ref="AF94:AI94" si="314">AA94-AA95</f>
        <v>1250.00000000036</v>
      </c>
      <c r="AG94">
        <f t="shared" si="314"/>
        <v>3125</v>
      </c>
      <c r="AH94">
        <f t="shared" si="314"/>
        <v>1874.99999999998</v>
      </c>
      <c r="AI94">
        <f t="shared" si="314"/>
        <v>1249.99999999998</v>
      </c>
      <c r="AK94">
        <f t="shared" ref="AK94:AN94" si="315">AF94-AF95</f>
        <v>-1874.99999999891</v>
      </c>
      <c r="AL94">
        <f t="shared" si="315"/>
        <v>3750</v>
      </c>
      <c r="AM94">
        <f t="shared" si="315"/>
        <v>4374.99999999993</v>
      </c>
      <c r="AN94">
        <f t="shared" si="315"/>
        <v>3124.99999999993</v>
      </c>
    </row>
    <row r="95" spans="4:40">
      <c r="D95" s="28">
        <f t="shared" si="291"/>
        <v>2.8</v>
      </c>
      <c r="E95" s="32">
        <f>-E238*180/PI()*RStart30!$B$23</f>
        <v>34.0237331335308</v>
      </c>
      <c r="F95" s="32">
        <f>F238*180/PI()*RStart30!$B$23</f>
        <v>2.08722376929017</v>
      </c>
      <c r="G95" s="32">
        <f>G238*180/PI()*RStart30!$B$23</f>
        <v>16.6158310627422</v>
      </c>
      <c r="H95" s="32">
        <f>-H238*180/PI()*RStart30!$B$23</f>
        <v>36.5262841536372</v>
      </c>
      <c r="I95" s="58">
        <f t="shared" si="286"/>
        <v>2.8</v>
      </c>
      <c r="J95" s="24">
        <f>-TRUNC(K$3*J$3*(G$3-H$3*SIN((E95+J$9)*PI()/180)-SQRT(I$3^2-(E$3-F$3-H$3*COS((E95+J$9)*PI()/180))^2))/5)</f>
        <v>-53054</v>
      </c>
      <c r="K95" s="24">
        <f>-TRUNC(U$3*T$3*(Q$3-R$3*SIN((F95+K$9)*PI()/180)-SQRT(S$3^2-(O$3-P$3-R$3*COS((F95+K$9)*PI()/180))^2))/5)</f>
        <v>-3447</v>
      </c>
      <c r="L95" s="24">
        <f>-TRUNC(U$3*T$3*(Q$3-R$3*SIN((G95+L$9)*PI()/180)-SQRT(S$3^2-(O$3-P$3-R$3*COS((G95+L$9)*PI()/180))^2))/5)</f>
        <v>-29443</v>
      </c>
      <c r="M95" s="25">
        <f>-TRUNC(K$3*J$3*(G$3-H$3*SIN((H95+M$9)*PI()/180)-SQRT(I$3^2-(E$3-F$3-H$3*COS((H95+M$9)*PI()/180))^2))/5)</f>
        <v>-58594</v>
      </c>
      <c r="N95" s="59">
        <f t="shared" si="229"/>
        <v>2.8</v>
      </c>
      <c r="O95" s="60">
        <f t="shared" si="292"/>
        <v>-104475</v>
      </c>
      <c r="P95" s="60">
        <f t="shared" si="293"/>
        <v>-70749.9999999999</v>
      </c>
      <c r="Q95" s="60">
        <f t="shared" si="294"/>
        <v>4600</v>
      </c>
      <c r="R95" s="60">
        <f t="shared" si="295"/>
        <v>6474.99999999999</v>
      </c>
      <c r="T95" s="1">
        <f>RStart30!$T$25</f>
        <v>0.04</v>
      </c>
      <c r="V95" s="1">
        <f t="shared" ref="V95:Y95" si="316">(O95-O94)/$T$25</f>
        <v>-76875</v>
      </c>
      <c r="W95" s="1">
        <f t="shared" si="316"/>
        <v>-46250</v>
      </c>
      <c r="X95" s="1">
        <f t="shared" si="316"/>
        <v>1875</v>
      </c>
      <c r="Y95" s="1">
        <f t="shared" si="316"/>
        <v>7500</v>
      </c>
      <c r="AA95">
        <f t="shared" ref="AA95:AD95" si="317">V95-V96</f>
        <v>-19375.0000000004</v>
      </c>
      <c r="AB95">
        <f t="shared" si="317"/>
        <v>-12500</v>
      </c>
      <c r="AC95">
        <f t="shared" si="317"/>
        <v>-1249.99999999998</v>
      </c>
      <c r="AD95">
        <f t="shared" si="317"/>
        <v>-624.999999999977</v>
      </c>
      <c r="AF95">
        <f t="shared" ref="AF95:AI95" si="318">AA95-AA96</f>
        <v>3124.99999999927</v>
      </c>
      <c r="AG95">
        <f t="shared" si="318"/>
        <v>-625</v>
      </c>
      <c r="AH95">
        <f t="shared" si="318"/>
        <v>-2499.99999999995</v>
      </c>
      <c r="AI95">
        <f t="shared" si="318"/>
        <v>-1874.99999999995</v>
      </c>
      <c r="AK95">
        <f t="shared" ref="AK95:AN95" si="319">AF95-AF96</f>
        <v>4374.99999999891</v>
      </c>
      <c r="AL95">
        <f t="shared" si="319"/>
        <v>-2500</v>
      </c>
      <c r="AM95">
        <f t="shared" si="319"/>
        <v>-4999.99999999993</v>
      </c>
      <c r="AN95">
        <f t="shared" si="319"/>
        <v>-3749.99999999993</v>
      </c>
    </row>
    <row r="96" spans="4:40">
      <c r="D96" s="28">
        <f t="shared" si="291"/>
        <v>2.84</v>
      </c>
      <c r="E96" s="32">
        <f>-E239*180/PI()*RStart30!$B$23</f>
        <v>35.9584107286846</v>
      </c>
      <c r="F96" s="32">
        <f>F239*180/PI()*RStart30!$B$23</f>
        <v>3.79545543766634</v>
      </c>
      <c r="G96" s="32">
        <f>G239*180/PI()*RStart30!$B$23</f>
        <v>16.515643318911</v>
      </c>
      <c r="H96" s="32">
        <f>-H239*180/PI()*RStart30!$B$23</f>
        <v>36.4051117159677</v>
      </c>
      <c r="I96" s="58">
        <f t="shared" si="286"/>
        <v>2.84</v>
      </c>
      <c r="J96" s="24">
        <f>-TRUNC(K$3*J$3*(G$3-H$3*SIN((E96+J$9)*PI()/180)-SQRT(I$3^2-(E$3-F$3-H$3*COS((E96+J$9)*PI()/180))^2))/5)</f>
        <v>-57325</v>
      </c>
      <c r="K96" s="24">
        <f>-TRUNC(U$3*T$3*(Q$3-R$3*SIN((F96+K$9)*PI()/180)-SQRT(S$3^2-(O$3-P$3-R$3*COS((F96+K$9)*PI()/180))^2))/5)</f>
        <v>-6331</v>
      </c>
      <c r="L96" s="24">
        <f>-TRUNC(U$3*T$3*(Q$3-R$3*SIN((G96+L$9)*PI()/180)-SQRT(S$3^2-(O$3-P$3-R$3*COS((G96+L$9)*PI()/180))^2))/5)</f>
        <v>-29254</v>
      </c>
      <c r="M96" s="25">
        <f>-TRUNC(K$3*J$3*(G$3-H$3*SIN((H96+M$9)*PI()/180)-SQRT(I$3^2-(E$3-F$3-H$3*COS((H96+M$9)*PI()/180))^2))/5)</f>
        <v>-58322</v>
      </c>
      <c r="N96" s="59">
        <f t="shared" si="229"/>
        <v>2.84</v>
      </c>
      <c r="O96" s="60">
        <f t="shared" si="292"/>
        <v>-106775</v>
      </c>
      <c r="P96" s="60">
        <f t="shared" si="293"/>
        <v>-72099.9999999999</v>
      </c>
      <c r="Q96" s="60">
        <f t="shared" si="294"/>
        <v>4725</v>
      </c>
      <c r="R96" s="60">
        <f t="shared" si="295"/>
        <v>6799.99999999999</v>
      </c>
      <c r="T96" s="1">
        <f>RStart30!$T$25</f>
        <v>0.04</v>
      </c>
      <c r="V96" s="1">
        <f t="shared" ref="V96:Y96" si="320">(O96-O95)/$T$25</f>
        <v>-57499.9999999996</v>
      </c>
      <c r="W96" s="1">
        <f t="shared" si="320"/>
        <v>-33750</v>
      </c>
      <c r="X96" s="1">
        <f t="shared" si="320"/>
        <v>3124.99999999998</v>
      </c>
      <c r="Y96" s="1">
        <f t="shared" si="320"/>
        <v>8124.99999999998</v>
      </c>
      <c r="AA96">
        <f t="shared" ref="AA96:AD96" si="321">V96-V97</f>
        <v>-22499.9999999996</v>
      </c>
      <c r="AB96">
        <f t="shared" si="321"/>
        <v>-11875</v>
      </c>
      <c r="AC96">
        <f t="shared" si="321"/>
        <v>1249.99999999998</v>
      </c>
      <c r="AD96">
        <f t="shared" si="321"/>
        <v>1249.99999999998</v>
      </c>
      <c r="AF96">
        <f t="shared" ref="AF96:AI96" si="322">AA96-AA97</f>
        <v>-1249.99999999964</v>
      </c>
      <c r="AG96">
        <f t="shared" si="322"/>
        <v>1875</v>
      </c>
      <c r="AH96">
        <f t="shared" si="322"/>
        <v>2499.99999999998</v>
      </c>
      <c r="AI96">
        <f t="shared" si="322"/>
        <v>1874.99999999998</v>
      </c>
      <c r="AK96">
        <f t="shared" ref="AK96:AN96" si="323">AF96-AF97</f>
        <v>-3749.99999999964</v>
      </c>
      <c r="AL96">
        <f t="shared" si="323"/>
        <v>3750</v>
      </c>
      <c r="AM96">
        <f t="shared" si="323"/>
        <v>4374.99999999998</v>
      </c>
      <c r="AN96">
        <f t="shared" si="323"/>
        <v>2499.99999999998</v>
      </c>
    </row>
    <row r="97" spans="4:40">
      <c r="D97" s="28">
        <f t="shared" si="291"/>
        <v>2.88</v>
      </c>
      <c r="E97" s="32">
        <f>-E240*180/PI()*RStart30!$B$23</f>
        <v>37.8834422928785</v>
      </c>
      <c r="F97" s="32">
        <f>F240*180/PI()*RStart30!$B$23</f>
        <v>5.49236482975715</v>
      </c>
      <c r="G97" s="32">
        <f>G240*180/PI()*RStart30!$B$23</f>
        <v>16.413252151287</v>
      </c>
      <c r="H97" s="32">
        <f>-H240*180/PI()*RStart30!$B$23</f>
        <v>36.2784192883084</v>
      </c>
      <c r="I97" s="58">
        <f t="shared" si="286"/>
        <v>2.88</v>
      </c>
      <c r="J97" s="24">
        <f>-TRUNC(K$3*J$3*(G$3-H$3*SIN((E97+J$9)*PI()/180)-SQRT(I$3^2-(E$3-F$3-H$3*COS((E97+J$9)*PI()/180))^2))/5)</f>
        <v>-61652</v>
      </c>
      <c r="K97" s="24">
        <f>-TRUNC(U$3*T$3*(Q$3-R$3*SIN((F97+K$9)*PI()/180)-SQRT(S$3^2-(O$3-P$3-R$3*COS((F97+K$9)*PI()/180))^2))/5)</f>
        <v>-9250</v>
      </c>
      <c r="L97" s="24">
        <f>-TRUNC(U$3*T$3*(Q$3-R$3*SIN((G97+L$9)*PI()/180)-SQRT(S$3^2-(O$3-P$3-R$3*COS((G97+L$9)*PI()/180))^2))/5)</f>
        <v>-29062</v>
      </c>
      <c r="M97" s="25">
        <f>-TRUNC(K$3*J$3*(G$3-H$3*SIN((H97+M$9)*PI()/180)-SQRT(I$3^2-(E$3-F$3-H$3*COS((H97+M$9)*PI()/180))^2))/5)</f>
        <v>-58039</v>
      </c>
      <c r="N97" s="59">
        <f t="shared" si="229"/>
        <v>2.88</v>
      </c>
      <c r="O97" s="60">
        <f t="shared" si="292"/>
        <v>-108175</v>
      </c>
      <c r="P97" s="60">
        <f t="shared" si="293"/>
        <v>-72974.9999999999</v>
      </c>
      <c r="Q97" s="60">
        <f t="shared" si="294"/>
        <v>4800</v>
      </c>
      <c r="R97" s="60">
        <f t="shared" si="295"/>
        <v>7074.99999999999</v>
      </c>
      <c r="T97" s="1">
        <f>RStart30!$T$25</f>
        <v>0.04</v>
      </c>
      <c r="V97" s="1">
        <f t="shared" ref="V97:Y97" si="324">(O97-O96)/$T$25</f>
        <v>-35000</v>
      </c>
      <c r="W97" s="1">
        <f t="shared" si="324"/>
        <v>-21875</v>
      </c>
      <c r="X97" s="1">
        <f t="shared" si="324"/>
        <v>1875</v>
      </c>
      <c r="Y97" s="1">
        <f t="shared" si="324"/>
        <v>6875</v>
      </c>
      <c r="AA97">
        <f t="shared" ref="AA97:AD97" si="325">V97-V98</f>
        <v>-21250</v>
      </c>
      <c r="AB97">
        <f t="shared" si="325"/>
        <v>-13750</v>
      </c>
      <c r="AC97">
        <f t="shared" si="325"/>
        <v>-1250</v>
      </c>
      <c r="AD97">
        <f t="shared" si="325"/>
        <v>-625</v>
      </c>
      <c r="AF97">
        <f t="shared" ref="AF97:AI97" si="326">AA97-AA98</f>
        <v>2500</v>
      </c>
      <c r="AG97">
        <f t="shared" si="326"/>
        <v>-1875</v>
      </c>
      <c r="AH97">
        <f t="shared" si="326"/>
        <v>-1875</v>
      </c>
      <c r="AI97">
        <f t="shared" si="326"/>
        <v>-625</v>
      </c>
      <c r="AK97">
        <f t="shared" ref="AK97:AN97" si="327">AF97-AF98</f>
        <v>3125</v>
      </c>
      <c r="AL97">
        <f t="shared" si="327"/>
        <v>-4375</v>
      </c>
      <c r="AM97">
        <f t="shared" si="327"/>
        <v>-2500</v>
      </c>
      <c r="AN97">
        <f t="shared" si="327"/>
        <v>-624.999999999977</v>
      </c>
    </row>
    <row r="98" spans="4:40">
      <c r="D98" s="28">
        <f t="shared" si="291"/>
        <v>2.92</v>
      </c>
      <c r="E98" s="32">
        <f>-E241*180/PI()*RStart30!$B$23</f>
        <v>39.7873149840645</v>
      </c>
      <c r="F98" s="32">
        <f>F241*180/PI()*RStart30!$B$23</f>
        <v>7.16902257021282</v>
      </c>
      <c r="G98" s="32">
        <f>G241*180/PI()*RStart30!$B$23</f>
        <v>16.3085919562027</v>
      </c>
      <c r="H98" s="32">
        <f>-H241*180/PI()*RStart30!$B$23</f>
        <v>36.1462439983244</v>
      </c>
      <c r="I98" s="58">
        <f t="shared" si="286"/>
        <v>2.92</v>
      </c>
      <c r="J98" s="24">
        <f>-TRUNC(K$3*J$3*(G$3-H$3*SIN((E98+J$9)*PI()/180)-SQRT(I$3^2-(E$3-F$3-H$3*COS((E98+J$9)*PI()/180))^2))/5)</f>
        <v>-66001</v>
      </c>
      <c r="K98" s="24">
        <f>-TRUNC(U$3*T$3*(Q$3-R$3*SIN((F98+K$9)*PI()/180)-SQRT(S$3^2-(O$3-P$3-R$3*COS((F98+K$9)*PI()/180))^2))/5)</f>
        <v>-12182</v>
      </c>
      <c r="L98" s="24">
        <f>-TRUNC(U$3*T$3*(Q$3-R$3*SIN((G98+L$9)*PI()/180)-SQRT(S$3^2-(O$3-P$3-R$3*COS((G98+L$9)*PI()/180))^2))/5)</f>
        <v>-28865</v>
      </c>
      <c r="M98" s="25">
        <f>-TRUNC(K$3*J$3*(G$3-H$3*SIN((H98+M$9)*PI()/180)-SQRT(I$3^2-(E$3-F$3-H$3*COS((H98+M$9)*PI()/180))^2))/5)</f>
        <v>-57744</v>
      </c>
      <c r="N98" s="59">
        <f t="shared" si="229"/>
        <v>2.92</v>
      </c>
      <c r="O98" s="60">
        <f t="shared" si="292"/>
        <v>-108725</v>
      </c>
      <c r="P98" s="60">
        <f t="shared" si="293"/>
        <v>-73299.9999999999</v>
      </c>
      <c r="Q98" s="60">
        <f t="shared" si="294"/>
        <v>4925</v>
      </c>
      <c r="R98" s="60">
        <f t="shared" si="295"/>
        <v>7374.99999999999</v>
      </c>
      <c r="T98" s="1">
        <f>RStart30!$T$25</f>
        <v>0.04</v>
      </c>
      <c r="V98" s="1">
        <f t="shared" ref="V98:Y98" si="328">(O98-O97)/$T$25</f>
        <v>-13750</v>
      </c>
      <c r="W98" s="1">
        <f t="shared" si="328"/>
        <v>-8125</v>
      </c>
      <c r="X98" s="1">
        <f t="shared" si="328"/>
        <v>3125</v>
      </c>
      <c r="Y98" s="1">
        <f t="shared" si="328"/>
        <v>7500</v>
      </c>
      <c r="AA98">
        <f t="shared" ref="AA98:AD98" si="329">V98-V99</f>
        <v>-23750</v>
      </c>
      <c r="AB98">
        <f t="shared" si="329"/>
        <v>-11875</v>
      </c>
      <c r="AC98">
        <f t="shared" si="329"/>
        <v>625</v>
      </c>
      <c r="AD98">
        <f t="shared" si="329"/>
        <v>0</v>
      </c>
      <c r="AF98">
        <f t="shared" ref="AF98:AI98" si="330">AA98-AA99</f>
        <v>-625</v>
      </c>
      <c r="AG98">
        <f t="shared" si="330"/>
        <v>2500</v>
      </c>
      <c r="AH98">
        <f t="shared" si="330"/>
        <v>625</v>
      </c>
      <c r="AI98">
        <f t="shared" si="330"/>
        <v>-2.27373675443232e-11</v>
      </c>
      <c r="AK98">
        <f t="shared" ref="AK98:AN98" si="331">AF98-AF99</f>
        <v>3.63797880709171e-10</v>
      </c>
      <c r="AL98">
        <f t="shared" si="331"/>
        <v>5000</v>
      </c>
      <c r="AM98">
        <f t="shared" si="331"/>
        <v>0</v>
      </c>
      <c r="AN98">
        <f t="shared" si="331"/>
        <v>624.999999999932</v>
      </c>
    </row>
    <row r="99" spans="4:40">
      <c r="D99" s="28">
        <f t="shared" si="291"/>
        <v>2.96</v>
      </c>
      <c r="E99" s="32">
        <f>-E242*180/PI()*RStart30!$B$23</f>
        <v>41.6585510825073</v>
      </c>
      <c r="F99" s="32">
        <f>F242*180/PI()*RStart30!$B$23</f>
        <v>8.8166829739527</v>
      </c>
      <c r="G99" s="32">
        <f>G242*180/PI()*RStart30!$B$23</f>
        <v>16.2015982186104</v>
      </c>
      <c r="H99" s="32">
        <f>-H242*180/PI()*RStart30!$B$23</f>
        <v>36.0086321410054</v>
      </c>
      <c r="I99" s="58">
        <f t="shared" si="286"/>
        <v>2.96</v>
      </c>
      <c r="J99" s="24">
        <f>-TRUNC(K$3*J$3*(G$3-H$3*SIN((E99+J$9)*PI()/180)-SQRT(I$3^2-(E$3-F$3-H$3*COS((E99+J$9)*PI()/180))^2))/5)</f>
        <v>-70334</v>
      </c>
      <c r="K99" s="24">
        <f>-TRUNC(U$3*T$3*(Q$3-R$3*SIN((F99+K$9)*PI()/180)-SQRT(S$3^2-(O$3-P$3-R$3*COS((F99+K$9)*PI()/180))^2))/5)</f>
        <v>-15108</v>
      </c>
      <c r="L99" s="24">
        <f>-TRUNC(U$3*T$3*(Q$3-R$3*SIN((G99+L$9)*PI()/180)-SQRT(S$3^2-(O$3-P$3-R$3*COS((G99+L$9)*PI()/180))^2))/5)</f>
        <v>-28664</v>
      </c>
      <c r="M99" s="25">
        <f>-TRUNC(K$3*J$3*(G$3-H$3*SIN((H99+M$9)*PI()/180)-SQRT(I$3^2-(E$3-F$3-H$3*COS((H99+M$9)*PI()/180))^2))/5)</f>
        <v>-57437</v>
      </c>
      <c r="N99" s="59">
        <f t="shared" si="229"/>
        <v>2.96</v>
      </c>
      <c r="O99" s="60">
        <f t="shared" si="292"/>
        <v>-108325</v>
      </c>
      <c r="P99" s="60">
        <f t="shared" si="293"/>
        <v>-73149.9999999999</v>
      </c>
      <c r="Q99" s="60">
        <f t="shared" si="294"/>
        <v>5025</v>
      </c>
      <c r="R99" s="60">
        <f t="shared" si="295"/>
        <v>7674.99999999999</v>
      </c>
      <c r="T99" s="1">
        <f>RStart30!$T$25</f>
        <v>0.04</v>
      </c>
      <c r="V99" s="1">
        <f t="shared" ref="V99:Y99" si="332">(O99-O98)/$T$25</f>
        <v>10000</v>
      </c>
      <c r="W99" s="1">
        <f t="shared" si="332"/>
        <v>3750</v>
      </c>
      <c r="X99" s="1">
        <f t="shared" si="332"/>
        <v>2500</v>
      </c>
      <c r="Y99" s="1">
        <f t="shared" si="332"/>
        <v>7500</v>
      </c>
      <c r="AA99">
        <f t="shared" ref="AA99:AD99" si="333">V99-V100</f>
        <v>-23125</v>
      </c>
      <c r="AB99">
        <f t="shared" si="333"/>
        <v>-14375</v>
      </c>
      <c r="AC99">
        <f t="shared" si="333"/>
        <v>0</v>
      </c>
      <c r="AD99">
        <f t="shared" si="333"/>
        <v>2.27373675443232e-11</v>
      </c>
      <c r="AF99">
        <f t="shared" ref="AF99:AI99" si="334">AA99-AA100</f>
        <v>-625.000000000364</v>
      </c>
      <c r="AG99">
        <f t="shared" si="334"/>
        <v>-2500</v>
      </c>
      <c r="AH99">
        <f t="shared" si="334"/>
        <v>625</v>
      </c>
      <c r="AI99">
        <f t="shared" si="334"/>
        <v>-624.999999999955</v>
      </c>
      <c r="AK99">
        <f t="shared" ref="AK99:AN99" si="335">AF99-AF100</f>
        <v>-625.000000001091</v>
      </c>
      <c r="AL99">
        <f t="shared" si="335"/>
        <v>-3125</v>
      </c>
      <c r="AM99">
        <f t="shared" si="335"/>
        <v>1875</v>
      </c>
      <c r="AN99">
        <f t="shared" si="335"/>
        <v>-1249.99999999993</v>
      </c>
    </row>
    <row r="100" spans="4:40">
      <c r="D100" s="28">
        <f t="shared" si="291"/>
        <v>3</v>
      </c>
      <c r="E100" s="32">
        <f>-E243*180/PI()*RStart30!$B$23</f>
        <v>43.4857749695509</v>
      </c>
      <c r="F100" s="32">
        <f>F243*180/PI()*RStart30!$B$23</f>
        <v>10.4268494206497</v>
      </c>
      <c r="G100" s="32">
        <f>G243*180/PI()*RStart30!$B$23</f>
        <v>16.0922078558569</v>
      </c>
      <c r="H100" s="32">
        <f>-H243*180/PI()*RStart30!$B$23</f>
        <v>35.8656392932578</v>
      </c>
      <c r="I100" s="58">
        <f t="shared" si="286"/>
        <v>3</v>
      </c>
      <c r="J100" s="24">
        <f>-TRUNC(K$3*J$3*(G$3-H$3*SIN((E100+J$9)*PI()/180)-SQRT(I$3^2-(E$3-F$3-H$3*COS((E100+J$9)*PI()/180))^2))/5)</f>
        <v>-74614</v>
      </c>
      <c r="K100" s="24">
        <f>-TRUNC(U$3*T$3*(Q$3-R$3*SIN((F100+K$9)*PI()/180)-SQRT(S$3^2-(O$3-P$3-R$3*COS((F100+K$9)*PI()/180))^2))/5)</f>
        <v>-18005</v>
      </c>
      <c r="L100" s="24">
        <f>-TRUNC(U$3*T$3*(Q$3-R$3*SIN((G100+L$9)*PI()/180)-SQRT(S$3^2-(O$3-P$3-R$3*COS((G100+L$9)*PI()/180))^2))/5)</f>
        <v>-28459</v>
      </c>
      <c r="M100" s="25">
        <f>-TRUNC(K$3*J$3*(G$3-H$3*SIN((H100+M$9)*PI()/180)-SQRT(I$3^2-(E$3-F$3-H$3*COS((H100+M$9)*PI()/180))^2))/5)</f>
        <v>-57118</v>
      </c>
      <c r="N100" s="59">
        <f t="shared" si="229"/>
        <v>3</v>
      </c>
      <c r="O100" s="60">
        <f t="shared" si="292"/>
        <v>-107000</v>
      </c>
      <c r="P100" s="60">
        <f t="shared" si="293"/>
        <v>-72424.9999999999</v>
      </c>
      <c r="Q100" s="60">
        <f t="shared" si="294"/>
        <v>5125</v>
      </c>
      <c r="R100" s="60">
        <f t="shared" si="295"/>
        <v>7974.99999999999</v>
      </c>
      <c r="T100" s="1">
        <f>RStart30!$T$25</f>
        <v>0.04</v>
      </c>
      <c r="V100" s="1">
        <f t="shared" ref="V100:Y100" si="336">(O100-O99)/$T$25</f>
        <v>33125</v>
      </c>
      <c r="W100" s="1">
        <f t="shared" si="336"/>
        <v>18125</v>
      </c>
      <c r="X100" s="1">
        <f t="shared" si="336"/>
        <v>2500</v>
      </c>
      <c r="Y100" s="1">
        <f t="shared" si="336"/>
        <v>7499.99999999998</v>
      </c>
      <c r="AA100">
        <f t="shared" ref="AA100:AD100" si="337">V100-V101</f>
        <v>-22499.9999999996</v>
      </c>
      <c r="AB100">
        <f t="shared" si="337"/>
        <v>-11875</v>
      </c>
      <c r="AC100">
        <f t="shared" si="337"/>
        <v>-625</v>
      </c>
      <c r="AD100">
        <f t="shared" si="337"/>
        <v>624.999999999977</v>
      </c>
      <c r="AF100">
        <f t="shared" ref="AF100:AI100" si="338">AA100-AA101</f>
        <v>7.27595761418343e-10</v>
      </c>
      <c r="AG100">
        <f t="shared" si="338"/>
        <v>625</v>
      </c>
      <c r="AH100">
        <f t="shared" si="338"/>
        <v>-1250</v>
      </c>
      <c r="AI100">
        <f t="shared" si="338"/>
        <v>624.999999999977</v>
      </c>
      <c r="AK100">
        <f t="shared" ref="AK100:AN100" si="339">AF100-AF101</f>
        <v>1875.00000000109</v>
      </c>
      <c r="AL100">
        <f t="shared" si="339"/>
        <v>0</v>
      </c>
      <c r="AM100">
        <f t="shared" si="339"/>
        <v>-2500</v>
      </c>
      <c r="AN100">
        <f t="shared" si="339"/>
        <v>624.999999999977</v>
      </c>
    </row>
    <row r="101" spans="4:40">
      <c r="D101" s="28">
        <f t="shared" si="291"/>
        <v>3.04</v>
      </c>
      <c r="E101" s="32">
        <f>-E244*180/PI()*RStart30!$B$23</f>
        <v>45.2577802209761</v>
      </c>
      <c r="F101" s="32">
        <f>F244*180/PI()*RStart30!$B$23</f>
        <v>11.9913397292146</v>
      </c>
      <c r="G101" s="32">
        <f>G244*180/PI()*RStart30!$B$23</f>
        <v>15.9803589312045</v>
      </c>
      <c r="H101" s="32">
        <f>-H244*180/PI()*RStart30!$B$23</f>
        <v>35.7173295117628</v>
      </c>
      <c r="I101" s="58">
        <f t="shared" si="286"/>
        <v>3.04</v>
      </c>
      <c r="J101" s="24">
        <f>-TRUNC(K$3*J$3*(G$3-H$3*SIN((E101+J$9)*PI()/180)-SQRT(I$3^2-(E$3-F$3-H$3*COS((E101+J$9)*PI()/180))^2))/5)</f>
        <v>-78805</v>
      </c>
      <c r="K101" s="24">
        <f>-TRUNC(U$3*T$3*(Q$3-R$3*SIN((F101+K$9)*PI()/180)-SQRT(S$3^2-(O$3-P$3-R$3*COS((F101+K$9)*PI()/180))^2))/5)</f>
        <v>-20854</v>
      </c>
      <c r="L101" s="24">
        <f>-TRUNC(U$3*T$3*(Q$3-R$3*SIN((G101+L$9)*PI()/180)-SQRT(S$3^2-(O$3-P$3-R$3*COS((G101+L$9)*PI()/180))^2))/5)</f>
        <v>-28249</v>
      </c>
      <c r="M101" s="25">
        <f>-TRUNC(K$3*J$3*(G$3-H$3*SIN((H101+M$9)*PI()/180)-SQRT(I$3^2-(E$3-F$3-H$3*COS((H101+M$9)*PI()/180))^2))/5)</f>
        <v>-56788</v>
      </c>
      <c r="N101" s="59">
        <f t="shared" si="229"/>
        <v>3.04</v>
      </c>
      <c r="O101" s="60">
        <f t="shared" si="292"/>
        <v>-104775</v>
      </c>
      <c r="P101" s="60">
        <f t="shared" si="293"/>
        <v>-71224.9999999999</v>
      </c>
      <c r="Q101" s="60">
        <f t="shared" si="294"/>
        <v>5250</v>
      </c>
      <c r="R101" s="60">
        <f t="shared" si="295"/>
        <v>8249.99999999999</v>
      </c>
      <c r="T101" s="1">
        <f>RStart30!$T$25</f>
        <v>0.04</v>
      </c>
      <c r="V101" s="1">
        <f t="shared" ref="V101:Y101" si="340">(O101-O100)/$T$25</f>
        <v>55624.9999999996</v>
      </c>
      <c r="W101" s="1">
        <f t="shared" si="340"/>
        <v>30000</v>
      </c>
      <c r="X101" s="1">
        <f t="shared" si="340"/>
        <v>3125</v>
      </c>
      <c r="Y101" s="1">
        <f t="shared" si="340"/>
        <v>6875</v>
      </c>
      <c r="AA101">
        <f t="shared" ref="AA101:AD101" si="341">V101-V102</f>
        <v>-22500.0000000004</v>
      </c>
      <c r="AB101">
        <f t="shared" si="341"/>
        <v>-12500</v>
      </c>
      <c r="AC101">
        <f t="shared" si="341"/>
        <v>625</v>
      </c>
      <c r="AD101">
        <f t="shared" si="341"/>
        <v>0</v>
      </c>
      <c r="AF101">
        <f t="shared" ref="AF101:AI101" si="342">AA101-AA102</f>
        <v>-1875.00000000036</v>
      </c>
      <c r="AG101">
        <f t="shared" si="342"/>
        <v>625</v>
      </c>
      <c r="AH101">
        <f t="shared" si="342"/>
        <v>1250</v>
      </c>
      <c r="AI101">
        <f t="shared" si="342"/>
        <v>0</v>
      </c>
      <c r="AK101">
        <f t="shared" ref="AK101:AN101" si="343">AF101-AF102</f>
        <v>-2500.00000000036</v>
      </c>
      <c r="AL101">
        <f t="shared" si="343"/>
        <v>4375</v>
      </c>
      <c r="AM101">
        <f t="shared" si="343"/>
        <v>1875</v>
      </c>
      <c r="AN101">
        <f t="shared" si="343"/>
        <v>0</v>
      </c>
    </row>
    <row r="102" spans="4:40">
      <c r="D102" s="28">
        <f t="shared" si="291"/>
        <v>3.08</v>
      </c>
      <c r="E102" s="32">
        <f>-E245*180/PI()*RStart30!$B$23</f>
        <v>46.9635960128091</v>
      </c>
      <c r="F102" s="32">
        <f>F245*180/PI()*RStart30!$B$23</f>
        <v>13.5023515895765</v>
      </c>
      <c r="G102" s="32">
        <f>G245*180/PI()*RStart30!$B$23</f>
        <v>15.8659911121973</v>
      </c>
      <c r="H102" s="32">
        <f>-H245*180/PI()*RStart30!$B$23</f>
        <v>35.5637753902733</v>
      </c>
      <c r="I102" s="58">
        <f t="shared" si="286"/>
        <v>3.08</v>
      </c>
      <c r="J102" s="24">
        <f>-TRUNC(K$3*J$3*(G$3-H$3*SIN((E102+J$9)*PI()/180)-SQRT(I$3^2-(E$3-F$3-H$3*COS((E102+J$9)*PI()/180))^2))/5)</f>
        <v>-82871</v>
      </c>
      <c r="K102" s="24">
        <f>-TRUNC(U$3*T$3*(Q$3-R$3*SIN((F102+K$9)*PI()/180)-SQRT(S$3^2-(O$3-P$3-R$3*COS((F102+K$9)*PI()/180))^2))/5)</f>
        <v>-23635</v>
      </c>
      <c r="L102" s="24">
        <f>-TRUNC(U$3*T$3*(Q$3-R$3*SIN((G102+L$9)*PI()/180)-SQRT(S$3^2-(O$3-P$3-R$3*COS((G102+L$9)*PI()/180))^2))/5)</f>
        <v>-28035</v>
      </c>
      <c r="M102" s="25">
        <f>-TRUNC(K$3*J$3*(G$3-H$3*SIN((H102+M$9)*PI()/180)-SQRT(I$3^2-(E$3-F$3-H$3*COS((H102+M$9)*PI()/180))^2))/5)</f>
        <v>-56447</v>
      </c>
      <c r="N102" s="59">
        <f t="shared" si="229"/>
        <v>3.08</v>
      </c>
      <c r="O102" s="60">
        <f t="shared" si="292"/>
        <v>-101650</v>
      </c>
      <c r="P102" s="60">
        <f t="shared" si="293"/>
        <v>-69524.9999999999</v>
      </c>
      <c r="Q102" s="60">
        <f t="shared" si="294"/>
        <v>5350</v>
      </c>
      <c r="R102" s="60">
        <f t="shared" si="295"/>
        <v>8524.99999999999</v>
      </c>
      <c r="T102" s="1">
        <f>RStart30!$T$25</f>
        <v>0.04</v>
      </c>
      <c r="V102" s="1">
        <f t="shared" ref="V102:Y102" si="344">(O102-O101)/$T$25</f>
        <v>78125</v>
      </c>
      <c r="W102" s="1">
        <f t="shared" si="344"/>
        <v>42500</v>
      </c>
      <c r="X102" s="1">
        <f t="shared" si="344"/>
        <v>2500</v>
      </c>
      <c r="Y102" s="1">
        <f t="shared" si="344"/>
        <v>6875</v>
      </c>
      <c r="AA102">
        <f t="shared" ref="AA102:AD102" si="345">V102-V103</f>
        <v>-20625</v>
      </c>
      <c r="AB102">
        <f t="shared" si="345"/>
        <v>-13125</v>
      </c>
      <c r="AC102">
        <f t="shared" si="345"/>
        <v>-625</v>
      </c>
      <c r="AD102">
        <f t="shared" si="345"/>
        <v>0</v>
      </c>
      <c r="AF102">
        <f t="shared" ref="AF102:AI102" si="346">AA102-AA103</f>
        <v>625</v>
      </c>
      <c r="AG102">
        <f t="shared" si="346"/>
        <v>-3750</v>
      </c>
      <c r="AH102">
        <f t="shared" si="346"/>
        <v>-625</v>
      </c>
      <c r="AI102">
        <f t="shared" si="346"/>
        <v>0</v>
      </c>
      <c r="AK102">
        <f t="shared" ref="AK102:AN102" si="347">AF102-AF103</f>
        <v>3750.00000000038</v>
      </c>
      <c r="AL102">
        <f t="shared" si="347"/>
        <v>-5625</v>
      </c>
      <c r="AM102">
        <f t="shared" si="347"/>
        <v>-624.999999999977</v>
      </c>
      <c r="AN102">
        <f t="shared" si="347"/>
        <v>625.000000000045</v>
      </c>
    </row>
    <row r="103" spans="4:40">
      <c r="D103" s="28">
        <f t="shared" si="291"/>
        <v>3.12</v>
      </c>
      <c r="E103" s="32">
        <f>-E246*180/PI()*RStart30!$B$23</f>
        <v>48.5925545011581</v>
      </c>
      <c r="F103" s="32">
        <f>F246*180/PI()*RStart30!$B$23</f>
        <v>14.9525277652797</v>
      </c>
      <c r="G103" s="32">
        <f>G246*180/PI()*RStart30!$B$23</f>
        <v>15.7490453841825</v>
      </c>
      <c r="H103" s="32">
        <f>-H246*180/PI()*RStart30!$B$23</f>
        <v>35.4050573720636</v>
      </c>
      <c r="I103" s="58">
        <f t="shared" si="286"/>
        <v>3.12</v>
      </c>
      <c r="J103" s="24">
        <f>-TRUNC(K$3*J$3*(G$3-H$3*SIN((E103+J$9)*PI()/180)-SQRT(I$3^2-(E$3-F$3-H$3*COS((E103+J$9)*PI()/180))^2))/5)</f>
        <v>-86779</v>
      </c>
      <c r="K103" s="24">
        <f>-TRUNC(U$3*T$3*(Q$3-R$3*SIN((F103+K$9)*PI()/180)-SQRT(S$3^2-(O$3-P$3-R$3*COS((F103+K$9)*PI()/180))^2))/5)</f>
        <v>-26327</v>
      </c>
      <c r="L103" s="24">
        <f>-TRUNC(U$3*T$3*(Q$3-R$3*SIN((G103+L$9)*PI()/180)-SQRT(S$3^2-(O$3-P$3-R$3*COS((G103+L$9)*PI()/180))^2))/5)</f>
        <v>-27816</v>
      </c>
      <c r="M103" s="25">
        <f>-TRUNC(K$3*J$3*(G$3-H$3*SIN((H103+M$9)*PI()/180)-SQRT(I$3^2-(E$3-F$3-H$3*COS((H103+M$9)*PI()/180))^2))/5)</f>
        <v>-56095</v>
      </c>
      <c r="N103" s="59">
        <f t="shared" si="229"/>
        <v>3.12</v>
      </c>
      <c r="O103" s="60">
        <f t="shared" si="292"/>
        <v>-97699.9999999999</v>
      </c>
      <c r="P103" s="60">
        <f t="shared" si="293"/>
        <v>-67299.9999999999</v>
      </c>
      <c r="Q103" s="60">
        <f t="shared" si="294"/>
        <v>5475</v>
      </c>
      <c r="R103" s="60">
        <f t="shared" si="295"/>
        <v>8799.99999999999</v>
      </c>
      <c r="T103" s="1">
        <f>RStart30!$T$25</f>
        <v>0.04</v>
      </c>
      <c r="V103" s="1">
        <f t="shared" ref="V103:Y103" si="348">(O103-O102)/$T$25</f>
        <v>98750</v>
      </c>
      <c r="W103" s="1">
        <f t="shared" si="348"/>
        <v>55625</v>
      </c>
      <c r="X103" s="1">
        <f t="shared" si="348"/>
        <v>3125</v>
      </c>
      <c r="Y103" s="1">
        <f t="shared" si="348"/>
        <v>6875</v>
      </c>
      <c r="AA103">
        <f t="shared" ref="AA103:AD103" si="349">V103-V104</f>
        <v>-21250</v>
      </c>
      <c r="AB103">
        <f t="shared" si="349"/>
        <v>-9375</v>
      </c>
      <c r="AC103">
        <f t="shared" si="349"/>
        <v>0</v>
      </c>
      <c r="AD103">
        <f t="shared" si="349"/>
        <v>0</v>
      </c>
      <c r="AF103">
        <f t="shared" ref="AF103:AI103" si="350">AA103-AA104</f>
        <v>-3125.00000000038</v>
      </c>
      <c r="AG103">
        <f t="shared" si="350"/>
        <v>1875</v>
      </c>
      <c r="AH103">
        <f t="shared" si="350"/>
        <v>-2.27373675443232e-11</v>
      </c>
      <c r="AI103">
        <f t="shared" si="350"/>
        <v>-625.000000000045</v>
      </c>
      <c r="AK103">
        <f t="shared" ref="AK103:AN103" si="351">AF103-AF104</f>
        <v>-1875.00000000114</v>
      </c>
      <c r="AL103">
        <f t="shared" si="351"/>
        <v>3750.00000000019</v>
      </c>
      <c r="AM103">
        <f t="shared" si="351"/>
        <v>624.999999999932</v>
      </c>
      <c r="AN103">
        <f t="shared" si="351"/>
        <v>-1250.00000000014</v>
      </c>
    </row>
    <row r="104" spans="4:40">
      <c r="D104" s="28">
        <f t="shared" si="291"/>
        <v>3.16</v>
      </c>
      <c r="E104" s="32">
        <f>-E247*180/PI()*RStart30!$B$23</f>
        <v>50.1343573999093</v>
      </c>
      <c r="F104" s="32">
        <f>F247*180/PI()*RStart30!$B$23</f>
        <v>16.3350218690385</v>
      </c>
      <c r="G104" s="32">
        <f>G247*180/PI()*RStart30!$B$23</f>
        <v>15.6294642794932</v>
      </c>
      <c r="H104" s="32">
        <f>-H247*180/PI()*RStart30!$B$23</f>
        <v>35.241263463451</v>
      </c>
      <c r="I104" s="58">
        <f t="shared" si="286"/>
        <v>3.16</v>
      </c>
      <c r="J104" s="24">
        <f>-TRUNC(K$3*J$3*(G$3-H$3*SIN((E104+J$9)*PI()/180)-SQRT(I$3^2-(E$3-F$3-H$3*COS((E104+J$9)*PI()/180))^2))/5)</f>
        <v>-90495</v>
      </c>
      <c r="K104" s="24">
        <f>-TRUNC(U$3*T$3*(Q$3-R$3*SIN((F104+K$9)*PI()/180)-SQRT(S$3^2-(O$3-P$3-R$3*COS((F104+K$9)*PI()/180))^2))/5)</f>
        <v>-28915</v>
      </c>
      <c r="L104" s="24">
        <f>-TRUNC(U$3*T$3*(Q$3-R$3*SIN((G104+L$9)*PI()/180)-SQRT(S$3^2-(O$3-P$3-R$3*COS((G104+L$9)*PI()/180))^2))/5)</f>
        <v>-27592</v>
      </c>
      <c r="M104" s="25">
        <f>-TRUNC(K$3*J$3*(G$3-H$3*SIN((H104+M$9)*PI()/180)-SQRT(I$3^2-(E$3-F$3-H$3*COS((H104+M$9)*PI()/180))^2))/5)</f>
        <v>-55732</v>
      </c>
      <c r="N104" s="59">
        <f t="shared" si="229"/>
        <v>3.16</v>
      </c>
      <c r="O104" s="60">
        <f t="shared" si="292"/>
        <v>-92899.9999999999</v>
      </c>
      <c r="P104" s="60">
        <f t="shared" si="293"/>
        <v>-64699.9999999999</v>
      </c>
      <c r="Q104" s="60">
        <f t="shared" si="294"/>
        <v>5600</v>
      </c>
      <c r="R104" s="60">
        <f t="shared" si="295"/>
        <v>9074.99999999999</v>
      </c>
      <c r="T104" s="1">
        <f>RStart30!$T$25</f>
        <v>0.04</v>
      </c>
      <c r="V104" s="1">
        <f t="shared" ref="V104:Y104" si="352">(O104-O103)/$T$25</f>
        <v>120000</v>
      </c>
      <c r="W104" s="1">
        <f t="shared" si="352"/>
        <v>65000</v>
      </c>
      <c r="X104" s="1">
        <f t="shared" si="352"/>
        <v>3125</v>
      </c>
      <c r="Y104" s="1">
        <f t="shared" si="352"/>
        <v>6875</v>
      </c>
      <c r="AA104">
        <f t="shared" ref="AA104:AD104" si="353">V104-V105</f>
        <v>-18124.9999999996</v>
      </c>
      <c r="AB104">
        <f t="shared" si="353"/>
        <v>-11250</v>
      </c>
      <c r="AC104">
        <f t="shared" si="353"/>
        <v>2.27373675443232e-11</v>
      </c>
      <c r="AD104">
        <f t="shared" si="353"/>
        <v>625.000000000045</v>
      </c>
      <c r="AF104">
        <f t="shared" ref="AF104:AI104" si="354">AA104-AA105</f>
        <v>-1249.99999999924</v>
      </c>
      <c r="AG104">
        <f t="shared" si="354"/>
        <v>-1875.00000000019</v>
      </c>
      <c r="AH104">
        <f t="shared" si="354"/>
        <v>-624.999999999955</v>
      </c>
      <c r="AI104">
        <f t="shared" si="354"/>
        <v>625.000000000091</v>
      </c>
      <c r="AK104">
        <f t="shared" ref="AK104:AN104" si="355">AF104-AF105</f>
        <v>-1249.99999999886</v>
      </c>
      <c r="AL104">
        <f t="shared" si="355"/>
        <v>-625.000000000568</v>
      </c>
      <c r="AM104">
        <f t="shared" si="355"/>
        <v>-2499.99999999993</v>
      </c>
      <c r="AN104">
        <f t="shared" si="355"/>
        <v>625.000000000136</v>
      </c>
    </row>
    <row r="105" spans="4:40">
      <c r="D105" s="28">
        <f t="shared" si="291"/>
        <v>3.2</v>
      </c>
      <c r="E105" s="32">
        <f>-E248*180/PI()*RStart30!$B$23</f>
        <v>51.5791429021969</v>
      </c>
      <c r="F105" s="32">
        <f>F248*180/PI()*RStart30!$B$23</f>
        <v>17.6435633934474</v>
      </c>
      <c r="G105" s="32">
        <f>G248*180/PI()*RStart30!$B$23</f>
        <v>15.5071921066318</v>
      </c>
      <c r="H105" s="32">
        <f>-H248*180/PI()*RStart30!$B$23</f>
        <v>35.0724890619085</v>
      </c>
      <c r="I105" s="58">
        <f t="shared" si="286"/>
        <v>3.2</v>
      </c>
      <c r="J105" s="24">
        <f>-TRUNC(K$3*J$3*(G$3-H$3*SIN((E105+J$9)*PI()/180)-SQRT(I$3^2-(E$3-F$3-H$3*COS((E105+J$9)*PI()/180))^2))/5)</f>
        <v>-93990</v>
      </c>
      <c r="K105" s="24">
        <f>-TRUNC(U$3*T$3*(Q$3-R$3*SIN((F105+K$9)*PI()/180)-SQRT(S$3^2-(O$3-P$3-R$3*COS((F105+K$9)*PI()/180))^2))/5)</f>
        <v>-31381</v>
      </c>
      <c r="L105" s="24">
        <f>-TRUNC(U$3*T$3*(Q$3-R$3*SIN((G105+L$9)*PI()/180)-SQRT(S$3^2-(O$3-P$3-R$3*COS((G105+L$9)*PI()/180))^2))/5)</f>
        <v>-27363</v>
      </c>
      <c r="M105" s="25">
        <f>-TRUNC(K$3*J$3*(G$3-H$3*SIN((H105+M$9)*PI()/180)-SQRT(I$3^2-(E$3-F$3-H$3*COS((H105+M$9)*PI()/180))^2))/5)</f>
        <v>-55359</v>
      </c>
      <c r="N105" s="59">
        <f t="shared" si="229"/>
        <v>3.2</v>
      </c>
      <c r="O105" s="60">
        <f t="shared" si="292"/>
        <v>-87374.9999999999</v>
      </c>
      <c r="P105" s="60">
        <f t="shared" si="293"/>
        <v>-61649.9999999999</v>
      </c>
      <c r="Q105" s="60">
        <f t="shared" si="294"/>
        <v>5724.99999999999</v>
      </c>
      <c r="R105" s="60">
        <f t="shared" si="295"/>
        <v>9324.99999999999</v>
      </c>
      <c r="T105" s="1">
        <f>RStart30!$T$25</f>
        <v>0.04</v>
      </c>
      <c r="V105" s="1">
        <f t="shared" ref="V105:Y105" si="356">(O105-O104)/$T$25</f>
        <v>138125</v>
      </c>
      <c r="W105" s="1">
        <f t="shared" si="356"/>
        <v>76250</v>
      </c>
      <c r="X105" s="1">
        <f t="shared" si="356"/>
        <v>3124.99999999998</v>
      </c>
      <c r="Y105" s="1">
        <f t="shared" si="356"/>
        <v>6249.99999999995</v>
      </c>
      <c r="AA105">
        <f t="shared" ref="AA105:AD105" si="357">V105-V106</f>
        <v>-16875.0000000004</v>
      </c>
      <c r="AB105">
        <f t="shared" si="357"/>
        <v>-9374.99999999981</v>
      </c>
      <c r="AC105">
        <f t="shared" si="357"/>
        <v>624.999999999977</v>
      </c>
      <c r="AD105">
        <f t="shared" si="357"/>
        <v>-4.54747350886464e-11</v>
      </c>
      <c r="AF105">
        <f t="shared" ref="AF105:AI105" si="358">AA105-AA106</f>
        <v>-3.78349795937538e-10</v>
      </c>
      <c r="AG105">
        <f t="shared" si="358"/>
        <v>-1249.99999999962</v>
      </c>
      <c r="AH105">
        <f t="shared" si="358"/>
        <v>1874.99999999998</v>
      </c>
      <c r="AI105">
        <f t="shared" si="358"/>
        <v>-4.54747350886464e-11</v>
      </c>
      <c r="AK105">
        <f t="shared" ref="AK105:AN105" si="359">AF105-AF106</f>
        <v>3125</v>
      </c>
      <c r="AL105">
        <f t="shared" si="359"/>
        <v>625.000000000757</v>
      </c>
      <c r="AM105">
        <f t="shared" si="359"/>
        <v>3749.99999999998</v>
      </c>
      <c r="AN105">
        <f t="shared" si="359"/>
        <v>-4.54747350886464e-11</v>
      </c>
    </row>
    <row r="106" spans="4:40">
      <c r="D106" s="28">
        <f t="shared" si="291"/>
        <v>3.24</v>
      </c>
      <c r="E106" s="32">
        <f>-E249*180/PI()*RStart30!$B$23</f>
        <v>52.9175527164659</v>
      </c>
      <c r="F106" s="32">
        <f>F249*180/PI()*RStart30!$B$23</f>
        <v>18.8725231427606</v>
      </c>
      <c r="G106" s="32">
        <f>G249*180/PI()*RStart30!$B$23</f>
        <v>15.3821747210865</v>
      </c>
      <c r="H106" s="32">
        <f>-H249*180/PI()*RStart30!$B$23</f>
        <v>34.8988362112193</v>
      </c>
      <c r="I106" s="58">
        <f t="shared" si="286"/>
        <v>3.24</v>
      </c>
      <c r="J106" s="24">
        <f>-TRUNC(K$3*J$3*(G$3-H$3*SIN((E106+J$9)*PI()/180)-SQRT(I$3^2-(E$3-F$3-H$3*COS((E106+J$9)*PI()/180))^2))/5)</f>
        <v>-97237</v>
      </c>
      <c r="K106" s="24">
        <f>-TRUNC(U$3*T$3*(Q$3-R$3*SIN((F106+K$9)*PI()/180)-SQRT(S$3^2-(O$3-P$3-R$3*COS((F106+K$9)*PI()/180))^2))/5)</f>
        <v>-33710</v>
      </c>
      <c r="L106" s="24">
        <f>-TRUNC(U$3*T$3*(Q$3-R$3*SIN((G106+L$9)*PI()/180)-SQRT(S$3^2-(O$3-P$3-R$3*COS((G106+L$9)*PI()/180))^2))/5)</f>
        <v>-27130</v>
      </c>
      <c r="M106" s="25">
        <f>-TRUNC(K$3*J$3*(G$3-H$3*SIN((H106+M$9)*PI()/180)-SQRT(I$3^2-(E$3-F$3-H$3*COS((H106+M$9)*PI()/180))^2))/5)</f>
        <v>-54976</v>
      </c>
      <c r="N106" s="59">
        <f t="shared" si="229"/>
        <v>3.24</v>
      </c>
      <c r="O106" s="60">
        <f t="shared" si="292"/>
        <v>-81174.9999999999</v>
      </c>
      <c r="P106" s="60">
        <f t="shared" si="293"/>
        <v>-58224.9999999999</v>
      </c>
      <c r="Q106" s="60">
        <f t="shared" si="294"/>
        <v>5824.99999999999</v>
      </c>
      <c r="R106" s="60">
        <f t="shared" si="295"/>
        <v>9574.99999999999</v>
      </c>
      <c r="T106" s="1">
        <f>RStart30!$T$25</f>
        <v>0.04</v>
      </c>
      <c r="V106" s="1">
        <f t="shared" ref="V106:Y106" si="360">(O106-O105)/$T$25</f>
        <v>155000</v>
      </c>
      <c r="W106" s="1">
        <f t="shared" si="360"/>
        <v>85624.9999999998</v>
      </c>
      <c r="X106" s="1">
        <f t="shared" si="360"/>
        <v>2500</v>
      </c>
      <c r="Y106" s="1">
        <f t="shared" si="360"/>
        <v>6250</v>
      </c>
      <c r="AA106">
        <f t="shared" ref="AA106:AD106" si="361">V106-V107</f>
        <v>-16875</v>
      </c>
      <c r="AB106">
        <f t="shared" si="361"/>
        <v>-8125.00000000019</v>
      </c>
      <c r="AC106">
        <f t="shared" si="361"/>
        <v>-1250</v>
      </c>
      <c r="AD106">
        <f t="shared" si="361"/>
        <v>0</v>
      </c>
      <c r="AF106">
        <f t="shared" ref="AF106:AI106" si="362">AA106-AA107</f>
        <v>-3125.00000000038</v>
      </c>
      <c r="AG106">
        <f t="shared" si="362"/>
        <v>-1875.00000000038</v>
      </c>
      <c r="AH106">
        <f t="shared" si="362"/>
        <v>-1875</v>
      </c>
      <c r="AI106">
        <f t="shared" si="362"/>
        <v>0</v>
      </c>
      <c r="AK106">
        <f t="shared" ref="AK106:AN106" si="363">AF106-AF107</f>
        <v>-1875.00000000096</v>
      </c>
      <c r="AL106">
        <f t="shared" si="363"/>
        <v>-1875.00000000076</v>
      </c>
      <c r="AM106">
        <f t="shared" si="363"/>
        <v>-2500</v>
      </c>
      <c r="AN106">
        <f t="shared" si="363"/>
        <v>625</v>
      </c>
    </row>
    <row r="107" spans="4:40">
      <c r="D107" s="28">
        <f t="shared" si="291"/>
        <v>3.28</v>
      </c>
      <c r="E107" s="32">
        <f>-E250*180/PI()*RStart30!$B$23</f>
        <v>54.1407988160546</v>
      </c>
      <c r="F107" s="32">
        <f>F250*180/PI()*RStart30!$B$23</f>
        <v>20.0169787792645</v>
      </c>
      <c r="G107" s="32">
        <f>G250*180/PI()*RStart30!$B$23</f>
        <v>15.2543598691065</v>
      </c>
      <c r="H107" s="32">
        <f>-H250*180/PI()*RStart30!$B$23</f>
        <v>34.720413658773</v>
      </c>
      <c r="I107" s="58">
        <f t="shared" si="286"/>
        <v>3.28</v>
      </c>
      <c r="J107" s="24">
        <f>-TRUNC(K$3*J$3*(G$3-H$3*SIN((E107+J$9)*PI()/180)-SQRT(I$3^2-(E$3-F$3-H$3*COS((E107+J$9)*PI()/180))^2))/5)</f>
        <v>-100209</v>
      </c>
      <c r="K107" s="24">
        <f>-TRUNC(U$3*T$3*(Q$3-R$3*SIN((F107+K$9)*PI()/180)-SQRT(S$3^2-(O$3-P$3-R$3*COS((F107+K$9)*PI()/180))^2))/5)</f>
        <v>-35889</v>
      </c>
      <c r="L107" s="24">
        <f>-TRUNC(U$3*T$3*(Q$3-R$3*SIN((G107+L$9)*PI()/180)-SQRT(S$3^2-(O$3-P$3-R$3*COS((G107+L$9)*PI()/180))^2))/5)</f>
        <v>-26891</v>
      </c>
      <c r="M107" s="25">
        <f>-TRUNC(K$3*J$3*(G$3-H$3*SIN((H107+M$9)*PI()/180)-SQRT(I$3^2-(E$3-F$3-H$3*COS((H107+M$9)*PI()/180))^2))/5)</f>
        <v>-54583</v>
      </c>
      <c r="N107" s="59">
        <f t="shared" si="229"/>
        <v>3.28</v>
      </c>
      <c r="O107" s="60">
        <f t="shared" si="292"/>
        <v>-74299.9999999999</v>
      </c>
      <c r="P107" s="60">
        <f t="shared" si="293"/>
        <v>-54474.9999999999</v>
      </c>
      <c r="Q107" s="60">
        <f t="shared" si="294"/>
        <v>5974.99999999999</v>
      </c>
      <c r="R107" s="60">
        <f t="shared" si="295"/>
        <v>9824.99999999999</v>
      </c>
      <c r="T107" s="1">
        <f>RStart30!$T$25</f>
        <v>0.04</v>
      </c>
      <c r="V107" s="1">
        <f t="shared" ref="V107:Y107" si="364">(O107-O106)/$T$25</f>
        <v>171875</v>
      </c>
      <c r="W107" s="1">
        <f t="shared" si="364"/>
        <v>93750</v>
      </c>
      <c r="X107" s="1">
        <f t="shared" si="364"/>
        <v>3750</v>
      </c>
      <c r="Y107" s="1">
        <f t="shared" si="364"/>
        <v>6250</v>
      </c>
      <c r="AA107">
        <f t="shared" ref="AA107:AD107" si="365">V107-V108</f>
        <v>-13749.9999999996</v>
      </c>
      <c r="AB107">
        <f t="shared" si="365"/>
        <v>-6249.99999999981</v>
      </c>
      <c r="AC107">
        <f t="shared" si="365"/>
        <v>625</v>
      </c>
      <c r="AD107">
        <f t="shared" si="365"/>
        <v>0</v>
      </c>
      <c r="AF107">
        <f t="shared" ref="AF107:AI107" si="366">AA107-AA108</f>
        <v>-1249.99999999942</v>
      </c>
      <c r="AG107">
        <f t="shared" si="366"/>
        <v>3.78349795937538e-10</v>
      </c>
      <c r="AH107">
        <f t="shared" si="366"/>
        <v>625</v>
      </c>
      <c r="AI107">
        <f t="shared" si="366"/>
        <v>-625</v>
      </c>
      <c r="AK107">
        <f t="shared" ref="AK107:AN107" si="367">AF107-AF108</f>
        <v>1250.00000000079</v>
      </c>
      <c r="AL107">
        <f t="shared" si="367"/>
        <v>2500.00000000076</v>
      </c>
      <c r="AM107">
        <f t="shared" si="367"/>
        <v>0</v>
      </c>
      <c r="AN107">
        <f t="shared" si="367"/>
        <v>-1250</v>
      </c>
    </row>
    <row r="108" spans="4:40">
      <c r="D108" s="28">
        <f t="shared" si="291"/>
        <v>3.32</v>
      </c>
      <c r="E108" s="32">
        <f>-E251*180/PI()*RStart30!$B$23</f>
        <v>55.2407301887777</v>
      </c>
      <c r="F108" s="32">
        <f>F251*180/PI()*RStart30!$B$23</f>
        <v>21.0727801404657</v>
      </c>
      <c r="G108" s="32">
        <f>G251*180/PI()*RStart30!$B$23</f>
        <v>15.1236970731101</v>
      </c>
      <c r="H108" s="32">
        <f>-H251*180/PI()*RStart30!$B$23</f>
        <v>34.537336168016</v>
      </c>
      <c r="I108" s="58">
        <f t="shared" si="286"/>
        <v>3.32</v>
      </c>
      <c r="J108" s="24">
        <f>-TRUNC(K$3*J$3*(G$3-H$3*SIN((E108+J$9)*PI()/180)-SQRT(I$3^2-(E$3-F$3-H$3*COS((E108+J$9)*PI()/180))^2))/5)</f>
        <v>-102884</v>
      </c>
      <c r="K108" s="24">
        <f>-TRUNC(U$3*T$3*(Q$3-R$3*SIN((F108+K$9)*PI()/180)-SQRT(S$3^2-(O$3-P$3-R$3*COS((F108+K$9)*PI()/180))^2))/5)</f>
        <v>-37908</v>
      </c>
      <c r="L108" s="24">
        <f>-TRUNC(U$3*T$3*(Q$3-R$3*SIN((G108+L$9)*PI()/180)-SQRT(S$3^2-(O$3-P$3-R$3*COS((G108+L$9)*PI()/180))^2))/5)</f>
        <v>-26647</v>
      </c>
      <c r="M108" s="25">
        <f>-TRUNC(K$3*J$3*(G$3-H$3*SIN((H108+M$9)*PI()/180)-SQRT(I$3^2-(E$3-F$3-H$3*COS((H108+M$9)*PI()/180))^2))/5)</f>
        <v>-54180</v>
      </c>
      <c r="N108" s="59">
        <f t="shared" si="229"/>
        <v>3.32</v>
      </c>
      <c r="O108" s="60">
        <f t="shared" si="292"/>
        <v>-66874.9999999999</v>
      </c>
      <c r="P108" s="60">
        <f t="shared" si="293"/>
        <v>-50475</v>
      </c>
      <c r="Q108" s="60">
        <f t="shared" si="294"/>
        <v>6099.99999999999</v>
      </c>
      <c r="R108" s="60">
        <f t="shared" si="295"/>
        <v>10075</v>
      </c>
      <c r="T108" s="1">
        <f>RStart30!$T$25</f>
        <v>0.04</v>
      </c>
      <c r="V108" s="1">
        <f t="shared" ref="V108:Y108" si="368">(O108-O107)/$T$25</f>
        <v>185625</v>
      </c>
      <c r="W108" s="1">
        <f t="shared" si="368"/>
        <v>99999.9999999998</v>
      </c>
      <c r="X108" s="1">
        <f t="shared" si="368"/>
        <v>3125</v>
      </c>
      <c r="Y108" s="1">
        <f t="shared" si="368"/>
        <v>6250</v>
      </c>
      <c r="AA108">
        <f t="shared" ref="AA108:AD108" si="369">V108-V109</f>
        <v>-12500.0000000002</v>
      </c>
      <c r="AB108">
        <f t="shared" si="369"/>
        <v>-6250.00000000019</v>
      </c>
      <c r="AC108">
        <f t="shared" si="369"/>
        <v>0</v>
      </c>
      <c r="AD108">
        <f t="shared" si="369"/>
        <v>625</v>
      </c>
      <c r="AF108">
        <f t="shared" ref="AF108:AI108" si="370">AA108-AA109</f>
        <v>-2500.0000000002</v>
      </c>
      <c r="AG108">
        <f t="shared" si="370"/>
        <v>-2500.00000000038</v>
      </c>
      <c r="AH108">
        <f t="shared" si="370"/>
        <v>625</v>
      </c>
      <c r="AI108">
        <f t="shared" si="370"/>
        <v>625</v>
      </c>
      <c r="AK108">
        <f t="shared" ref="AK108:AN108" si="371">AF108-AF109</f>
        <v>-3125.0000000002</v>
      </c>
      <c r="AL108">
        <f t="shared" si="371"/>
        <v>-1875.00000000076</v>
      </c>
      <c r="AM108">
        <f t="shared" si="371"/>
        <v>1875</v>
      </c>
      <c r="AN108">
        <f t="shared" si="371"/>
        <v>1250</v>
      </c>
    </row>
    <row r="109" spans="4:40">
      <c r="D109" s="28">
        <f t="shared" si="291"/>
        <v>3.36</v>
      </c>
      <c r="E109" s="32">
        <f>-E252*180/PI()*RStart30!$B$23</f>
        <v>56.2099001021721</v>
      </c>
      <c r="F109" s="32">
        <f>F252*180/PI()*RStart30!$B$23</f>
        <v>22.0366145562803</v>
      </c>
      <c r="G109" s="32">
        <f>G252*180/PI()*RStart30!$B$23</f>
        <v>14.9901378608676</v>
      </c>
      <c r="H109" s="32">
        <f>-H252*180/PI()*RStart30!$B$23</f>
        <v>34.349724346564</v>
      </c>
      <c r="I109" s="58">
        <f t="shared" si="286"/>
        <v>3.36</v>
      </c>
      <c r="J109" s="24">
        <f>-TRUNC(K$3*J$3*(G$3-H$3*SIN((E109+J$9)*PI()/180)-SQRT(I$3^2-(E$3-F$3-H$3*COS((E109+J$9)*PI()/180))^2))/5)</f>
        <v>-105242</v>
      </c>
      <c r="K109" s="24">
        <f>-TRUNC(U$3*T$3*(Q$3-R$3*SIN((F109+K$9)*PI()/180)-SQRT(S$3^2-(O$3-P$3-R$3*COS((F109+K$9)*PI()/180))^2))/5)</f>
        <v>-39757</v>
      </c>
      <c r="L109" s="24">
        <f>-TRUNC(U$3*T$3*(Q$3-R$3*SIN((G109+L$9)*PI()/180)-SQRT(S$3^2-(O$3-P$3-R$3*COS((G109+L$9)*PI()/180))^2))/5)</f>
        <v>-26398</v>
      </c>
      <c r="M109" s="25">
        <f>-TRUNC(K$3*J$3*(G$3-H$3*SIN((H109+M$9)*PI()/180)-SQRT(I$3^2-(E$3-F$3-H$3*COS((H109+M$9)*PI()/180))^2))/5)</f>
        <v>-53768</v>
      </c>
      <c r="N109" s="59">
        <f t="shared" si="229"/>
        <v>3.36</v>
      </c>
      <c r="O109" s="60">
        <f t="shared" si="292"/>
        <v>-58949.9999999999</v>
      </c>
      <c r="P109" s="60">
        <f t="shared" si="293"/>
        <v>-46225</v>
      </c>
      <c r="Q109" s="60">
        <f t="shared" si="294"/>
        <v>6224.99999999999</v>
      </c>
      <c r="R109" s="60">
        <f t="shared" si="295"/>
        <v>10300</v>
      </c>
      <c r="T109" s="1">
        <f>RStart30!$T$25</f>
        <v>0.04</v>
      </c>
      <c r="V109" s="1">
        <f t="shared" ref="V109:Y109" si="372">(O109-O108)/$T$25</f>
        <v>198125</v>
      </c>
      <c r="W109" s="1">
        <f t="shared" si="372"/>
        <v>106250</v>
      </c>
      <c r="X109" s="1">
        <f t="shared" si="372"/>
        <v>3125</v>
      </c>
      <c r="Y109" s="1">
        <f t="shared" si="372"/>
        <v>5625</v>
      </c>
      <c r="AA109">
        <f t="shared" ref="AA109:AD109" si="373">V109-V110</f>
        <v>-10000</v>
      </c>
      <c r="AB109">
        <f t="shared" si="373"/>
        <v>-3749.99999999981</v>
      </c>
      <c r="AC109">
        <f t="shared" si="373"/>
        <v>-625</v>
      </c>
      <c r="AD109">
        <f t="shared" si="373"/>
        <v>0</v>
      </c>
      <c r="AF109">
        <f t="shared" ref="AF109:AI109" si="374">AA109-AA110</f>
        <v>625</v>
      </c>
      <c r="AG109">
        <f t="shared" si="374"/>
        <v>-624.999999999622</v>
      </c>
      <c r="AH109">
        <f t="shared" si="374"/>
        <v>-1250</v>
      </c>
      <c r="AI109">
        <f t="shared" si="374"/>
        <v>-625</v>
      </c>
      <c r="AK109">
        <f t="shared" ref="AK109:AN109" si="375">AF109-AF110</f>
        <v>5000</v>
      </c>
      <c r="AL109">
        <f t="shared" si="375"/>
        <v>1250.00000000076</v>
      </c>
      <c r="AM109">
        <f t="shared" si="375"/>
        <v>-1875</v>
      </c>
      <c r="AN109">
        <f t="shared" si="375"/>
        <v>-1250</v>
      </c>
    </row>
    <row r="110" spans="4:40">
      <c r="D110" s="28">
        <f t="shared" si="291"/>
        <v>3.4</v>
      </c>
      <c r="E110" s="32">
        <f>-E253*180/PI()*RStart30!$B$23</f>
        <v>57.0416326238961</v>
      </c>
      <c r="F110" s="32">
        <f>F253*180/PI()*RStart30!$B$23</f>
        <v>22.9060722808133</v>
      </c>
      <c r="G110" s="32">
        <f>G253*180/PI()*RStart30!$B$23</f>
        <v>14.8536357655021</v>
      </c>
      <c r="H110" s="32">
        <f>-H253*180/PI()*RStart30!$B$23</f>
        <v>34.1577041305406</v>
      </c>
      <c r="I110" s="58">
        <f t="shared" si="286"/>
        <v>3.4</v>
      </c>
      <c r="J110" s="24">
        <f>-TRUNC(K$3*J$3*(G$3-H$3*SIN((E110+J$9)*PI()/180)-SQRT(I$3^2-(E$3-F$3-H$3*COS((E110+J$9)*PI()/180))^2))/5)</f>
        <v>-107267</v>
      </c>
      <c r="K110" s="24">
        <f>-TRUNC(U$3*T$3*(Q$3-R$3*SIN((F110+K$9)*PI()/180)-SQRT(S$3^2-(O$3-P$3-R$3*COS((F110+K$9)*PI()/180))^2))/5)</f>
        <v>-41430</v>
      </c>
      <c r="L110" s="24">
        <f>-TRUNC(U$3*T$3*(Q$3-R$3*SIN((G110+L$9)*PI()/180)-SQRT(S$3^2-(O$3-P$3-R$3*COS((G110+L$9)*PI()/180))^2))/5)</f>
        <v>-26143</v>
      </c>
      <c r="M110" s="25">
        <f>-TRUNC(K$3*J$3*(G$3-H$3*SIN((H110+M$9)*PI()/180)-SQRT(I$3^2-(E$3-F$3-H$3*COS((H110+M$9)*PI()/180))^2))/5)</f>
        <v>-53347</v>
      </c>
      <c r="N110" s="59">
        <f t="shared" si="229"/>
        <v>3.4</v>
      </c>
      <c r="O110" s="60">
        <f t="shared" si="292"/>
        <v>-50625</v>
      </c>
      <c r="P110" s="60">
        <f t="shared" si="293"/>
        <v>-41825</v>
      </c>
      <c r="Q110" s="60">
        <f t="shared" si="294"/>
        <v>6374.99999999999</v>
      </c>
      <c r="R110" s="60">
        <f t="shared" si="295"/>
        <v>10525</v>
      </c>
      <c r="T110" s="1">
        <f>RStart30!$T$25</f>
        <v>0.04</v>
      </c>
      <c r="V110" s="1">
        <f t="shared" ref="V110:Y110" si="376">(O110-O109)/$T$25</f>
        <v>208125</v>
      </c>
      <c r="W110" s="1">
        <f t="shared" si="376"/>
        <v>110000</v>
      </c>
      <c r="X110" s="1">
        <f t="shared" si="376"/>
        <v>3750</v>
      </c>
      <c r="Y110" s="1">
        <f t="shared" si="376"/>
        <v>5625</v>
      </c>
      <c r="AA110">
        <f t="shared" ref="AA110:AD110" si="377">V110-V111</f>
        <v>-10625</v>
      </c>
      <c r="AB110">
        <f t="shared" si="377"/>
        <v>-3125.00000000019</v>
      </c>
      <c r="AC110">
        <f t="shared" si="377"/>
        <v>625</v>
      </c>
      <c r="AD110">
        <f t="shared" si="377"/>
        <v>625</v>
      </c>
      <c r="AF110">
        <f t="shared" ref="AF110:AI110" si="378">AA110-AA111</f>
        <v>-4375</v>
      </c>
      <c r="AG110">
        <f t="shared" si="378"/>
        <v>-1875.00000000038</v>
      </c>
      <c r="AH110">
        <f t="shared" si="378"/>
        <v>625</v>
      </c>
      <c r="AI110">
        <f t="shared" si="378"/>
        <v>625</v>
      </c>
      <c r="AK110">
        <f t="shared" ref="AK110:AN110" si="379">AF110-AF111</f>
        <v>-5000</v>
      </c>
      <c r="AL110">
        <f t="shared" si="379"/>
        <v>-1250.00000000067</v>
      </c>
      <c r="AM110">
        <f t="shared" si="379"/>
        <v>2.27373675443232e-11</v>
      </c>
      <c r="AN110">
        <f t="shared" si="379"/>
        <v>625</v>
      </c>
    </row>
    <row r="111" spans="4:40">
      <c r="D111" s="28">
        <f t="shared" si="291"/>
        <v>3.44</v>
      </c>
      <c r="E111" s="32">
        <f>-E254*180/PI()*RStart30!$B$23</f>
        <v>57.7300896577922</v>
      </c>
      <c r="F111" s="32">
        <f>F254*180/PI()*RStart30!$B$23</f>
        <v>23.6797119814355</v>
      </c>
      <c r="G111" s="32">
        <f>G254*180/PI()*RStart30!$B$23</f>
        <v>14.7141463827843</v>
      </c>
      <c r="H111" s="32">
        <f>-H254*180/PI()*RStart30!$B$23</f>
        <v>33.9614064980976</v>
      </c>
      <c r="I111" s="58">
        <f t="shared" si="286"/>
        <v>3.44</v>
      </c>
      <c r="J111" s="24">
        <f>-TRUNC(K$3*J$3*(G$3-H$3*SIN((E111+J$9)*PI()/180)-SQRT(I$3^2-(E$3-F$3-H$3*COS((E111+J$9)*PI()/180))^2))/5)</f>
        <v>-108942</v>
      </c>
      <c r="K111" s="24">
        <f>-TRUNC(U$3*T$3*(Q$3-R$3*SIN((F111+K$9)*PI()/180)-SQRT(S$3^2-(O$3-P$3-R$3*COS((F111+K$9)*PI()/180))^2))/5)</f>
        <v>-42922</v>
      </c>
      <c r="L111" s="24">
        <f>-TRUNC(U$3*T$3*(Q$3-R$3*SIN((G111+L$9)*PI()/180)-SQRT(S$3^2-(O$3-P$3-R$3*COS((G111+L$9)*PI()/180))^2))/5)</f>
        <v>-25883</v>
      </c>
      <c r="M111" s="25">
        <f>-TRUNC(K$3*J$3*(G$3-H$3*SIN((H111+M$9)*PI()/180)-SQRT(I$3^2-(E$3-F$3-H$3*COS((H111+M$9)*PI()/180))^2))/5)</f>
        <v>-52918</v>
      </c>
      <c r="N111" s="59">
        <f t="shared" si="229"/>
        <v>3.44</v>
      </c>
      <c r="O111" s="60">
        <f t="shared" si="292"/>
        <v>-41875</v>
      </c>
      <c r="P111" s="60">
        <f t="shared" si="293"/>
        <v>-37300</v>
      </c>
      <c r="Q111" s="60">
        <f t="shared" si="294"/>
        <v>6499.99999999999</v>
      </c>
      <c r="R111" s="60">
        <f t="shared" si="295"/>
        <v>10725</v>
      </c>
      <c r="T111" s="1">
        <f>RStart30!$T$25</f>
        <v>0.04</v>
      </c>
      <c r="V111" s="1">
        <f t="shared" ref="V111:Y111" si="380">(O111-O110)/$T$25</f>
        <v>218750</v>
      </c>
      <c r="W111" s="1">
        <f t="shared" si="380"/>
        <v>113125</v>
      </c>
      <c r="X111" s="1">
        <f t="shared" si="380"/>
        <v>3125</v>
      </c>
      <c r="Y111" s="1">
        <f t="shared" si="380"/>
        <v>5000</v>
      </c>
      <c r="AA111">
        <f t="shared" ref="AA111:AD111" si="381">V111-V112</f>
        <v>-6250</v>
      </c>
      <c r="AB111">
        <f t="shared" si="381"/>
        <v>-1249.99999999981</v>
      </c>
      <c r="AC111">
        <f t="shared" si="381"/>
        <v>0</v>
      </c>
      <c r="AD111">
        <f t="shared" si="381"/>
        <v>0</v>
      </c>
      <c r="AF111">
        <f t="shared" ref="AF111:AI111" si="382">AA111-AA112</f>
        <v>625</v>
      </c>
      <c r="AG111">
        <f t="shared" si="382"/>
        <v>-624.999999999709</v>
      </c>
      <c r="AH111">
        <f t="shared" si="382"/>
        <v>624.999999999977</v>
      </c>
      <c r="AI111">
        <f t="shared" si="382"/>
        <v>0</v>
      </c>
      <c r="AK111">
        <f t="shared" ref="AK111:AN111" si="383">AF111-AF112</f>
        <v>3125.00000000006</v>
      </c>
      <c r="AL111">
        <f t="shared" si="383"/>
        <v>3125.00000000039</v>
      </c>
      <c r="AM111">
        <f t="shared" si="383"/>
        <v>1874.99999999993</v>
      </c>
      <c r="AN111">
        <f t="shared" si="383"/>
        <v>4.54747350886464e-11</v>
      </c>
    </row>
    <row r="112" spans="4:40">
      <c r="D112" s="28">
        <f t="shared" si="291"/>
        <v>3.48</v>
      </c>
      <c r="E112" s="32">
        <f>-E255*180/PI()*RStart30!$B$23</f>
        <v>58.2703377507652</v>
      </c>
      <c r="F112" s="32">
        <f>F255*180/PI()*RStart30!$B$23</f>
        <v>24.3571259413798</v>
      </c>
      <c r="G112" s="32">
        <f>G255*180/PI()*RStart30!$B$23</f>
        <v>14.571627428429</v>
      </c>
      <c r="H112" s="32">
        <f>-H255*180/PI()*RStart30!$B$23</f>
        <v>33.7609672402325</v>
      </c>
      <c r="I112" s="58">
        <f t="shared" si="286"/>
        <v>3.48</v>
      </c>
      <c r="J112" s="24">
        <f>-TRUNC(K$3*J$3*(G$3-H$3*SIN((E112+J$9)*PI()/180)-SQRT(I$3^2-(E$3-F$3-H$3*COS((E112+J$9)*PI()/180))^2))/5)</f>
        <v>-110257</v>
      </c>
      <c r="K112" s="24">
        <f>-TRUNC(U$3*T$3*(Q$3-R$3*SIN((F112+K$9)*PI()/180)-SQRT(S$3^2-(O$3-P$3-R$3*COS((F112+K$9)*PI()/180))^2))/5)</f>
        <v>-44231</v>
      </c>
      <c r="L112" s="24">
        <f>-TRUNC(U$3*T$3*(Q$3-R$3*SIN((G112+L$9)*PI()/180)-SQRT(S$3^2-(O$3-P$3-R$3*COS((G112+L$9)*PI()/180))^2))/5)</f>
        <v>-25618</v>
      </c>
      <c r="M112" s="25">
        <f>-TRUNC(K$3*J$3*(G$3-H$3*SIN((H112+M$9)*PI()/180)-SQRT(I$3^2-(E$3-F$3-H$3*COS((H112+M$9)*PI()/180))^2))/5)</f>
        <v>-52481</v>
      </c>
      <c r="N112" s="59">
        <f t="shared" si="229"/>
        <v>3.48</v>
      </c>
      <c r="O112" s="60">
        <f t="shared" si="292"/>
        <v>-32875</v>
      </c>
      <c r="P112" s="60">
        <f t="shared" si="293"/>
        <v>-32725</v>
      </c>
      <c r="Q112" s="60">
        <f t="shared" si="294"/>
        <v>6624.99999999999</v>
      </c>
      <c r="R112" s="60">
        <f t="shared" si="295"/>
        <v>10925</v>
      </c>
      <c r="T112" s="1">
        <f>RStart30!$T$25</f>
        <v>0.04</v>
      </c>
      <c r="V112" s="1">
        <f t="shared" ref="V112:Y112" si="384">(O112-O111)/$T$25</f>
        <v>225000</v>
      </c>
      <c r="W112" s="1">
        <f t="shared" si="384"/>
        <v>114375</v>
      </c>
      <c r="X112" s="1">
        <f t="shared" si="384"/>
        <v>3125</v>
      </c>
      <c r="Y112" s="1">
        <f t="shared" si="384"/>
        <v>5000</v>
      </c>
      <c r="AA112">
        <f t="shared" ref="AA112:AD112" si="385">V112-V113</f>
        <v>-6875</v>
      </c>
      <c r="AB112">
        <f t="shared" si="385"/>
        <v>-625.000000000102</v>
      </c>
      <c r="AC112">
        <f t="shared" si="385"/>
        <v>-624.999999999977</v>
      </c>
      <c r="AD112">
        <f t="shared" si="385"/>
        <v>0</v>
      </c>
      <c r="AF112">
        <f t="shared" ref="AF112:AI112" si="386">AA112-AA113</f>
        <v>-2500.00000000006</v>
      </c>
      <c r="AG112">
        <f t="shared" si="386"/>
        <v>-3750.0000000001</v>
      </c>
      <c r="AH112">
        <f t="shared" si="386"/>
        <v>-1249.99999999995</v>
      </c>
      <c r="AI112">
        <f t="shared" si="386"/>
        <v>-4.54747350886464e-11</v>
      </c>
      <c r="AK112">
        <f t="shared" ref="AK112:AN112" si="387">AF112-AF113</f>
        <v>-1.74622982740402e-10</v>
      </c>
      <c r="AL112">
        <f t="shared" si="387"/>
        <v>-4375.0000000001</v>
      </c>
      <c r="AM112">
        <f t="shared" si="387"/>
        <v>-2499.99999999993</v>
      </c>
      <c r="AN112">
        <f t="shared" si="387"/>
        <v>1249.99999999986</v>
      </c>
    </row>
    <row r="113" spans="4:40">
      <c r="D113" s="28">
        <f t="shared" si="291"/>
        <v>3.52</v>
      </c>
      <c r="E113" s="32">
        <f>-E256*180/PI()*RStart30!$B$23</f>
        <v>58.6584151288451</v>
      </c>
      <c r="F113" s="32">
        <f>F256*180/PI()*RStart30!$B$23</f>
        <v>24.9390055488175</v>
      </c>
      <c r="G113" s="32">
        <f>G256*180/PI()*RStart30!$B$23</f>
        <v>14.4260389672778</v>
      </c>
      <c r="H113" s="32">
        <f>-H256*180/PI()*RStart30!$B$23</f>
        <v>33.5565262732388</v>
      </c>
      <c r="I113" s="58">
        <f t="shared" si="286"/>
        <v>3.52</v>
      </c>
      <c r="J113" s="24">
        <f>-TRUNC(K$3*J$3*(G$3-H$3*SIN((E113+J$9)*PI()/180)-SQRT(I$3^2-(E$3-F$3-H$3*COS((E113+J$9)*PI()/180))^2))/5)</f>
        <v>-111201</v>
      </c>
      <c r="K113" s="24">
        <f>-TRUNC(U$3*T$3*(Q$3-R$3*SIN((F113+K$9)*PI()/180)-SQRT(S$3^2-(O$3-P$3-R$3*COS((F113+K$9)*PI()/180))^2))/5)</f>
        <v>-45356</v>
      </c>
      <c r="L113" s="24">
        <f>-TRUNC(U$3*T$3*(Q$3-R$3*SIN((G113+L$9)*PI()/180)-SQRT(S$3^2-(O$3-P$3-R$3*COS((G113+L$9)*PI()/180))^2))/5)</f>
        <v>-25347</v>
      </c>
      <c r="M113" s="25">
        <f>-TRUNC(K$3*J$3*(G$3-H$3*SIN((H113+M$9)*PI()/180)-SQRT(I$3^2-(E$3-F$3-H$3*COS((H113+M$9)*PI()/180))^2))/5)</f>
        <v>-52036</v>
      </c>
      <c r="N113" s="59">
        <f t="shared" si="229"/>
        <v>3.52</v>
      </c>
      <c r="O113" s="60">
        <f t="shared" si="292"/>
        <v>-23600</v>
      </c>
      <c r="P113" s="60">
        <f t="shared" si="293"/>
        <v>-28125</v>
      </c>
      <c r="Q113" s="60">
        <f t="shared" si="294"/>
        <v>6774.99999999999</v>
      </c>
      <c r="R113" s="60">
        <f t="shared" si="295"/>
        <v>11125</v>
      </c>
      <c r="T113" s="1">
        <f>RStart30!$T$25</f>
        <v>0.04</v>
      </c>
      <c r="V113" s="1">
        <f t="shared" ref="V113:Y113" si="388">(O113-O112)/$T$25</f>
        <v>231875</v>
      </c>
      <c r="W113" s="1">
        <f t="shared" si="388"/>
        <v>115000</v>
      </c>
      <c r="X113" s="1">
        <f t="shared" si="388"/>
        <v>3749.99999999998</v>
      </c>
      <c r="Y113" s="1">
        <f t="shared" si="388"/>
        <v>5000</v>
      </c>
      <c r="AA113">
        <f t="shared" ref="AA113:AD113" si="389">V113-V114</f>
        <v>-4374.99999999994</v>
      </c>
      <c r="AB113">
        <f t="shared" si="389"/>
        <v>3125</v>
      </c>
      <c r="AC113">
        <f t="shared" si="389"/>
        <v>624.999999999977</v>
      </c>
      <c r="AD113">
        <f t="shared" si="389"/>
        <v>4.54747350886464e-11</v>
      </c>
      <c r="AF113">
        <f t="shared" ref="AF113:AI113" si="390">AA113-AA114</f>
        <v>-2499.99999999988</v>
      </c>
      <c r="AG113">
        <f t="shared" si="390"/>
        <v>625</v>
      </c>
      <c r="AH113">
        <f t="shared" si="390"/>
        <v>1249.99999999998</v>
      </c>
      <c r="AI113">
        <f t="shared" si="390"/>
        <v>-1249.99999999991</v>
      </c>
      <c r="AK113">
        <f t="shared" ref="AK113:AN113" si="391">AF113-AF114</f>
        <v>-1874.99999999977</v>
      </c>
      <c r="AL113">
        <f t="shared" si="391"/>
        <v>3125.00000000006</v>
      </c>
      <c r="AM113">
        <f t="shared" si="391"/>
        <v>1874.99999999998</v>
      </c>
      <c r="AN113">
        <f t="shared" si="391"/>
        <v>-3124.99999999986</v>
      </c>
    </row>
    <row r="114" spans="4:40">
      <c r="D114" s="28">
        <f t="shared" si="291"/>
        <v>3.56</v>
      </c>
      <c r="E114" s="32">
        <f>-E257*180/PI()*RStart30!$B$23</f>
        <v>58.8913984467694</v>
      </c>
      <c r="F114" s="32">
        <f>F257*180/PI()*RStart30!$B$23</f>
        <v>25.4272066713428</v>
      </c>
      <c r="G114" s="32">
        <f>G257*180/PI()*RStart30!$B$23</f>
        <v>14.2773431841163</v>
      </c>
      <c r="H114" s="32">
        <f>-H257*180/PI()*RStart30!$B$23</f>
        <v>33.3482275814106</v>
      </c>
      <c r="I114" s="58">
        <f t="shared" si="286"/>
        <v>3.56</v>
      </c>
      <c r="J114" s="24">
        <f>-TRUNC(K$3*J$3*(G$3-H$3*SIN((E114+J$9)*PI()/180)-SQRT(I$3^2-(E$3-F$3-H$3*COS((E114+J$9)*PI()/180))^2))/5)</f>
        <v>-111767</v>
      </c>
      <c r="K114" s="24">
        <f>-TRUNC(U$3*T$3*(Q$3-R$3*SIN((F114+K$9)*PI()/180)-SQRT(S$3^2-(O$3-P$3-R$3*COS((F114+K$9)*PI()/180))^2))/5)</f>
        <v>-46302</v>
      </c>
      <c r="L114" s="24">
        <f>-TRUNC(U$3*T$3*(Q$3-R$3*SIN((G114+L$9)*PI()/180)-SQRT(S$3^2-(O$3-P$3-R$3*COS((G114+L$9)*PI()/180))^2))/5)</f>
        <v>-25071</v>
      </c>
      <c r="M114" s="25">
        <f>-TRUNC(K$3*J$3*(G$3-H$3*SIN((H114+M$9)*PI()/180)-SQRT(I$3^2-(E$3-F$3-H$3*COS((H114+M$9)*PI()/180))^2))/5)</f>
        <v>-51583</v>
      </c>
      <c r="N114" s="59">
        <f t="shared" si="229"/>
        <v>3.56</v>
      </c>
      <c r="O114" s="60">
        <f t="shared" si="292"/>
        <v>-14150</v>
      </c>
      <c r="P114" s="60">
        <f t="shared" si="293"/>
        <v>-23650</v>
      </c>
      <c r="Q114" s="60">
        <f t="shared" si="294"/>
        <v>6899.99999999999</v>
      </c>
      <c r="R114" s="60">
        <f t="shared" si="295"/>
        <v>11325</v>
      </c>
      <c r="T114" s="1">
        <f>RStart30!$T$25</f>
        <v>0.04</v>
      </c>
      <c r="V114" s="1">
        <f t="shared" ref="V114:Y114" si="392">(O114-O113)/$T$25</f>
        <v>236250</v>
      </c>
      <c r="W114" s="1">
        <f t="shared" si="392"/>
        <v>111875</v>
      </c>
      <c r="X114" s="1">
        <f t="shared" si="392"/>
        <v>3125</v>
      </c>
      <c r="Y114" s="1">
        <f t="shared" si="392"/>
        <v>4999.99999999995</v>
      </c>
      <c r="AA114">
        <f t="shared" ref="AA114:AD114" si="393">V114-V115</f>
        <v>-1875.00000000006</v>
      </c>
      <c r="AB114">
        <f t="shared" si="393"/>
        <v>2500</v>
      </c>
      <c r="AC114">
        <f t="shared" si="393"/>
        <v>-625</v>
      </c>
      <c r="AD114">
        <f t="shared" si="393"/>
        <v>1249.99999999995</v>
      </c>
      <c r="AF114">
        <f t="shared" ref="AF114:AI114" si="394">AA114-AA115</f>
        <v>-625.000000000116</v>
      </c>
      <c r="AG114">
        <f t="shared" si="394"/>
        <v>-2500.00000000006</v>
      </c>
      <c r="AH114">
        <f t="shared" si="394"/>
        <v>-625</v>
      </c>
      <c r="AI114">
        <f t="shared" si="394"/>
        <v>1874.99999999995</v>
      </c>
      <c r="AK114">
        <f t="shared" ref="AK114:AN114" si="395">AF114-AF115</f>
        <v>1249.99999999977</v>
      </c>
      <c r="AL114">
        <f t="shared" si="395"/>
        <v>-1875.00000000017</v>
      </c>
      <c r="AM114">
        <f t="shared" si="395"/>
        <v>0</v>
      </c>
      <c r="AN114">
        <f t="shared" si="395"/>
        <v>3124.99999999995</v>
      </c>
    </row>
    <row r="115" spans="4:40">
      <c r="D115" s="28">
        <f t="shared" si="291"/>
        <v>3.6</v>
      </c>
      <c r="E115" s="32">
        <f>-E258*180/PI()*RStart30!$B$23</f>
        <v>58.9674697094542</v>
      </c>
      <c r="F115" s="32">
        <f>F258*180/PI()*RStart30!$B$23</f>
        <v>25.8248150877531</v>
      </c>
      <c r="G115" s="32">
        <f>G258*180/PI()*RStart30!$B$23</f>
        <v>14.1255048993358</v>
      </c>
      <c r="H115" s="32">
        <f>-H258*180/PI()*RStart30!$B$23</f>
        <v>33.13621870138</v>
      </c>
      <c r="I115" s="58">
        <f t="shared" si="286"/>
        <v>3.6</v>
      </c>
      <c r="J115" s="24">
        <f>-TRUNC(K$3*J$3*(G$3-H$3*SIN((E115+J$9)*PI()/180)-SQRT(I$3^2-(E$3-F$3-H$3*COS((E115+J$9)*PI()/180))^2))/5)</f>
        <v>-111952</v>
      </c>
      <c r="K115" s="24">
        <f>-TRUNC(U$3*T$3*(Q$3-R$3*SIN((F115+K$9)*PI()/180)-SQRT(S$3^2-(O$3-P$3-R$3*COS((F115+K$9)*PI()/180))^2))/5)</f>
        <v>-47073</v>
      </c>
      <c r="L115" s="24">
        <f>-TRUNC(U$3*T$3*(Q$3-R$3*SIN((G115+L$9)*PI()/180)-SQRT(S$3^2-(O$3-P$3-R$3*COS((G115+L$9)*PI()/180))^2))/5)</f>
        <v>-24789</v>
      </c>
      <c r="M115" s="25">
        <f>-TRUNC(K$3*J$3*(G$3-H$3*SIN((H115+M$9)*PI()/180)-SQRT(I$3^2-(E$3-F$3-H$3*COS((H115+M$9)*PI()/180))^2))/5)</f>
        <v>-51124</v>
      </c>
      <c r="N115" s="59">
        <f t="shared" si="229"/>
        <v>3.6</v>
      </c>
      <c r="O115" s="60">
        <f t="shared" si="292"/>
        <v>-4625</v>
      </c>
      <c r="P115" s="60">
        <f t="shared" si="293"/>
        <v>-19275</v>
      </c>
      <c r="Q115" s="60">
        <f t="shared" si="294"/>
        <v>7049.99999999999</v>
      </c>
      <c r="R115" s="60">
        <f t="shared" si="295"/>
        <v>11475</v>
      </c>
      <c r="T115" s="1">
        <f>RStart30!$T$25</f>
        <v>0.04</v>
      </c>
      <c r="V115" s="1">
        <f t="shared" ref="V115:Y115" si="396">(O115-O114)/$T$25</f>
        <v>238125</v>
      </c>
      <c r="W115" s="1">
        <f t="shared" si="396"/>
        <v>109375</v>
      </c>
      <c r="X115" s="1">
        <f t="shared" si="396"/>
        <v>3750</v>
      </c>
      <c r="Y115" s="1">
        <f t="shared" si="396"/>
        <v>3750</v>
      </c>
      <c r="AA115">
        <f t="shared" ref="AA115:AD115" si="397">V115-V116</f>
        <v>-1249.99999999994</v>
      </c>
      <c r="AB115">
        <f t="shared" si="397"/>
        <v>5000.00000000006</v>
      </c>
      <c r="AC115">
        <f t="shared" si="397"/>
        <v>0</v>
      </c>
      <c r="AD115">
        <f t="shared" si="397"/>
        <v>-625</v>
      </c>
      <c r="AF115">
        <f t="shared" ref="AF115:AI115" si="398">AA115-AA116</f>
        <v>-1874.99999999988</v>
      </c>
      <c r="AG115">
        <f t="shared" si="398"/>
        <v>-624.999999999884</v>
      </c>
      <c r="AH115">
        <f t="shared" si="398"/>
        <v>-625</v>
      </c>
      <c r="AI115">
        <f t="shared" si="398"/>
        <v>-1250</v>
      </c>
      <c r="AK115">
        <f t="shared" ref="AK115:AN115" si="399">AF115-AF116</f>
        <v>2.3283064365387e-10</v>
      </c>
      <c r="AL115">
        <f t="shared" si="399"/>
        <v>625.00000000016</v>
      </c>
      <c r="AM115">
        <f t="shared" si="399"/>
        <v>-1875</v>
      </c>
      <c r="AN115">
        <f t="shared" si="399"/>
        <v>-1875</v>
      </c>
    </row>
    <row r="116" spans="4:40">
      <c r="D116" s="28">
        <f t="shared" si="291"/>
        <v>3.64</v>
      </c>
      <c r="E116" s="32">
        <f>-E259*180/PI()*RStart30!$B$23</f>
        <v>58.8859827350982</v>
      </c>
      <c r="F116" s="32">
        <f>F259*180/PI()*RStart30!$B$23</f>
        <v>26.1361535354294</v>
      </c>
      <c r="G116" s="32">
        <f>G259*180/PI()*RStart30!$B$23</f>
        <v>13.9704911678632</v>
      </c>
      <c r="H116" s="32">
        <f>-H259*180/PI()*RStart30!$B$23</f>
        <v>32.9206503210471</v>
      </c>
      <c r="I116" s="58">
        <f t="shared" si="286"/>
        <v>3.64</v>
      </c>
      <c r="J116" s="24">
        <f>-TRUNC(K$3*J$3*(G$3-H$3*SIN((E116+J$9)*PI()/180)-SQRT(I$3^2-(E$3-F$3-H$3*COS((E116+J$9)*PI()/180))^2))/5)</f>
        <v>-111754</v>
      </c>
      <c r="K116" s="24">
        <f>-TRUNC(U$3*T$3*(Q$3-R$3*SIN((F116+K$9)*PI()/180)-SQRT(S$3^2-(O$3-P$3-R$3*COS((F116+K$9)*PI()/180))^2))/5)</f>
        <v>-47677</v>
      </c>
      <c r="L116" s="24">
        <f>-TRUNC(U$3*T$3*(Q$3-R$3*SIN((G116+L$9)*PI()/180)-SQRT(S$3^2-(O$3-P$3-R$3*COS((G116+L$9)*PI()/180))^2))/5)</f>
        <v>-24501</v>
      </c>
      <c r="M116" s="25">
        <f>-TRUNC(K$3*J$3*(G$3-H$3*SIN((H116+M$9)*PI()/180)-SQRT(I$3^2-(E$3-F$3-H$3*COS((H116+M$9)*PI()/180))^2))/5)</f>
        <v>-50658</v>
      </c>
      <c r="N116" s="59">
        <f t="shared" si="229"/>
        <v>3.64</v>
      </c>
      <c r="O116" s="60">
        <f t="shared" si="292"/>
        <v>4950</v>
      </c>
      <c r="P116" s="60">
        <f t="shared" si="293"/>
        <v>-15100</v>
      </c>
      <c r="Q116" s="60">
        <f t="shared" si="294"/>
        <v>7199.99999999999</v>
      </c>
      <c r="R116" s="60">
        <f t="shared" si="295"/>
        <v>11650</v>
      </c>
      <c r="T116" s="1">
        <f>RStart30!$T$25</f>
        <v>0.04</v>
      </c>
      <c r="V116" s="1">
        <f t="shared" ref="V116:Y116" si="400">(O116-O115)/$T$25</f>
        <v>239375</v>
      </c>
      <c r="W116" s="1">
        <f t="shared" si="400"/>
        <v>104375</v>
      </c>
      <c r="X116" s="1">
        <f t="shared" si="400"/>
        <v>3750</v>
      </c>
      <c r="Y116" s="1">
        <f t="shared" si="400"/>
        <v>4375</v>
      </c>
      <c r="AA116">
        <f t="shared" ref="AA116:AD116" si="401">V116-V117</f>
        <v>624.999999999942</v>
      </c>
      <c r="AB116">
        <f t="shared" si="401"/>
        <v>5624.99999999994</v>
      </c>
      <c r="AC116">
        <f t="shared" si="401"/>
        <v>625</v>
      </c>
      <c r="AD116">
        <f t="shared" si="401"/>
        <v>625</v>
      </c>
      <c r="AF116">
        <f t="shared" ref="AF116:AI116" si="402">AA116-AA117</f>
        <v>-1875.00000000012</v>
      </c>
      <c r="AG116">
        <f t="shared" si="402"/>
        <v>-1250.00000000004</v>
      </c>
      <c r="AH116">
        <f t="shared" si="402"/>
        <v>1250</v>
      </c>
      <c r="AI116">
        <f t="shared" si="402"/>
        <v>625</v>
      </c>
      <c r="AK116">
        <f t="shared" ref="AK116:AN116" si="403">AF116-AF117</f>
        <v>624.999999999767</v>
      </c>
      <c r="AL116">
        <f t="shared" si="403"/>
        <v>-3125.00000000003</v>
      </c>
      <c r="AM116">
        <f t="shared" si="403"/>
        <v>2500</v>
      </c>
      <c r="AN116">
        <f t="shared" si="403"/>
        <v>625</v>
      </c>
    </row>
    <row r="117" spans="4:40">
      <c r="D117" s="28">
        <f t="shared" si="291"/>
        <v>3.68</v>
      </c>
      <c r="E117" s="32">
        <f>-E260*180/PI()*RStart30!$B$23</f>
        <v>58.6475089345105</v>
      </c>
      <c r="F117" s="32">
        <f>F260*180/PI()*RStart30!$B$23</f>
        <v>26.3661968350196</v>
      </c>
      <c r="G117" s="32">
        <f>G260*180/PI()*RStart30!$B$23</f>
        <v>13.8122717948225</v>
      </c>
      <c r="H117" s="32">
        <f>-H260*180/PI()*RStart30!$B$23</f>
        <v>32.7016760503968</v>
      </c>
      <c r="I117" s="58">
        <f t="shared" si="286"/>
        <v>3.68</v>
      </c>
      <c r="J117" s="24">
        <f>-TRUNC(K$3*J$3*(G$3-H$3*SIN((E117+J$9)*PI()/180)-SQRT(I$3^2-(E$3-F$3-H$3*COS((E117+J$9)*PI()/180))^2))/5)</f>
        <v>-111174</v>
      </c>
      <c r="K117" s="24">
        <f>-TRUNC(U$3*T$3*(Q$3-R$3*SIN((F117+K$9)*PI()/180)-SQRT(S$3^2-(O$3-P$3-R$3*COS((F117+K$9)*PI()/180))^2))/5)</f>
        <v>-48123</v>
      </c>
      <c r="L117" s="24">
        <f>-TRUNC(U$3*T$3*(Q$3-R$3*SIN((G117+L$9)*PI()/180)-SQRT(S$3^2-(O$3-P$3-R$3*COS((G117+L$9)*PI()/180))^2))/5)</f>
        <v>-24208</v>
      </c>
      <c r="M117" s="25">
        <f>-TRUNC(K$3*J$3*(G$3-H$3*SIN((H117+M$9)*PI()/180)-SQRT(I$3^2-(E$3-F$3-H$3*COS((H117+M$9)*PI()/180))^2))/5)</f>
        <v>-50186</v>
      </c>
      <c r="N117" s="59">
        <f t="shared" si="229"/>
        <v>3.68</v>
      </c>
      <c r="O117" s="60">
        <f t="shared" si="292"/>
        <v>14500</v>
      </c>
      <c r="P117" s="60">
        <f t="shared" si="293"/>
        <v>-11150</v>
      </c>
      <c r="Q117" s="60">
        <f t="shared" si="294"/>
        <v>7324.99999999999</v>
      </c>
      <c r="R117" s="60">
        <f t="shared" si="295"/>
        <v>11800</v>
      </c>
      <c r="T117" s="1">
        <f>RStart30!$T$25</f>
        <v>0.04</v>
      </c>
      <c r="V117" s="1">
        <f t="shared" ref="V117:Y117" si="404">(O117-O116)/$T$25</f>
        <v>238750</v>
      </c>
      <c r="W117" s="1">
        <f t="shared" si="404"/>
        <v>98749.9999999999</v>
      </c>
      <c r="X117" s="1">
        <f t="shared" si="404"/>
        <v>3125</v>
      </c>
      <c r="Y117" s="1">
        <f t="shared" si="404"/>
        <v>3750</v>
      </c>
      <c r="AA117">
        <f t="shared" ref="AA117:AD117" si="405">V117-V118</f>
        <v>2500.00000000006</v>
      </c>
      <c r="AB117">
        <f t="shared" si="405"/>
        <v>6874.99999999999</v>
      </c>
      <c r="AC117">
        <f t="shared" si="405"/>
        <v>-625</v>
      </c>
      <c r="AD117">
        <f t="shared" si="405"/>
        <v>0</v>
      </c>
      <c r="AF117">
        <f t="shared" ref="AF117:AI117" si="406">AA117-AA118</f>
        <v>-2499.99999999988</v>
      </c>
      <c r="AG117">
        <f t="shared" si="406"/>
        <v>1874.99999999999</v>
      </c>
      <c r="AH117">
        <f t="shared" si="406"/>
        <v>-1250</v>
      </c>
      <c r="AI117">
        <f t="shared" si="406"/>
        <v>0</v>
      </c>
      <c r="AK117">
        <f t="shared" ref="AK117:AN117" si="407">AF117-AF118</f>
        <v>-2499.99999999983</v>
      </c>
      <c r="AL117">
        <f t="shared" si="407"/>
        <v>3124.99999999999</v>
      </c>
      <c r="AM117">
        <f t="shared" si="407"/>
        <v>-3124.99999999998</v>
      </c>
      <c r="AN117">
        <f t="shared" si="407"/>
        <v>1250</v>
      </c>
    </row>
    <row r="118" spans="4:40">
      <c r="D118" s="28">
        <f t="shared" si="291"/>
        <v>3.72</v>
      </c>
      <c r="E118" s="32">
        <f>-E261*180/PI()*RStart30!$B$23</f>
        <v>58.2538087778124</v>
      </c>
      <c r="F118" s="32">
        <f>F261*180/PI()*RStart30!$B$23</f>
        <v>26.5199474810329</v>
      </c>
      <c r="G118" s="32">
        <f>G261*180/PI()*RStart30!$B$23</f>
        <v>13.6508190490567</v>
      </c>
      <c r="H118" s="32">
        <f>-H261*180/PI()*RStart30!$B$23</f>
        <v>32.4794519631326</v>
      </c>
      <c r="I118" s="58">
        <f t="shared" si="286"/>
        <v>3.72</v>
      </c>
      <c r="J118" s="24">
        <f>-TRUNC(K$3*J$3*(G$3-H$3*SIN((E118+J$9)*PI()/180)-SQRT(I$3^2-(E$3-F$3-H$3*COS((E118+J$9)*PI()/180))^2))/5)</f>
        <v>-110216</v>
      </c>
      <c r="K118" s="24">
        <f>-TRUNC(U$3*T$3*(Q$3-R$3*SIN((F118+K$9)*PI()/180)-SQRT(S$3^2-(O$3-P$3-R$3*COS((F118+K$9)*PI()/180))^2))/5)</f>
        <v>-48422</v>
      </c>
      <c r="L118" s="24">
        <f>-TRUNC(U$3*T$3*(Q$3-R$3*SIN((G118+L$9)*PI()/180)-SQRT(S$3^2-(O$3-P$3-R$3*COS((G118+L$9)*PI()/180))^2))/5)</f>
        <v>-23909</v>
      </c>
      <c r="M118" s="25">
        <f>-TRUNC(K$3*J$3*(G$3-H$3*SIN((H118+M$9)*PI()/180)-SQRT(I$3^2-(E$3-F$3-H$3*COS((H118+M$9)*PI()/180))^2))/5)</f>
        <v>-49708</v>
      </c>
      <c r="N118" s="59">
        <f t="shared" si="229"/>
        <v>3.72</v>
      </c>
      <c r="O118" s="60">
        <f t="shared" si="292"/>
        <v>23950</v>
      </c>
      <c r="P118" s="60">
        <f t="shared" si="293"/>
        <v>-7474.99999999999</v>
      </c>
      <c r="Q118" s="60">
        <f t="shared" si="294"/>
        <v>7474.99999999999</v>
      </c>
      <c r="R118" s="60">
        <f t="shared" si="295"/>
        <v>11950</v>
      </c>
      <c r="T118" s="1">
        <f>RStart30!$T$25</f>
        <v>0.04</v>
      </c>
      <c r="V118" s="1">
        <f t="shared" ref="V118:Y118" si="408">(O118-O117)/$T$25</f>
        <v>236250</v>
      </c>
      <c r="W118" s="1">
        <f t="shared" si="408"/>
        <v>91874.9999999999</v>
      </c>
      <c r="X118" s="1">
        <f t="shared" si="408"/>
        <v>3750</v>
      </c>
      <c r="Y118" s="1">
        <f t="shared" si="408"/>
        <v>3750</v>
      </c>
      <c r="AA118">
        <f t="shared" ref="AA118:AD118" si="409">V118-V119</f>
        <v>4999.99999999994</v>
      </c>
      <c r="AB118">
        <f t="shared" si="409"/>
        <v>5000</v>
      </c>
      <c r="AC118">
        <f t="shared" si="409"/>
        <v>625</v>
      </c>
      <c r="AD118">
        <f t="shared" si="409"/>
        <v>0</v>
      </c>
      <c r="AF118">
        <f t="shared" ref="AF118:AI118" si="410">AA118-AA119</f>
        <v>-5.82076609134674e-11</v>
      </c>
      <c r="AG118">
        <f t="shared" si="410"/>
        <v>-1250</v>
      </c>
      <c r="AH118">
        <f t="shared" si="410"/>
        <v>1874.99999999998</v>
      </c>
      <c r="AI118">
        <f t="shared" si="410"/>
        <v>-1250</v>
      </c>
      <c r="AK118">
        <f t="shared" ref="AK118:AN118" si="411">AF118-AF119</f>
        <v>2499.99999999994</v>
      </c>
      <c r="AL118">
        <f t="shared" si="411"/>
        <v>-1875</v>
      </c>
      <c r="AM118">
        <f t="shared" si="411"/>
        <v>4374.99999999993</v>
      </c>
      <c r="AN118">
        <f t="shared" si="411"/>
        <v>-3125</v>
      </c>
    </row>
    <row r="119" spans="4:40">
      <c r="D119" s="28">
        <f t="shared" si="291"/>
        <v>3.76</v>
      </c>
      <c r="E119" s="32">
        <f>-E262*180/PI()*RStart30!$B$23</f>
        <v>57.7077657324036</v>
      </c>
      <c r="F119" s="32">
        <f>F262*180/PI()*RStart30!$B$23</f>
        <v>26.6023717570459</v>
      </c>
      <c r="G119" s="32">
        <f>G262*180/PI()*RStart30!$B$23</f>
        <v>13.4861079496056</v>
      </c>
      <c r="H119" s="32">
        <f>-H262*180/PI()*RStart30!$B$23</f>
        <v>32.2541362529016</v>
      </c>
      <c r="I119" s="58">
        <f t="shared" si="286"/>
        <v>3.76</v>
      </c>
      <c r="J119" s="24">
        <f>-TRUNC(K$3*J$3*(G$3-H$3*SIN((E119+J$9)*PI()/180)-SQRT(I$3^2-(E$3-F$3-H$3*COS((E119+J$9)*PI()/180))^2))/5)</f>
        <v>-108888</v>
      </c>
      <c r="K119" s="24">
        <f>-TRUNC(U$3*T$3*(Q$3-R$3*SIN((F119+K$9)*PI()/180)-SQRT(S$3^2-(O$3-P$3-R$3*COS((F119+K$9)*PI()/180))^2))/5)</f>
        <v>-48582</v>
      </c>
      <c r="L119" s="24">
        <f>-TRUNC(U$3*T$3*(Q$3-R$3*SIN((G119+L$9)*PI()/180)-SQRT(S$3^2-(O$3-P$3-R$3*COS((G119+L$9)*PI()/180))^2))/5)</f>
        <v>-23605</v>
      </c>
      <c r="M119" s="25">
        <f>-TRUNC(K$3*J$3*(G$3-H$3*SIN((H119+M$9)*PI()/180)-SQRT(I$3^2-(E$3-F$3-H$3*COS((H119+M$9)*PI()/180))^2))/5)</f>
        <v>-49224</v>
      </c>
      <c r="N119" s="59">
        <f t="shared" si="229"/>
        <v>3.76</v>
      </c>
      <c r="O119" s="60">
        <f t="shared" si="292"/>
        <v>33200</v>
      </c>
      <c r="P119" s="60">
        <f t="shared" si="293"/>
        <v>-4000</v>
      </c>
      <c r="Q119" s="60">
        <f t="shared" si="294"/>
        <v>7599.99999999999</v>
      </c>
      <c r="R119" s="60">
        <f t="shared" si="295"/>
        <v>12100</v>
      </c>
      <c r="T119" s="1">
        <f>RStart30!$T$25</f>
        <v>0.04</v>
      </c>
      <c r="V119" s="1">
        <f t="shared" ref="V119:Y119" si="412">(O119-O118)/$T$25</f>
        <v>231250</v>
      </c>
      <c r="W119" s="1">
        <f t="shared" si="412"/>
        <v>86874.9999999999</v>
      </c>
      <c r="X119" s="1">
        <f t="shared" si="412"/>
        <v>3125</v>
      </c>
      <c r="Y119" s="1">
        <f t="shared" si="412"/>
        <v>3750</v>
      </c>
      <c r="AA119">
        <f t="shared" ref="AA119:AD119" si="413">V119-V120</f>
        <v>5000</v>
      </c>
      <c r="AB119">
        <f t="shared" si="413"/>
        <v>6250</v>
      </c>
      <c r="AC119">
        <f t="shared" si="413"/>
        <v>-1249.99999999998</v>
      </c>
      <c r="AD119">
        <f t="shared" si="413"/>
        <v>1250</v>
      </c>
      <c r="AF119">
        <f t="shared" ref="AF119:AI119" si="414">AA119-AA120</f>
        <v>-2500</v>
      </c>
      <c r="AG119">
        <f t="shared" si="414"/>
        <v>625</v>
      </c>
      <c r="AH119">
        <f t="shared" si="414"/>
        <v>-2499.99999999995</v>
      </c>
      <c r="AI119">
        <f t="shared" si="414"/>
        <v>1875</v>
      </c>
      <c r="AK119">
        <f t="shared" ref="AK119:AN119" si="415">AF119-AF120</f>
        <v>0</v>
      </c>
      <c r="AL119">
        <f t="shared" si="415"/>
        <v>1875</v>
      </c>
      <c r="AM119">
        <f t="shared" si="415"/>
        <v>-4374.99999999993</v>
      </c>
      <c r="AN119">
        <f t="shared" si="415"/>
        <v>3125</v>
      </c>
    </row>
    <row r="120" spans="4:40">
      <c r="D120" s="28">
        <f t="shared" si="291"/>
        <v>3.8</v>
      </c>
      <c r="E120" s="32">
        <f>-E263*180/PI()*RStart30!$B$23</f>
        <v>57.0133184247595</v>
      </c>
      <c r="F120" s="32">
        <f>F263*180/PI()*RStart30!$B$23</f>
        <v>26.6183933758711</v>
      </c>
      <c r="G120" s="32">
        <f>G263*180/PI()*RStart30!$B$23</f>
        <v>13.3181162084113</v>
      </c>
      <c r="H120" s="32">
        <f>-H263*180/PI()*RStart30!$B$23</f>
        <v>32.0258887749288</v>
      </c>
      <c r="I120" s="58">
        <f t="shared" si="286"/>
        <v>3.8</v>
      </c>
      <c r="J120" s="24">
        <f>-TRUNC(K$3*J$3*(G$3-H$3*SIN((E120+J$9)*PI()/180)-SQRT(I$3^2-(E$3-F$3-H$3*COS((E120+J$9)*PI()/180))^2))/5)</f>
        <v>-107198</v>
      </c>
      <c r="K120" s="24">
        <f>-TRUNC(U$3*T$3*(Q$3-R$3*SIN((F120+K$9)*PI()/180)-SQRT(S$3^2-(O$3-P$3-R$3*COS((F120+K$9)*PI()/180))^2))/5)</f>
        <v>-48613</v>
      </c>
      <c r="L120" s="24">
        <f>-TRUNC(U$3*T$3*(Q$3-R$3*SIN((G120+L$9)*PI()/180)-SQRT(S$3^2-(O$3-P$3-R$3*COS((G120+L$9)*PI()/180))^2))/5)</f>
        <v>-23294</v>
      </c>
      <c r="M120" s="25">
        <f>-TRUNC(K$3*J$3*(G$3-H$3*SIN((H120+M$9)*PI()/180)-SQRT(I$3^2-(E$3-F$3-H$3*COS((H120+M$9)*PI()/180))^2))/5)</f>
        <v>-48736</v>
      </c>
      <c r="N120" s="59">
        <f t="shared" si="229"/>
        <v>3.8</v>
      </c>
      <c r="O120" s="60">
        <f t="shared" si="292"/>
        <v>42250</v>
      </c>
      <c r="P120" s="60">
        <f t="shared" si="293"/>
        <v>-774.999999999999</v>
      </c>
      <c r="Q120" s="60">
        <f t="shared" si="294"/>
        <v>7774.99999999999</v>
      </c>
      <c r="R120" s="60">
        <f t="shared" si="295"/>
        <v>12200</v>
      </c>
      <c r="T120" s="1">
        <f>RStart30!$T$25</f>
        <v>0.04</v>
      </c>
      <c r="V120" s="1">
        <f t="shared" ref="V120:Y120" si="416">(O120-O119)/$T$25</f>
        <v>226250</v>
      </c>
      <c r="W120" s="1">
        <f t="shared" si="416"/>
        <v>80624.9999999999</v>
      </c>
      <c r="X120" s="1">
        <f t="shared" si="416"/>
        <v>4374.99999999998</v>
      </c>
      <c r="Y120" s="1">
        <f t="shared" si="416"/>
        <v>2500</v>
      </c>
      <c r="AA120">
        <f t="shared" ref="AA120:AD120" si="417">V120-V121</f>
        <v>7500</v>
      </c>
      <c r="AB120">
        <f t="shared" si="417"/>
        <v>5625</v>
      </c>
      <c r="AC120">
        <f t="shared" si="417"/>
        <v>1249.99999999998</v>
      </c>
      <c r="AD120">
        <f t="shared" si="417"/>
        <v>-625</v>
      </c>
      <c r="AF120">
        <f t="shared" ref="AF120:AI120" si="418">AA120-AA121</f>
        <v>-2500</v>
      </c>
      <c r="AG120">
        <f t="shared" si="418"/>
        <v>-1250</v>
      </c>
      <c r="AH120">
        <f t="shared" si="418"/>
        <v>1874.99999999998</v>
      </c>
      <c r="AI120">
        <f t="shared" si="418"/>
        <v>-1250</v>
      </c>
      <c r="AK120">
        <f t="shared" ref="AK120:AN120" si="419">AF120-AF121</f>
        <v>-1875</v>
      </c>
      <c r="AL120">
        <f t="shared" si="419"/>
        <v>-3125.00000000003</v>
      </c>
      <c r="AM120">
        <f t="shared" si="419"/>
        <v>2499.99999999998</v>
      </c>
      <c r="AN120">
        <f t="shared" si="419"/>
        <v>-1875</v>
      </c>
    </row>
    <row r="121" spans="4:40">
      <c r="D121" s="28">
        <f t="shared" si="291"/>
        <v>3.84</v>
      </c>
      <c r="E121" s="32">
        <f>-E264*180/PI()*RStart30!$B$23</f>
        <v>56.1753929741152</v>
      </c>
      <c r="F121" s="32">
        <f>F264*180/PI()*RStart30!$B$23</f>
        <v>26.5728868332465</v>
      </c>
      <c r="G121" s="32">
        <f>G264*180/PI()*RStart30!$B$23</f>
        <v>13.1468245740916</v>
      </c>
      <c r="H121" s="32">
        <f>-H264*180/PI()*RStart30!$B$23</f>
        <v>31.7948709314249</v>
      </c>
      <c r="I121" s="58">
        <f t="shared" si="286"/>
        <v>3.84</v>
      </c>
      <c r="J121" s="24">
        <f>-TRUNC(K$3*J$3*(G$3-H$3*SIN((E121+J$9)*PI()/180)-SQRT(I$3^2-(E$3-F$3-H$3*COS((E121+J$9)*PI()/180))^2))/5)</f>
        <v>-105158</v>
      </c>
      <c r="K121" s="24">
        <f>-TRUNC(U$3*T$3*(Q$3-R$3*SIN((F121+K$9)*PI()/180)-SQRT(S$3^2-(O$3-P$3-R$3*COS((F121+K$9)*PI()/180))^2))/5)</f>
        <v>-48524</v>
      </c>
      <c r="L121" s="24">
        <f>-TRUNC(U$3*T$3*(Q$3-R$3*SIN((G121+L$9)*PI()/180)-SQRT(S$3^2-(O$3-P$3-R$3*COS((G121+L$9)*PI()/180))^2))/5)</f>
        <v>-22978</v>
      </c>
      <c r="M121" s="25">
        <f>-TRUNC(K$3*J$3*(G$3-H$3*SIN((H121+M$9)*PI()/180)-SQRT(I$3^2-(E$3-F$3-H$3*COS((H121+M$9)*PI()/180))^2))/5)</f>
        <v>-48243</v>
      </c>
      <c r="N121" s="59">
        <f t="shared" si="229"/>
        <v>3.84</v>
      </c>
      <c r="O121" s="60">
        <f t="shared" si="292"/>
        <v>51000</v>
      </c>
      <c r="P121" s="60">
        <f t="shared" si="293"/>
        <v>2225</v>
      </c>
      <c r="Q121" s="60">
        <f t="shared" si="294"/>
        <v>7899.99999999999</v>
      </c>
      <c r="R121" s="60">
        <f t="shared" si="295"/>
        <v>12325</v>
      </c>
      <c r="T121" s="1">
        <f>RStart30!$T$25</f>
        <v>0.04</v>
      </c>
      <c r="V121" s="1">
        <f t="shared" ref="V121:Y121" si="420">(O121-O120)/$T$25</f>
        <v>218750</v>
      </c>
      <c r="W121" s="1">
        <f t="shared" si="420"/>
        <v>74999.9999999999</v>
      </c>
      <c r="X121" s="1">
        <f t="shared" si="420"/>
        <v>3125</v>
      </c>
      <c r="Y121" s="1">
        <f t="shared" si="420"/>
        <v>3125</v>
      </c>
      <c r="AA121">
        <f t="shared" ref="AA121:AD121" si="421">V121-V122</f>
        <v>10000</v>
      </c>
      <c r="AB121">
        <f t="shared" si="421"/>
        <v>6875</v>
      </c>
      <c r="AC121">
        <f t="shared" si="421"/>
        <v>-625</v>
      </c>
      <c r="AD121">
        <f t="shared" si="421"/>
        <v>625</v>
      </c>
      <c r="AF121">
        <f t="shared" ref="AF121:AI121" si="422">AA121-AA122</f>
        <v>-625</v>
      </c>
      <c r="AG121">
        <f t="shared" si="422"/>
        <v>1875.00000000003</v>
      </c>
      <c r="AH121">
        <f t="shared" si="422"/>
        <v>-625</v>
      </c>
      <c r="AI121">
        <f t="shared" si="422"/>
        <v>625</v>
      </c>
      <c r="AK121">
        <f t="shared" ref="AK121:AN121" si="423">AF121-AF122</f>
        <v>1250.0000000002</v>
      </c>
      <c r="AL121">
        <f t="shared" si="423"/>
        <v>2500.00000000009</v>
      </c>
      <c r="AM121">
        <f t="shared" si="423"/>
        <v>0</v>
      </c>
      <c r="AN121">
        <f t="shared" si="423"/>
        <v>1250</v>
      </c>
    </row>
    <row r="122" spans="4:40">
      <c r="D122" s="28">
        <f t="shared" si="291"/>
        <v>3.88</v>
      </c>
      <c r="E122" s="32">
        <f>-E265*180/PI()*RStart30!$B$23</f>
        <v>55.1998349823756</v>
      </c>
      <c r="F122" s="32">
        <f>F265*180/PI()*RStart30!$B$23</f>
        <v>26.4706707615247</v>
      </c>
      <c r="G122" s="32">
        <f>G265*180/PI()*RStart30!$B$23</f>
        <v>12.9722164308706</v>
      </c>
      <c r="H122" s="32">
        <f>-H265*180/PI()*RStart30!$B$23</f>
        <v>31.5612450986291</v>
      </c>
      <c r="I122" s="58">
        <f t="shared" si="286"/>
        <v>3.88</v>
      </c>
      <c r="J122" s="24">
        <f>-TRUNC(K$3*J$3*(G$3-H$3*SIN((E122+J$9)*PI()/180)-SQRT(I$3^2-(E$3-F$3-H$3*COS((E122+J$9)*PI()/180))^2))/5)</f>
        <v>-102784</v>
      </c>
      <c r="K122" s="24">
        <f>-TRUNC(U$3*T$3*(Q$3-R$3*SIN((F122+K$9)*PI()/180)-SQRT(S$3^2-(O$3-P$3-R$3*COS((F122+K$9)*PI()/180))^2))/5)</f>
        <v>-48326</v>
      </c>
      <c r="L122" s="24">
        <f>-TRUNC(U$3*T$3*(Q$3-R$3*SIN((G122+L$9)*PI()/180)-SQRT(S$3^2-(O$3-P$3-R$3*COS((G122+L$9)*PI()/180))^2))/5)</f>
        <v>-22656</v>
      </c>
      <c r="M122" s="25">
        <f>-TRUNC(K$3*J$3*(G$3-H$3*SIN((H122+M$9)*PI()/180)-SQRT(I$3^2-(E$3-F$3-H$3*COS((H122+M$9)*PI()/180))^2))/5)</f>
        <v>-47746</v>
      </c>
      <c r="N122" s="59">
        <f t="shared" si="229"/>
        <v>3.88</v>
      </c>
      <c r="O122" s="60">
        <f t="shared" si="292"/>
        <v>59349.9999999999</v>
      </c>
      <c r="P122" s="60">
        <f t="shared" si="293"/>
        <v>4950</v>
      </c>
      <c r="Q122" s="60">
        <f t="shared" si="294"/>
        <v>8049.99999999999</v>
      </c>
      <c r="R122" s="60">
        <f t="shared" si="295"/>
        <v>12425</v>
      </c>
      <c r="T122" s="1">
        <f>RStart30!$T$25</f>
        <v>0.04</v>
      </c>
      <c r="V122" s="1">
        <f t="shared" ref="V122:Y122" si="424">(O122-O121)/$T$25</f>
        <v>208750</v>
      </c>
      <c r="W122" s="1">
        <f t="shared" si="424"/>
        <v>68124.9999999999</v>
      </c>
      <c r="X122" s="1">
        <f t="shared" si="424"/>
        <v>3750</v>
      </c>
      <c r="Y122" s="1">
        <f t="shared" si="424"/>
        <v>2500</v>
      </c>
      <c r="AA122">
        <f t="shared" ref="AA122:AD122" si="425">V122-V123</f>
        <v>10625</v>
      </c>
      <c r="AB122">
        <f t="shared" si="425"/>
        <v>4999.99999999997</v>
      </c>
      <c r="AC122">
        <f t="shared" si="425"/>
        <v>0</v>
      </c>
      <c r="AD122">
        <f t="shared" si="425"/>
        <v>0</v>
      </c>
      <c r="AF122">
        <f t="shared" ref="AF122:AI122" si="426">AA122-AA123</f>
        <v>-1875.0000000002</v>
      </c>
      <c r="AG122">
        <f t="shared" si="426"/>
        <v>-625.000000000058</v>
      </c>
      <c r="AH122">
        <f t="shared" si="426"/>
        <v>-625</v>
      </c>
      <c r="AI122">
        <f t="shared" si="426"/>
        <v>-625</v>
      </c>
      <c r="AK122">
        <f t="shared" ref="AK122:AN122" si="427">AF122-AF123</f>
        <v>-7.8580342233181e-10</v>
      </c>
      <c r="AL122">
        <f t="shared" si="427"/>
        <v>-625.000000000116</v>
      </c>
      <c r="AM122">
        <f t="shared" si="427"/>
        <v>-1875</v>
      </c>
      <c r="AN122">
        <f t="shared" si="427"/>
        <v>-1250</v>
      </c>
    </row>
    <row r="123" spans="4:40">
      <c r="D123" s="28">
        <f t="shared" si="291"/>
        <v>3.92</v>
      </c>
      <c r="E123" s="32">
        <f>-E266*180/PI()*RStart30!$B$23</f>
        <v>54.0933415813206</v>
      </c>
      <c r="F123" s="32">
        <f>F266*180/PI()*RStart30!$B$23</f>
        <v>26.3165012260674</v>
      </c>
      <c r="G123" s="32">
        <f>G266*180/PI()*RStart30!$B$23</f>
        <v>12.7942784861275</v>
      </c>
      <c r="H123" s="32">
        <f>-H266*180/PI()*RStart30!$B$23</f>
        <v>31.3251741684426</v>
      </c>
      <c r="I123" s="58">
        <f t="shared" si="286"/>
        <v>3.92</v>
      </c>
      <c r="J123" s="24">
        <f>-TRUNC(K$3*J$3*(G$3-H$3*SIN((E123+J$9)*PI()/180)-SQRT(I$3^2-(E$3-F$3-H$3*COS((E123+J$9)*PI()/180))^2))/5)</f>
        <v>-100093</v>
      </c>
      <c r="K123" s="24">
        <f>-TRUNC(U$3*T$3*(Q$3-R$3*SIN((F123+K$9)*PI()/180)-SQRT(S$3^2-(O$3-P$3-R$3*COS((F123+K$9)*PI()/180))^2))/5)</f>
        <v>-48027</v>
      </c>
      <c r="L123" s="24">
        <f>-TRUNC(U$3*T$3*(Q$3-R$3*SIN((G123+L$9)*PI()/180)-SQRT(S$3^2-(O$3-P$3-R$3*COS((G123+L$9)*PI()/180))^2))/5)</f>
        <v>-22328</v>
      </c>
      <c r="M123" s="25">
        <f>-TRUNC(K$3*J$3*(G$3-H$3*SIN((H123+M$9)*PI()/180)-SQRT(I$3^2-(E$3-F$3-H$3*COS((H123+M$9)*PI()/180))^2))/5)</f>
        <v>-47245</v>
      </c>
      <c r="N123" s="59">
        <f t="shared" si="229"/>
        <v>3.92</v>
      </c>
      <c r="O123" s="60">
        <f t="shared" si="292"/>
        <v>67274.9999999999</v>
      </c>
      <c r="P123" s="60">
        <f t="shared" si="293"/>
        <v>7474.99999999999</v>
      </c>
      <c r="Q123" s="60">
        <f t="shared" si="294"/>
        <v>8199.99999999999</v>
      </c>
      <c r="R123" s="60">
        <f t="shared" si="295"/>
        <v>12525</v>
      </c>
      <c r="T123" s="1">
        <f>RStart30!$T$25</f>
        <v>0.04</v>
      </c>
      <c r="V123" s="1">
        <f t="shared" ref="V123:Y123" si="428">(O123-O122)/$T$25</f>
        <v>198125</v>
      </c>
      <c r="W123" s="1">
        <f t="shared" si="428"/>
        <v>63125</v>
      </c>
      <c r="X123" s="1">
        <f t="shared" si="428"/>
        <v>3750</v>
      </c>
      <c r="Y123" s="1">
        <f t="shared" si="428"/>
        <v>2500</v>
      </c>
      <c r="AA123">
        <f t="shared" ref="AA123:AD123" si="429">V123-V124</f>
        <v>12500.0000000002</v>
      </c>
      <c r="AB123">
        <f t="shared" si="429"/>
        <v>5625.00000000003</v>
      </c>
      <c r="AC123">
        <f t="shared" si="429"/>
        <v>625</v>
      </c>
      <c r="AD123">
        <f t="shared" si="429"/>
        <v>625</v>
      </c>
      <c r="AF123">
        <f t="shared" ref="AF123:AI123" si="430">AA123-AA124</f>
        <v>-1874.99999999942</v>
      </c>
      <c r="AG123">
        <f t="shared" si="430"/>
        <v>5.82076609134674e-11</v>
      </c>
      <c r="AH123">
        <f t="shared" si="430"/>
        <v>1250</v>
      </c>
      <c r="AI123">
        <f t="shared" si="430"/>
        <v>625</v>
      </c>
      <c r="AK123">
        <f t="shared" ref="AK123:AN123" si="431">AF123-AF124</f>
        <v>-624.99999999904</v>
      </c>
      <c r="AL123">
        <f t="shared" si="431"/>
        <v>625.000000000087</v>
      </c>
      <c r="AM123">
        <f t="shared" si="431"/>
        <v>1875</v>
      </c>
      <c r="AN123">
        <f t="shared" si="431"/>
        <v>625</v>
      </c>
    </row>
    <row r="124" spans="4:40">
      <c r="D124" s="28">
        <f t="shared" si="291"/>
        <v>3.96</v>
      </c>
      <c r="E124" s="32">
        <f>-E267*180/PI()*RStart30!$B$23</f>
        <v>52.8633938808812</v>
      </c>
      <c r="F124" s="32">
        <f>F267*180/PI()*RStart30!$B$23</f>
        <v>26.1150655373007</v>
      </c>
      <c r="G124" s="32">
        <f>G267*180/PI()*RStart30!$B$23</f>
        <v>12.6130001974387</v>
      </c>
      <c r="H124" s="32">
        <f>-H267*180/PI()*RStart30!$B$23</f>
        <v>31.0868214911328</v>
      </c>
      <c r="I124" s="58">
        <f t="shared" si="286"/>
        <v>3.96</v>
      </c>
      <c r="J124" s="24">
        <f>-TRUNC(K$3*J$3*(G$3-H$3*SIN((E124+J$9)*PI()/180)-SQRT(I$3^2-(E$3-F$3-H$3*COS((E124+J$9)*PI()/180))^2))/5)</f>
        <v>-97105</v>
      </c>
      <c r="K124" s="24">
        <f>-TRUNC(U$3*T$3*(Q$3-R$3*SIN((F124+K$9)*PI()/180)-SQRT(S$3^2-(O$3-P$3-R$3*COS((F124+K$9)*PI()/180))^2))/5)</f>
        <v>-47636</v>
      </c>
      <c r="L124" s="24">
        <f>-TRUNC(U$3*T$3*(Q$3-R$3*SIN((G124+L$9)*PI()/180)-SQRT(S$3^2-(O$3-P$3-R$3*COS((G124+L$9)*PI()/180))^2))/5)</f>
        <v>-21995</v>
      </c>
      <c r="M124" s="25">
        <f>-TRUNC(K$3*J$3*(G$3-H$3*SIN((H124+M$9)*PI()/180)-SQRT(I$3^2-(E$3-F$3-H$3*COS((H124+M$9)*PI()/180))^2))/5)</f>
        <v>-46741</v>
      </c>
      <c r="N124" s="59">
        <f t="shared" si="229"/>
        <v>3.96</v>
      </c>
      <c r="O124" s="60">
        <f t="shared" si="292"/>
        <v>74699.9999999999</v>
      </c>
      <c r="P124" s="60">
        <f t="shared" si="293"/>
        <v>9774.99999999999</v>
      </c>
      <c r="Q124" s="60">
        <f t="shared" si="294"/>
        <v>8324.99999999999</v>
      </c>
      <c r="R124" s="60">
        <f t="shared" si="295"/>
        <v>12600</v>
      </c>
      <c r="T124" s="1">
        <f>RStart30!$T$25</f>
        <v>0.04</v>
      </c>
      <c r="V124" s="1">
        <f t="shared" ref="V124:Y124" si="432">(O124-O123)/$T$25</f>
        <v>185625</v>
      </c>
      <c r="W124" s="1">
        <f t="shared" si="432"/>
        <v>57499.9999999999</v>
      </c>
      <c r="X124" s="1">
        <f t="shared" si="432"/>
        <v>3125</v>
      </c>
      <c r="Y124" s="1">
        <f t="shared" si="432"/>
        <v>1875</v>
      </c>
      <c r="AA124">
        <f t="shared" ref="AA124:AD124" si="433">V124-V125</f>
        <v>14374.9999999996</v>
      </c>
      <c r="AB124">
        <f t="shared" si="433"/>
        <v>5624.99999999997</v>
      </c>
      <c r="AC124">
        <f t="shared" si="433"/>
        <v>-625</v>
      </c>
      <c r="AD124">
        <f t="shared" si="433"/>
        <v>0</v>
      </c>
      <c r="AF124">
        <f t="shared" ref="AF124:AI124" si="434">AA124-AA125</f>
        <v>-1250.00000000038</v>
      </c>
      <c r="AG124">
        <f t="shared" si="434"/>
        <v>-625.000000000029</v>
      </c>
      <c r="AH124">
        <f t="shared" si="434"/>
        <v>-625</v>
      </c>
      <c r="AI124">
        <f t="shared" si="434"/>
        <v>0</v>
      </c>
      <c r="AK124">
        <f t="shared" ref="AK124:AN124" si="435">AF124-AF125</f>
        <v>0</v>
      </c>
      <c r="AL124">
        <f t="shared" si="435"/>
        <v>-1875.00000000007</v>
      </c>
      <c r="AM124">
        <f t="shared" si="435"/>
        <v>-625</v>
      </c>
      <c r="AN124">
        <f t="shared" si="435"/>
        <v>625</v>
      </c>
    </row>
    <row r="125" spans="4:40">
      <c r="D125" s="28">
        <f t="shared" si="291"/>
        <v>4</v>
      </c>
      <c r="E125" s="32">
        <f>-E268*180/PI()*RStart30!$B$23</f>
        <v>51.5181887871619</v>
      </c>
      <c r="F125" s="32">
        <f>F268*180/PI()*RStart30!$B$23</f>
        <v>25.8709752606305</v>
      </c>
      <c r="G125" s="32">
        <f>G268*180/PI()*RStart30!$B$23</f>
        <v>12.4283744028319</v>
      </c>
      <c r="H125" s="32">
        <f>-H268*180/PI()*RStart30!$B$23</f>
        <v>30.8463502450797</v>
      </c>
      <c r="I125" s="58">
        <f t="shared" si="286"/>
        <v>4</v>
      </c>
      <c r="J125" s="24">
        <f>-TRUNC(K$3*J$3*(G$3-H$3*SIN((E125+J$9)*PI()/180)-SQRT(I$3^2-(E$3-F$3-H$3*COS((E125+J$9)*PI()/180))^2))/5)</f>
        <v>-93843</v>
      </c>
      <c r="K125" s="24">
        <f>-TRUNC(U$3*T$3*(Q$3-R$3*SIN((F125+K$9)*PI()/180)-SQRT(S$3^2-(O$3-P$3-R$3*COS((F125+K$9)*PI()/180))^2))/5)</f>
        <v>-47162</v>
      </c>
      <c r="L125" s="24">
        <f>-TRUNC(U$3*T$3*(Q$3-R$3*SIN((G125+L$9)*PI()/180)-SQRT(S$3^2-(O$3-P$3-R$3*COS((G125+L$9)*PI()/180))^2))/5)</f>
        <v>-21656</v>
      </c>
      <c r="M125" s="25">
        <f>-TRUNC(K$3*J$3*(G$3-H$3*SIN((H125+M$9)*PI()/180)-SQRT(I$3^2-(E$3-F$3-H$3*COS((H125+M$9)*PI()/180))^2))/5)</f>
        <v>-46234</v>
      </c>
      <c r="N125" s="59">
        <f t="shared" si="229"/>
        <v>4</v>
      </c>
      <c r="O125" s="60">
        <f t="shared" si="292"/>
        <v>81549.9999999999</v>
      </c>
      <c r="P125" s="60">
        <f t="shared" si="293"/>
        <v>11850</v>
      </c>
      <c r="Q125" s="60">
        <f t="shared" si="294"/>
        <v>8474.99999999999</v>
      </c>
      <c r="R125" s="60">
        <f t="shared" si="295"/>
        <v>12675</v>
      </c>
      <c r="T125" s="1">
        <f>RStart30!$T$25</f>
        <v>0.04</v>
      </c>
      <c r="V125" s="1">
        <f t="shared" ref="V125:Y125" si="436">(O125-O124)/$T$25</f>
        <v>171250</v>
      </c>
      <c r="W125" s="1">
        <f t="shared" si="436"/>
        <v>51875</v>
      </c>
      <c r="X125" s="1">
        <f t="shared" si="436"/>
        <v>3750</v>
      </c>
      <c r="Y125" s="1">
        <f t="shared" si="436"/>
        <v>1875</v>
      </c>
      <c r="AA125">
        <f t="shared" ref="AA125:AD125" si="437">V125-V126</f>
        <v>15625</v>
      </c>
      <c r="AB125">
        <f t="shared" si="437"/>
        <v>6250</v>
      </c>
      <c r="AC125">
        <f t="shared" si="437"/>
        <v>0</v>
      </c>
      <c r="AD125">
        <f t="shared" si="437"/>
        <v>0</v>
      </c>
      <c r="AF125">
        <f t="shared" ref="AF125:AI125" si="438">AA125-AA126</f>
        <v>-1250.00000000038</v>
      </c>
      <c r="AG125">
        <f t="shared" si="438"/>
        <v>1250.00000000004</v>
      </c>
      <c r="AH125">
        <f t="shared" si="438"/>
        <v>0</v>
      </c>
      <c r="AI125">
        <f t="shared" si="438"/>
        <v>-625</v>
      </c>
      <c r="AK125">
        <f t="shared" ref="AK125:AN125" si="439">AF125-AF126</f>
        <v>2499.99999999886</v>
      </c>
      <c r="AL125">
        <f t="shared" si="439"/>
        <v>1250.00000000013</v>
      </c>
      <c r="AM125">
        <f t="shared" si="439"/>
        <v>625</v>
      </c>
      <c r="AN125">
        <f t="shared" si="439"/>
        <v>-625</v>
      </c>
    </row>
    <row r="126" spans="4:40">
      <c r="D126" s="28">
        <f t="shared" si="291"/>
        <v>4.04</v>
      </c>
      <c r="E126" s="32">
        <f>-E269*180/PI()*RStart30!$B$23</f>
        <v>50.0665713934209</v>
      </c>
      <c r="F126" s="32">
        <f>F269*180/PI()*RStart30!$B$23</f>
        <v>25.5887596274271</v>
      </c>
      <c r="G126" s="32">
        <f>G269*180/PI()*RStart30!$B$23</f>
        <v>12.2403970916024</v>
      </c>
      <c r="H126" s="32">
        <f>-H269*180/PI()*RStart30!$B$23</f>
        <v>30.6039232075929</v>
      </c>
      <c r="I126" s="58">
        <f t="shared" si="286"/>
        <v>4.04</v>
      </c>
      <c r="J126" s="24">
        <f>-TRUNC(K$3*J$3*(G$3-H$3*SIN((E126+J$9)*PI()/180)-SQRT(I$3^2-(E$3-F$3-H$3*COS((E126+J$9)*PI()/180))^2))/5)</f>
        <v>-90332</v>
      </c>
      <c r="K126" s="24">
        <f>-TRUNC(U$3*T$3*(Q$3-R$3*SIN((F126+K$9)*PI()/180)-SQRT(S$3^2-(O$3-P$3-R$3*COS((F126+K$9)*PI()/180))^2))/5)</f>
        <v>-46615</v>
      </c>
      <c r="L126" s="24">
        <f>-TRUNC(U$3*T$3*(Q$3-R$3*SIN((G126+L$9)*PI()/180)-SQRT(S$3^2-(O$3-P$3-R$3*COS((G126+L$9)*PI()/180))^2))/5)</f>
        <v>-21311</v>
      </c>
      <c r="M126" s="25">
        <f>-TRUNC(K$3*J$3*(G$3-H$3*SIN((H126+M$9)*PI()/180)-SQRT(I$3^2-(E$3-F$3-H$3*COS((H126+M$9)*PI()/180))^2))/5)</f>
        <v>-45724</v>
      </c>
      <c r="N126" s="59">
        <f t="shared" si="229"/>
        <v>4.04</v>
      </c>
      <c r="O126" s="60">
        <f t="shared" si="292"/>
        <v>87774.9999999999</v>
      </c>
      <c r="P126" s="60">
        <f t="shared" si="293"/>
        <v>13675</v>
      </c>
      <c r="Q126" s="60">
        <f t="shared" si="294"/>
        <v>8624.99999999999</v>
      </c>
      <c r="R126" s="60">
        <f t="shared" si="295"/>
        <v>12750</v>
      </c>
      <c r="T126" s="1">
        <f>RStart30!$T$25</f>
        <v>0.04</v>
      </c>
      <c r="V126" s="1">
        <f t="shared" ref="V126:Y126" si="440">(O126-O125)/$T$25</f>
        <v>155625</v>
      </c>
      <c r="W126" s="1">
        <f t="shared" si="440"/>
        <v>45625</v>
      </c>
      <c r="X126" s="1">
        <f t="shared" si="440"/>
        <v>3750</v>
      </c>
      <c r="Y126" s="1">
        <f t="shared" si="440"/>
        <v>1875</v>
      </c>
      <c r="AA126">
        <f t="shared" ref="AA126:AD126" si="441">V126-V127</f>
        <v>16875.0000000004</v>
      </c>
      <c r="AB126">
        <f t="shared" si="441"/>
        <v>4999.99999999996</v>
      </c>
      <c r="AC126">
        <f t="shared" si="441"/>
        <v>0</v>
      </c>
      <c r="AD126">
        <f t="shared" si="441"/>
        <v>625</v>
      </c>
      <c r="AF126">
        <f t="shared" ref="AF126:AI126" si="442">AA126-AA127</f>
        <v>-3749.99999999924</v>
      </c>
      <c r="AG126">
        <f t="shared" si="442"/>
        <v>-8.73114913702011e-11</v>
      </c>
      <c r="AH126">
        <f t="shared" si="442"/>
        <v>-625</v>
      </c>
      <c r="AI126">
        <f t="shared" si="442"/>
        <v>0</v>
      </c>
      <c r="AK126">
        <f t="shared" ref="AK126:AN126" si="443">AF126-AF127</f>
        <v>-5624.99999999886</v>
      </c>
      <c r="AL126">
        <f t="shared" si="443"/>
        <v>1249.99999999983</v>
      </c>
      <c r="AM126">
        <f t="shared" si="443"/>
        <v>-1875</v>
      </c>
      <c r="AN126">
        <f t="shared" si="443"/>
        <v>-1250</v>
      </c>
    </row>
    <row r="127" spans="4:40">
      <c r="D127" s="28">
        <f t="shared" si="291"/>
        <v>4.08</v>
      </c>
      <c r="E127" s="32">
        <f>-E270*180/PI()*RStart30!$B$23</f>
        <v>48.517966855388</v>
      </c>
      <c r="F127" s="32">
        <f>F270*180/PI()*RStart30!$B$23</f>
        <v>25.2728593470817</v>
      </c>
      <c r="G127" s="32">
        <f>G270*180/PI()*RStart30!$B$23</f>
        <v>12.0490674616094</v>
      </c>
      <c r="H127" s="32">
        <f>-H270*180/PI()*RStart30!$B$23</f>
        <v>30.3597023538411</v>
      </c>
      <c r="I127" s="58">
        <f t="shared" si="286"/>
        <v>4.08</v>
      </c>
      <c r="J127" s="24">
        <f>-TRUNC(K$3*J$3*(G$3-H$3*SIN((E127+J$9)*PI()/180)-SQRT(I$3^2-(E$3-F$3-H$3*COS((E127+J$9)*PI()/180))^2))/5)</f>
        <v>-86599</v>
      </c>
      <c r="K127" s="24">
        <f>-TRUNC(U$3*T$3*(Q$3-R$3*SIN((F127+K$9)*PI()/180)-SQRT(S$3^2-(O$3-P$3-R$3*COS((F127+K$9)*PI()/180))^2))/5)</f>
        <v>-46003</v>
      </c>
      <c r="L127" s="24">
        <f>-TRUNC(U$3*T$3*(Q$3-R$3*SIN((G127+L$9)*PI()/180)-SQRT(S$3^2-(O$3-P$3-R$3*COS((G127+L$9)*PI()/180))^2))/5)</f>
        <v>-20960</v>
      </c>
      <c r="M127" s="25">
        <f>-TRUNC(K$3*J$3*(G$3-H$3*SIN((H127+M$9)*PI()/180)-SQRT(I$3^2-(E$3-F$3-H$3*COS((H127+M$9)*PI()/180))^2))/5)</f>
        <v>-45212</v>
      </c>
      <c r="N127" s="59">
        <f t="shared" si="229"/>
        <v>4.08</v>
      </c>
      <c r="O127" s="60">
        <f t="shared" si="292"/>
        <v>93324.9999999999</v>
      </c>
      <c r="P127" s="60">
        <f t="shared" si="293"/>
        <v>15300</v>
      </c>
      <c r="Q127" s="60">
        <f t="shared" si="294"/>
        <v>8774.99999999999</v>
      </c>
      <c r="R127" s="60">
        <f t="shared" si="295"/>
        <v>12800</v>
      </c>
      <c r="T127" s="1">
        <f>RStart30!$T$25</f>
        <v>0.04</v>
      </c>
      <c r="V127" s="1">
        <f t="shared" ref="V127:Y127" si="444">(O127-O126)/$T$25</f>
        <v>138750</v>
      </c>
      <c r="W127" s="1">
        <f t="shared" si="444"/>
        <v>40625</v>
      </c>
      <c r="X127" s="1">
        <f t="shared" si="444"/>
        <v>3750</v>
      </c>
      <c r="Y127" s="1">
        <f t="shared" si="444"/>
        <v>1250</v>
      </c>
      <c r="AA127">
        <f t="shared" ref="AA127:AD127" si="445">V127-V128</f>
        <v>20624.9999999996</v>
      </c>
      <c r="AB127">
        <f t="shared" si="445"/>
        <v>5000.00000000004</v>
      </c>
      <c r="AC127">
        <f t="shared" si="445"/>
        <v>625</v>
      </c>
      <c r="AD127">
        <f t="shared" si="445"/>
        <v>625</v>
      </c>
      <c r="AF127">
        <f t="shared" ref="AF127:AI127" si="446">AA127-AA128</f>
        <v>1874.99999999962</v>
      </c>
      <c r="AG127">
        <f t="shared" si="446"/>
        <v>-1249.99999999991</v>
      </c>
      <c r="AH127">
        <f t="shared" si="446"/>
        <v>1250</v>
      </c>
      <c r="AI127">
        <f t="shared" si="446"/>
        <v>1250</v>
      </c>
      <c r="AK127">
        <f t="shared" ref="AK127:AN127" si="447">AF127-AF128</f>
        <v>6249.99999999962</v>
      </c>
      <c r="AL127">
        <f t="shared" si="447"/>
        <v>-3749.99999999978</v>
      </c>
      <c r="AM127">
        <f t="shared" si="447"/>
        <v>1875</v>
      </c>
      <c r="AN127">
        <f t="shared" si="447"/>
        <v>2500</v>
      </c>
    </row>
    <row r="128" spans="4:40">
      <c r="D128" s="28">
        <f t="shared" si="291"/>
        <v>4.12</v>
      </c>
      <c r="E128" s="32">
        <f>-E271*180/PI()*RStart30!$B$23</f>
        <v>46.8823128968366</v>
      </c>
      <c r="F128" s="32">
        <f>F271*180/PI()*RStart30!$B$23</f>
        <v>24.9276195023295</v>
      </c>
      <c r="G128" s="32">
        <f>G271*180/PI()*RStart30!$B$23</f>
        <v>11.8543882630503</v>
      </c>
      <c r="H128" s="32">
        <f>-H271*180/PI()*RStart30!$B$23</f>
        <v>30.1138485130774</v>
      </c>
      <c r="I128" s="58">
        <f t="shared" si="286"/>
        <v>4.12</v>
      </c>
      <c r="J128" s="24">
        <f>-TRUNC(K$3*J$3*(G$3-H$3*SIN((E128+J$9)*PI()/180)-SQRT(I$3^2-(E$3-F$3-H$3*COS((E128+J$9)*PI()/180))^2))/5)</f>
        <v>-82677</v>
      </c>
      <c r="K128" s="24">
        <f>-TRUNC(U$3*T$3*(Q$3-R$3*SIN((F128+K$9)*PI()/180)-SQRT(S$3^2-(O$3-P$3-R$3*COS((F128+K$9)*PI()/180))^2))/5)</f>
        <v>-45334</v>
      </c>
      <c r="L128" s="24">
        <f>-TRUNC(U$3*T$3*(Q$3-R$3*SIN((G128+L$9)*PI()/180)-SQRT(S$3^2-(O$3-P$3-R$3*COS((G128+L$9)*PI()/180))^2))/5)</f>
        <v>-20604</v>
      </c>
      <c r="M128" s="25">
        <f>-TRUNC(K$3*J$3*(G$3-H$3*SIN((H128+M$9)*PI()/180)-SQRT(I$3^2-(E$3-F$3-H$3*COS((H128+M$9)*PI()/180))^2))/5)</f>
        <v>-44699</v>
      </c>
      <c r="N128" s="59">
        <f t="shared" si="229"/>
        <v>4.12</v>
      </c>
      <c r="O128" s="60">
        <f t="shared" si="292"/>
        <v>98049.9999999999</v>
      </c>
      <c r="P128" s="60">
        <f t="shared" si="293"/>
        <v>16725</v>
      </c>
      <c r="Q128" s="60">
        <f t="shared" si="294"/>
        <v>8899.99999999999</v>
      </c>
      <c r="R128" s="60">
        <f t="shared" si="295"/>
        <v>12825</v>
      </c>
      <c r="T128" s="1">
        <f>RStart30!$T$25</f>
        <v>0.04</v>
      </c>
      <c r="V128" s="1">
        <f t="shared" ref="V128:Y128" si="448">(O128-O127)/$T$25</f>
        <v>118125</v>
      </c>
      <c r="W128" s="1">
        <f t="shared" si="448"/>
        <v>35625</v>
      </c>
      <c r="X128" s="1">
        <f t="shared" si="448"/>
        <v>3125</v>
      </c>
      <c r="Y128" s="1">
        <f t="shared" si="448"/>
        <v>625</v>
      </c>
      <c r="AA128">
        <f t="shared" ref="AA128:AD128" si="449">V128-V129</f>
        <v>18750</v>
      </c>
      <c r="AB128">
        <f t="shared" si="449"/>
        <v>6249.99999999996</v>
      </c>
      <c r="AC128">
        <f t="shared" si="449"/>
        <v>-625</v>
      </c>
      <c r="AD128">
        <f t="shared" si="449"/>
        <v>-625</v>
      </c>
      <c r="AF128">
        <f t="shared" ref="AF128:AI128" si="450">AA128-AA129</f>
        <v>-4375</v>
      </c>
      <c r="AG128">
        <f t="shared" si="450"/>
        <v>2499.99999999987</v>
      </c>
      <c r="AH128">
        <f t="shared" si="450"/>
        <v>-625</v>
      </c>
      <c r="AI128">
        <f t="shared" si="450"/>
        <v>-1250</v>
      </c>
      <c r="AK128">
        <f t="shared" ref="AK128:AN128" si="451">AF128-AF129</f>
        <v>-6874.99999999964</v>
      </c>
      <c r="AL128">
        <f t="shared" si="451"/>
        <v>4999.99999999968</v>
      </c>
      <c r="AM128">
        <f t="shared" si="451"/>
        <v>4.54747350886464e-11</v>
      </c>
      <c r="AN128">
        <f t="shared" si="451"/>
        <v>-1250</v>
      </c>
    </row>
    <row r="129" spans="4:40">
      <c r="D129" s="28">
        <f t="shared" si="291"/>
        <v>4.16</v>
      </c>
      <c r="E129" s="32">
        <f>-E272*180/PI()*RStart30!$B$23</f>
        <v>45.1699916276062</v>
      </c>
      <c r="F129" s="32">
        <f>F272*180/PI()*RStart30!$B$23</f>
        <v>24.5572833613054</v>
      </c>
      <c r="G129" s="32">
        <f>G272*180/PI()*RStart30!$B$23</f>
        <v>11.656365511982</v>
      </c>
      <c r="H129" s="32">
        <f>-H272*180/PI()*RStart30!$B$23</f>
        <v>29.8665209102731</v>
      </c>
      <c r="I129" s="58">
        <f t="shared" si="286"/>
        <v>4.16</v>
      </c>
      <c r="J129" s="24">
        <f>-TRUNC(K$3*J$3*(G$3-H$3*SIN((E129+J$9)*PI()/180)-SQRT(I$3^2-(E$3-F$3-H$3*COS((E129+J$9)*PI()/180))^2))/5)</f>
        <v>-78596</v>
      </c>
      <c r="K129" s="24">
        <f>-TRUNC(U$3*T$3*(Q$3-R$3*SIN((F129+K$9)*PI()/180)-SQRT(S$3^2-(O$3-P$3-R$3*COS((F129+K$9)*PI()/180))^2))/5)</f>
        <v>-44618</v>
      </c>
      <c r="L129" s="24">
        <f>-TRUNC(U$3*T$3*(Q$3-R$3*SIN((G129+L$9)*PI()/180)-SQRT(S$3^2-(O$3-P$3-R$3*COS((G129+L$9)*PI()/180))^2))/5)</f>
        <v>-20242</v>
      </c>
      <c r="M129" s="25">
        <f>-TRUNC(K$3*J$3*(G$3-H$3*SIN((H129+M$9)*PI()/180)-SQRT(I$3^2-(E$3-F$3-H$3*COS((H129+M$9)*PI()/180))^2))/5)</f>
        <v>-44184</v>
      </c>
      <c r="N129" s="59">
        <f t="shared" si="229"/>
        <v>4.16</v>
      </c>
      <c r="O129" s="60">
        <f t="shared" si="292"/>
        <v>102025</v>
      </c>
      <c r="P129" s="60">
        <f t="shared" si="293"/>
        <v>17900</v>
      </c>
      <c r="Q129" s="60">
        <f t="shared" si="294"/>
        <v>9049.99999999999</v>
      </c>
      <c r="R129" s="60">
        <f t="shared" si="295"/>
        <v>12875</v>
      </c>
      <c r="T129" s="1">
        <f>RStart30!$T$25</f>
        <v>0.04</v>
      </c>
      <c r="V129" s="1">
        <f t="shared" ref="V129:Y129" si="452">(O129-O128)/$T$25</f>
        <v>99375</v>
      </c>
      <c r="W129" s="1">
        <f t="shared" si="452"/>
        <v>29375</v>
      </c>
      <c r="X129" s="1">
        <f t="shared" si="452"/>
        <v>3750</v>
      </c>
      <c r="Y129" s="1">
        <f t="shared" si="452"/>
        <v>1250</v>
      </c>
      <c r="AA129">
        <f t="shared" ref="AA129:AD129" si="453">V129-V130</f>
        <v>23125</v>
      </c>
      <c r="AB129">
        <f t="shared" si="453"/>
        <v>3750.00000000009</v>
      </c>
      <c r="AC129">
        <f t="shared" si="453"/>
        <v>0</v>
      </c>
      <c r="AD129">
        <f t="shared" si="453"/>
        <v>625</v>
      </c>
      <c r="AF129">
        <f t="shared" ref="AF129:AI129" si="454">AA129-AA130</f>
        <v>2499.99999999964</v>
      </c>
      <c r="AG129">
        <f t="shared" si="454"/>
        <v>-2499.99999999982</v>
      </c>
      <c r="AH129">
        <f t="shared" si="454"/>
        <v>-625.000000000045</v>
      </c>
      <c r="AI129">
        <f t="shared" si="454"/>
        <v>0</v>
      </c>
      <c r="AK129">
        <f t="shared" ref="AK129:AN129" si="455">AF129-AF130</f>
        <v>6249.99999999891</v>
      </c>
      <c r="AL129">
        <f t="shared" si="455"/>
        <v>-4999.99999999973</v>
      </c>
      <c r="AM129">
        <f t="shared" si="455"/>
        <v>-1875.00000000014</v>
      </c>
      <c r="AN129">
        <f t="shared" si="455"/>
        <v>-1250</v>
      </c>
    </row>
    <row r="130" spans="4:40">
      <c r="D130" s="28">
        <f t="shared" si="291"/>
        <v>4.2</v>
      </c>
      <c r="E130" s="32">
        <f>-E273*180/PI()*RStart30!$B$23</f>
        <v>43.3917618772862</v>
      </c>
      <c r="F130" s="32">
        <f>F273*180/PI()*RStart30!$B$23</f>
        <v>24.1659855020507</v>
      </c>
      <c r="G130" s="32">
        <f>G273*180/PI()*RStart30!$B$23</f>
        <v>11.4550088340953</v>
      </c>
      <c r="H130" s="32">
        <f>-H273*180/PI()*RStart30!$B$23</f>
        <v>29.6178768223429</v>
      </c>
      <c r="I130" s="58">
        <f t="shared" si="286"/>
        <v>4.2</v>
      </c>
      <c r="J130" s="24">
        <f>-TRUNC(K$3*J$3*(G$3-H$3*SIN((E130+J$9)*PI()/180)-SQRT(I$3^2-(E$3-F$3-H$3*COS((E130+J$9)*PI()/180))^2))/5)</f>
        <v>-74393</v>
      </c>
      <c r="K130" s="24">
        <f>-TRUNC(U$3*T$3*(Q$3-R$3*SIN((F130+K$9)*PI()/180)-SQRT(S$3^2-(O$3-P$3-R$3*COS((F130+K$9)*PI()/180))^2))/5)</f>
        <v>-43861</v>
      </c>
      <c r="L130" s="24">
        <f>-TRUNC(U$3*T$3*(Q$3-R$3*SIN((G130+L$9)*PI()/180)-SQRT(S$3^2-(O$3-P$3-R$3*COS((G130+L$9)*PI()/180))^2))/5)</f>
        <v>-19874</v>
      </c>
      <c r="M130" s="25">
        <f>-TRUNC(K$3*J$3*(G$3-H$3*SIN((H130+M$9)*PI()/180)-SQRT(I$3^2-(E$3-F$3-H$3*COS((H130+M$9)*PI()/180))^2))/5)</f>
        <v>-43668</v>
      </c>
      <c r="N130" s="59">
        <f t="shared" si="229"/>
        <v>4.2</v>
      </c>
      <c r="O130" s="60">
        <f t="shared" si="292"/>
        <v>105075</v>
      </c>
      <c r="P130" s="60">
        <f t="shared" si="293"/>
        <v>18925</v>
      </c>
      <c r="Q130" s="60">
        <f t="shared" si="294"/>
        <v>9199.99999999999</v>
      </c>
      <c r="R130" s="60">
        <f t="shared" si="295"/>
        <v>12900</v>
      </c>
      <c r="T130" s="1">
        <f>RStart30!$T$25</f>
        <v>0.04</v>
      </c>
      <c r="V130" s="1">
        <f t="shared" ref="V130:Y130" si="456">(O130-O129)/$T$25</f>
        <v>76250</v>
      </c>
      <c r="W130" s="1">
        <f t="shared" si="456"/>
        <v>25624.9999999999</v>
      </c>
      <c r="X130" s="1">
        <f t="shared" si="456"/>
        <v>3750</v>
      </c>
      <c r="Y130" s="1">
        <f t="shared" si="456"/>
        <v>625</v>
      </c>
      <c r="AA130">
        <f t="shared" ref="AA130:AD130" si="457">V130-V131</f>
        <v>20625.0000000004</v>
      </c>
      <c r="AB130">
        <f t="shared" si="457"/>
        <v>6249.99999999991</v>
      </c>
      <c r="AC130">
        <f t="shared" si="457"/>
        <v>625.000000000045</v>
      </c>
      <c r="AD130">
        <f t="shared" si="457"/>
        <v>625</v>
      </c>
      <c r="AF130">
        <f t="shared" ref="AF130:AI130" si="458">AA130-AA131</f>
        <v>-3749.99999999927</v>
      </c>
      <c r="AG130">
        <f t="shared" si="458"/>
        <v>2499.99999999991</v>
      </c>
      <c r="AH130">
        <f t="shared" si="458"/>
        <v>1250.00000000009</v>
      </c>
      <c r="AI130">
        <f t="shared" si="458"/>
        <v>1250</v>
      </c>
      <c r="AK130">
        <f t="shared" ref="AK130:AN130" si="459">AF130-AF131</f>
        <v>-5624.99999999891</v>
      </c>
      <c r="AL130">
        <f t="shared" si="459"/>
        <v>3749.99999999991</v>
      </c>
      <c r="AM130">
        <f t="shared" si="459"/>
        <v>2500.00000000014</v>
      </c>
      <c r="AN130">
        <f t="shared" si="459"/>
        <v>2500</v>
      </c>
    </row>
    <row r="131" spans="4:40">
      <c r="D131" s="28">
        <f t="shared" si="291"/>
        <v>4.24</v>
      </c>
      <c r="E131" s="32">
        <f>-E274*180/PI()*RStart30!$B$23</f>
        <v>41.5586912424222</v>
      </c>
      <c r="F131" s="32">
        <f>F274*180/PI()*RStart30!$B$23</f>
        <v>23.7577453953856</v>
      </c>
      <c r="G131" s="32">
        <f>G274*180/PI()*RStart30!$B$23</f>
        <v>11.2503315220112</v>
      </c>
      <c r="H131" s="32">
        <f>-H274*180/PI()*RStart30!$B$23</f>
        <v>29.3680714635536</v>
      </c>
      <c r="I131" s="58">
        <f t="shared" si="286"/>
        <v>4.24</v>
      </c>
      <c r="J131" s="24">
        <f>-TRUNC(K$3*J$3*(G$3-H$3*SIN((E131+J$9)*PI()/180)-SQRT(I$3^2-(E$3-F$3-H$3*COS((E131+J$9)*PI()/180))^2))/5)</f>
        <v>-70101</v>
      </c>
      <c r="K131" s="24">
        <f>-TRUNC(U$3*T$3*(Q$3-R$3*SIN((F131+K$9)*PI()/180)-SQRT(S$3^2-(O$3-P$3-R$3*COS((F131+K$9)*PI()/180))^2))/5)</f>
        <v>-43073</v>
      </c>
      <c r="L131" s="24">
        <f>-TRUNC(U$3*T$3*(Q$3-R$3*SIN((G131+L$9)*PI()/180)-SQRT(S$3^2-(O$3-P$3-R$3*COS((G131+L$9)*PI()/180))^2))/5)</f>
        <v>-19501</v>
      </c>
      <c r="M131" s="25">
        <f>-TRUNC(K$3*J$3*(G$3-H$3*SIN((H131+M$9)*PI()/180)-SQRT(I$3^2-(E$3-F$3-H$3*COS((H131+M$9)*PI()/180))^2))/5)</f>
        <v>-43152</v>
      </c>
      <c r="N131" s="59">
        <f t="shared" si="229"/>
        <v>4.24</v>
      </c>
      <c r="O131" s="60">
        <f t="shared" si="292"/>
        <v>107300</v>
      </c>
      <c r="P131" s="60">
        <f t="shared" si="293"/>
        <v>19700</v>
      </c>
      <c r="Q131" s="60">
        <f t="shared" si="294"/>
        <v>9324.99999999999</v>
      </c>
      <c r="R131" s="60">
        <f t="shared" si="295"/>
        <v>12900</v>
      </c>
      <c r="T131" s="1">
        <f>RStart30!$T$25</f>
        <v>0.04</v>
      </c>
      <c r="V131" s="1">
        <f t="shared" ref="V131:Y131" si="460">(O131-O130)/$T$25</f>
        <v>55624.9999999996</v>
      </c>
      <c r="W131" s="1">
        <f t="shared" si="460"/>
        <v>19375</v>
      </c>
      <c r="X131" s="1">
        <f t="shared" si="460"/>
        <v>3124.99999999995</v>
      </c>
      <c r="Y131" s="1">
        <f t="shared" si="460"/>
        <v>0</v>
      </c>
      <c r="AA131">
        <f t="shared" ref="AA131:AD131" si="461">V131-V132</f>
        <v>24374.9999999996</v>
      </c>
      <c r="AB131">
        <f t="shared" si="461"/>
        <v>3750</v>
      </c>
      <c r="AC131">
        <f t="shared" si="461"/>
        <v>-625.000000000045</v>
      </c>
      <c r="AD131">
        <f t="shared" si="461"/>
        <v>-625</v>
      </c>
      <c r="AF131">
        <f t="shared" ref="AF131:AI131" si="462">AA131-AA132</f>
        <v>1874.99999999964</v>
      </c>
      <c r="AG131">
        <f t="shared" si="462"/>
        <v>-1250</v>
      </c>
      <c r="AH131">
        <f t="shared" si="462"/>
        <v>-1250.00000000005</v>
      </c>
      <c r="AI131">
        <f t="shared" si="462"/>
        <v>-1250</v>
      </c>
      <c r="AK131">
        <f t="shared" ref="AK131:AN131" si="463">AF131-AF132</f>
        <v>3124.99999999964</v>
      </c>
      <c r="AL131">
        <f t="shared" si="463"/>
        <v>-1875</v>
      </c>
      <c r="AM131">
        <f t="shared" si="463"/>
        <v>-1875.00000000005</v>
      </c>
      <c r="AN131">
        <f t="shared" si="463"/>
        <v>-1250</v>
      </c>
    </row>
    <row r="132" spans="4:40">
      <c r="D132" s="28">
        <f t="shared" si="291"/>
        <v>4.28</v>
      </c>
      <c r="E132" s="32">
        <f>-E275*180/PI()*RStart30!$B$23</f>
        <v>39.6820881910166</v>
      </c>
      <c r="F132" s="32">
        <f>F275*180/PI()*RStart30!$B$23</f>
        <v>23.3364607585986</v>
      </c>
      <c r="G132" s="32">
        <f>G275*180/PI()*RStart30!$B$23</f>
        <v>11.0423504779845</v>
      </c>
      <c r="H132" s="32">
        <f>-H275*180/PI()*RStart30!$B$23</f>
        <v>29.1172572406786</v>
      </c>
      <c r="I132" s="58">
        <f t="shared" si="286"/>
        <v>4.28</v>
      </c>
      <c r="J132" s="24">
        <f>-TRUNC(K$3*J$3*(G$3-H$3*SIN((E132+J$9)*PI()/180)-SQRT(I$3^2-(E$3-F$3-H$3*COS((E132+J$9)*PI()/180))^2))/5)</f>
        <v>-65759</v>
      </c>
      <c r="K132" s="24">
        <f>-TRUNC(U$3*T$3*(Q$3-R$3*SIN((F132+K$9)*PI()/180)-SQRT(S$3^2-(O$3-P$3-R$3*COS((F132+K$9)*PI()/180))^2))/5)</f>
        <v>-42260</v>
      </c>
      <c r="L132" s="24">
        <f>-TRUNC(U$3*T$3*(Q$3-R$3*SIN((G132+L$9)*PI()/180)-SQRT(S$3^2-(O$3-P$3-R$3*COS((G132+L$9)*PI()/180))^2))/5)</f>
        <v>-19122</v>
      </c>
      <c r="M132" s="25">
        <f>-TRUNC(K$3*J$3*(G$3-H$3*SIN((H132+M$9)*PI()/180)-SQRT(I$3^2-(E$3-F$3-H$3*COS((H132+M$9)*PI()/180))^2))/5)</f>
        <v>-42635</v>
      </c>
      <c r="N132" s="59">
        <f t="shared" si="229"/>
        <v>4.28</v>
      </c>
      <c r="O132" s="60">
        <f t="shared" si="292"/>
        <v>108550</v>
      </c>
      <c r="P132" s="60">
        <f t="shared" si="293"/>
        <v>20325</v>
      </c>
      <c r="Q132" s="60">
        <f t="shared" si="294"/>
        <v>9474.99999999999</v>
      </c>
      <c r="R132" s="60">
        <f t="shared" si="295"/>
        <v>12925</v>
      </c>
      <c r="T132" s="1">
        <f>RStart30!$T$25</f>
        <v>0.04</v>
      </c>
      <c r="V132" s="1">
        <f t="shared" ref="V132:Y132" si="464">(O132-O131)/$T$25</f>
        <v>31250</v>
      </c>
      <c r="W132" s="1">
        <f t="shared" si="464"/>
        <v>15625</v>
      </c>
      <c r="X132" s="1">
        <f t="shared" si="464"/>
        <v>3750</v>
      </c>
      <c r="Y132" s="1">
        <f t="shared" si="464"/>
        <v>625</v>
      </c>
      <c r="AA132">
        <f t="shared" ref="AA132:AD132" si="465">V132-V133</f>
        <v>22500</v>
      </c>
      <c r="AB132">
        <f t="shared" si="465"/>
        <v>5000</v>
      </c>
      <c r="AC132">
        <f t="shared" si="465"/>
        <v>625</v>
      </c>
      <c r="AD132">
        <f t="shared" si="465"/>
        <v>625</v>
      </c>
      <c r="AF132">
        <f t="shared" ref="AF132:AI132" si="466">AA132-AA133</f>
        <v>-1250</v>
      </c>
      <c r="AG132">
        <f t="shared" si="466"/>
        <v>625</v>
      </c>
      <c r="AH132">
        <f t="shared" si="466"/>
        <v>625</v>
      </c>
      <c r="AI132">
        <f t="shared" si="466"/>
        <v>0</v>
      </c>
      <c r="AK132">
        <f t="shared" ref="AK132:AN132" si="467">AF132-AF133</f>
        <v>-3125</v>
      </c>
      <c r="AL132">
        <f t="shared" si="467"/>
        <v>625</v>
      </c>
      <c r="AM132">
        <f t="shared" si="467"/>
        <v>625</v>
      </c>
      <c r="AN132">
        <f t="shared" si="467"/>
        <v>-1250</v>
      </c>
    </row>
    <row r="133" spans="4:40">
      <c r="D133" s="28">
        <f t="shared" si="291"/>
        <v>4.32</v>
      </c>
      <c r="E133" s="32">
        <f>-E276*180/PI()*RStart30!$B$23</f>
        <v>37.7734344535092</v>
      </c>
      <c r="F133" s="32">
        <f>F276*180/PI()*RStart30!$B$23</f>
        <v>22.9059010237284</v>
      </c>
      <c r="G133" s="32">
        <f>G276*180/PI()*RStart30!$B$23</f>
        <v>10.8310862712003</v>
      </c>
      <c r="H133" s="32">
        <f>-H276*180/PI()*RStart30!$B$23</f>
        <v>28.8655835238151</v>
      </c>
      <c r="I133" s="58">
        <f t="shared" si="286"/>
        <v>4.32</v>
      </c>
      <c r="J133" s="24">
        <f>-TRUNC(K$3*J$3*(G$3-H$3*SIN((E133+J$9)*PI()/180)-SQRT(I$3^2-(E$3-F$3-H$3*COS((E133+J$9)*PI()/180))^2))/5)</f>
        <v>-61403</v>
      </c>
      <c r="K133" s="24">
        <f>-TRUNC(U$3*T$3*(Q$3-R$3*SIN((F133+K$9)*PI()/180)-SQRT(S$3^2-(O$3-P$3-R$3*COS((F133+K$9)*PI()/180))^2))/5)</f>
        <v>-41430</v>
      </c>
      <c r="L133" s="24">
        <f>-TRUNC(U$3*T$3*(Q$3-R$3*SIN((G133+L$9)*PI()/180)-SQRT(S$3^2-(O$3-P$3-R$3*COS((G133+L$9)*PI()/180))^2))/5)</f>
        <v>-18738</v>
      </c>
      <c r="M133" s="25">
        <f>-TRUNC(K$3*J$3*(G$3-H$3*SIN((H133+M$9)*PI()/180)-SQRT(I$3^2-(E$3-F$3-H$3*COS((H133+M$9)*PI()/180))^2))/5)</f>
        <v>-42118</v>
      </c>
      <c r="N133" s="59">
        <f t="shared" si="229"/>
        <v>4.32</v>
      </c>
      <c r="O133" s="60">
        <f t="shared" si="292"/>
        <v>108900</v>
      </c>
      <c r="P133" s="60">
        <f t="shared" si="293"/>
        <v>20750</v>
      </c>
      <c r="Q133" s="60">
        <f t="shared" si="294"/>
        <v>9599.99999999999</v>
      </c>
      <c r="R133" s="60">
        <f t="shared" si="295"/>
        <v>12925</v>
      </c>
      <c r="T133" s="1">
        <f>RStart30!$T$25</f>
        <v>0.04</v>
      </c>
      <c r="V133" s="1">
        <f t="shared" ref="V133:Y133" si="468">(O133-O132)/$T$25</f>
        <v>8750</v>
      </c>
      <c r="W133" s="1">
        <f t="shared" si="468"/>
        <v>10625</v>
      </c>
      <c r="X133" s="1">
        <f t="shared" si="468"/>
        <v>3125</v>
      </c>
      <c r="Y133" s="1">
        <f t="shared" si="468"/>
        <v>0</v>
      </c>
      <c r="AA133">
        <f t="shared" ref="AA133:AD133" si="469">V133-V134</f>
        <v>23750</v>
      </c>
      <c r="AB133">
        <f t="shared" si="469"/>
        <v>4375</v>
      </c>
      <c r="AC133">
        <f t="shared" si="469"/>
        <v>0</v>
      </c>
      <c r="AD133">
        <f t="shared" si="469"/>
        <v>625</v>
      </c>
      <c r="AF133">
        <f t="shared" ref="AF133:AI133" si="470">AA133-AA134</f>
        <v>1875</v>
      </c>
      <c r="AG133">
        <f t="shared" si="470"/>
        <v>0</v>
      </c>
      <c r="AH133">
        <f t="shared" si="470"/>
        <v>0</v>
      </c>
      <c r="AI133">
        <f t="shared" si="470"/>
        <v>1250</v>
      </c>
      <c r="AK133">
        <f t="shared" ref="AK133:AN133" si="471">AF133-AF134</f>
        <v>1874.99999999964</v>
      </c>
      <c r="AL133">
        <f t="shared" si="471"/>
        <v>0</v>
      </c>
      <c r="AM133">
        <f t="shared" si="471"/>
        <v>-625</v>
      </c>
      <c r="AN133">
        <f t="shared" si="471"/>
        <v>2500</v>
      </c>
    </row>
    <row r="134" spans="4:40">
      <c r="D134" s="28">
        <f t="shared" si="291"/>
        <v>4.36</v>
      </c>
      <c r="E134" s="32">
        <f>-E277*180/PI()*RStart30!$B$23</f>
        <v>35.8443167835035</v>
      </c>
      <c r="F134" s="32">
        <f>F277*180/PI()*RStart30!$B$23</f>
        <v>22.4697005766608</v>
      </c>
      <c r="G134" s="32">
        <f>G277*180/PI()*RStart30!$B$23</f>
        <v>10.6165634815477</v>
      </c>
      <c r="H134" s="32">
        <f>-H277*180/PI()*RStart30!$B$23</f>
        <v>28.6131965317924</v>
      </c>
      <c r="I134" s="58">
        <f t="shared" si="286"/>
        <v>4.36</v>
      </c>
      <c r="J134" s="24">
        <f>-TRUNC(K$3*J$3*(G$3-H$3*SIN((E134+J$9)*PI()/180)-SQRT(I$3^2-(E$3-F$3-H$3*COS((E134+J$9)*PI()/180))^2))/5)</f>
        <v>-57071</v>
      </c>
      <c r="K134" s="24">
        <f>-TRUNC(U$3*T$3*(Q$3-R$3*SIN((F134+K$9)*PI()/180)-SQRT(S$3^2-(O$3-P$3-R$3*COS((F134+K$9)*PI()/180))^2))/5)</f>
        <v>-40590</v>
      </c>
      <c r="L134" s="24">
        <f>-TRUNC(U$3*T$3*(Q$3-R$3*SIN((G134+L$9)*PI()/180)-SQRT(S$3^2-(O$3-P$3-R$3*COS((G134+L$9)*PI()/180))^2))/5)</f>
        <v>-18349</v>
      </c>
      <c r="M134" s="25">
        <f>-TRUNC(K$3*J$3*(G$3-H$3*SIN((H134+M$9)*PI()/180)-SQRT(I$3^2-(E$3-F$3-H$3*COS((H134+M$9)*PI()/180))^2))/5)</f>
        <v>-41602</v>
      </c>
      <c r="N134" s="59">
        <f t="shared" si="229"/>
        <v>4.36</v>
      </c>
      <c r="O134" s="60">
        <f t="shared" si="292"/>
        <v>108300</v>
      </c>
      <c r="P134" s="60">
        <f t="shared" si="293"/>
        <v>21000</v>
      </c>
      <c r="Q134" s="60">
        <f t="shared" si="294"/>
        <v>9724.99999999999</v>
      </c>
      <c r="R134" s="60">
        <f t="shared" si="295"/>
        <v>12900</v>
      </c>
      <c r="T134" s="1">
        <f>RStart30!$T$25</f>
        <v>0.04</v>
      </c>
      <c r="V134" s="1">
        <f t="shared" ref="V134:Y134" si="472">(O134-O133)/$T$25</f>
        <v>-15000</v>
      </c>
      <c r="W134" s="1">
        <f t="shared" si="472"/>
        <v>6250</v>
      </c>
      <c r="X134" s="1">
        <f t="shared" si="472"/>
        <v>3125</v>
      </c>
      <c r="Y134" s="1">
        <f t="shared" si="472"/>
        <v>-625</v>
      </c>
      <c r="AA134">
        <f t="shared" ref="AA134:AD134" si="473">V134-V135</f>
        <v>21875</v>
      </c>
      <c r="AB134">
        <f t="shared" si="473"/>
        <v>4375</v>
      </c>
      <c r="AC134">
        <f t="shared" si="473"/>
        <v>0</v>
      </c>
      <c r="AD134">
        <f t="shared" si="473"/>
        <v>-625</v>
      </c>
      <c r="AF134">
        <f t="shared" ref="AF134:AI134" si="474">AA134-AA135</f>
        <v>3.63797880709171e-10</v>
      </c>
      <c r="AG134">
        <f t="shared" si="474"/>
        <v>0</v>
      </c>
      <c r="AH134">
        <f t="shared" si="474"/>
        <v>625</v>
      </c>
      <c r="AI134">
        <f t="shared" si="474"/>
        <v>-1250</v>
      </c>
      <c r="AK134">
        <f t="shared" ref="AK134:AN134" si="475">AF134-AF135</f>
        <v>-1874.99999999891</v>
      </c>
      <c r="AL134">
        <f t="shared" si="475"/>
        <v>-1250</v>
      </c>
      <c r="AM134">
        <f t="shared" si="475"/>
        <v>1875</v>
      </c>
      <c r="AN134">
        <f t="shared" si="475"/>
        <v>-1250</v>
      </c>
    </row>
    <row r="135" spans="4:40">
      <c r="D135" s="28">
        <f t="shared" si="291"/>
        <v>4.4</v>
      </c>
      <c r="E135" s="32">
        <f>-E278*180/PI()*RStart30!$B$23</f>
        <v>33.9063594633388</v>
      </c>
      <c r="F135" s="32">
        <f>F278*180/PI()*RStart30!$B$23</f>
        <v>22.0313522827067</v>
      </c>
      <c r="G135" s="32">
        <f>G278*180/PI()*RStart30!$B$23</f>
        <v>10.3988104704378</v>
      </c>
      <c r="H135" s="32">
        <f>-H278*180/PI()*RStart30!$B$23</f>
        <v>28.3602385300311</v>
      </c>
      <c r="I135" s="58">
        <f t="shared" si="286"/>
        <v>4.4</v>
      </c>
      <c r="J135" s="24">
        <f>-TRUNC(K$3*J$3*(G$3-H$3*SIN((E135+J$9)*PI()/180)-SQRT(I$3^2-(E$3-F$3-H$3*COS((E135+J$9)*PI()/180))^2))/5)</f>
        <v>-52798</v>
      </c>
      <c r="K135" s="24">
        <f>-TRUNC(U$3*T$3*(Q$3-R$3*SIN((F135+K$9)*PI()/180)-SQRT(S$3^2-(O$3-P$3-R$3*COS((F135+K$9)*PI()/180))^2))/5)</f>
        <v>-39747</v>
      </c>
      <c r="L135" s="24">
        <f>-TRUNC(U$3*T$3*(Q$3-R$3*SIN((G135+L$9)*PI()/180)-SQRT(S$3^2-(O$3-P$3-R$3*COS((G135+L$9)*PI()/180))^2))/5)</f>
        <v>-17955</v>
      </c>
      <c r="M135" s="25">
        <f>-TRUNC(K$3*J$3*(G$3-H$3*SIN((H135+M$9)*PI()/180)-SQRT(I$3^2-(E$3-F$3-H$3*COS((H135+M$9)*PI()/180))^2))/5)</f>
        <v>-41086</v>
      </c>
      <c r="N135" s="59">
        <f t="shared" si="229"/>
        <v>4.4</v>
      </c>
      <c r="O135" s="60">
        <f t="shared" si="292"/>
        <v>106825</v>
      </c>
      <c r="P135" s="60">
        <f t="shared" si="293"/>
        <v>21075</v>
      </c>
      <c r="Q135" s="60">
        <f t="shared" si="294"/>
        <v>9849.99999999999</v>
      </c>
      <c r="R135" s="60">
        <f t="shared" si="295"/>
        <v>12900</v>
      </c>
      <c r="T135" s="1">
        <f>RStart30!$T$25</f>
        <v>0.04</v>
      </c>
      <c r="V135" s="1">
        <f t="shared" ref="V135:Y135" si="476">(O135-O134)/$T$25</f>
        <v>-36875</v>
      </c>
      <c r="W135" s="1">
        <f t="shared" si="476"/>
        <v>1875</v>
      </c>
      <c r="X135" s="1">
        <f t="shared" si="476"/>
        <v>3125</v>
      </c>
      <c r="Y135" s="1">
        <f t="shared" si="476"/>
        <v>0</v>
      </c>
      <c r="AA135">
        <f t="shared" ref="AA135:AD135" si="477">V135-V136</f>
        <v>21874.9999999996</v>
      </c>
      <c r="AB135">
        <f t="shared" si="477"/>
        <v>4375</v>
      </c>
      <c r="AC135">
        <f t="shared" si="477"/>
        <v>-625</v>
      </c>
      <c r="AD135">
        <f t="shared" si="477"/>
        <v>625</v>
      </c>
      <c r="AF135">
        <f t="shared" ref="AF135:AI135" si="478">AA135-AA136</f>
        <v>1874.99999999927</v>
      </c>
      <c r="AG135">
        <f t="shared" si="478"/>
        <v>1250</v>
      </c>
      <c r="AH135">
        <f t="shared" si="478"/>
        <v>-1250</v>
      </c>
      <c r="AI135">
        <f t="shared" si="478"/>
        <v>0</v>
      </c>
      <c r="AK135">
        <f t="shared" ref="AK135:AN135" si="479">AF135-AF136</f>
        <v>624.999999998909</v>
      </c>
      <c r="AL135">
        <f t="shared" si="479"/>
        <v>1875</v>
      </c>
      <c r="AM135">
        <f t="shared" si="479"/>
        <v>-1250</v>
      </c>
      <c r="AN135">
        <f t="shared" si="479"/>
        <v>-625</v>
      </c>
    </row>
    <row r="136" spans="4:40">
      <c r="D136" s="28">
        <f t="shared" si="291"/>
        <v>4.44</v>
      </c>
      <c r="E136" s="32">
        <f>-E279*180/PI()*RStart30!$B$23</f>
        <v>31.9711562367038</v>
      </c>
      <c r="F136" s="32">
        <f>F279*180/PI()*RStart30!$B$23</f>
        <v>21.5942010121781</v>
      </c>
      <c r="G136" s="32">
        <f>G279*180/PI()*RStart30!$B$23</f>
        <v>10.1778596672817</v>
      </c>
      <c r="H136" s="32">
        <f>-H279*180/PI()*RStart30!$B$23</f>
        <v>28.106847830543</v>
      </c>
      <c r="I136" s="58">
        <f t="shared" si="286"/>
        <v>4.44</v>
      </c>
      <c r="J136" s="24">
        <f>-TRUNC(K$3*J$3*(G$3-H$3*SIN((E136+J$9)*PI()/180)-SQRT(I$3^2-(E$3-F$3-H$3*COS((E136+J$9)*PI()/180))^2))/5)</f>
        <v>-48619</v>
      </c>
      <c r="K136" s="24">
        <f>-TRUNC(U$3*T$3*(Q$3-R$3*SIN((F136+K$9)*PI()/180)-SQRT(S$3^2-(O$3-P$3-R$3*COS((F136+K$9)*PI()/180))^2))/5)</f>
        <v>-38908</v>
      </c>
      <c r="L136" s="24">
        <f>-TRUNC(U$3*T$3*(Q$3-R$3*SIN((G136+L$9)*PI()/180)-SQRT(S$3^2-(O$3-P$3-R$3*COS((G136+L$9)*PI()/180))^2))/5)</f>
        <v>-17555</v>
      </c>
      <c r="M136" s="25">
        <f>-TRUNC(K$3*J$3*(G$3-H$3*SIN((H136+M$9)*PI()/180)-SQRT(I$3^2-(E$3-F$3-H$3*COS((H136+M$9)*PI()/180))^2))/5)</f>
        <v>-40571</v>
      </c>
      <c r="N136" s="59">
        <f t="shared" si="229"/>
        <v>4.44</v>
      </c>
      <c r="O136" s="60">
        <f t="shared" si="292"/>
        <v>104475</v>
      </c>
      <c r="P136" s="60">
        <f t="shared" si="293"/>
        <v>20975</v>
      </c>
      <c r="Q136" s="60">
        <f t="shared" si="294"/>
        <v>9999.99999999999</v>
      </c>
      <c r="R136" s="60">
        <f t="shared" si="295"/>
        <v>12875</v>
      </c>
      <c r="T136" s="1">
        <f>RStart30!$T$25</f>
        <v>0.04</v>
      </c>
      <c r="V136" s="1">
        <f t="shared" ref="V136:Y136" si="480">(O136-O135)/$T$25</f>
        <v>-58749.9999999996</v>
      </c>
      <c r="W136" s="1">
        <f t="shared" si="480"/>
        <v>-2500</v>
      </c>
      <c r="X136" s="1">
        <f t="shared" si="480"/>
        <v>3750</v>
      </c>
      <c r="Y136" s="1">
        <f t="shared" si="480"/>
        <v>-625</v>
      </c>
      <c r="AA136">
        <f t="shared" ref="AA136:AD136" si="481">V136-V137</f>
        <v>20000.0000000004</v>
      </c>
      <c r="AB136">
        <f t="shared" si="481"/>
        <v>3125</v>
      </c>
      <c r="AC136">
        <f t="shared" si="481"/>
        <v>625</v>
      </c>
      <c r="AD136">
        <f t="shared" si="481"/>
        <v>625</v>
      </c>
      <c r="AF136">
        <f t="shared" ref="AF136:AI136" si="482">AA136-AA137</f>
        <v>1250.00000000036</v>
      </c>
      <c r="AG136">
        <f t="shared" si="482"/>
        <v>-625</v>
      </c>
      <c r="AH136">
        <f t="shared" si="482"/>
        <v>0</v>
      </c>
      <c r="AI136">
        <f t="shared" si="482"/>
        <v>625</v>
      </c>
      <c r="AK136">
        <f t="shared" ref="AK136:AN136" si="483">AF136-AF137</f>
        <v>-2499.99999999964</v>
      </c>
      <c r="AL136">
        <f t="shared" si="483"/>
        <v>0</v>
      </c>
      <c r="AM136">
        <f t="shared" si="483"/>
        <v>-1875</v>
      </c>
      <c r="AN136">
        <f t="shared" si="483"/>
        <v>0</v>
      </c>
    </row>
    <row r="137" spans="4:40">
      <c r="D137" s="28">
        <f t="shared" si="291"/>
        <v>4.48</v>
      </c>
      <c r="E137" s="32">
        <f>-E280*180/PI()*RStart30!$B$23</f>
        <v>30.0502025277294</v>
      </c>
      <c r="F137" s="32">
        <f>F280*180/PI()*RStart30!$B$23</f>
        <v>21.1614368221911</v>
      </c>
      <c r="G137" s="32">
        <f>G280*180/PI()*RStart30!$B$23</f>
        <v>9.95374734030782</v>
      </c>
      <c r="H137" s="32">
        <f>-H280*180/PI()*RStart30!$B$23</f>
        <v>27.8531582189731</v>
      </c>
      <c r="I137" s="58">
        <f t="shared" si="286"/>
        <v>4.48</v>
      </c>
      <c r="J137" s="24">
        <f>-TRUNC(K$3*J$3*(G$3-H$3*SIN((E137+J$9)*PI()/180)-SQRT(I$3^2-(E$3-F$3-H$3*COS((E137+J$9)*PI()/180))^2))/5)</f>
        <v>-44566</v>
      </c>
      <c r="K137" s="24">
        <f>-TRUNC(U$3*T$3*(Q$3-R$3*SIN((F137+K$9)*PI()/180)-SQRT(S$3^2-(O$3-P$3-R$3*COS((F137+K$9)*PI()/180))^2))/5)</f>
        <v>-38078</v>
      </c>
      <c r="L137" s="24">
        <f>-TRUNC(U$3*T$3*(Q$3-R$3*SIN((G137+L$9)*PI()/180)-SQRT(S$3^2-(O$3-P$3-R$3*COS((G137+L$9)*PI()/180))^2))/5)</f>
        <v>-17150</v>
      </c>
      <c r="M137" s="25">
        <f>-TRUNC(K$3*J$3*(G$3-H$3*SIN((H137+M$9)*PI()/180)-SQRT(I$3^2-(E$3-F$3-H$3*COS((H137+M$9)*PI()/180))^2))/5)</f>
        <v>-40058</v>
      </c>
      <c r="N137" s="59">
        <f t="shared" si="229"/>
        <v>4.48</v>
      </c>
      <c r="O137" s="60">
        <f t="shared" si="292"/>
        <v>101325</v>
      </c>
      <c r="P137" s="60">
        <f t="shared" si="293"/>
        <v>20750</v>
      </c>
      <c r="Q137" s="60">
        <f t="shared" si="294"/>
        <v>10125</v>
      </c>
      <c r="R137" s="60">
        <f t="shared" si="295"/>
        <v>12825</v>
      </c>
      <c r="T137" s="1">
        <f>RStart30!$T$25</f>
        <v>0.04</v>
      </c>
      <c r="V137" s="1">
        <f t="shared" ref="V137:Y137" si="484">(O137-O136)/$T$25</f>
        <v>-78750</v>
      </c>
      <c r="W137" s="1">
        <f t="shared" si="484"/>
        <v>-5625</v>
      </c>
      <c r="X137" s="1">
        <f t="shared" si="484"/>
        <v>3125</v>
      </c>
      <c r="Y137" s="1">
        <f t="shared" si="484"/>
        <v>-1250</v>
      </c>
      <c r="AA137">
        <f t="shared" ref="AA137:AD137" si="485">V137-V138</f>
        <v>18750</v>
      </c>
      <c r="AB137">
        <f t="shared" si="485"/>
        <v>3750</v>
      </c>
      <c r="AC137">
        <f t="shared" si="485"/>
        <v>625</v>
      </c>
      <c r="AD137">
        <f t="shared" si="485"/>
        <v>0</v>
      </c>
      <c r="AF137">
        <f t="shared" ref="AF137:AI137" si="486">AA137-AA138</f>
        <v>3750</v>
      </c>
      <c r="AG137">
        <f t="shared" si="486"/>
        <v>-625</v>
      </c>
      <c r="AH137">
        <f t="shared" si="486"/>
        <v>1875</v>
      </c>
      <c r="AI137">
        <f t="shared" si="486"/>
        <v>625</v>
      </c>
      <c r="AK137">
        <f t="shared" ref="AK137:AN137" si="487">AF137-AF138</f>
        <v>3749.99999999964</v>
      </c>
      <c r="AL137">
        <f t="shared" si="487"/>
        <v>-3125</v>
      </c>
      <c r="AM137">
        <f t="shared" si="487"/>
        <v>4375</v>
      </c>
      <c r="AN137">
        <f t="shared" si="487"/>
        <v>2500</v>
      </c>
    </row>
    <row r="138" spans="4:40">
      <c r="D138" s="28">
        <f t="shared" si="291"/>
        <v>4.52</v>
      </c>
      <c r="E138" s="32">
        <f>-E281*180/PI()*RStart30!$B$23</f>
        <v>28.1548274308988</v>
      </c>
      <c r="F138" s="32">
        <f>F281*180/PI()*RStart30!$B$23</f>
        <v>20.7360884822422</v>
      </c>
      <c r="G138" s="32">
        <f>G281*180/PI()*RStart30!$B$23</f>
        <v>9.72651422681544</v>
      </c>
      <c r="H138" s="32">
        <f>-H281*180/PI()*RStart30!$B$23</f>
        <v>27.5992986681212</v>
      </c>
      <c r="I138" s="58">
        <f t="shared" si="286"/>
        <v>4.52</v>
      </c>
      <c r="J138" s="24">
        <f>-TRUNC(K$3*J$3*(G$3-H$3*SIN((E138+J$9)*PI()/180)-SQRT(I$3^2-(E$3-F$3-H$3*COS((E138+J$9)*PI()/180))^2))/5)</f>
        <v>-40669</v>
      </c>
      <c r="K138" s="24">
        <f>-TRUNC(U$3*T$3*(Q$3-R$3*SIN((F138+K$9)*PI()/180)-SQRT(S$3^2-(O$3-P$3-R$3*COS((F138+K$9)*PI()/180))^2))/5)</f>
        <v>-37263</v>
      </c>
      <c r="L138" s="24">
        <f>-TRUNC(U$3*T$3*(Q$3-R$3*SIN((G138+L$9)*PI()/180)-SQRT(S$3^2-(O$3-P$3-R$3*COS((G138+L$9)*PI()/180))^2))/5)</f>
        <v>-16741</v>
      </c>
      <c r="M138" s="25">
        <f>-TRUNC(K$3*J$3*(G$3-H$3*SIN((H138+M$9)*PI()/180)-SQRT(I$3^2-(E$3-F$3-H$3*COS((H138+M$9)*PI()/180))^2))/5)</f>
        <v>-39547</v>
      </c>
      <c r="N138" s="59">
        <f t="shared" si="229"/>
        <v>4.52</v>
      </c>
      <c r="O138" s="60">
        <f t="shared" si="292"/>
        <v>97424.9999999999</v>
      </c>
      <c r="P138" s="60">
        <f t="shared" si="293"/>
        <v>20375</v>
      </c>
      <c r="Q138" s="60">
        <f t="shared" si="294"/>
        <v>10225</v>
      </c>
      <c r="R138" s="60">
        <f t="shared" si="295"/>
        <v>12775</v>
      </c>
      <c r="T138" s="1">
        <f>RStart30!$T$25</f>
        <v>0.04</v>
      </c>
      <c r="V138" s="1">
        <f t="shared" ref="V138:Y138" si="488">(O138-O137)/$T$25</f>
        <v>-97500</v>
      </c>
      <c r="W138" s="1">
        <f t="shared" si="488"/>
        <v>-9375</v>
      </c>
      <c r="X138" s="1">
        <f t="shared" si="488"/>
        <v>2500</v>
      </c>
      <c r="Y138" s="1">
        <f t="shared" si="488"/>
        <v>-1250</v>
      </c>
      <c r="AA138">
        <f t="shared" ref="AA138:AD138" si="489">V138-V139</f>
        <v>15000</v>
      </c>
      <c r="AB138">
        <f t="shared" si="489"/>
        <v>4375</v>
      </c>
      <c r="AC138">
        <f t="shared" si="489"/>
        <v>-1250</v>
      </c>
      <c r="AD138">
        <f t="shared" si="489"/>
        <v>-625</v>
      </c>
      <c r="AF138">
        <f t="shared" ref="AF138:AI138" si="490">AA138-AA139</f>
        <v>3.63797880709171e-10</v>
      </c>
      <c r="AG138">
        <f t="shared" si="490"/>
        <v>2500</v>
      </c>
      <c r="AH138">
        <f t="shared" si="490"/>
        <v>-2500</v>
      </c>
      <c r="AI138">
        <f t="shared" si="490"/>
        <v>-1875</v>
      </c>
      <c r="AK138">
        <f t="shared" ref="AK138:AN138" si="491">AF138-AF139</f>
        <v>-4374.99999999891</v>
      </c>
      <c r="AL138">
        <f t="shared" si="491"/>
        <v>4374.99999999991</v>
      </c>
      <c r="AM138">
        <f t="shared" si="491"/>
        <v>-4375</v>
      </c>
      <c r="AN138">
        <f t="shared" si="491"/>
        <v>-4375</v>
      </c>
    </row>
    <row r="139" spans="4:40">
      <c r="D139" s="28">
        <f t="shared" si="291"/>
        <v>4.56</v>
      </c>
      <c r="E139" s="32">
        <f>-E282*180/PI()*RStart30!$B$23</f>
        <v>26.2961262166189</v>
      </c>
      <c r="F139" s="32">
        <f>F282*180/PI()*RStart30!$B$23</f>
        <v>20.3210168278983</v>
      </c>
      <c r="G139" s="32">
        <f>G282*180/PI()*RStart30!$B$23</f>
        <v>9.49620507480834</v>
      </c>
      <c r="H139" s="32">
        <f>-H282*180/PI()*RStart30!$B$23</f>
        <v>27.3453929941667</v>
      </c>
      <c r="I139" s="58">
        <f t="shared" si="286"/>
        <v>4.56</v>
      </c>
      <c r="J139" s="24">
        <f>-TRUNC(K$3*J$3*(G$3-H$3*SIN((E139+J$9)*PI()/180)-SQRT(I$3^2-(E$3-F$3-H$3*COS((E139+J$9)*PI()/180))^2))/5)</f>
        <v>-36952</v>
      </c>
      <c r="K139" s="24">
        <f>-TRUNC(U$3*T$3*(Q$3-R$3*SIN((F139+K$9)*PI()/180)-SQRT(S$3^2-(O$3-P$3-R$3*COS((F139+K$9)*PI()/180))^2))/5)</f>
        <v>-36470</v>
      </c>
      <c r="L139" s="24">
        <f>-TRUNC(U$3*T$3*(Q$3-R$3*SIN((G139+L$9)*PI()/180)-SQRT(S$3^2-(O$3-P$3-R$3*COS((G139+L$9)*PI()/180))^2))/5)</f>
        <v>-16326</v>
      </c>
      <c r="M139" s="25">
        <f>-TRUNC(K$3*J$3*(G$3-H$3*SIN((H139+M$9)*PI()/180)-SQRT(I$3^2-(E$3-F$3-H$3*COS((H139+M$9)*PI()/180))^2))/5)</f>
        <v>-39037</v>
      </c>
      <c r="N139" s="59">
        <f t="shared" ref="N139:N165" si="492">I139</f>
        <v>4.56</v>
      </c>
      <c r="O139" s="60">
        <f t="shared" si="292"/>
        <v>92924.9999999999</v>
      </c>
      <c r="P139" s="60">
        <f t="shared" si="293"/>
        <v>19825</v>
      </c>
      <c r="Q139" s="60">
        <f t="shared" si="294"/>
        <v>10375</v>
      </c>
      <c r="R139" s="60">
        <f t="shared" si="295"/>
        <v>12750</v>
      </c>
      <c r="T139" s="1">
        <f>RStart30!$T$25</f>
        <v>0.04</v>
      </c>
      <c r="V139" s="1">
        <f t="shared" ref="V139:Y139" si="493">(O139-O138)/$T$25</f>
        <v>-112500</v>
      </c>
      <c r="W139" s="1">
        <f t="shared" si="493"/>
        <v>-13750</v>
      </c>
      <c r="X139" s="1">
        <f t="shared" si="493"/>
        <v>3750</v>
      </c>
      <c r="Y139" s="1">
        <f t="shared" si="493"/>
        <v>-625</v>
      </c>
      <c r="AA139">
        <f t="shared" ref="AA139:AD139" si="494">V139-V140</f>
        <v>14999.9999999996</v>
      </c>
      <c r="AB139">
        <f t="shared" si="494"/>
        <v>1875</v>
      </c>
      <c r="AC139">
        <f t="shared" si="494"/>
        <v>1250</v>
      </c>
      <c r="AD139">
        <f t="shared" si="494"/>
        <v>1250</v>
      </c>
      <c r="AF139">
        <f t="shared" ref="AF139:AI139" si="495">AA139-AA140</f>
        <v>4374.99999999927</v>
      </c>
      <c r="AG139">
        <f t="shared" si="495"/>
        <v>-1874.99999999991</v>
      </c>
      <c r="AH139">
        <f t="shared" si="495"/>
        <v>1875</v>
      </c>
      <c r="AI139">
        <f t="shared" si="495"/>
        <v>2500</v>
      </c>
      <c r="AK139">
        <f t="shared" ref="AK139:AN139" si="496">AF139-AF140</f>
        <v>1874.99999999891</v>
      </c>
      <c r="AL139">
        <f t="shared" si="496"/>
        <v>-3124.99999999973</v>
      </c>
      <c r="AM139">
        <f t="shared" si="496"/>
        <v>3125</v>
      </c>
      <c r="AN139">
        <f t="shared" si="496"/>
        <v>5625</v>
      </c>
    </row>
    <row r="140" spans="4:40">
      <c r="D140" s="28">
        <f t="shared" si="291"/>
        <v>4.6</v>
      </c>
      <c r="E140" s="32">
        <f>-E283*180/PI()*RStart30!$B$23</f>
        <v>24.4848920919472</v>
      </c>
      <c r="F140" s="32">
        <f>F283*180/PI()*RStart30!$B$23</f>
        <v>19.9189083436693</v>
      </c>
      <c r="G140" s="32">
        <f>G283*180/PI()*RStart30!$B$23</f>
        <v>9.26286881488223</v>
      </c>
      <c r="H140" s="32">
        <f>-H283*180/PI()*RStart30!$B$23</f>
        <v>27.0915593983029</v>
      </c>
      <c r="I140" s="58">
        <f t="shared" si="286"/>
        <v>4.6</v>
      </c>
      <c r="J140" s="24">
        <f>-TRUNC(K$3*J$3*(G$3-H$3*SIN((E140+J$9)*PI()/180)-SQRT(I$3^2-(E$3-F$3-H$3*COS((E140+J$9)*PI()/180))^2))/5)</f>
        <v>-33439</v>
      </c>
      <c r="K140" s="24">
        <f>-TRUNC(U$3*T$3*(Q$3-R$3*SIN((F140+K$9)*PI()/180)-SQRT(S$3^2-(O$3-P$3-R$3*COS((F140+K$9)*PI()/180))^2))/5)</f>
        <v>-35702</v>
      </c>
      <c r="L140" s="24">
        <f>-TRUNC(U$3*T$3*(Q$3-R$3*SIN((G140+L$9)*PI()/180)-SQRT(S$3^2-(O$3-P$3-R$3*COS((G140+L$9)*PI()/180))^2))/5)</f>
        <v>-15907</v>
      </c>
      <c r="M140" s="25">
        <f>-TRUNC(K$3*J$3*(G$3-H$3*SIN((H140+M$9)*PI()/180)-SQRT(I$3^2-(E$3-F$3-H$3*COS((H140+M$9)*PI()/180))^2))/5)</f>
        <v>-38530</v>
      </c>
      <c r="N140" s="59">
        <f t="shared" si="492"/>
        <v>4.6</v>
      </c>
      <c r="O140" s="60">
        <f t="shared" si="292"/>
        <v>87824.9999999999</v>
      </c>
      <c r="P140" s="60">
        <f t="shared" si="293"/>
        <v>19200</v>
      </c>
      <c r="Q140" s="60">
        <f t="shared" si="294"/>
        <v>10475</v>
      </c>
      <c r="R140" s="60">
        <f t="shared" si="295"/>
        <v>12675</v>
      </c>
      <c r="T140" s="1">
        <f>RStart30!$T$25</f>
        <v>0.04</v>
      </c>
      <c r="V140" s="1">
        <f t="shared" ref="V140:Y140" si="497">(O140-O139)/$T$25</f>
        <v>-127500</v>
      </c>
      <c r="W140" s="1">
        <f t="shared" si="497"/>
        <v>-15625</v>
      </c>
      <c r="X140" s="1">
        <f t="shared" si="497"/>
        <v>2500</v>
      </c>
      <c r="Y140" s="1">
        <f t="shared" si="497"/>
        <v>-1875</v>
      </c>
      <c r="AA140">
        <f t="shared" ref="AA140:AD140" si="498">V140-V141</f>
        <v>10625.0000000004</v>
      </c>
      <c r="AB140">
        <f t="shared" si="498"/>
        <v>3749.99999999991</v>
      </c>
      <c r="AC140">
        <f t="shared" si="498"/>
        <v>-625</v>
      </c>
      <c r="AD140">
        <f t="shared" si="498"/>
        <v>-1250</v>
      </c>
      <c r="AF140">
        <f t="shared" ref="AF140:AI140" si="499">AA140-AA141</f>
        <v>2500.00000000036</v>
      </c>
      <c r="AG140">
        <f t="shared" si="499"/>
        <v>1249.99999999982</v>
      </c>
      <c r="AH140">
        <f t="shared" si="499"/>
        <v>-1250</v>
      </c>
      <c r="AI140">
        <f t="shared" si="499"/>
        <v>-3125</v>
      </c>
      <c r="AK140">
        <f t="shared" ref="AK140:AN140" si="500">AF140-AF141</f>
        <v>-1.45519152283669e-11</v>
      </c>
      <c r="AL140">
        <f t="shared" si="500"/>
        <v>624.999999999727</v>
      </c>
      <c r="AM140">
        <f t="shared" si="500"/>
        <v>-1875</v>
      </c>
      <c r="AN140">
        <f t="shared" si="500"/>
        <v>-6250</v>
      </c>
    </row>
    <row r="141" spans="4:40">
      <c r="D141" s="28">
        <f t="shared" si="291"/>
        <v>4.64</v>
      </c>
      <c r="E141" s="32">
        <f>-E284*180/PI()*RStart30!$B$23</f>
        <v>22.7315484769798</v>
      </c>
      <c r="F141" s="32">
        <f>F284*180/PI()*RStart30!$B$23</f>
        <v>19.5322682875144</v>
      </c>
      <c r="G141" s="32">
        <f>G284*180/PI()*RStart30!$B$23</f>
        <v>9.02655901859094</v>
      </c>
      <c r="H141" s="32">
        <f>-H284*180/PI()*RStart30!$B$23</f>
        <v>26.8379102375534</v>
      </c>
      <c r="I141" s="58">
        <f t="shared" si="286"/>
        <v>4.64</v>
      </c>
      <c r="J141" s="24">
        <f>-TRUNC(K$3*J$3*(G$3-H$3*SIN((E141+J$9)*PI()/180)-SQRT(I$3^2-(E$3-F$3-H$3*COS((E141+J$9)*PI()/180))^2))/5)</f>
        <v>-30147</v>
      </c>
      <c r="K141" s="24">
        <f>-TRUNC(U$3*T$3*(Q$3-R$3*SIN((F141+K$9)*PI()/180)-SQRT(S$3^2-(O$3-P$3-R$3*COS((F141+K$9)*PI()/180))^2))/5)</f>
        <v>-34965</v>
      </c>
      <c r="L141" s="24">
        <f>-TRUNC(U$3*T$3*(Q$3-R$3*SIN((G141+L$9)*PI()/180)-SQRT(S$3^2-(O$3-P$3-R$3*COS((G141+L$9)*PI()/180))^2))/5)</f>
        <v>-15483</v>
      </c>
      <c r="M141" s="25">
        <f>-TRUNC(K$3*J$3*(G$3-H$3*SIN((H141+M$9)*PI()/180)-SQRT(I$3^2-(E$3-F$3-H$3*COS((H141+M$9)*PI()/180))^2))/5)</f>
        <v>-38024</v>
      </c>
      <c r="N141" s="59">
        <f t="shared" si="492"/>
        <v>4.64</v>
      </c>
      <c r="O141" s="60">
        <f t="shared" si="292"/>
        <v>82299.9999999999</v>
      </c>
      <c r="P141" s="60">
        <f t="shared" si="293"/>
        <v>18425</v>
      </c>
      <c r="Q141" s="60">
        <f t="shared" si="294"/>
        <v>10600</v>
      </c>
      <c r="R141" s="60">
        <f t="shared" si="295"/>
        <v>12650</v>
      </c>
      <c r="T141" s="1">
        <f>RStart30!$T$25</f>
        <v>0.04</v>
      </c>
      <c r="V141" s="1">
        <f t="shared" ref="V141:Y141" si="501">(O141-O140)/$T$25</f>
        <v>-138125</v>
      </c>
      <c r="W141" s="1">
        <f t="shared" si="501"/>
        <v>-19374.9999999999</v>
      </c>
      <c r="X141" s="1">
        <f t="shared" si="501"/>
        <v>3125</v>
      </c>
      <c r="Y141" s="1">
        <f t="shared" si="501"/>
        <v>-625</v>
      </c>
      <c r="AA141">
        <f t="shared" ref="AA141:AD141" si="502">V141-V142</f>
        <v>8125</v>
      </c>
      <c r="AB141">
        <f t="shared" si="502"/>
        <v>2500.00000000009</v>
      </c>
      <c r="AC141">
        <f t="shared" si="502"/>
        <v>625</v>
      </c>
      <c r="AD141">
        <f t="shared" si="502"/>
        <v>1875</v>
      </c>
      <c r="AF141">
        <f t="shared" ref="AF141:AI141" si="503">AA141-AA142</f>
        <v>2500.00000000038</v>
      </c>
      <c r="AG141">
        <f t="shared" si="503"/>
        <v>625.000000000091</v>
      </c>
      <c r="AH141">
        <f t="shared" si="503"/>
        <v>625</v>
      </c>
      <c r="AI141">
        <f t="shared" si="503"/>
        <v>3125</v>
      </c>
      <c r="AK141">
        <f t="shared" ref="AK141:AN141" si="504">AF141-AF142</f>
        <v>1.13504938781261e-9</v>
      </c>
      <c r="AL141">
        <f t="shared" si="504"/>
        <v>1875.00000000009</v>
      </c>
      <c r="AM141">
        <f t="shared" si="504"/>
        <v>625</v>
      </c>
      <c r="AN141">
        <f t="shared" si="504"/>
        <v>5625</v>
      </c>
    </row>
    <row r="142" spans="4:40">
      <c r="D142" s="28">
        <f t="shared" si="291"/>
        <v>4.68</v>
      </c>
      <c r="E142" s="32">
        <f>-E285*180/PI()*RStart30!$B$23</f>
        <v>21.0460812239451</v>
      </c>
      <c r="F142" s="32">
        <f>F285*180/PI()*RStart30!$B$23</f>
        <v>19.1634142737147</v>
      </c>
      <c r="G142" s="32">
        <f>G285*180/PI()*RStart30!$B$23</f>
        <v>8.78733344008024</v>
      </c>
      <c r="H142" s="32">
        <f>-H285*180/PI()*RStart30!$B$23</f>
        <v>26.5845514518144</v>
      </c>
      <c r="I142" s="58">
        <f t="shared" si="286"/>
        <v>4.68</v>
      </c>
      <c r="J142" s="24">
        <f>-TRUNC(K$3*J$3*(G$3-H$3*SIN((E142+J$9)*PI()/180)-SQRT(I$3^2-(E$3-F$3-H$3*COS((E142+J$9)*PI()/180))^2))/5)</f>
        <v>-27089</v>
      </c>
      <c r="K142" s="24">
        <f>-TRUNC(U$3*T$3*(Q$3-R$3*SIN((F142+K$9)*PI()/180)-SQRT(S$3^2-(O$3-P$3-R$3*COS((F142+K$9)*PI()/180))^2))/5)</f>
        <v>-34263</v>
      </c>
      <c r="L142" s="24">
        <f>-TRUNC(U$3*T$3*(Q$3-R$3*SIN((G142+L$9)*PI()/180)-SQRT(S$3^2-(O$3-P$3-R$3*COS((G142+L$9)*PI()/180))^2))/5)</f>
        <v>-15055</v>
      </c>
      <c r="M142" s="25">
        <f>-TRUNC(K$3*J$3*(G$3-H$3*SIN((H142+M$9)*PI()/180)-SQRT(I$3^2-(E$3-F$3-H$3*COS((H142+M$9)*PI()/180))^2))/5)</f>
        <v>-37522</v>
      </c>
      <c r="N142" s="59">
        <f t="shared" si="492"/>
        <v>4.68</v>
      </c>
      <c r="O142" s="60">
        <f t="shared" si="292"/>
        <v>76449.9999999999</v>
      </c>
      <c r="P142" s="60">
        <f t="shared" si="293"/>
        <v>17550</v>
      </c>
      <c r="Q142" s="60">
        <f t="shared" si="294"/>
        <v>10700</v>
      </c>
      <c r="R142" s="60">
        <f t="shared" si="295"/>
        <v>12550</v>
      </c>
      <c r="T142" s="1">
        <f>RStart30!$T$25</f>
        <v>0.04</v>
      </c>
      <c r="V142" s="1">
        <f t="shared" ref="V142:Y142" si="505">(O142-O141)/$T$25</f>
        <v>-146250</v>
      </c>
      <c r="W142" s="1">
        <f t="shared" si="505"/>
        <v>-21875</v>
      </c>
      <c r="X142" s="1">
        <f t="shared" si="505"/>
        <v>2500</v>
      </c>
      <c r="Y142" s="1">
        <f t="shared" si="505"/>
        <v>-2500</v>
      </c>
      <c r="AA142">
        <f t="shared" ref="AA142:AD142" si="506">V142-V143</f>
        <v>5624.99999999962</v>
      </c>
      <c r="AB142">
        <f t="shared" si="506"/>
        <v>1875</v>
      </c>
      <c r="AC142">
        <f t="shared" si="506"/>
        <v>0</v>
      </c>
      <c r="AD142">
        <f t="shared" si="506"/>
        <v>-1250</v>
      </c>
      <c r="AF142">
        <f t="shared" ref="AF142:AI142" si="507">AA142-AA143</f>
        <v>2499.99999999924</v>
      </c>
      <c r="AG142">
        <f t="shared" si="507"/>
        <v>-1250</v>
      </c>
      <c r="AH142">
        <f t="shared" si="507"/>
        <v>0</v>
      </c>
      <c r="AI142">
        <f t="shared" si="507"/>
        <v>-2500</v>
      </c>
      <c r="AK142">
        <f t="shared" ref="AK142:AN142" si="508">AF142-AF143</f>
        <v>-1.30967237055302e-9</v>
      </c>
      <c r="AL142">
        <f t="shared" si="508"/>
        <v>-2500.00000000005</v>
      </c>
      <c r="AM142">
        <f t="shared" si="508"/>
        <v>-625</v>
      </c>
      <c r="AN142">
        <f t="shared" si="508"/>
        <v>-5000</v>
      </c>
    </row>
    <row r="143" spans="4:40">
      <c r="D143" s="28">
        <f t="shared" si="291"/>
        <v>4.72</v>
      </c>
      <c r="E143" s="32">
        <f>-E286*180/PI()*RStart30!$B$23</f>
        <v>19.4379707790002</v>
      </c>
      <c r="F143" s="32">
        <f>F286*180/PI()*RStart30!$B$23</f>
        <v>18.814469741155</v>
      </c>
      <c r="G143" s="32">
        <f>G286*180/PI()*RStart30!$B$23</f>
        <v>8.545254474454</v>
      </c>
      <c r="H143" s="32">
        <f>-H286*180/PI()*RStart30!$B$23</f>
        <v>26.3315825065592</v>
      </c>
      <c r="I143" s="58">
        <f t="shared" si="286"/>
        <v>4.72</v>
      </c>
      <c r="J143" s="24">
        <f>-TRUNC(K$3*J$3*(G$3-H$3*SIN((E143+J$9)*PI()/180)-SQRT(I$3^2-(E$3-F$3-H$3*COS((E143+J$9)*PI()/180))^2))/5)</f>
        <v>-24274</v>
      </c>
      <c r="K143" s="24">
        <f>-TRUNC(U$3*T$3*(Q$3-R$3*SIN((F143+K$9)*PI()/180)-SQRT(S$3^2-(O$3-P$3-R$3*COS((F143+K$9)*PI()/180))^2))/5)</f>
        <v>-33599</v>
      </c>
      <c r="L143" s="24">
        <f>-TRUNC(U$3*T$3*(Q$3-R$3*SIN((G143+L$9)*PI()/180)-SQRT(S$3^2-(O$3-P$3-R$3*COS((G143+L$9)*PI()/180))^2))/5)</f>
        <v>-14623</v>
      </c>
      <c r="M143" s="25">
        <f>-TRUNC(K$3*J$3*(G$3-H$3*SIN((H143+M$9)*PI()/180)-SQRT(I$3^2-(E$3-F$3-H$3*COS((H143+M$9)*PI()/180))^2))/5)</f>
        <v>-37022</v>
      </c>
      <c r="N143" s="59">
        <f t="shared" si="492"/>
        <v>4.72</v>
      </c>
      <c r="O143" s="60">
        <f t="shared" si="292"/>
        <v>70374.9999999999</v>
      </c>
      <c r="P143" s="60">
        <f t="shared" si="293"/>
        <v>16600</v>
      </c>
      <c r="Q143" s="60">
        <f t="shared" si="294"/>
        <v>10800</v>
      </c>
      <c r="R143" s="60">
        <f t="shared" si="295"/>
        <v>12500</v>
      </c>
      <c r="T143" s="1">
        <f>RStart30!$T$25</f>
        <v>0.04</v>
      </c>
      <c r="V143" s="1">
        <f t="shared" ref="V143:Y143" si="509">(O143-O142)/$T$25</f>
        <v>-151875</v>
      </c>
      <c r="W143" s="1">
        <f t="shared" si="509"/>
        <v>-23750</v>
      </c>
      <c r="X143" s="1">
        <f t="shared" si="509"/>
        <v>2500</v>
      </c>
      <c r="Y143" s="1">
        <f t="shared" si="509"/>
        <v>-1250</v>
      </c>
      <c r="AA143">
        <f t="shared" ref="AA143:AD143" si="510">V143-V144</f>
        <v>3125.00000000038</v>
      </c>
      <c r="AB143">
        <f t="shared" si="510"/>
        <v>3125</v>
      </c>
      <c r="AC143">
        <f t="shared" si="510"/>
        <v>0</v>
      </c>
      <c r="AD143">
        <f t="shared" si="510"/>
        <v>1250</v>
      </c>
      <c r="AF143">
        <f t="shared" ref="AF143:AI143" si="511">AA143-AA144</f>
        <v>2500.00000000055</v>
      </c>
      <c r="AG143">
        <f t="shared" si="511"/>
        <v>1250.00000000005</v>
      </c>
      <c r="AH143">
        <f t="shared" si="511"/>
        <v>625</v>
      </c>
      <c r="AI143">
        <f t="shared" si="511"/>
        <v>2500</v>
      </c>
      <c r="AK143">
        <f t="shared" ref="AK143:AN143" si="512">AF143-AF144</f>
        <v>625.000000000728</v>
      </c>
      <c r="AL143">
        <f t="shared" si="512"/>
        <v>625.000000000095</v>
      </c>
      <c r="AM143">
        <f t="shared" si="512"/>
        <v>2500</v>
      </c>
      <c r="AN143">
        <f t="shared" si="512"/>
        <v>5000</v>
      </c>
    </row>
    <row r="144" spans="4:40">
      <c r="D144" s="28">
        <f t="shared" si="291"/>
        <v>4.76</v>
      </c>
      <c r="E144" s="32">
        <f>-E287*180/PI()*RStart30!$B$23</f>
        <v>17.9161240575492</v>
      </c>
      <c r="F144" s="32">
        <f>F287*180/PI()*RStart30!$B$23</f>
        <v>18.4873572497167</v>
      </c>
      <c r="G144" s="32">
        <f>G287*180/PI()*RStart30!$B$23</f>
        <v>8.3003890431827</v>
      </c>
      <c r="H144" s="32">
        <f>-H287*180/PI()*RStart30!$B$23</f>
        <v>26.0790956479929</v>
      </c>
      <c r="I144" s="58">
        <f t="shared" si="286"/>
        <v>4.76</v>
      </c>
      <c r="J144" s="24">
        <f>-TRUNC(K$3*J$3*(G$3-H$3*SIN((E144+J$9)*PI()/180)-SQRT(I$3^2-(E$3-F$3-H$3*COS((E144+J$9)*PI()/180))^2))/5)</f>
        <v>-21707</v>
      </c>
      <c r="K144" s="24">
        <f>-TRUNC(U$3*T$3*(Q$3-R$3*SIN((F144+K$9)*PI()/180)-SQRT(S$3^2-(O$3-P$3-R$3*COS((F144+K$9)*PI()/180))^2))/5)</f>
        <v>-32978</v>
      </c>
      <c r="L144" s="24">
        <f>-TRUNC(U$3*T$3*(Q$3-R$3*SIN((G144+L$9)*PI()/180)-SQRT(S$3^2-(O$3-P$3-R$3*COS((G144+L$9)*PI()/180))^2))/5)</f>
        <v>-14187</v>
      </c>
      <c r="M144" s="25">
        <f>-TRUNC(K$3*J$3*(G$3-H$3*SIN((H144+M$9)*PI()/180)-SQRT(I$3^2-(E$3-F$3-H$3*COS((H144+M$9)*PI()/180))^2))/5)</f>
        <v>-36526</v>
      </c>
      <c r="N144" s="59">
        <f t="shared" si="492"/>
        <v>4.76</v>
      </c>
      <c r="O144" s="60">
        <f t="shared" si="292"/>
        <v>64174.9999999999</v>
      </c>
      <c r="P144" s="60">
        <f t="shared" si="293"/>
        <v>15525</v>
      </c>
      <c r="Q144" s="60">
        <f t="shared" si="294"/>
        <v>10900</v>
      </c>
      <c r="R144" s="60">
        <f t="shared" si="295"/>
        <v>12400</v>
      </c>
      <c r="T144" s="1">
        <f>RStart30!$T$25</f>
        <v>0.04</v>
      </c>
      <c r="V144" s="1">
        <f t="shared" ref="V144:Y144" si="513">(O144-O143)/$T$25</f>
        <v>-155000</v>
      </c>
      <c r="W144" s="1">
        <f t="shared" si="513"/>
        <v>-26875</v>
      </c>
      <c r="X144" s="1">
        <f t="shared" si="513"/>
        <v>2500</v>
      </c>
      <c r="Y144" s="1">
        <f t="shared" si="513"/>
        <v>-2500</v>
      </c>
      <c r="AA144">
        <f t="shared" ref="AA144:AD144" si="514">V144-V145</f>
        <v>624.999999999825</v>
      </c>
      <c r="AB144">
        <f t="shared" si="514"/>
        <v>1874.99999999995</v>
      </c>
      <c r="AC144">
        <f t="shared" si="514"/>
        <v>-625</v>
      </c>
      <c r="AD144">
        <f t="shared" si="514"/>
        <v>-1250</v>
      </c>
      <c r="AF144">
        <f t="shared" ref="AF144:AI144" si="515">AA144-AA145</f>
        <v>1874.99999999983</v>
      </c>
      <c r="AG144">
        <f t="shared" si="515"/>
        <v>624.999999999953</v>
      </c>
      <c r="AH144">
        <f t="shared" si="515"/>
        <v>-1875</v>
      </c>
      <c r="AI144">
        <f t="shared" si="515"/>
        <v>-2500</v>
      </c>
      <c r="AK144">
        <f t="shared" ref="AK144:AN144" si="516">AF144-AF145</f>
        <v>-625</v>
      </c>
      <c r="AL144">
        <f t="shared" si="516"/>
        <v>625</v>
      </c>
      <c r="AM144">
        <f t="shared" si="516"/>
        <v>-3125</v>
      </c>
      <c r="AN144">
        <f t="shared" si="516"/>
        <v>-3750</v>
      </c>
    </row>
    <row r="145" spans="4:40">
      <c r="D145" s="28">
        <f t="shared" si="291"/>
        <v>4.8</v>
      </c>
      <c r="E145" s="32">
        <f>-E288*180/PI()*RStart30!$B$23</f>
        <v>16.4888069498153</v>
      </c>
      <c r="F145" s="32">
        <f>F288*180/PI()*RStart30!$B$23</f>
        <v>18.183791833968</v>
      </c>
      <c r="G145" s="32">
        <f>G288*180/PI()*RStart30!$B$23</f>
        <v>8.05280882328652</v>
      </c>
      <c r="H145" s="32">
        <f>-H288*180/PI()*RStart30!$B$23</f>
        <v>25.8271759030522</v>
      </c>
      <c r="I145" s="58">
        <f t="shared" si="286"/>
        <v>4.8</v>
      </c>
      <c r="J145" s="24">
        <f>-TRUNC(K$3*J$3*(G$3-H$3*SIN((E145+J$9)*PI()/180)-SQRT(I$3^2-(E$3-F$3-H$3*COS((E145+J$9)*PI()/180))^2))/5)</f>
        <v>-19389</v>
      </c>
      <c r="K145" s="24">
        <f>-TRUNC(U$3*T$3*(Q$3-R$3*SIN((F145+K$9)*PI()/180)-SQRT(S$3^2-(O$3-P$3-R$3*COS((F145+K$9)*PI()/180))^2))/5)</f>
        <v>-32403</v>
      </c>
      <c r="L145" s="24">
        <f>-TRUNC(U$3*T$3*(Q$3-R$3*SIN((G145+L$9)*PI()/180)-SQRT(S$3^2-(O$3-P$3-R$3*COS((G145+L$9)*PI()/180))^2))/5)</f>
        <v>-13746</v>
      </c>
      <c r="M145" s="25">
        <f>-TRUNC(K$3*J$3*(G$3-H$3*SIN((H145+M$9)*PI()/180)-SQRT(I$3^2-(E$3-F$3-H$3*COS((H145+M$9)*PI()/180))^2))/5)</f>
        <v>-36032</v>
      </c>
      <c r="N145" s="59">
        <f t="shared" si="492"/>
        <v>4.8</v>
      </c>
      <c r="O145" s="60">
        <f t="shared" si="292"/>
        <v>57949.9999999999</v>
      </c>
      <c r="P145" s="60">
        <f t="shared" si="293"/>
        <v>14375</v>
      </c>
      <c r="Q145" s="60">
        <f t="shared" si="294"/>
        <v>11025</v>
      </c>
      <c r="R145" s="60">
        <f t="shared" si="295"/>
        <v>12350</v>
      </c>
      <c r="T145" s="1">
        <f>RStart30!$T$25</f>
        <v>0.04</v>
      </c>
      <c r="V145" s="1">
        <f t="shared" ref="V145:Y145" si="517">(O145-O144)/$T$25</f>
        <v>-155625</v>
      </c>
      <c r="W145" s="1">
        <f t="shared" si="517"/>
        <v>-28750</v>
      </c>
      <c r="X145" s="1">
        <f t="shared" si="517"/>
        <v>3125</v>
      </c>
      <c r="Y145" s="1">
        <f t="shared" si="517"/>
        <v>-1250</v>
      </c>
      <c r="AA145">
        <f t="shared" ref="AA145:AD145" si="518">V145-V146</f>
        <v>-1250</v>
      </c>
      <c r="AB145">
        <f t="shared" si="518"/>
        <v>1250</v>
      </c>
      <c r="AC145">
        <f t="shared" si="518"/>
        <v>1250</v>
      </c>
      <c r="AD145">
        <f t="shared" si="518"/>
        <v>1250</v>
      </c>
      <c r="AF145">
        <f t="shared" ref="AF145:AI145" si="519">AA145-AA146</f>
        <v>2499.99999999983</v>
      </c>
      <c r="AG145">
        <f t="shared" si="519"/>
        <v>-4.72937244921923e-11</v>
      </c>
      <c r="AH145">
        <f t="shared" si="519"/>
        <v>1250</v>
      </c>
      <c r="AI145">
        <f t="shared" si="519"/>
        <v>1250</v>
      </c>
      <c r="AK145">
        <f t="shared" ref="AK145:AN145" si="520">AF145-AF146</f>
        <v>1249.99999999948</v>
      </c>
      <c r="AL145">
        <f t="shared" si="520"/>
        <v>-1.41881173476577e-10</v>
      </c>
      <c r="AM145">
        <f t="shared" si="520"/>
        <v>625.000000000045</v>
      </c>
      <c r="AN145">
        <f t="shared" si="520"/>
        <v>625</v>
      </c>
    </row>
    <row r="146" spans="4:40">
      <c r="D146" s="28">
        <f t="shared" si="291"/>
        <v>4.84</v>
      </c>
      <c r="E146" s="32">
        <f>-E289*180/PI()*RStart30!$B$23</f>
        <v>15.1635762534541</v>
      </c>
      <c r="F146" s="32">
        <f>F289*180/PI()*RStart30!$B$23</f>
        <v>17.9052745860364</v>
      </c>
      <c r="G146" s="32">
        <f>G289*180/PI()*RStart30!$B$23</f>
        <v>7.80259007544798</v>
      </c>
      <c r="H146" s="32">
        <f>-H289*180/PI()*RStart30!$B$23</f>
        <v>25.5759005064478</v>
      </c>
      <c r="I146" s="58">
        <f t="shared" si="286"/>
        <v>4.84</v>
      </c>
      <c r="J146" s="24">
        <f>-TRUNC(K$3*J$3*(G$3-H$3*SIN((E146+J$9)*PI()/180)-SQRT(I$3^2-(E$3-F$3-H$3*COS((E146+J$9)*PI()/180))^2))/5)</f>
        <v>-17318</v>
      </c>
      <c r="K146" s="24">
        <f>-TRUNC(U$3*T$3*(Q$3-R$3*SIN((F146+K$9)*PI()/180)-SQRT(S$3^2-(O$3-P$3-R$3*COS((F146+K$9)*PI()/180))^2))/5)</f>
        <v>-31876</v>
      </c>
      <c r="L146" s="24">
        <f>-TRUNC(U$3*T$3*(Q$3-R$3*SIN((G146+L$9)*PI()/180)-SQRT(S$3^2-(O$3-P$3-R$3*COS((G146+L$9)*PI()/180))^2))/5)</f>
        <v>-13302</v>
      </c>
      <c r="M146" s="25">
        <f>-TRUNC(K$3*J$3*(G$3-H$3*SIN((H146+M$9)*PI()/180)-SQRT(I$3^2-(E$3-F$3-H$3*COS((H146+M$9)*PI()/180))^2))/5)</f>
        <v>-35542</v>
      </c>
      <c r="N146" s="59">
        <f t="shared" si="492"/>
        <v>4.84</v>
      </c>
      <c r="O146" s="60">
        <f t="shared" si="292"/>
        <v>51775</v>
      </c>
      <c r="P146" s="60">
        <f t="shared" si="293"/>
        <v>13175</v>
      </c>
      <c r="Q146" s="60">
        <f t="shared" si="294"/>
        <v>11100</v>
      </c>
      <c r="R146" s="60">
        <f t="shared" si="295"/>
        <v>12250</v>
      </c>
      <c r="T146" s="1">
        <f>RStart30!$T$25</f>
        <v>0.04</v>
      </c>
      <c r="V146" s="1">
        <f t="shared" ref="V146:Y146" si="521">(O146-O145)/$T$25</f>
        <v>-154375</v>
      </c>
      <c r="W146" s="1">
        <f t="shared" si="521"/>
        <v>-30000</v>
      </c>
      <c r="X146" s="1">
        <f t="shared" si="521"/>
        <v>1875</v>
      </c>
      <c r="Y146" s="1">
        <f t="shared" si="521"/>
        <v>-2500</v>
      </c>
      <c r="AA146">
        <f t="shared" ref="AA146:AD146" si="522">V146-V147</f>
        <v>-3749.99999999983</v>
      </c>
      <c r="AB146">
        <f t="shared" si="522"/>
        <v>1250.00000000005</v>
      </c>
      <c r="AC146">
        <f t="shared" si="522"/>
        <v>0</v>
      </c>
      <c r="AD146">
        <f t="shared" si="522"/>
        <v>0</v>
      </c>
      <c r="AF146">
        <f t="shared" ref="AF146:AI146" si="523">AA146-AA147</f>
        <v>1250.00000000035</v>
      </c>
      <c r="AG146">
        <f t="shared" si="523"/>
        <v>9.45874489843845e-11</v>
      </c>
      <c r="AH146">
        <f t="shared" si="523"/>
        <v>624.999999999955</v>
      </c>
      <c r="AI146">
        <f t="shared" si="523"/>
        <v>625</v>
      </c>
      <c r="AK146">
        <f t="shared" ref="AK146:AN146" si="524">AF146-AF147</f>
        <v>5.23868948221207e-10</v>
      </c>
      <c r="AL146">
        <f t="shared" si="524"/>
        <v>1.89174897968769e-10</v>
      </c>
      <c r="AM146">
        <f t="shared" si="524"/>
        <v>1874.99999999986</v>
      </c>
      <c r="AN146">
        <f t="shared" si="524"/>
        <v>1250</v>
      </c>
    </row>
    <row r="147" spans="4:40">
      <c r="D147" s="28">
        <f t="shared" si="291"/>
        <v>4.88</v>
      </c>
      <c r="E147" s="32">
        <f>-E290*180/PI()*RStart30!$B$23</f>
        <v>13.9472118353512</v>
      </c>
      <c r="F147" s="32">
        <f>F290*180/PI()*RStart30!$B$23</f>
        <v>17.6530859520024</v>
      </c>
      <c r="G147" s="32">
        <f>G290*180/PI()*RStart30!$B$23</f>
        <v>7.54981410237821</v>
      </c>
      <c r="H147" s="32">
        <f>-H290*180/PI()*RStart30!$B$23</f>
        <v>25.32533855689</v>
      </c>
      <c r="I147" s="58">
        <f t="shared" si="286"/>
        <v>4.88</v>
      </c>
      <c r="J147" s="24">
        <f>-TRUNC(K$3*J$3*(G$3-H$3*SIN((E147+J$9)*PI()/180)-SQRT(I$3^2-(E$3-F$3-H$3*COS((E147+J$9)*PI()/180))^2))/5)</f>
        <v>-15488</v>
      </c>
      <c r="K147" s="24">
        <f>-TRUNC(U$3*T$3*(Q$3-R$3*SIN((F147+K$9)*PI()/180)-SQRT(S$3^2-(O$3-P$3-R$3*COS((F147+K$9)*PI()/180))^2))/5)</f>
        <v>-31399</v>
      </c>
      <c r="L147" s="24">
        <f>-TRUNC(U$3*T$3*(Q$3-R$3*SIN((G147+L$9)*PI()/180)-SQRT(S$3^2-(O$3-P$3-R$3*COS((G147+L$9)*PI()/180))^2))/5)</f>
        <v>-12855</v>
      </c>
      <c r="M147" s="25">
        <f>-TRUNC(K$3*J$3*(G$3-H$3*SIN((H147+M$9)*PI()/180)-SQRT(I$3^2-(E$3-F$3-H$3*COS((H147+M$9)*PI()/180))^2))/5)</f>
        <v>-35056</v>
      </c>
      <c r="N147" s="59">
        <f t="shared" si="492"/>
        <v>4.88</v>
      </c>
      <c r="O147" s="60">
        <f t="shared" si="292"/>
        <v>45750</v>
      </c>
      <c r="P147" s="60">
        <f t="shared" si="293"/>
        <v>11925</v>
      </c>
      <c r="Q147" s="60">
        <f t="shared" si="294"/>
        <v>11175</v>
      </c>
      <c r="R147" s="60">
        <f t="shared" si="295"/>
        <v>12150</v>
      </c>
      <c r="T147" s="1">
        <f>RStart30!$T$25</f>
        <v>0.04</v>
      </c>
      <c r="V147" s="1">
        <f t="shared" ref="V147:Y147" si="525">(O147-O146)/$T$25</f>
        <v>-150625</v>
      </c>
      <c r="W147" s="1">
        <f t="shared" si="525"/>
        <v>-31250</v>
      </c>
      <c r="X147" s="1">
        <f t="shared" si="525"/>
        <v>1875</v>
      </c>
      <c r="Y147" s="1">
        <f t="shared" si="525"/>
        <v>-2500</v>
      </c>
      <c r="AA147">
        <f t="shared" ref="AA147:AD147" si="526">V147-V148</f>
        <v>-5000.00000000017</v>
      </c>
      <c r="AB147">
        <f t="shared" si="526"/>
        <v>1249.99999999995</v>
      </c>
      <c r="AC147">
        <f t="shared" si="526"/>
        <v>-624.999999999955</v>
      </c>
      <c r="AD147">
        <f t="shared" si="526"/>
        <v>-625</v>
      </c>
      <c r="AF147">
        <f t="shared" ref="AF147:AI147" si="527">AA147-AA148</f>
        <v>1249.99999999983</v>
      </c>
      <c r="AG147">
        <f t="shared" si="527"/>
        <v>-9.45874489843845e-11</v>
      </c>
      <c r="AH147">
        <f t="shared" si="527"/>
        <v>-1249.99999999991</v>
      </c>
      <c r="AI147">
        <f t="shared" si="527"/>
        <v>-625</v>
      </c>
      <c r="AK147">
        <f t="shared" ref="AK147:AN147" si="528">AF147-AF148</f>
        <v>1249.99999999991</v>
      </c>
      <c r="AL147">
        <f t="shared" si="528"/>
        <v>-1250.00000000014</v>
      </c>
      <c r="AM147">
        <f t="shared" si="528"/>
        <v>-1874.99999999986</v>
      </c>
      <c r="AN147">
        <f t="shared" si="528"/>
        <v>625</v>
      </c>
    </row>
    <row r="148" spans="4:40">
      <c r="D148" s="28">
        <f t="shared" si="291"/>
        <v>4.92</v>
      </c>
      <c r="E148" s="32">
        <f>-E291*180/PI()*RStart30!$B$23</f>
        <v>12.8456487361233</v>
      </c>
      <c r="F148" s="32">
        <f>F291*180/PI()*RStart30!$B$23</f>
        <v>17.4282790855893</v>
      </c>
      <c r="G148" s="32">
        <f>G291*180/PI()*RStart30!$B$23</f>
        <v>7.2945667904507</v>
      </c>
      <c r="H148" s="32">
        <f>-H291*180/PI()*RStart30!$B$23</f>
        <v>25.0755506733134</v>
      </c>
      <c r="I148" s="58">
        <f t="shared" si="286"/>
        <v>4.92</v>
      </c>
      <c r="J148" s="24">
        <f>-TRUNC(K$3*J$3*(G$3-H$3*SIN((E148+J$9)*PI()/180)-SQRT(I$3^2-(E$3-F$3-H$3*COS((E148+J$9)*PI()/180))^2))/5)</f>
        <v>-13891</v>
      </c>
      <c r="K148" s="24">
        <f>-TRUNC(U$3*T$3*(Q$3-R$3*SIN((F148+K$9)*PI()/180)-SQRT(S$3^2-(O$3-P$3-R$3*COS((F148+K$9)*PI()/180))^2))/5)</f>
        <v>-30974</v>
      </c>
      <c r="L148" s="24">
        <f>-TRUNC(U$3*T$3*(Q$3-R$3*SIN((G148+L$9)*PI()/180)-SQRT(S$3^2-(O$3-P$3-R$3*COS((G148+L$9)*PI()/180))^2))/5)</f>
        <v>-12404</v>
      </c>
      <c r="M148" s="25">
        <f>-TRUNC(K$3*J$3*(G$3-H$3*SIN((H148+M$9)*PI()/180)-SQRT(I$3^2-(E$3-F$3-H$3*COS((H148+M$9)*PI()/180))^2))/5)</f>
        <v>-34573</v>
      </c>
      <c r="N148" s="59">
        <f t="shared" si="492"/>
        <v>4.92</v>
      </c>
      <c r="O148" s="60">
        <f t="shared" si="292"/>
        <v>39925</v>
      </c>
      <c r="P148" s="60">
        <f t="shared" si="293"/>
        <v>10625</v>
      </c>
      <c r="Q148" s="60">
        <f t="shared" si="294"/>
        <v>11275</v>
      </c>
      <c r="R148" s="60">
        <f t="shared" si="295"/>
        <v>12075</v>
      </c>
      <c r="T148" s="1">
        <f>RStart30!$T$25</f>
        <v>0.04</v>
      </c>
      <c r="V148" s="1">
        <f t="shared" ref="V148:Y148" si="529">(O148-O147)/$T$25</f>
        <v>-145625</v>
      </c>
      <c r="W148" s="1">
        <f t="shared" si="529"/>
        <v>-32500</v>
      </c>
      <c r="X148" s="1">
        <f t="shared" si="529"/>
        <v>2499.99999999995</v>
      </c>
      <c r="Y148" s="1">
        <f t="shared" si="529"/>
        <v>-1875</v>
      </c>
      <c r="AA148">
        <f t="shared" ref="AA148:AD148" si="530">V148-V149</f>
        <v>-6250</v>
      </c>
      <c r="AB148">
        <f t="shared" si="530"/>
        <v>1250.00000000005</v>
      </c>
      <c r="AC148">
        <f t="shared" si="530"/>
        <v>624.999999999955</v>
      </c>
      <c r="AD148">
        <f t="shared" si="530"/>
        <v>0</v>
      </c>
      <c r="AF148">
        <f t="shared" ref="AF148:AI148" si="531">AA148-AA149</f>
        <v>-8.73114913702011e-11</v>
      </c>
      <c r="AG148">
        <f t="shared" si="531"/>
        <v>1250.00000000005</v>
      </c>
      <c r="AH148">
        <f t="shared" si="531"/>
        <v>624.999999999955</v>
      </c>
      <c r="AI148">
        <f t="shared" si="531"/>
        <v>-1250</v>
      </c>
      <c r="AK148">
        <f t="shared" ref="AK148:AN148" si="532">AF148-AF149</f>
        <v>-1250.00000000017</v>
      </c>
      <c r="AL148">
        <f t="shared" si="532"/>
        <v>2500.00000000005</v>
      </c>
      <c r="AM148">
        <f t="shared" si="532"/>
        <v>624.999999999955</v>
      </c>
      <c r="AN148">
        <f t="shared" si="532"/>
        <v>-3750</v>
      </c>
    </row>
    <row r="149" spans="4:40">
      <c r="D149" s="28">
        <f t="shared" si="291"/>
        <v>4.96</v>
      </c>
      <c r="E149" s="32">
        <f>-E292*180/PI()*RStart30!$B$23</f>
        <v>11.8639095610983</v>
      </c>
      <c r="F149" s="32">
        <f>F292*180/PI()*RStart30!$B$23</f>
        <v>17.2316733737399</v>
      </c>
      <c r="G149" s="32">
        <f>G292*180/PI()*RStart30!$B$23</f>
        <v>7.03693935454644</v>
      </c>
      <c r="H149" s="32">
        <f>-H292*180/PI()*RStart30!$B$23</f>
        <v>24.8265885938069</v>
      </c>
      <c r="I149" s="58">
        <f t="shared" si="286"/>
        <v>4.96</v>
      </c>
      <c r="J149" s="24">
        <f>-TRUNC(K$3*J$3*(G$3-H$3*SIN((E149+J$9)*PI()/180)-SQRT(I$3^2-(E$3-F$3-H$3*COS((E149+J$9)*PI()/180))^2))/5)</f>
        <v>-12517</v>
      </c>
      <c r="K149" s="24">
        <f>-TRUNC(U$3*T$3*(Q$3-R$3*SIN((F149+K$9)*PI()/180)-SQRT(S$3^2-(O$3-P$3-R$3*COS((F149+K$9)*PI()/180))^2))/5)</f>
        <v>-30603</v>
      </c>
      <c r="L149" s="24">
        <f>-TRUNC(U$3*T$3*(Q$3-R$3*SIN((G149+L$9)*PI()/180)-SQRT(S$3^2-(O$3-P$3-R$3*COS((G149+L$9)*PI()/180))^2))/5)</f>
        <v>-11950</v>
      </c>
      <c r="M149" s="25">
        <f>-TRUNC(K$3*J$3*(G$3-H$3*SIN((H149+M$9)*PI()/180)-SQRT(I$3^2-(E$3-F$3-H$3*COS((H149+M$9)*PI()/180))^2))/5)</f>
        <v>-34093</v>
      </c>
      <c r="N149" s="59">
        <f t="shared" si="492"/>
        <v>4.96</v>
      </c>
      <c r="O149" s="60">
        <f t="shared" si="292"/>
        <v>34350</v>
      </c>
      <c r="P149" s="60">
        <f t="shared" si="293"/>
        <v>9274.99999999999</v>
      </c>
      <c r="Q149" s="60">
        <f t="shared" si="294"/>
        <v>11350</v>
      </c>
      <c r="R149" s="60">
        <f t="shared" si="295"/>
        <v>12000</v>
      </c>
      <c r="T149" s="1">
        <f>RStart30!$T$25</f>
        <v>0.04</v>
      </c>
      <c r="V149" s="1">
        <f t="shared" ref="V149:Y149" si="533">(O149-O148)/$T$25</f>
        <v>-139375</v>
      </c>
      <c r="W149" s="1">
        <f t="shared" si="533"/>
        <v>-33750</v>
      </c>
      <c r="X149" s="1">
        <f t="shared" si="533"/>
        <v>1875</v>
      </c>
      <c r="Y149" s="1">
        <f t="shared" si="533"/>
        <v>-1875</v>
      </c>
      <c r="AA149">
        <f t="shared" ref="AA149:AD149" si="534">V149-V150</f>
        <v>-6249.99999999991</v>
      </c>
      <c r="AB149">
        <f t="shared" si="534"/>
        <v>0</v>
      </c>
      <c r="AC149">
        <f t="shared" si="534"/>
        <v>0</v>
      </c>
      <c r="AD149">
        <f t="shared" si="534"/>
        <v>1250</v>
      </c>
      <c r="AF149">
        <f t="shared" ref="AF149:AI149" si="535">AA149-AA150</f>
        <v>1250.00000000009</v>
      </c>
      <c r="AG149">
        <f t="shared" si="535"/>
        <v>-1250</v>
      </c>
      <c r="AH149">
        <f t="shared" si="535"/>
        <v>0</v>
      </c>
      <c r="AI149">
        <f t="shared" si="535"/>
        <v>2500</v>
      </c>
      <c r="AK149">
        <f t="shared" ref="AK149:AN149" si="536">AF149-AF150</f>
        <v>1250.00000000009</v>
      </c>
      <c r="AL149">
        <f t="shared" si="536"/>
        <v>-3124.99999999998</v>
      </c>
      <c r="AM149">
        <f t="shared" si="536"/>
        <v>625</v>
      </c>
      <c r="AN149">
        <f t="shared" si="536"/>
        <v>5000</v>
      </c>
    </row>
    <row r="150" spans="4:40">
      <c r="D150" s="28">
        <f t="shared" si="291"/>
        <v>5</v>
      </c>
      <c r="E150" s="32">
        <f>-E293*180/PI()*RStart30!$B$23</f>
        <v>11.0060362410418</v>
      </c>
      <c r="F150" s="32">
        <f>F293*180/PI()*RStart30!$B$23</f>
        <v>17.0638479048976</v>
      </c>
      <c r="G150" s="32">
        <f>G293*180/PI()*RStart30!$B$23</f>
        <v>6.77702770780033</v>
      </c>
      <c r="H150" s="32">
        <f>-H293*180/PI()*RStart30!$B$23</f>
        <v>24.5784949464305</v>
      </c>
      <c r="I150" s="58">
        <f t="shared" si="286"/>
        <v>5</v>
      </c>
      <c r="J150" s="24">
        <f>-TRUNC(K$3*J$3*(G$3-H$3*SIN((E150+J$9)*PI()/180)-SQRT(I$3^2-(E$3-F$3-H$3*COS((E150+J$9)*PI()/180))^2))/5)</f>
        <v>-11356</v>
      </c>
      <c r="K150" s="24">
        <f>-TRUNC(U$3*T$3*(Q$3-R$3*SIN((F150+K$9)*PI()/180)-SQRT(S$3^2-(O$3-P$3-R$3*COS((F150+K$9)*PI()/180))^2))/5)</f>
        <v>-30286</v>
      </c>
      <c r="L150" s="24">
        <f>-TRUNC(U$3*T$3*(Q$3-R$3*SIN((G150+L$9)*PI()/180)-SQRT(S$3^2-(O$3-P$3-R$3*COS((G150+L$9)*PI()/180))^2))/5)</f>
        <v>-11493</v>
      </c>
      <c r="M150" s="25">
        <f>-TRUNC(K$3*J$3*(G$3-H$3*SIN((H150+M$9)*PI()/180)-SQRT(I$3^2-(E$3-F$3-H$3*COS((H150+M$9)*PI()/180))^2))/5)</f>
        <v>-33618</v>
      </c>
      <c r="N150" s="59">
        <f t="shared" si="492"/>
        <v>5</v>
      </c>
      <c r="O150" s="60">
        <f t="shared" si="292"/>
        <v>29025</v>
      </c>
      <c r="P150" s="60">
        <f t="shared" si="293"/>
        <v>7924.99999999999</v>
      </c>
      <c r="Q150" s="60">
        <f t="shared" si="294"/>
        <v>11425</v>
      </c>
      <c r="R150" s="60">
        <f t="shared" si="295"/>
        <v>11875</v>
      </c>
      <c r="T150" s="1">
        <f>RStart30!$T$25</f>
        <v>0.04</v>
      </c>
      <c r="V150" s="1">
        <f t="shared" ref="V150:Y150" si="537">(O150-O149)/$T$25</f>
        <v>-133125</v>
      </c>
      <c r="W150" s="1">
        <f t="shared" si="537"/>
        <v>-33750</v>
      </c>
      <c r="X150" s="1">
        <f t="shared" si="537"/>
        <v>1875</v>
      </c>
      <c r="Y150" s="1">
        <f t="shared" si="537"/>
        <v>-3125</v>
      </c>
      <c r="AA150">
        <f t="shared" ref="AA150:AD150" si="538">V150-V151</f>
        <v>-7500</v>
      </c>
      <c r="AB150">
        <f t="shared" si="538"/>
        <v>1250</v>
      </c>
      <c r="AC150">
        <f t="shared" si="538"/>
        <v>0</v>
      </c>
      <c r="AD150">
        <f t="shared" si="538"/>
        <v>-1250</v>
      </c>
      <c r="AF150">
        <f t="shared" ref="AF150:AI150" si="539">AA150-AA151</f>
        <v>0</v>
      </c>
      <c r="AG150">
        <f t="shared" si="539"/>
        <v>1874.99999999998</v>
      </c>
      <c r="AH150">
        <f t="shared" si="539"/>
        <v>-625</v>
      </c>
      <c r="AI150">
        <f t="shared" si="539"/>
        <v>-2500</v>
      </c>
      <c r="AK150">
        <f t="shared" ref="AK150:AN150" si="540">AF150-AF151</f>
        <v>1249.99999999994</v>
      </c>
      <c r="AL150">
        <f t="shared" si="540"/>
        <v>1874.99999999994</v>
      </c>
      <c r="AM150">
        <f t="shared" si="540"/>
        <v>-1875</v>
      </c>
      <c r="AN150">
        <f t="shared" si="540"/>
        <v>-5000</v>
      </c>
    </row>
    <row r="151" spans="4:40">
      <c r="D151" s="28">
        <f t="shared" si="291"/>
        <v>5.04</v>
      </c>
      <c r="E151" s="32">
        <f>-E294*180/PI()*RStart30!$B$23</f>
        <v>10.2750224804335</v>
      </c>
      <c r="F151" s="32">
        <f>F294*180/PI()*RStart30!$B$23</f>
        <v>16.9251345362176</v>
      </c>
      <c r="G151" s="32">
        <f>G294*180/PI()*RStart30!$B$23</f>
        <v>6.51493309185478</v>
      </c>
      <c r="H151" s="32">
        <f>-H294*180/PI()*RStart30!$B$23</f>
        <v>24.3313026762574</v>
      </c>
      <c r="I151" s="58">
        <f t="shared" si="286"/>
        <v>5.04</v>
      </c>
      <c r="J151" s="24">
        <f>-TRUNC(K$3*J$3*(G$3-H$3*SIN((E151+J$9)*PI()/180)-SQRT(I$3^2-(E$3-F$3-H$3*COS((E151+J$9)*PI()/180))^2))/5)</f>
        <v>-10396</v>
      </c>
      <c r="K151" s="24">
        <f>-TRUNC(U$3*T$3*(Q$3-R$3*SIN((F151+K$9)*PI()/180)-SQRT(S$3^2-(O$3-P$3-R$3*COS((F151+K$9)*PI()/180))^2))/5)</f>
        <v>-30025</v>
      </c>
      <c r="L151" s="24">
        <f>-TRUNC(U$3*T$3*(Q$3-R$3*SIN((G151+L$9)*PI()/180)-SQRT(S$3^2-(O$3-P$3-R$3*COS((G151+L$9)*PI()/180))^2))/5)</f>
        <v>-11033</v>
      </c>
      <c r="M151" s="25">
        <f>-TRUNC(K$3*J$3*(G$3-H$3*SIN((H151+M$9)*PI()/180)-SQRT(I$3^2-(E$3-F$3-H$3*COS((H151+M$9)*PI()/180))^2))/5)</f>
        <v>-33146</v>
      </c>
      <c r="N151" s="59">
        <f t="shared" si="492"/>
        <v>5.04</v>
      </c>
      <c r="O151" s="60">
        <f t="shared" si="292"/>
        <v>24000</v>
      </c>
      <c r="P151" s="60">
        <f t="shared" si="293"/>
        <v>6524.99999999999</v>
      </c>
      <c r="Q151" s="60">
        <f t="shared" si="294"/>
        <v>11500</v>
      </c>
      <c r="R151" s="60">
        <f t="shared" si="295"/>
        <v>11800</v>
      </c>
      <c r="T151" s="1">
        <f>RStart30!$T$25</f>
        <v>0.04</v>
      </c>
      <c r="V151" s="1">
        <f t="shared" ref="V151:Y151" si="541">(O151-O150)/$T$25</f>
        <v>-125625</v>
      </c>
      <c r="W151" s="1">
        <f t="shared" si="541"/>
        <v>-35000</v>
      </c>
      <c r="X151" s="1">
        <f t="shared" si="541"/>
        <v>1875</v>
      </c>
      <c r="Y151" s="1">
        <f t="shared" si="541"/>
        <v>-1875</v>
      </c>
      <c r="AA151">
        <f t="shared" ref="AA151:AD151" si="542">V151-V152</f>
        <v>-7500</v>
      </c>
      <c r="AB151">
        <f t="shared" si="542"/>
        <v>-624.999999999978</v>
      </c>
      <c r="AC151">
        <f t="shared" si="542"/>
        <v>625</v>
      </c>
      <c r="AD151">
        <f t="shared" si="542"/>
        <v>1250</v>
      </c>
      <c r="AF151">
        <f t="shared" ref="AF151:AI151" si="543">AA151-AA152</f>
        <v>-1249.99999999994</v>
      </c>
      <c r="AG151">
        <f t="shared" si="543"/>
        <v>3.63797880709171e-11</v>
      </c>
      <c r="AH151">
        <f t="shared" si="543"/>
        <v>1250</v>
      </c>
      <c r="AI151">
        <f t="shared" si="543"/>
        <v>2500</v>
      </c>
      <c r="AK151">
        <f t="shared" ref="AK151:AN151" si="544">AF151-AF152</f>
        <v>-1249.99999999983</v>
      </c>
      <c r="AL151">
        <f t="shared" si="544"/>
        <v>625.000000000051</v>
      </c>
      <c r="AM151">
        <f t="shared" si="544"/>
        <v>2500</v>
      </c>
      <c r="AN151">
        <f t="shared" si="544"/>
        <v>4375</v>
      </c>
    </row>
    <row r="152" spans="4:40">
      <c r="D152" s="28">
        <f t="shared" si="291"/>
        <v>5.08</v>
      </c>
      <c r="E152" s="32">
        <f>-E295*180/PI()*RStart30!$B$23</f>
        <v>9.67274574737652</v>
      </c>
      <c r="F152" s="32">
        <f>F295*180/PI()*RStart30!$B$23</f>
        <v>16.8156118202134</v>
      </c>
      <c r="G152" s="32">
        <f>G295*180/PI()*RStart30!$B$23</f>
        <v>6.25076190497233</v>
      </c>
      <c r="H152" s="32">
        <f>-H295*180/PI()*RStart30!$B$23</f>
        <v>24.0850348734868</v>
      </c>
      <c r="I152" s="58">
        <f t="shared" si="286"/>
        <v>5.08</v>
      </c>
      <c r="J152" s="24">
        <f>-TRUNC(K$3*J$3*(G$3-H$3*SIN((E152+J$9)*PI()/180)-SQRT(I$3^2-(E$3-F$3-H$3*COS((E152+J$9)*PI()/180))^2))/5)</f>
        <v>-9625</v>
      </c>
      <c r="K152" s="24">
        <f>-TRUNC(U$3*T$3*(Q$3-R$3*SIN((F152+K$9)*PI()/180)-SQRT(S$3^2-(O$3-P$3-R$3*COS((F152+K$9)*PI()/180))^2))/5)</f>
        <v>-29819</v>
      </c>
      <c r="L152" s="24">
        <f>-TRUNC(U$3*T$3*(Q$3-R$3*SIN((G152+L$9)*PI()/180)-SQRT(S$3^2-(O$3-P$3-R$3*COS((G152+L$9)*PI()/180))^2))/5)</f>
        <v>-10571</v>
      </c>
      <c r="M152" s="25">
        <f>-TRUNC(K$3*J$3*(G$3-H$3*SIN((H152+M$9)*PI()/180)-SQRT(I$3^2-(E$3-F$3-H$3*COS((H152+M$9)*PI()/180))^2))/5)</f>
        <v>-32679</v>
      </c>
      <c r="N152" s="59">
        <f t="shared" si="492"/>
        <v>5.08</v>
      </c>
      <c r="O152" s="60">
        <f t="shared" si="292"/>
        <v>19275</v>
      </c>
      <c r="P152" s="60">
        <f t="shared" si="293"/>
        <v>5150</v>
      </c>
      <c r="Q152" s="60">
        <f t="shared" si="294"/>
        <v>11550</v>
      </c>
      <c r="R152" s="60">
        <f t="shared" si="295"/>
        <v>11675</v>
      </c>
      <c r="T152" s="1">
        <f>RStart30!$T$25</f>
        <v>0.04</v>
      </c>
      <c r="V152" s="1">
        <f t="shared" ref="V152:Y152" si="545">(O152-O151)/$T$25</f>
        <v>-118125</v>
      </c>
      <c r="W152" s="1">
        <f t="shared" si="545"/>
        <v>-34375</v>
      </c>
      <c r="X152" s="1">
        <f t="shared" si="545"/>
        <v>1250</v>
      </c>
      <c r="Y152" s="1">
        <f t="shared" si="545"/>
        <v>-3125</v>
      </c>
      <c r="AA152">
        <f t="shared" ref="AA152:AD152" si="546">V152-V153</f>
        <v>-6250.00000000006</v>
      </c>
      <c r="AB152">
        <f t="shared" si="546"/>
        <v>-625.000000000015</v>
      </c>
      <c r="AC152">
        <f t="shared" si="546"/>
        <v>-625</v>
      </c>
      <c r="AD152">
        <f t="shared" si="546"/>
        <v>-1250</v>
      </c>
      <c r="AF152">
        <f t="shared" ref="AF152:AI152" si="547">AA152-AA153</f>
        <v>-1.16415321826935e-10</v>
      </c>
      <c r="AG152">
        <f t="shared" si="547"/>
        <v>-625.000000000015</v>
      </c>
      <c r="AH152">
        <f t="shared" si="547"/>
        <v>-1250</v>
      </c>
      <c r="AI152">
        <f t="shared" si="547"/>
        <v>-1875</v>
      </c>
      <c r="AK152">
        <f t="shared" ref="AK152:AN152" si="548">AF152-AF153</f>
        <v>624.999999999825</v>
      </c>
      <c r="AL152">
        <f t="shared" si="548"/>
        <v>-1250.00000000003</v>
      </c>
      <c r="AM152">
        <f t="shared" si="548"/>
        <v>-1250</v>
      </c>
      <c r="AN152">
        <f t="shared" si="548"/>
        <v>-2500</v>
      </c>
    </row>
    <row r="153" spans="4:40">
      <c r="D153" s="28">
        <f t="shared" si="291"/>
        <v>5.12</v>
      </c>
      <c r="E153" s="32">
        <f>-E296*180/PI()*RStart30!$B$23</f>
        <v>9.19989954998598</v>
      </c>
      <c r="F153" s="32">
        <f>F296*180/PI()*RStart30!$B$23</f>
        <v>16.7350979573766</v>
      </c>
      <c r="G153" s="32">
        <f>G296*180/PI()*RStart30!$B$23</f>
        <v>5.98462575933148</v>
      </c>
      <c r="H153" s="32">
        <f>-H296*180/PI()*RStart30!$B$23</f>
        <v>23.8397042577816</v>
      </c>
      <c r="I153" s="58">
        <f t="shared" ref="I153:I165" si="549">D153</f>
        <v>5.12</v>
      </c>
      <c r="J153" s="24">
        <f>-TRUNC(K$3*J$3*(G$3-H$3*SIN((E153+J$9)*PI()/180)-SQRT(I$3^2-(E$3-F$3-H$3*COS((E153+J$9)*PI()/180))^2))/5)</f>
        <v>-9033</v>
      </c>
      <c r="K153" s="24">
        <f>-TRUNC(U$3*T$3*(Q$3-R$3*SIN((F153+K$9)*PI()/180)-SQRT(S$3^2-(O$3-P$3-R$3*COS((F153+K$9)*PI()/180))^2))/5)</f>
        <v>-29667</v>
      </c>
      <c r="L153" s="24">
        <f>-TRUNC(U$3*T$3*(Q$3-R$3*SIN((G153+L$9)*PI()/180)-SQRT(S$3^2-(O$3-P$3-R$3*COS((G153+L$9)*PI()/180))^2))/5)</f>
        <v>-10106</v>
      </c>
      <c r="M153" s="25">
        <f>-TRUNC(K$3*J$3*(G$3-H$3*SIN((H153+M$9)*PI()/180)-SQRT(I$3^2-(E$3-F$3-H$3*COS((H153+M$9)*PI()/180))^2))/5)</f>
        <v>-32215</v>
      </c>
      <c r="N153" s="59">
        <f t="shared" si="492"/>
        <v>5.12</v>
      </c>
      <c r="O153" s="60">
        <f t="shared" si="292"/>
        <v>14800</v>
      </c>
      <c r="P153" s="60">
        <f t="shared" si="293"/>
        <v>3800</v>
      </c>
      <c r="Q153" s="60">
        <f t="shared" si="294"/>
        <v>11625</v>
      </c>
      <c r="R153" s="60">
        <f t="shared" si="295"/>
        <v>11600</v>
      </c>
      <c r="T153" s="1">
        <f>RStart30!$T$25</f>
        <v>0.04</v>
      </c>
      <c r="V153" s="1">
        <f t="shared" ref="V153:Y153" si="550">(O153-O152)/$T$25</f>
        <v>-111875</v>
      </c>
      <c r="W153" s="1">
        <f t="shared" si="550"/>
        <v>-33750</v>
      </c>
      <c r="X153" s="1">
        <f t="shared" si="550"/>
        <v>1875</v>
      </c>
      <c r="Y153" s="1">
        <f t="shared" si="550"/>
        <v>-1875</v>
      </c>
      <c r="AA153">
        <f t="shared" ref="AA153:AD153" si="551">V153-V154</f>
        <v>-6249.99999999994</v>
      </c>
      <c r="AB153">
        <f t="shared" si="551"/>
        <v>0</v>
      </c>
      <c r="AC153">
        <f t="shared" si="551"/>
        <v>625</v>
      </c>
      <c r="AD153">
        <f t="shared" si="551"/>
        <v>625</v>
      </c>
      <c r="AF153">
        <f t="shared" ref="AF153:AI153" si="552">AA153-AA154</f>
        <v>-624.999999999942</v>
      </c>
      <c r="AG153">
        <f t="shared" si="552"/>
        <v>625.000000000015</v>
      </c>
      <c r="AH153">
        <f t="shared" si="552"/>
        <v>0</v>
      </c>
      <c r="AI153">
        <f t="shared" si="552"/>
        <v>625</v>
      </c>
      <c r="AK153">
        <f t="shared" ref="AK153:AN153" si="553">AF153-AF154</f>
        <v>-1249.99999999993</v>
      </c>
      <c r="AL153">
        <f t="shared" si="553"/>
        <v>-624.999999999956</v>
      </c>
      <c r="AM153">
        <f t="shared" si="553"/>
        <v>-1250</v>
      </c>
      <c r="AN153">
        <f t="shared" si="553"/>
        <v>625</v>
      </c>
    </row>
    <row r="154" spans="4:40">
      <c r="D154" s="28">
        <f t="shared" ref="D154:D165" si="554">D153+T153</f>
        <v>5.16</v>
      </c>
      <c r="E154" s="32">
        <f>-E297*180/PI()*RStart30!$B$23</f>
        <v>8.85592531170744</v>
      </c>
      <c r="F154" s="32">
        <f>F297*180/PI()*RStart30!$B$23</f>
        <v>16.6831444363454</v>
      </c>
      <c r="G154" s="32">
        <f>G297*180/PI()*RStart30!$B$23</f>
        <v>5.71664171020977</v>
      </c>
      <c r="H154" s="32">
        <f>-H297*180/PI()*RStart30!$B$23</f>
        <v>23.59531289179</v>
      </c>
      <c r="I154" s="58">
        <f t="shared" si="549"/>
        <v>5.16</v>
      </c>
      <c r="J154" s="24">
        <f>-TRUNC(K$3*J$3*(G$3-H$3*SIN((E154+J$9)*PI()/180)-SQRT(I$3^2-(E$3-F$3-H$3*COS((E154+J$9)*PI()/180))^2))/5)</f>
        <v>-8610</v>
      </c>
      <c r="K154" s="24">
        <f>-TRUNC(U$3*T$3*(Q$3-R$3*SIN((F154+K$9)*PI()/180)-SQRT(S$3^2-(O$3-P$3-R$3*COS((F154+K$9)*PI()/180))^2))/5)</f>
        <v>-29569</v>
      </c>
      <c r="L154" s="24">
        <f>-TRUNC(U$3*T$3*(Q$3-R$3*SIN((G154+L$9)*PI()/180)-SQRT(S$3^2-(O$3-P$3-R$3*COS((G154+L$9)*PI()/180))^2))/5)</f>
        <v>-9639</v>
      </c>
      <c r="M154" s="25">
        <f>-TRUNC(K$3*J$3*(G$3-H$3*SIN((H154+M$9)*PI()/180)-SQRT(I$3^2-(E$3-F$3-H$3*COS((H154+M$9)*PI()/180))^2))/5)</f>
        <v>-31755</v>
      </c>
      <c r="N154" s="59">
        <f t="shared" si="492"/>
        <v>5.16</v>
      </c>
      <c r="O154" s="60">
        <f t="shared" ref="O154:O165" si="555">(J154-J153)/(I154-I153)</f>
        <v>10575</v>
      </c>
      <c r="P154" s="60">
        <f t="shared" ref="P154:P165" si="556">(K154-K153)/(D154-D153)</f>
        <v>2450</v>
      </c>
      <c r="Q154" s="60">
        <f t="shared" ref="Q154:Q165" si="557">(L154-L153)/(I154-I153)</f>
        <v>11675</v>
      </c>
      <c r="R154" s="60">
        <f t="shared" ref="R154:R165" si="558">(M154-M153)/(I154-I153)</f>
        <v>11500</v>
      </c>
      <c r="T154" s="1">
        <f>RStart30!$T$25</f>
        <v>0.04</v>
      </c>
      <c r="V154" s="1">
        <f t="shared" ref="V154:Y154" si="559">(O154-O153)/$T$25</f>
        <v>-105625</v>
      </c>
      <c r="W154" s="1">
        <f t="shared" si="559"/>
        <v>-33750</v>
      </c>
      <c r="X154" s="1">
        <f t="shared" si="559"/>
        <v>1250</v>
      </c>
      <c r="Y154" s="1">
        <f t="shared" si="559"/>
        <v>-2500</v>
      </c>
      <c r="AA154">
        <f t="shared" ref="AA154:AD154" si="560">V154-V155</f>
        <v>-5625</v>
      </c>
      <c r="AB154">
        <f t="shared" si="560"/>
        <v>-625.000000000015</v>
      </c>
      <c r="AC154">
        <f t="shared" si="560"/>
        <v>625</v>
      </c>
      <c r="AD154">
        <f t="shared" si="560"/>
        <v>0</v>
      </c>
      <c r="AF154">
        <f t="shared" ref="AF154:AI154" si="561">AA154-AA155</f>
        <v>624.999999999985</v>
      </c>
      <c r="AG154">
        <f t="shared" si="561"/>
        <v>1249.99999999997</v>
      </c>
      <c r="AH154">
        <f t="shared" si="561"/>
        <v>1250</v>
      </c>
      <c r="AI154">
        <f t="shared" si="561"/>
        <v>0</v>
      </c>
      <c r="AK154">
        <f t="shared" ref="AK154:AN154" si="562">AF154-AF155</f>
        <v>3124.99999999996</v>
      </c>
      <c r="AL154">
        <f t="shared" si="562"/>
        <v>1874.99999999996</v>
      </c>
      <c r="AM154">
        <f t="shared" si="562"/>
        <v>2500</v>
      </c>
      <c r="AN154">
        <f t="shared" si="562"/>
        <v>-625.000000000045</v>
      </c>
    </row>
    <row r="155" spans="4:40">
      <c r="D155" s="28">
        <f t="shared" si="554"/>
        <v>5.2</v>
      </c>
      <c r="E155" s="32">
        <f>-E298*180/PI()*RStart30!$B$23</f>
        <v>8.63894493418425</v>
      </c>
      <c r="F155" s="32">
        <f>F298*180/PI()*RStart30!$B$23</f>
        <v>16.6590292730019</v>
      </c>
      <c r="G155" s="32">
        <f>G298*180/PI()*RStart30!$B$23</f>
        <v>5.44693208409647</v>
      </c>
      <c r="H155" s="32">
        <f>-H298*180/PI()*RStart30!$B$23</f>
        <v>23.3518518946661</v>
      </c>
      <c r="I155" s="58">
        <f t="shared" si="549"/>
        <v>5.2</v>
      </c>
      <c r="J155" s="24">
        <f>-TRUNC(K$3*J$3*(G$3-H$3*SIN((E155+J$9)*PI()/180)-SQRT(I$3^2-(E$3-F$3-H$3*COS((E155+J$9)*PI()/180))^2))/5)</f>
        <v>-8347</v>
      </c>
      <c r="K155" s="24">
        <f>-TRUNC(U$3*T$3*(Q$3-R$3*SIN((F155+K$9)*PI()/180)-SQRT(S$3^2-(O$3-P$3-R$3*COS((F155+K$9)*PI()/180))^2))/5)</f>
        <v>-29524</v>
      </c>
      <c r="L155" s="24">
        <f>-TRUNC(U$3*T$3*(Q$3-R$3*SIN((G155+L$9)*PI()/180)-SQRT(S$3^2-(O$3-P$3-R$3*COS((G155+L$9)*PI()/180))^2))/5)</f>
        <v>-9171</v>
      </c>
      <c r="M155" s="25">
        <f>-TRUNC(K$3*J$3*(G$3-H$3*SIN((H155+M$9)*PI()/180)-SQRT(I$3^2-(E$3-F$3-H$3*COS((H155+M$9)*PI()/180))^2))/5)</f>
        <v>-31299</v>
      </c>
      <c r="N155" s="59">
        <f t="shared" si="492"/>
        <v>5.2</v>
      </c>
      <c r="O155" s="60">
        <f t="shared" si="555"/>
        <v>6574.99999999999</v>
      </c>
      <c r="P155" s="60">
        <f t="shared" si="556"/>
        <v>1125</v>
      </c>
      <c r="Q155" s="60">
        <f t="shared" si="557"/>
        <v>11700</v>
      </c>
      <c r="R155" s="60">
        <f t="shared" si="558"/>
        <v>11400</v>
      </c>
      <c r="T155" s="1">
        <f>RStart30!$T$25</f>
        <v>0.04</v>
      </c>
      <c r="V155" s="1">
        <f t="shared" ref="V155:Y155" si="563">(O155-O154)/$T$25</f>
        <v>-99999.9999999999</v>
      </c>
      <c r="W155" s="1">
        <f t="shared" si="563"/>
        <v>-33125</v>
      </c>
      <c r="X155" s="1">
        <f t="shared" si="563"/>
        <v>625</v>
      </c>
      <c r="Y155" s="1">
        <f t="shared" si="563"/>
        <v>-2500</v>
      </c>
      <c r="AA155">
        <f t="shared" ref="AA155:AD155" si="564">V155-V156</f>
        <v>-6249.99999999999</v>
      </c>
      <c r="AB155">
        <f t="shared" si="564"/>
        <v>-1874.99999999999</v>
      </c>
      <c r="AC155">
        <f t="shared" si="564"/>
        <v>-625</v>
      </c>
      <c r="AD155">
        <f t="shared" si="564"/>
        <v>0</v>
      </c>
      <c r="AF155">
        <f t="shared" ref="AF155:AI155" si="565">AA155-AA156</f>
        <v>-2499.99999999997</v>
      </c>
      <c r="AG155">
        <f t="shared" si="565"/>
        <v>-624.999999999985</v>
      </c>
      <c r="AH155">
        <f t="shared" si="565"/>
        <v>-1250</v>
      </c>
      <c r="AI155">
        <f t="shared" si="565"/>
        <v>625.000000000045</v>
      </c>
      <c r="AK155">
        <f t="shared" ref="AK155:AN155" si="566">AF155-AF156</f>
        <v>-3124.99999999994</v>
      </c>
      <c r="AL155">
        <f t="shared" si="566"/>
        <v>-624.999999999993</v>
      </c>
      <c r="AM155">
        <f t="shared" si="566"/>
        <v>-1875</v>
      </c>
      <c r="AN155">
        <f t="shared" si="566"/>
        <v>2500.00000000014</v>
      </c>
    </row>
    <row r="156" spans="4:40">
      <c r="D156" s="28">
        <f t="shared" si="554"/>
        <v>5.24</v>
      </c>
      <c r="E156" s="32">
        <f>-E299*180/PI()*RStart30!$B$23</f>
        <v>8.5456924433926</v>
      </c>
      <c r="F156" s="32">
        <f>F299*180/PI()*RStart30!$B$23</f>
        <v>16.6617507079372</v>
      </c>
      <c r="G156" s="32">
        <f>G299*180/PI()*RStart30!$B$23</f>
        <v>5.17562482246722</v>
      </c>
      <c r="H156" s="32">
        <f>-H299*180/PI()*RStart30!$B$23</f>
        <v>23.1093008118167</v>
      </c>
      <c r="I156" s="58">
        <f t="shared" si="549"/>
        <v>5.24</v>
      </c>
      <c r="J156" s="24">
        <f>-TRUNC(K$3*J$3*(G$3-H$3*SIN((E156+J$9)*PI()/180)-SQRT(I$3^2-(E$3-F$3-H$3*COS((E156+J$9)*PI()/180))^2))/5)</f>
        <v>-8234</v>
      </c>
      <c r="K156" s="24">
        <f>-TRUNC(U$3*T$3*(Q$3-R$3*SIN((F156+K$9)*PI()/180)-SQRT(S$3^2-(O$3-P$3-R$3*COS((F156+K$9)*PI()/180))^2))/5)</f>
        <v>-29529</v>
      </c>
      <c r="L156" s="24">
        <f>-TRUNC(U$3*T$3*(Q$3-R$3*SIN((G156+L$9)*PI()/180)-SQRT(S$3^2-(O$3-P$3-R$3*COS((G156+L$9)*PI()/180))^2))/5)</f>
        <v>-8701</v>
      </c>
      <c r="M156" s="25">
        <f>-TRUNC(K$3*J$3*(G$3-H$3*SIN((H156+M$9)*PI()/180)-SQRT(I$3^2-(E$3-F$3-H$3*COS((H156+M$9)*PI()/180))^2))/5)</f>
        <v>-30847</v>
      </c>
      <c r="N156" s="59">
        <f t="shared" si="492"/>
        <v>5.24</v>
      </c>
      <c r="O156" s="60">
        <f t="shared" si="555"/>
        <v>2825</v>
      </c>
      <c r="P156" s="60">
        <f t="shared" si="556"/>
        <v>-125</v>
      </c>
      <c r="Q156" s="60">
        <f t="shared" si="557"/>
        <v>11750</v>
      </c>
      <c r="R156" s="60">
        <f t="shared" si="558"/>
        <v>11300</v>
      </c>
      <c r="T156" s="1">
        <f>RStart30!$T$25</f>
        <v>0.04</v>
      </c>
      <c r="V156" s="1">
        <f t="shared" ref="V156:Y156" si="567">(O156-O155)/$T$25</f>
        <v>-93749.9999999999</v>
      </c>
      <c r="W156" s="1">
        <f t="shared" si="567"/>
        <v>-31250</v>
      </c>
      <c r="X156" s="1">
        <f t="shared" si="567"/>
        <v>1250</v>
      </c>
      <c r="Y156" s="1">
        <f t="shared" si="567"/>
        <v>-2500</v>
      </c>
      <c r="AA156">
        <f t="shared" ref="AA156:AD156" si="568">V156-V157</f>
        <v>-3750.00000000001</v>
      </c>
      <c r="AB156">
        <f t="shared" si="568"/>
        <v>-1250</v>
      </c>
      <c r="AC156">
        <f t="shared" si="568"/>
        <v>625</v>
      </c>
      <c r="AD156">
        <f t="shared" si="568"/>
        <v>-625.000000000045</v>
      </c>
      <c r="AF156">
        <f t="shared" ref="AF156:AI156" si="569">AA156-AA157</f>
        <v>624.999999999971</v>
      </c>
      <c r="AG156">
        <f t="shared" si="569"/>
        <v>7.27595761418343e-12</v>
      </c>
      <c r="AH156">
        <f t="shared" si="569"/>
        <v>625</v>
      </c>
      <c r="AI156">
        <f t="shared" si="569"/>
        <v>-1875.00000000009</v>
      </c>
      <c r="AK156">
        <f t="shared" ref="AK156:AN156" si="570">AF156-AF157</f>
        <v>-4.36557456851006e-11</v>
      </c>
      <c r="AL156">
        <f t="shared" si="570"/>
        <v>-1874.99999999998</v>
      </c>
      <c r="AM156">
        <f t="shared" si="570"/>
        <v>625</v>
      </c>
      <c r="AN156">
        <f t="shared" si="570"/>
        <v>-5000.00000000014</v>
      </c>
    </row>
    <row r="157" spans="4:40">
      <c r="D157" s="28">
        <f t="shared" si="554"/>
        <v>5.28</v>
      </c>
      <c r="E157" s="32">
        <f>-E300*180/PI()*RStart30!$B$23</f>
        <v>8.57144666710061</v>
      </c>
      <c r="F157" s="32">
        <f>F300*180/PI()*RStart30!$B$23</f>
        <v>16.6900203309574</v>
      </c>
      <c r="G157" s="32">
        <f>G300*180/PI()*RStart30!$B$23</f>
        <v>4.90285348178408</v>
      </c>
      <c r="H157" s="32">
        <f>-H300*180/PI()*RStart30!$B$23</f>
        <v>22.8676275003094</v>
      </c>
      <c r="I157" s="58">
        <f t="shared" si="549"/>
        <v>5.28</v>
      </c>
      <c r="J157" s="24">
        <f>-TRUNC(K$3*J$3*(G$3-H$3*SIN((E157+J$9)*PI()/180)-SQRT(I$3^2-(E$3-F$3-H$3*COS((E157+J$9)*PI()/180))^2))/5)</f>
        <v>-8265</v>
      </c>
      <c r="K157" s="24">
        <f>-TRUNC(U$3*T$3*(Q$3-R$3*SIN((F157+K$9)*PI()/180)-SQRT(S$3^2-(O$3-P$3-R$3*COS((F157+K$9)*PI()/180))^2))/5)</f>
        <v>-29582</v>
      </c>
      <c r="L157" s="24">
        <f>-TRUNC(U$3*T$3*(Q$3-R$3*SIN((G157+L$9)*PI()/180)-SQRT(S$3^2-(O$3-P$3-R$3*COS((G157+L$9)*PI()/180))^2))/5)</f>
        <v>-8230</v>
      </c>
      <c r="M157" s="25">
        <f>-TRUNC(K$3*J$3*(G$3-H$3*SIN((H157+M$9)*PI()/180)-SQRT(I$3^2-(E$3-F$3-H$3*COS((H157+M$9)*PI()/180))^2))/5)</f>
        <v>-30398</v>
      </c>
      <c r="N157" s="59">
        <f t="shared" si="492"/>
        <v>5.28</v>
      </c>
      <c r="O157" s="60">
        <f t="shared" si="555"/>
        <v>-774.999999999999</v>
      </c>
      <c r="P157" s="60">
        <f t="shared" si="556"/>
        <v>-1325</v>
      </c>
      <c r="Q157" s="60">
        <f t="shared" si="557"/>
        <v>11775</v>
      </c>
      <c r="R157" s="60">
        <f t="shared" si="558"/>
        <v>11225</v>
      </c>
      <c r="T157" s="1">
        <f>RStart30!$T$25</f>
        <v>0.04</v>
      </c>
      <c r="V157" s="1">
        <f t="shared" ref="V157:Y157" si="571">(O157-O156)/$T$25</f>
        <v>-89999.9999999999</v>
      </c>
      <c r="W157" s="1">
        <f t="shared" si="571"/>
        <v>-30000</v>
      </c>
      <c r="X157" s="1">
        <f t="shared" si="571"/>
        <v>625</v>
      </c>
      <c r="Y157" s="1">
        <f t="shared" si="571"/>
        <v>-1874.99999999995</v>
      </c>
      <c r="AA157">
        <f t="shared" ref="AA157:AD157" si="572">V157-V158</f>
        <v>-4374.99999999999</v>
      </c>
      <c r="AB157">
        <f t="shared" si="572"/>
        <v>-1250.00000000001</v>
      </c>
      <c r="AC157">
        <f t="shared" si="572"/>
        <v>0</v>
      </c>
      <c r="AD157">
        <f t="shared" si="572"/>
        <v>1250.00000000005</v>
      </c>
      <c r="AF157">
        <f t="shared" ref="AF157:AI157" si="573">AA157-AA158</f>
        <v>625.000000000015</v>
      </c>
      <c r="AG157">
        <f t="shared" si="573"/>
        <v>1874.99999999999</v>
      </c>
      <c r="AH157">
        <f t="shared" si="573"/>
        <v>0</v>
      </c>
      <c r="AI157">
        <f t="shared" si="573"/>
        <v>3125.00000000005</v>
      </c>
      <c r="AK157">
        <f t="shared" ref="AK157:AN157" si="574">AF157-AF158</f>
        <v>625.000000000015</v>
      </c>
      <c r="AL157">
        <f t="shared" si="574"/>
        <v>2499.99999999999</v>
      </c>
      <c r="AM157">
        <f t="shared" si="574"/>
        <v>625</v>
      </c>
      <c r="AN157">
        <f t="shared" si="574"/>
        <v>6875.00000000005</v>
      </c>
    </row>
    <row r="158" spans="4:40">
      <c r="D158" s="28">
        <f t="shared" si="554"/>
        <v>5.32</v>
      </c>
      <c r="E158" s="32">
        <f>-E301*180/PI()*RStart30!$B$23</f>
        <v>8.70996288100338</v>
      </c>
      <c r="F158" s="32">
        <f>F301*180/PI()*RStart30!$B$23</f>
        <v>16.7422566066606</v>
      </c>
      <c r="G158" s="32">
        <f>G301*180/PI()*RStart30!$B$23</f>
        <v>4.62875711890392</v>
      </c>
      <c r="H158" s="32">
        <f>-H301*180/PI()*RStart30!$B$23</f>
        <v>22.6267877278025</v>
      </c>
      <c r="I158" s="58">
        <f t="shared" si="549"/>
        <v>5.32</v>
      </c>
      <c r="J158" s="24">
        <f>-TRUNC(K$3*J$3*(G$3-H$3*SIN((E158+J$9)*PI()/180)-SQRT(I$3^2-(E$3-F$3-H$3*COS((E158+J$9)*PI()/180))^2))/5)</f>
        <v>-8433</v>
      </c>
      <c r="K158" s="24">
        <f>-TRUNC(U$3*T$3*(Q$3-R$3*SIN((F158+K$9)*PI()/180)-SQRT(S$3^2-(O$3-P$3-R$3*COS((F158+K$9)*PI()/180))^2))/5)</f>
        <v>-29681</v>
      </c>
      <c r="L158" s="24">
        <f>-TRUNC(U$3*T$3*(Q$3-R$3*SIN((G158+L$9)*PI()/180)-SQRT(S$3^2-(O$3-P$3-R$3*COS((G158+L$9)*PI()/180))^2))/5)</f>
        <v>-7758</v>
      </c>
      <c r="M158" s="25">
        <f>-TRUNC(K$3*J$3*(G$3-H$3*SIN((H158+M$9)*PI()/180)-SQRT(I$3^2-(E$3-F$3-H$3*COS((H158+M$9)*PI()/180))^2))/5)</f>
        <v>-29954</v>
      </c>
      <c r="N158" s="59">
        <f t="shared" si="492"/>
        <v>5.32</v>
      </c>
      <c r="O158" s="60">
        <f t="shared" si="555"/>
        <v>-4200</v>
      </c>
      <c r="P158" s="60">
        <f t="shared" si="556"/>
        <v>-2475</v>
      </c>
      <c r="Q158" s="60">
        <f t="shared" si="557"/>
        <v>11800</v>
      </c>
      <c r="R158" s="60">
        <f t="shared" si="558"/>
        <v>11100</v>
      </c>
      <c r="T158" s="1">
        <f>RStart30!$T$25</f>
        <v>0.04</v>
      </c>
      <c r="V158" s="1">
        <f t="shared" ref="V158:Y158" si="575">(O158-O157)/$T$25</f>
        <v>-85624.9999999999</v>
      </c>
      <c r="W158" s="1">
        <f t="shared" si="575"/>
        <v>-28750</v>
      </c>
      <c r="X158" s="1">
        <f t="shared" si="575"/>
        <v>625</v>
      </c>
      <c r="Y158" s="1">
        <f t="shared" si="575"/>
        <v>-3125</v>
      </c>
      <c r="AA158">
        <f t="shared" ref="AA158:AD158" si="576">V158-V159</f>
        <v>-5000</v>
      </c>
      <c r="AB158">
        <f t="shared" si="576"/>
        <v>-3124.99999999999</v>
      </c>
      <c r="AC158">
        <f t="shared" si="576"/>
        <v>0</v>
      </c>
      <c r="AD158">
        <f t="shared" si="576"/>
        <v>-1875</v>
      </c>
      <c r="AF158">
        <f t="shared" ref="AF158:AI158" si="577">AA158-AA159</f>
        <v>0</v>
      </c>
      <c r="AG158">
        <f t="shared" si="577"/>
        <v>-625.000000000004</v>
      </c>
      <c r="AH158">
        <f t="shared" si="577"/>
        <v>-625</v>
      </c>
      <c r="AI158">
        <f t="shared" si="577"/>
        <v>-3750</v>
      </c>
      <c r="AK158">
        <f t="shared" ref="AK158:AN158" si="578">AF158-AF159</f>
        <v>2.91038304567337e-11</v>
      </c>
      <c r="AL158">
        <f t="shared" si="578"/>
        <v>-625.000000000025</v>
      </c>
      <c r="AM158">
        <f t="shared" si="578"/>
        <v>-1250</v>
      </c>
      <c r="AN158">
        <f t="shared" si="578"/>
        <v>-7500</v>
      </c>
    </row>
    <row r="159" spans="4:40">
      <c r="D159" s="28">
        <f t="shared" si="554"/>
        <v>5.36</v>
      </c>
      <c r="E159" s="32">
        <f>-E302*180/PI()*RStart30!$B$23</f>
        <v>8.95340519970313</v>
      </c>
      <c r="F159" s="32">
        <f>F302*180/PI()*RStart30!$B$23</f>
        <v>16.816578342718</v>
      </c>
      <c r="G159" s="32">
        <f>G302*180/PI()*RStart30!$B$23</f>
        <v>4.35348063485312</v>
      </c>
      <c r="H159" s="32">
        <f>-H302*180/PI()*RStart30!$B$23</f>
        <v>22.3867247141784</v>
      </c>
      <c r="I159" s="58">
        <f t="shared" si="549"/>
        <v>5.36</v>
      </c>
      <c r="J159" s="24">
        <f>-TRUNC(K$3*J$3*(G$3-H$3*SIN((E159+J$9)*PI()/180)-SQRT(I$3^2-(E$3-F$3-H$3*COS((E159+J$9)*PI()/180))^2))/5)</f>
        <v>-8730</v>
      </c>
      <c r="K159" s="24">
        <f>-TRUNC(U$3*T$3*(Q$3-R$3*SIN((F159+K$9)*PI()/180)-SQRT(S$3^2-(O$3-P$3-R$3*COS((F159+K$9)*PI()/180))^2))/5)</f>
        <v>-29821</v>
      </c>
      <c r="L159" s="24">
        <f>-TRUNC(U$3*T$3*(Q$3-R$3*SIN((G159+L$9)*PI()/180)-SQRT(S$3^2-(O$3-P$3-R$3*COS((G159+L$9)*PI()/180))^2))/5)</f>
        <v>-7285</v>
      </c>
      <c r="M159" s="25">
        <f>-TRUNC(K$3*J$3*(G$3-H$3*SIN((H159+M$9)*PI()/180)-SQRT(I$3^2-(E$3-F$3-H$3*COS((H159+M$9)*PI()/180))^2))/5)</f>
        <v>-29512</v>
      </c>
      <c r="N159" s="59">
        <f t="shared" si="492"/>
        <v>5.36</v>
      </c>
      <c r="O159" s="60">
        <f t="shared" si="555"/>
        <v>-7424.99999999999</v>
      </c>
      <c r="P159" s="60">
        <f t="shared" si="556"/>
        <v>-3500</v>
      </c>
      <c r="Q159" s="60">
        <f t="shared" si="557"/>
        <v>11825</v>
      </c>
      <c r="R159" s="60">
        <f t="shared" si="558"/>
        <v>11050</v>
      </c>
      <c r="T159" s="1">
        <f>RStart30!$T$25</f>
        <v>0.04</v>
      </c>
      <c r="V159" s="1">
        <f t="shared" ref="V159:Y159" si="579">(O159-O158)/$T$25</f>
        <v>-80624.9999999999</v>
      </c>
      <c r="W159" s="1">
        <f t="shared" si="579"/>
        <v>-25625</v>
      </c>
      <c r="X159" s="1">
        <f t="shared" si="579"/>
        <v>625</v>
      </c>
      <c r="Y159" s="1">
        <f t="shared" si="579"/>
        <v>-1250</v>
      </c>
      <c r="AA159">
        <f t="shared" ref="AA159:AD159" si="580">V159-V160</f>
        <v>-5000</v>
      </c>
      <c r="AB159">
        <f t="shared" si="580"/>
        <v>-2499.99999999999</v>
      </c>
      <c r="AC159">
        <f t="shared" si="580"/>
        <v>625</v>
      </c>
      <c r="AD159">
        <f t="shared" si="580"/>
        <v>1875</v>
      </c>
      <c r="AF159">
        <f t="shared" ref="AF159:AI159" si="581">AA159-AA160</f>
        <v>-2.91038304567337e-11</v>
      </c>
      <c r="AG159">
        <f t="shared" si="581"/>
        <v>2.18278728425503e-11</v>
      </c>
      <c r="AH159">
        <f t="shared" si="581"/>
        <v>625</v>
      </c>
      <c r="AI159">
        <f t="shared" si="581"/>
        <v>3750</v>
      </c>
      <c r="AK159">
        <f t="shared" ref="AK159:AN159" si="582">AF159-AF160</f>
        <v>-2500.00000000011</v>
      </c>
      <c r="AL159">
        <f t="shared" si="582"/>
        <v>-624.999999999967</v>
      </c>
      <c r="AM159">
        <f t="shared" si="582"/>
        <v>625</v>
      </c>
      <c r="AN159">
        <f t="shared" si="582"/>
        <v>6875</v>
      </c>
    </row>
    <row r="160" spans="4:40">
      <c r="D160" s="28">
        <f t="shared" si="554"/>
        <v>5.4</v>
      </c>
      <c r="E160" s="32">
        <f>-E303*180/PI()*RStart30!$B$23</f>
        <v>9.29227891039363</v>
      </c>
      <c r="F160" s="32">
        <f>F303*180/PI()*RStart30!$B$23</f>
        <v>16.910797928972</v>
      </c>
      <c r="G160" s="32">
        <f>G303*180/PI()*RStart30!$B$23</f>
        <v>4.07717460294026</v>
      </c>
      <c r="H160" s="32">
        <f>-H303*180/PI()*RStart30!$B$23</f>
        <v>22.1473689023609</v>
      </c>
      <c r="I160" s="58">
        <f t="shared" si="549"/>
        <v>5.4</v>
      </c>
      <c r="J160" s="24">
        <f>-TRUNC(K$3*J$3*(G$3-H$3*SIN((E160+J$9)*PI()/180)-SQRT(I$3^2-(E$3-F$3-H$3*COS((E160+J$9)*PI()/180))^2))/5)</f>
        <v>-9148</v>
      </c>
      <c r="K160" s="24">
        <f>-TRUNC(U$3*T$3*(Q$3-R$3*SIN((F160+K$9)*PI()/180)-SQRT(S$3^2-(O$3-P$3-R$3*COS((F160+K$9)*PI()/180))^2))/5)</f>
        <v>-29998</v>
      </c>
      <c r="L160" s="24">
        <f>-TRUNC(U$3*T$3*(Q$3-R$3*SIN((G160+L$9)*PI()/180)-SQRT(S$3^2-(O$3-P$3-R$3*COS((G160+L$9)*PI()/180))^2))/5)</f>
        <v>-6812</v>
      </c>
      <c r="M160" s="25">
        <f>-TRUNC(K$3*J$3*(G$3-H$3*SIN((H160+M$9)*PI()/180)-SQRT(I$3^2-(E$3-F$3-H$3*COS((H160+M$9)*PI()/180))^2))/5)</f>
        <v>-29075</v>
      </c>
      <c r="N160" s="59">
        <f t="shared" si="492"/>
        <v>5.4</v>
      </c>
      <c r="O160" s="60">
        <f t="shared" si="555"/>
        <v>-10450</v>
      </c>
      <c r="P160" s="60">
        <f t="shared" si="556"/>
        <v>-4425</v>
      </c>
      <c r="Q160" s="60">
        <f t="shared" si="557"/>
        <v>11825</v>
      </c>
      <c r="R160" s="60">
        <f t="shared" si="558"/>
        <v>10925</v>
      </c>
      <c r="T160" s="1">
        <f>RStart30!$T$25</f>
        <v>0.04</v>
      </c>
      <c r="V160" s="1">
        <f t="shared" ref="V160:Y160" si="583">(O160-O159)/$T$25</f>
        <v>-75624.9999999999</v>
      </c>
      <c r="W160" s="1">
        <f t="shared" si="583"/>
        <v>-23125</v>
      </c>
      <c r="X160" s="1">
        <f t="shared" si="583"/>
        <v>0</v>
      </c>
      <c r="Y160" s="1">
        <f t="shared" si="583"/>
        <v>-3125</v>
      </c>
      <c r="AA160">
        <f t="shared" ref="AA160:AD160" si="584">V160-V161</f>
        <v>-4999.99999999997</v>
      </c>
      <c r="AB160">
        <f t="shared" si="584"/>
        <v>-2500.00000000001</v>
      </c>
      <c r="AC160">
        <f t="shared" si="584"/>
        <v>0</v>
      </c>
      <c r="AD160">
        <f t="shared" si="584"/>
        <v>-1875</v>
      </c>
      <c r="AF160">
        <f t="shared" ref="AF160:AI160" si="585">AA160-AA161</f>
        <v>2500.00000000008</v>
      </c>
      <c r="AG160">
        <f t="shared" si="585"/>
        <v>624.999999999989</v>
      </c>
      <c r="AH160">
        <f t="shared" si="585"/>
        <v>0</v>
      </c>
      <c r="AI160">
        <f t="shared" si="585"/>
        <v>-3125</v>
      </c>
      <c r="AK160">
        <f t="shared" ref="AK160:AN160" si="586">AF160-AF161</f>
        <v>1250.00000000023</v>
      </c>
      <c r="AL160">
        <f t="shared" si="586"/>
        <v>1.09139364212751e-11</v>
      </c>
      <c r="AM160">
        <f t="shared" si="586"/>
        <v>0</v>
      </c>
      <c r="AN160">
        <f t="shared" si="586"/>
        <v>-5625</v>
      </c>
    </row>
    <row r="161" spans="4:40">
      <c r="D161" s="28">
        <f t="shared" si="554"/>
        <v>5.44</v>
      </c>
      <c r="E161" s="32">
        <f>-E304*180/PI()*RStart30!$B$23</f>
        <v>9.71536206169946</v>
      </c>
      <c r="F161" s="32">
        <f>F304*180/PI()*RStart30!$B$23</f>
        <v>17.0224148630132</v>
      </c>
      <c r="G161" s="32">
        <f>G304*180/PI()*RStart30!$B$23</f>
        <v>3.79999566982651</v>
      </c>
      <c r="H161" s="32">
        <f>-H304*180/PI()*RStart30!$B$23</f>
        <v>21.9086372707654</v>
      </c>
      <c r="I161" s="58">
        <f t="shared" si="549"/>
        <v>5.44</v>
      </c>
      <c r="J161" s="24">
        <f>-TRUNC(K$3*J$3*(G$3-H$3*SIN((E161+J$9)*PI()/180)-SQRT(I$3^2-(E$3-F$3-H$3*COS((E161+J$9)*PI()/180))^2))/5)</f>
        <v>-9679</v>
      </c>
      <c r="K161" s="24">
        <f>-TRUNC(U$3*T$3*(Q$3-R$3*SIN((F161+K$9)*PI()/180)-SQRT(S$3^2-(O$3-P$3-R$3*COS((F161+K$9)*PI()/180))^2))/5)</f>
        <v>-30208</v>
      </c>
      <c r="L161" s="24">
        <f>-TRUNC(U$3*T$3*(Q$3-R$3*SIN((G161+L$9)*PI()/180)-SQRT(S$3^2-(O$3-P$3-R$3*COS((G161+L$9)*PI()/180))^2))/5)</f>
        <v>-6339</v>
      </c>
      <c r="M161" s="25">
        <f>-TRUNC(K$3*J$3*(G$3-H$3*SIN((H161+M$9)*PI()/180)-SQRT(I$3^2-(E$3-F$3-H$3*COS((H161+M$9)*PI()/180))^2))/5)</f>
        <v>-28640</v>
      </c>
      <c r="N161" s="59">
        <f t="shared" si="492"/>
        <v>5.44</v>
      </c>
      <c r="O161" s="60">
        <f t="shared" si="555"/>
        <v>-13275</v>
      </c>
      <c r="P161" s="60">
        <f t="shared" si="556"/>
        <v>-5250</v>
      </c>
      <c r="Q161" s="60">
        <f t="shared" si="557"/>
        <v>11825</v>
      </c>
      <c r="R161" s="60">
        <f t="shared" si="558"/>
        <v>10875</v>
      </c>
      <c r="T161" s="1">
        <f>RStart30!$T$25</f>
        <v>0.04</v>
      </c>
      <c r="V161" s="1">
        <f t="shared" ref="V161:Y161" si="587">(O161-O160)/$T$25</f>
        <v>-70625</v>
      </c>
      <c r="W161" s="1">
        <f t="shared" si="587"/>
        <v>-20625</v>
      </c>
      <c r="X161" s="1">
        <f t="shared" si="587"/>
        <v>0</v>
      </c>
      <c r="Y161" s="1">
        <f t="shared" si="587"/>
        <v>-1250</v>
      </c>
      <c r="AA161">
        <f t="shared" ref="AA161:AD161" si="588">V161-V162</f>
        <v>-7500.00000000005</v>
      </c>
      <c r="AB161">
        <f t="shared" si="588"/>
        <v>-3125</v>
      </c>
      <c r="AC161">
        <f t="shared" si="588"/>
        <v>0</v>
      </c>
      <c r="AD161">
        <f t="shared" si="588"/>
        <v>1250</v>
      </c>
      <c r="AF161">
        <f t="shared" ref="AF161:AI161" si="589">AA161-AA162</f>
        <v>1249.99999999985</v>
      </c>
      <c r="AG161">
        <f t="shared" si="589"/>
        <v>624.999999999978</v>
      </c>
      <c r="AH161">
        <f t="shared" si="589"/>
        <v>0</v>
      </c>
      <c r="AI161">
        <f t="shared" si="589"/>
        <v>2500</v>
      </c>
      <c r="AK161">
        <f t="shared" ref="AK161:AN161" si="590">AF161-AF162</f>
        <v>-1875.00000000033</v>
      </c>
      <c r="AL161">
        <f t="shared" si="590"/>
        <v>-6.73026079311967e-11</v>
      </c>
      <c r="AM161">
        <f t="shared" si="590"/>
        <v>1250</v>
      </c>
      <c r="AN161">
        <f t="shared" si="590"/>
        <v>5000</v>
      </c>
    </row>
    <row r="162" spans="4:35">
      <c r="D162" s="28">
        <f t="shared" si="554"/>
        <v>5.48</v>
      </c>
      <c r="E162" s="32">
        <f>-E305*180/PI()*RStart30!$B$23</f>
        <v>10.2096382557266</v>
      </c>
      <c r="F162" s="32">
        <f>F305*180/PI()*RStart30!$B$23</f>
        <v>17.1486092184612</v>
      </c>
      <c r="G162" s="32">
        <f>G305*180/PI()*RStart30!$B$23</f>
        <v>3.52210632634258</v>
      </c>
      <c r="H162" s="32">
        <f>-H305*180/PI()*RStart30!$B$23</f>
        <v>21.6704335051865</v>
      </c>
      <c r="I162" s="58">
        <f t="shared" si="549"/>
        <v>5.48</v>
      </c>
      <c r="J162" s="24">
        <f>-TRUNC(K$3*J$3*(G$3-H$3*SIN((E162+J$9)*PI()/180)-SQRT(I$3^2-(E$3-F$3-H$3*COS((E162+J$9)*PI()/180))^2))/5)</f>
        <v>-10311</v>
      </c>
      <c r="K162" s="24">
        <f>-TRUNC(U$3*T$3*(Q$3-R$3*SIN((F162+K$9)*PI()/180)-SQRT(S$3^2-(O$3-P$3-R$3*COS((F162+K$9)*PI()/180))^2))/5)</f>
        <v>-30446</v>
      </c>
      <c r="L162" s="24">
        <f>-TRUNC(U$3*T$3*(Q$3-R$3*SIN((G162+L$9)*PI()/180)-SQRT(S$3^2-(O$3-P$3-R$3*COS((G162+L$9)*PI()/180))^2))/5)</f>
        <v>-5866</v>
      </c>
      <c r="M162" s="25">
        <f>-TRUNC(K$3*J$3*(G$3-H$3*SIN((H162+M$9)*PI()/180)-SQRT(I$3^2-(E$3-F$3-H$3*COS((H162+M$9)*PI()/180))^2))/5)</f>
        <v>-28209</v>
      </c>
      <c r="N162" s="59">
        <f t="shared" si="492"/>
        <v>5.48</v>
      </c>
      <c r="O162" s="60">
        <f t="shared" si="555"/>
        <v>-15800</v>
      </c>
      <c r="P162" s="60">
        <f t="shared" si="556"/>
        <v>-5949.99999999999</v>
      </c>
      <c r="Q162" s="60">
        <f t="shared" si="557"/>
        <v>11825</v>
      </c>
      <c r="R162" s="60">
        <f t="shared" si="558"/>
        <v>10775</v>
      </c>
      <c r="T162" s="1">
        <f>RStart30!$T$25</f>
        <v>0.04</v>
      </c>
      <c r="V162" s="1">
        <f t="shared" ref="V162:Y162" si="591">(O162-O161)/$T$25</f>
        <v>-63124.9999999999</v>
      </c>
      <c r="W162" s="1">
        <f t="shared" si="591"/>
        <v>-17500</v>
      </c>
      <c r="X162" s="1">
        <f t="shared" si="591"/>
        <v>0</v>
      </c>
      <c r="Y162" s="1">
        <f t="shared" si="591"/>
        <v>-2500</v>
      </c>
      <c r="AA162">
        <f t="shared" ref="AA162:AD162" si="592">V162-V163</f>
        <v>-8749.99999999991</v>
      </c>
      <c r="AB162">
        <f t="shared" si="592"/>
        <v>-3749.99999999998</v>
      </c>
      <c r="AC162">
        <f t="shared" si="592"/>
        <v>0</v>
      </c>
      <c r="AD162">
        <f t="shared" si="592"/>
        <v>-1250</v>
      </c>
      <c r="AF162">
        <f t="shared" ref="AF162:AI162" si="593">AA162-AA163</f>
        <v>3125.00000000019</v>
      </c>
      <c r="AG162">
        <f t="shared" si="593"/>
        <v>625.000000000045</v>
      </c>
      <c r="AH162">
        <f t="shared" si="593"/>
        <v>-1250</v>
      </c>
      <c r="AI162">
        <f t="shared" si="593"/>
        <v>-2500</v>
      </c>
    </row>
    <row r="163" spans="4:30">
      <c r="D163" s="28">
        <f t="shared" si="554"/>
        <v>5.52</v>
      </c>
      <c r="E163" s="32">
        <f>-E306*180/PI()*RStart30!$B$23</f>
        <v>10.7602282369018</v>
      </c>
      <c r="F163" s="32">
        <f>F306*180/PI()*RStart30!$B$23</f>
        <v>17.2862349413588</v>
      </c>
      <c r="G163" s="32">
        <f>G306*180/PI()*RStart30!$B$23</f>
        <v>3.24367496478446</v>
      </c>
      <c r="H163" s="32">
        <f>-H306*180/PI()*RStart30!$B$23</f>
        <v>21.4326470820656</v>
      </c>
      <c r="I163" s="58">
        <f t="shared" si="549"/>
        <v>5.52</v>
      </c>
      <c r="J163" s="24">
        <f>-TRUNC(K$3*J$3*(G$3-H$3*SIN((E163+J$9)*PI()/180)-SQRT(I$3^2-(E$3-F$3-H$3*COS((E163+J$9)*PI()/180))^2))/5)</f>
        <v>-11030</v>
      </c>
      <c r="K163" s="24">
        <f>-TRUNC(U$3*T$3*(Q$3-R$3*SIN((F163+K$9)*PI()/180)-SQRT(S$3^2-(O$3-P$3-R$3*COS((F163+K$9)*PI()/180))^2))/5)</f>
        <v>-30706</v>
      </c>
      <c r="L163" s="24">
        <f>-TRUNC(U$3*T$3*(Q$3-R$3*SIN((G163+L$9)*PI()/180)-SQRT(S$3^2-(O$3-P$3-R$3*COS((G163+L$9)*PI()/180))^2))/5)</f>
        <v>-5393</v>
      </c>
      <c r="M163" s="25">
        <f>-TRUNC(K$3*J$3*(G$3-H$3*SIN((H163+M$9)*PI()/180)-SQRT(I$3^2-(E$3-F$3-H$3*COS((H163+M$9)*PI()/180))^2))/5)</f>
        <v>-27780</v>
      </c>
      <c r="N163" s="59">
        <f t="shared" si="492"/>
        <v>5.52</v>
      </c>
      <c r="O163" s="60">
        <f t="shared" si="555"/>
        <v>-17975</v>
      </c>
      <c r="P163" s="60">
        <f t="shared" si="556"/>
        <v>-6499.99999999999</v>
      </c>
      <c r="Q163" s="60">
        <f t="shared" si="557"/>
        <v>11825</v>
      </c>
      <c r="R163" s="60">
        <f t="shared" si="558"/>
        <v>10725</v>
      </c>
      <c r="T163" s="1">
        <f>RStart30!$T$25</f>
        <v>0.04</v>
      </c>
      <c r="V163" s="1">
        <f t="shared" ref="V163:Y163" si="594">(O163-O162)/$T$25</f>
        <v>-54375</v>
      </c>
      <c r="W163" s="1">
        <f t="shared" si="594"/>
        <v>-13750</v>
      </c>
      <c r="X163" s="1">
        <f t="shared" si="594"/>
        <v>0</v>
      </c>
      <c r="Y163" s="1">
        <f t="shared" si="594"/>
        <v>-1250</v>
      </c>
      <c r="AA163">
        <f t="shared" ref="AA163:AD163" si="595">V163-V164</f>
        <v>-11875.0000000001</v>
      </c>
      <c r="AB163">
        <f t="shared" si="595"/>
        <v>-4375.00000000002</v>
      </c>
      <c r="AC163">
        <f t="shared" si="595"/>
        <v>1250</v>
      </c>
      <c r="AD163">
        <f t="shared" si="595"/>
        <v>1250</v>
      </c>
    </row>
    <row r="164" spans="4:25">
      <c r="D164" s="28">
        <f t="shared" si="554"/>
        <v>5.56</v>
      </c>
      <c r="E164" s="32">
        <f>-E307*180/PI()*RStart30!$B$23</f>
        <v>11.3503225121356</v>
      </c>
      <c r="F164" s="32">
        <f>F307*180/PI()*RStart30!$B$23</f>
        <v>17.4318131465655</v>
      </c>
      <c r="G164" s="32">
        <f>G307*180/PI()*RStart30!$B$23</f>
        <v>2.96487633727966</v>
      </c>
      <c r="H164" s="32">
        <f>-H307*180/PI()*RStart30!$B$23</f>
        <v>21.1951533257865</v>
      </c>
      <c r="I164" s="58">
        <f t="shared" si="549"/>
        <v>5.56</v>
      </c>
      <c r="J164" s="24">
        <f>-TRUNC(K$3*J$3*(G$3-H$3*SIN((E164+J$9)*PI()/180)-SQRT(I$3^2-(E$3-F$3-H$3*COS((E164+J$9)*PI()/180))^2))/5)</f>
        <v>-11817</v>
      </c>
      <c r="K164" s="24">
        <f>-TRUNC(U$3*T$3*(Q$3-R$3*SIN((F164+K$9)*PI()/180)-SQRT(S$3^2-(O$3-P$3-R$3*COS((F164+K$9)*PI()/180))^2))/5)</f>
        <v>-30981</v>
      </c>
      <c r="L164" s="24">
        <f>-TRUNC(U$3*T$3*(Q$3-R$3*SIN((G164+L$9)*PI()/180)-SQRT(S$3^2-(O$3-P$3-R$3*COS((G164+L$9)*PI()/180))^2))/5)</f>
        <v>-4922</v>
      </c>
      <c r="M164" s="25">
        <f>-TRUNC(K$3*J$3*(G$3-H$3*SIN((H164+M$9)*PI()/180)-SQRT(I$3^2-(E$3-F$3-H$3*COS((H164+M$9)*PI()/180))^2))/5)</f>
        <v>-27355</v>
      </c>
      <c r="N164" s="59">
        <f t="shared" si="492"/>
        <v>5.56</v>
      </c>
      <c r="O164" s="60">
        <f t="shared" si="555"/>
        <v>-19675</v>
      </c>
      <c r="P164" s="60">
        <f t="shared" si="556"/>
        <v>-6874.99999999999</v>
      </c>
      <c r="Q164" s="60">
        <f t="shared" si="557"/>
        <v>11775</v>
      </c>
      <c r="R164" s="60">
        <f t="shared" si="558"/>
        <v>10625</v>
      </c>
      <c r="T164" s="1">
        <f>RStart30!$T$25</f>
        <v>0.04</v>
      </c>
      <c r="V164" s="1">
        <f t="shared" ref="V164:Y164" si="596">(O164-O163)/$T$25</f>
        <v>-42499.9999999999</v>
      </c>
      <c r="W164" s="1">
        <f t="shared" si="596"/>
        <v>-9374.99999999998</v>
      </c>
      <c r="X164" s="1">
        <f t="shared" si="596"/>
        <v>-1250</v>
      </c>
      <c r="Y164" s="1">
        <f t="shared" si="596"/>
        <v>-2500</v>
      </c>
    </row>
    <row r="165" spans="4:25">
      <c r="D165" s="28">
        <f t="shared" si="554"/>
        <v>5.6</v>
      </c>
      <c r="E165" s="32">
        <f>-E308*180/PI()*RStart30!$B$23</f>
        <v>11.9611130542536</v>
      </c>
      <c r="F165" s="32">
        <f>F308*180/PI()*RStart30!$B$23</f>
        <v>17.5815259298133</v>
      </c>
      <c r="G165" s="32">
        <f>G308*180/PI()*RStart30!$B$23</f>
        <v>2.68589115471677</v>
      </c>
      <c r="H165" s="32">
        <f>-H308*180/PI()*RStart30!$B$23</f>
        <v>20.9578128357175</v>
      </c>
      <c r="I165" s="58">
        <f t="shared" si="549"/>
        <v>5.6</v>
      </c>
      <c r="J165" s="24">
        <f>-TRUNC(K$3*J$3*(G$3-H$3*SIN((E165+J$9)*PI()/180)-SQRT(I$3^2-(E$3-F$3-H$3*COS((E165+J$9)*PI()/180))^2))/5)</f>
        <v>-12651</v>
      </c>
      <c r="K165" s="24">
        <f>-TRUNC(U$3*T$3*(Q$3-R$3*SIN((F165+K$9)*PI()/180)-SQRT(S$3^2-(O$3-P$3-R$3*COS((F165+K$9)*PI()/180))^2))/5)</f>
        <v>-31263</v>
      </c>
      <c r="L165" s="24">
        <f>-TRUNC(U$3*T$3*(Q$3-R$3*SIN((G165+L$9)*PI()/180)-SQRT(S$3^2-(O$3-P$3-R$3*COS((G165+L$9)*PI()/180))^2))/5)</f>
        <v>-4451</v>
      </c>
      <c r="M165" s="25">
        <f>-TRUNC(K$3*J$3*(G$3-H$3*SIN((H165+M$9)*PI()/180)-SQRT(I$3^2-(E$3-F$3-H$3*COS((H165+M$9)*PI()/180))^2))/5)</f>
        <v>-26931</v>
      </c>
      <c r="N165" s="59">
        <f t="shared" si="492"/>
        <v>5.6</v>
      </c>
      <c r="O165" s="60">
        <f t="shared" si="555"/>
        <v>-20850</v>
      </c>
      <c r="P165" s="60">
        <f t="shared" si="556"/>
        <v>-7049.99999999999</v>
      </c>
      <c r="Q165" s="60">
        <f t="shared" si="557"/>
        <v>11775</v>
      </c>
      <c r="R165" s="60">
        <f t="shared" si="558"/>
        <v>10600</v>
      </c>
      <c r="T165" s="1">
        <f>RStart30!$T$25</f>
        <v>0.04</v>
      </c>
      <c r="V165" s="1"/>
      <c r="W165" s="1"/>
      <c r="X165" s="1"/>
      <c r="Y165" s="1"/>
    </row>
    <row r="166" spans="4:25">
      <c r="D166" s="28"/>
      <c r="E166" s="32"/>
      <c r="F166" s="32"/>
      <c r="G166" s="32"/>
      <c r="H166" s="32"/>
      <c r="I166" s="58"/>
      <c r="J166" s="24"/>
      <c r="K166" s="24"/>
      <c r="L166" s="24"/>
      <c r="M166" s="25"/>
      <c r="O166" s="60"/>
      <c r="P166" s="60"/>
      <c r="Q166" s="1"/>
      <c r="R166" s="1"/>
      <c r="T166" s="1"/>
      <c r="V166" s="1"/>
      <c r="W166" s="1"/>
      <c r="X166" s="1"/>
      <c r="Y166" s="1"/>
    </row>
    <row r="167" spans="5:25">
      <c r="E167" s="32"/>
      <c r="F167" s="32"/>
      <c r="G167" s="32"/>
      <c r="H167" s="32"/>
      <c r="T167" s="1"/>
      <c r="V167" s="1"/>
      <c r="W167" s="1"/>
      <c r="X167" s="1"/>
      <c r="Y167" s="1"/>
    </row>
    <row r="168" spans="4:25">
      <c r="D168" s="32">
        <v>-0.365782838</v>
      </c>
      <c r="E168" s="32">
        <v>-0.550411372</v>
      </c>
      <c r="F168" s="32">
        <v>0.089409307</v>
      </c>
      <c r="G168" s="32">
        <v>0.461198076</v>
      </c>
      <c r="H168" s="32">
        <v>-0.372770874</v>
      </c>
      <c r="T168" s="1"/>
      <c r="V168" s="1"/>
      <c r="W168" s="1"/>
      <c r="X168" s="1"/>
      <c r="Y168" s="1"/>
    </row>
    <row r="169" spans="5:25">
      <c r="E169" s="32">
        <v>-0.547372089</v>
      </c>
      <c r="F169" s="32">
        <v>0.085589199</v>
      </c>
      <c r="G169" s="32">
        <v>0.462255055</v>
      </c>
      <c r="H169" s="32">
        <v>-0.379299182</v>
      </c>
      <c r="T169" s="1"/>
      <c r="V169" s="1"/>
      <c r="W169" s="1"/>
      <c r="X169" s="1"/>
      <c r="Y169" s="1"/>
    </row>
    <row r="170" spans="5:25">
      <c r="E170" s="32">
        <v>-0.544229401</v>
      </c>
      <c r="F170" s="32">
        <v>0.081540393</v>
      </c>
      <c r="G170" s="32">
        <v>0.463193654</v>
      </c>
      <c r="H170" s="32">
        <v>-0.385939678</v>
      </c>
      <c r="T170" s="1"/>
      <c r="V170" s="1"/>
      <c r="W170" s="1"/>
      <c r="X170" s="1"/>
      <c r="Y170" s="1"/>
    </row>
    <row r="171" spans="5:25">
      <c r="E171" s="32">
        <v>-0.540892204</v>
      </c>
      <c r="F171" s="32">
        <v>0.077065944</v>
      </c>
      <c r="G171" s="32">
        <v>0.463911547</v>
      </c>
      <c r="H171" s="32">
        <v>-0.392786349</v>
      </c>
      <c r="V171" s="1"/>
      <c r="W171" s="1"/>
      <c r="X171" s="1"/>
      <c r="Y171" s="1"/>
    </row>
    <row r="172" spans="5:8">
      <c r="E172" s="32">
        <v>-0.537282232</v>
      </c>
      <c r="F172" s="32">
        <v>0.072001902</v>
      </c>
      <c r="G172" s="32">
        <v>0.464323095</v>
      </c>
      <c r="H172" s="32">
        <v>-0.399914341</v>
      </c>
    </row>
    <row r="173" spans="5:8">
      <c r="E173" s="32">
        <v>-0.533333411</v>
      </c>
      <c r="F173" s="32">
        <v>0.066215504</v>
      </c>
      <c r="G173" s="32">
        <v>0.464358445</v>
      </c>
      <c r="H173" s="32">
        <v>-0.407381072</v>
      </c>
    </row>
    <row r="174" spans="5:8">
      <c r="E174" s="32">
        <v>-0.528991227</v>
      </c>
      <c r="F174" s="32">
        <v>0.059603357</v>
      </c>
      <c r="G174" s="32">
        <v>0.463962627</v>
      </c>
      <c r="H174" s="32">
        <v>-0.415227349</v>
      </c>
    </row>
    <row r="175" spans="5:8">
      <c r="E175" s="32">
        <v>-0.524212077</v>
      </c>
      <c r="F175" s="32">
        <v>0.052089638</v>
      </c>
      <c r="G175" s="32">
        <v>0.463094648</v>
      </c>
      <c r="H175" s="32">
        <v>-0.42347848</v>
      </c>
    </row>
    <row r="176" spans="5:8">
      <c r="E176" s="32">
        <v>-0.518962633</v>
      </c>
      <c r="F176" s="32">
        <v>0.043624276</v>
      </c>
      <c r="G176" s="32">
        <v>0.46172659</v>
      </c>
      <c r="H176" s="32">
        <v>-0.43214539</v>
      </c>
    </row>
    <row r="177" spans="5:8">
      <c r="E177" s="32">
        <v>-0.513219197</v>
      </c>
      <c r="F177" s="32">
        <v>0.034181142</v>
      </c>
      <c r="G177" s="32">
        <v>0.459842705</v>
      </c>
      <c r="H177" s="32">
        <v>-0.441225734</v>
      </c>
    </row>
    <row r="178" spans="5:8">
      <c r="E178" s="32">
        <v>-0.506967066</v>
      </c>
      <c r="F178" s="32">
        <v>0.023756246</v>
      </c>
      <c r="G178" s="32">
        <v>0.457438514</v>
      </c>
      <c r="H178" s="32">
        <v>-0.450705015</v>
      </c>
    </row>
    <row r="179" spans="5:8">
      <c r="E179" s="32">
        <v>-0.500199886</v>
      </c>
      <c r="F179" s="32">
        <v>0.012365918</v>
      </c>
      <c r="G179" s="32">
        <v>0.454519898</v>
      </c>
      <c r="H179" s="32">
        <v>-0.460557694</v>
      </c>
    </row>
    <row r="180" spans="5:8">
      <c r="E180" s="32">
        <v>-0.492919013</v>
      </c>
      <c r="F180" s="32">
        <v>4.5e-5</v>
      </c>
      <c r="G180" s="32">
        <v>0.451102202</v>
      </c>
      <c r="H180" s="32">
        <v>-0.470748309</v>
      </c>
    </row>
    <row r="181" spans="5:8">
      <c r="E181" s="32">
        <v>-0.485132874</v>
      </c>
      <c r="F181" s="32">
        <v>-0.013154944</v>
      </c>
      <c r="G181" s="32">
        <v>0.447209322</v>
      </c>
      <c r="H181" s="32">
        <v>-0.481232585</v>
      </c>
    </row>
    <row r="182" spans="5:8">
      <c r="E182" s="32">
        <v>-0.476856322</v>
      </c>
      <c r="F182" s="32">
        <v>-0.027167487</v>
      </c>
      <c r="G182" s="32">
        <v>0.44287281</v>
      </c>
      <c r="H182" s="32">
        <v>-0.491958552</v>
      </c>
    </row>
    <row r="183" spans="5:8">
      <c r="E183" s="32">
        <v>-0.46811</v>
      </c>
      <c r="F183" s="32">
        <v>-0.041913096</v>
      </c>
      <c r="G183" s="32">
        <v>0.438130964</v>
      </c>
      <c r="H183" s="32">
        <v>-0.502867659</v>
      </c>
    </row>
    <row r="184" spans="5:8">
      <c r="E184" s="32">
        <v>-0.458919697</v>
      </c>
      <c r="F184" s="32">
        <v>-0.05730097</v>
      </c>
      <c r="G184" s="32">
        <v>0.433027928</v>
      </c>
      <c r="H184" s="32">
        <v>-0.513895888</v>
      </c>
    </row>
    <row r="185" spans="5:8">
      <c r="E185" s="32">
        <v>-0.449315706</v>
      </c>
      <c r="F185" s="32">
        <v>-0.073230847</v>
      </c>
      <c r="G185" s="32">
        <v>0.427612786</v>
      </c>
      <c r="H185" s="32">
        <v>-0.524974867</v>
      </c>
    </row>
    <row r="186" spans="5:8">
      <c r="E186" s="32">
        <v>-0.439332188</v>
      </c>
      <c r="F186" s="32">
        <v>-0.089594809</v>
      </c>
      <c r="G186" s="32">
        <v>0.421938659</v>
      </c>
      <c r="H186" s="32">
        <v>-0.536032988</v>
      </c>
    </row>
    <row r="187" spans="5:8">
      <c r="E187" s="32">
        <v>-0.429006527</v>
      </c>
      <c r="F187" s="32">
        <v>-0.106279096</v>
      </c>
      <c r="G187" s="32">
        <v>0.416061804</v>
      </c>
      <c r="H187" s="32">
        <v>-0.546996519</v>
      </c>
    </row>
    <row r="188" spans="5:8">
      <c r="E188" s="32">
        <v>-0.41837869</v>
      </c>
      <c r="F188" s="32">
        <v>-0.123165916</v>
      </c>
      <c r="G188" s="32">
        <v>0.410040705</v>
      </c>
      <c r="H188" s="32">
        <v>-0.557790719</v>
      </c>
    </row>
    <row r="189" spans="5:8">
      <c r="E189" s="32">
        <v>-0.407490589</v>
      </c>
      <c r="F189" s="32">
        <v>-0.140135251</v>
      </c>
      <c r="G189" s="32">
        <v>0.403935173</v>
      </c>
      <c r="H189" s="32">
        <v>-0.568340952</v>
      </c>
    </row>
    <row r="190" spans="5:8">
      <c r="E190" s="32">
        <v>-0.396385434</v>
      </c>
      <c r="F190" s="32">
        <v>-0.157066675</v>
      </c>
      <c r="G190" s="32">
        <v>0.397805442</v>
      </c>
      <c r="H190" s="32">
        <v>-0.578573805</v>
      </c>
    </row>
    <row r="191" spans="5:8">
      <c r="E191" s="32">
        <v>-0.385107101</v>
      </c>
      <c r="F191" s="32">
        <v>-0.173841155</v>
      </c>
      <c r="G191" s="32">
        <v>0.391711263</v>
      </c>
      <c r="H191" s="32">
        <v>-0.588418196</v>
      </c>
    </row>
    <row r="192" spans="5:8">
      <c r="E192" s="32">
        <v>-0.373699481</v>
      </c>
      <c r="F192" s="32">
        <v>-0.190342867</v>
      </c>
      <c r="G192" s="32">
        <v>0.385711003</v>
      </c>
      <c r="H192" s="32">
        <v>-0.597806497</v>
      </c>
    </row>
    <row r="193" spans="5:8">
      <c r="E193" s="32">
        <v>-0.362205848</v>
      </c>
      <c r="F193" s="32">
        <v>-0.206461006</v>
      </c>
      <c r="G193" s="32">
        <v>0.379860741</v>
      </c>
      <c r="H193" s="32">
        <v>-0.60667564</v>
      </c>
    </row>
    <row r="194" spans="5:8">
      <c r="E194" s="32">
        <v>-0.350668214</v>
      </c>
      <c r="F194" s="32">
        <v>-0.222091593</v>
      </c>
      <c r="G194" s="32">
        <v>0.374213362</v>
      </c>
      <c r="H194" s="32">
        <v>-0.614968238</v>
      </c>
    </row>
    <row r="195" spans="5:8">
      <c r="E195" s="32">
        <v>-0.339126687</v>
      </c>
      <c r="F195" s="32">
        <v>-0.237139287</v>
      </c>
      <c r="G195" s="32">
        <v>0.368817655</v>
      </c>
      <c r="H195" s="32">
        <v>-0.622633696</v>
      </c>
    </row>
    <row r="196" spans="5:8">
      <c r="E196" s="32">
        <v>-0.327618835</v>
      </c>
      <c r="F196" s="32">
        <v>-0.251519196</v>
      </c>
      <c r="G196" s="32">
        <v>0.363717409</v>
      </c>
      <c r="H196" s="32">
        <v>-0.629629326</v>
      </c>
    </row>
    <row r="197" spans="5:8">
      <c r="E197" s="32">
        <v>-0.316179038</v>
      </c>
      <c r="F197" s="32">
        <v>-0.265158686</v>
      </c>
      <c r="G197" s="32">
        <v>0.358950511</v>
      </c>
      <c r="H197" s="32">
        <v>-0.635921465</v>
      </c>
    </row>
    <row r="198" spans="5:8">
      <c r="E198" s="32">
        <v>-0.304837855</v>
      </c>
      <c r="F198" s="32">
        <v>-0.277999189</v>
      </c>
      <c r="G198" s="32">
        <v>0.354548037</v>
      </c>
      <c r="H198" s="32">
        <v>-0.641486583</v>
      </c>
    </row>
    <row r="199" spans="5:8">
      <c r="E199" s="32">
        <v>-0.293621378</v>
      </c>
      <c r="F199" s="32">
        <v>-0.289998018</v>
      </c>
      <c r="G199" s="32">
        <v>0.350533356</v>
      </c>
      <c r="H199" s="32">
        <v>-0.646312405</v>
      </c>
    </row>
    <row r="200" spans="5:8">
      <c r="E200" s="32">
        <v>-0.282550592</v>
      </c>
      <c r="F200" s="32">
        <v>-0.301130174</v>
      </c>
      <c r="G200" s="32">
        <v>0.346921219</v>
      </c>
      <c r="H200" s="32">
        <v>-0.650399019</v>
      </c>
    </row>
    <row r="201" spans="5:8">
      <c r="E201" s="32">
        <v>-0.271640736</v>
      </c>
      <c r="F201" s="32">
        <v>-0.311390155</v>
      </c>
      <c r="G201" s="32">
        <v>0.343716859</v>
      </c>
      <c r="H201" s="32">
        <v>-0.653759995</v>
      </c>
    </row>
    <row r="202" spans="5:8">
      <c r="E202" s="32">
        <v>-0.260900661</v>
      </c>
      <c r="F202" s="32">
        <v>-0.32079377</v>
      </c>
      <c r="G202" s="32">
        <v>0.340915089</v>
      </c>
      <c r="H202" s="32">
        <v>-0.656423496</v>
      </c>
    </row>
    <row r="203" spans="5:8">
      <c r="E203" s="32">
        <v>-0.250332187</v>
      </c>
      <c r="F203" s="32">
        <v>-0.329379945</v>
      </c>
      <c r="G203" s="32">
        <v>0.338499392</v>
      </c>
      <c r="H203" s="32">
        <v>-0.658433398</v>
      </c>
    </row>
    <row r="204" spans="5:8">
      <c r="E204" s="32">
        <v>-0.239929468</v>
      </c>
      <c r="F204" s="32">
        <v>-0.337212536</v>
      </c>
      <c r="G204" s="32">
        <v>0.336441024</v>
      </c>
      <c r="H204" s="32">
        <v>-0.659850399</v>
      </c>
    </row>
    <row r="205" spans="5:8">
      <c r="E205" s="32">
        <v>-0.229678344</v>
      </c>
      <c r="F205" s="32">
        <v>-0.344382137</v>
      </c>
      <c r="G205" s="32">
        <v>0.334698107</v>
      </c>
      <c r="H205" s="32">
        <v>-0.660753134</v>
      </c>
    </row>
    <row r="206" spans="5:8">
      <c r="E206" s="32">
        <v>-0.219555706</v>
      </c>
      <c r="F206" s="32">
        <v>-0.351007892</v>
      </c>
      <c r="G206" s="32">
        <v>0.333214726</v>
      </c>
      <c r="H206" s="32">
        <v>-0.661239294</v>
      </c>
    </row>
    <row r="207" spans="5:8">
      <c r="E207" s="32">
        <v>-0.209528852</v>
      </c>
      <c r="F207" s="32">
        <v>-0.357239306</v>
      </c>
      <c r="G207" s="32">
        <v>0.331920025</v>
      </c>
      <c r="H207" s="32">
        <v>-0.661426737</v>
      </c>
    </row>
    <row r="208" spans="5:8">
      <c r="E208" s="32">
        <v>-0.199554846</v>
      </c>
      <c r="F208" s="32">
        <v>-0.363258049</v>
      </c>
      <c r="G208" s="32">
        <v>0.330727301</v>
      </c>
      <c r="H208" s="32">
        <v>-0.661454602</v>
      </c>
    </row>
    <row r="209" spans="5:8">
      <c r="E209" s="32">
        <v>-0.18965159</v>
      </c>
      <c r="F209" s="32">
        <v>-0.369186266</v>
      </c>
      <c r="G209" s="32">
        <v>0.329552338</v>
      </c>
      <c r="H209" s="32">
        <v>-0.661453318</v>
      </c>
    </row>
    <row r="210" spans="5:8">
      <c r="E210" s="32">
        <v>-0.180104252</v>
      </c>
      <c r="F210" s="32">
        <v>-0.374806442</v>
      </c>
      <c r="G210" s="32">
        <v>0.328376248</v>
      </c>
      <c r="H210" s="32">
        <v>-0.661444447</v>
      </c>
    </row>
    <row r="211" spans="5:8">
      <c r="E211" s="32">
        <v>-0.171236244</v>
      </c>
      <c r="F211" s="32">
        <v>-0.37983993</v>
      </c>
      <c r="G211" s="32">
        <v>0.327197886</v>
      </c>
      <c r="H211" s="32">
        <v>-0.661420735</v>
      </c>
    </row>
    <row r="212" spans="5:8">
      <c r="E212" s="32">
        <v>-0.16333657</v>
      </c>
      <c r="F212" s="32">
        <v>-0.384039115</v>
      </c>
      <c r="G212" s="32">
        <v>0.326016087</v>
      </c>
      <c r="H212" s="32">
        <v>-0.661375282</v>
      </c>
    </row>
    <row r="213" spans="5:8">
      <c r="E213" s="32">
        <v>-0.156660998</v>
      </c>
      <c r="F213" s="32">
        <v>-0.387186272</v>
      </c>
      <c r="G213" s="32">
        <v>0.324829669</v>
      </c>
      <c r="H213" s="32">
        <v>-0.661301541</v>
      </c>
    </row>
    <row r="214" spans="5:8">
      <c r="E214" s="32">
        <v>-0.151433228</v>
      </c>
      <c r="F214" s="32">
        <v>-0.389092423</v>
      </c>
      <c r="G214" s="32">
        <v>0.323637433</v>
      </c>
      <c r="H214" s="32">
        <v>-0.661193303</v>
      </c>
    </row>
    <row r="215" spans="5:8">
      <c r="E215" s="32">
        <v>-0.147846056</v>
      </c>
      <c r="F215" s="32">
        <v>-0.389596198</v>
      </c>
      <c r="G215" s="32">
        <v>0.322438164</v>
      </c>
      <c r="H215" s="32">
        <v>-0.661044699</v>
      </c>
    </row>
    <row r="216" spans="5:8">
      <c r="E216" s="32">
        <v>-0.146062544</v>
      </c>
      <c r="F216" s="32">
        <v>-0.388562692</v>
      </c>
      <c r="G216" s="32">
        <v>0.321230635</v>
      </c>
      <c r="H216" s="32">
        <v>-0.660850189</v>
      </c>
    </row>
    <row r="217" spans="5:8">
      <c r="E217" s="32">
        <v>-0.146217186</v>
      </c>
      <c r="F217" s="32">
        <v>-0.385882326</v>
      </c>
      <c r="G217" s="32">
        <v>0.320013605</v>
      </c>
      <c r="H217" s="32">
        <v>-0.660604559</v>
      </c>
    </row>
    <row r="218" spans="5:8">
      <c r="E218" s="32">
        <v>-0.148417075</v>
      </c>
      <c r="F218" s="32">
        <v>-0.381469704</v>
      </c>
      <c r="G218" s="32">
        <v>0.318785821</v>
      </c>
      <c r="H218" s="32">
        <v>-0.660302909</v>
      </c>
    </row>
    <row r="219" spans="5:8">
      <c r="E219" s="32">
        <v>-0.152743073</v>
      </c>
      <c r="F219" s="32">
        <v>-0.37526247</v>
      </c>
      <c r="G219" s="32">
        <v>0.317546023</v>
      </c>
      <c r="H219" s="32">
        <v>-0.659940654</v>
      </c>
    </row>
    <row r="220" spans="5:8">
      <c r="E220" s="32">
        <v>-0.159250974</v>
      </c>
      <c r="F220" s="32">
        <v>-0.367220173</v>
      </c>
      <c r="G220" s="32">
        <v>0.31629294</v>
      </c>
      <c r="H220" s="32">
        <v>-0.659513511</v>
      </c>
    </row>
    <row r="221" spans="5:8">
      <c r="E221" s="32">
        <v>-0.167972674</v>
      </c>
      <c r="F221" s="32">
        <v>-0.357323119</v>
      </c>
      <c r="G221" s="32">
        <v>0.315025294</v>
      </c>
      <c r="H221" s="32">
        <v>-0.659017496</v>
      </c>
    </row>
    <row r="222" spans="5:8">
      <c r="E222" s="32">
        <v>-0.178917339</v>
      </c>
      <c r="F222" s="32">
        <v>-0.345571233</v>
      </c>
      <c r="G222" s="32">
        <v>0.313741802</v>
      </c>
      <c r="H222" s="32">
        <v>-0.658448919</v>
      </c>
    </row>
    <row r="223" spans="5:8">
      <c r="E223" s="32">
        <v>-0.19207257</v>
      </c>
      <c r="F223" s="32">
        <v>-0.331982918</v>
      </c>
      <c r="G223" s="32">
        <v>0.312441176</v>
      </c>
      <c r="H223" s="32">
        <v>-0.657804373</v>
      </c>
    </row>
    <row r="224" spans="5:8">
      <c r="E224" s="32">
        <v>-0.207405573</v>
      </c>
      <c r="F224" s="32">
        <v>-0.316593912</v>
      </c>
      <c r="G224" s="32">
        <v>0.311122124</v>
      </c>
      <c r="H224" s="32">
        <v>-0.657080731</v>
      </c>
    </row>
    <row r="225" spans="5:8">
      <c r="E225" s="32">
        <v>-0.224864324</v>
      </c>
      <c r="F225" s="32">
        <v>-0.29945615</v>
      </c>
      <c r="G225" s="32">
        <v>0.309783352</v>
      </c>
      <c r="H225" s="32">
        <v>-0.656275141</v>
      </c>
    </row>
    <row r="226" spans="5:8">
      <c r="E226" s="32">
        <v>-0.244378735</v>
      </c>
      <c r="F226" s="32">
        <v>-0.280636618</v>
      </c>
      <c r="G226" s="32">
        <v>0.308423568</v>
      </c>
      <c r="H226" s="32">
        <v>-0.655385014</v>
      </c>
    </row>
    <row r="227" spans="5:8">
      <c r="E227" s="32">
        <v>-0.265861826</v>
      </c>
      <c r="F227" s="32">
        <v>-0.260216216</v>
      </c>
      <c r="G227" s="32">
        <v>0.307041476</v>
      </c>
      <c r="H227" s="32">
        <v>-0.654408024</v>
      </c>
    </row>
    <row r="228" spans="5:8">
      <c r="E228" s="32">
        <v>-0.28921089</v>
      </c>
      <c r="F228" s="32">
        <v>-0.238288615</v>
      </c>
      <c r="G228" s="32">
        <v>0.305635786</v>
      </c>
      <c r="H228" s="32">
        <v>-0.653342097</v>
      </c>
    </row>
    <row r="229" spans="5:8">
      <c r="E229" s="32">
        <v>-0.314308658</v>
      </c>
      <c r="F229" s="32">
        <v>-0.214959117</v>
      </c>
      <c r="G229" s="32">
        <v>0.30420521</v>
      </c>
      <c r="H229" s="32">
        <v>-0.652185409</v>
      </c>
    </row>
    <row r="230" spans="5:8">
      <c r="E230" s="32">
        <v>-0.34102447</v>
      </c>
      <c r="F230" s="32">
        <v>-0.190343512</v>
      </c>
      <c r="G230" s="32">
        <v>0.302748465</v>
      </c>
      <c r="H230" s="32">
        <v>-0.650936374</v>
      </c>
    </row>
    <row r="231" spans="5:8">
      <c r="E231" s="32">
        <v>-0.36921544</v>
      </c>
      <c r="F231" s="32">
        <v>-0.164566937</v>
      </c>
      <c r="G231" s="32">
        <v>0.301264272</v>
      </c>
      <c r="H231" s="32">
        <v>-0.649593641</v>
      </c>
    </row>
    <row r="232" spans="5:8">
      <c r="E232" s="32">
        <v>-0.398727622</v>
      </c>
      <c r="F232" s="32">
        <v>-0.137762736</v>
      </c>
      <c r="G232" s="32">
        <v>0.299751362</v>
      </c>
      <c r="H232" s="32">
        <v>-0.64815609</v>
      </c>
    </row>
    <row r="233" spans="5:8">
      <c r="E233" s="32">
        <v>-0.429397183</v>
      </c>
      <c r="F233" s="32">
        <v>-0.110071318</v>
      </c>
      <c r="G233" s="32">
        <v>0.298208473</v>
      </c>
      <c r="H233" s="32">
        <v>-0.646622821</v>
      </c>
    </row>
    <row r="234" spans="5:8">
      <c r="E234" s="32">
        <v>-0.461051564</v>
      </c>
      <c r="F234" s="32">
        <v>-0.081639017</v>
      </c>
      <c r="G234" s="32">
        <v>0.296634354</v>
      </c>
      <c r="H234" s="32">
        <v>-0.644993148</v>
      </c>
    </row>
    <row r="235" spans="5:8">
      <c r="E235" s="32">
        <v>-0.493510651</v>
      </c>
      <c r="F235" s="32">
        <v>-0.052616948</v>
      </c>
      <c r="G235" s="32">
        <v>0.295027763</v>
      </c>
      <c r="H235" s="32">
        <v>-0.643266596</v>
      </c>
    </row>
    <row r="236" spans="5:8">
      <c r="E236" s="32">
        <v>-0.526587939</v>
      </c>
      <c r="F236" s="32">
        <v>-0.02315987</v>
      </c>
      <c r="G236" s="32">
        <v>0.293387474</v>
      </c>
      <c r="H236" s="32">
        <v>-0.641442894</v>
      </c>
    </row>
    <row r="237" spans="5:8">
      <c r="E237" s="32">
        <v>-0.560091704</v>
      </c>
      <c r="F237" s="32">
        <v>0.006574961</v>
      </c>
      <c r="G237" s="32">
        <v>0.291712273</v>
      </c>
      <c r="H237" s="32">
        <v>-0.639521965</v>
      </c>
    </row>
    <row r="238" spans="5:8">
      <c r="E238" s="32">
        <v>-0.593826167</v>
      </c>
      <c r="F238" s="32">
        <v>0.036428927</v>
      </c>
      <c r="G238" s="32">
        <v>0.29000096</v>
      </c>
      <c r="H238" s="32">
        <v>-0.637503922</v>
      </c>
    </row>
    <row r="239" spans="5:8">
      <c r="E239" s="32">
        <v>-0.627592661</v>
      </c>
      <c r="F239" s="32">
        <v>0.066243194</v>
      </c>
      <c r="G239" s="32">
        <v>0.288252354</v>
      </c>
      <c r="H239" s="32">
        <v>-0.635389064</v>
      </c>
    </row>
    <row r="240" spans="5:8">
      <c r="E240" s="32">
        <v>-0.6611908</v>
      </c>
      <c r="F240" s="32">
        <v>0.09585985</v>
      </c>
      <c r="G240" s="32">
        <v>0.286465291</v>
      </c>
      <c r="H240" s="32">
        <v>-0.633177864</v>
      </c>
    </row>
    <row r="241" spans="5:8">
      <c r="E241" s="32">
        <v>-0.694419647</v>
      </c>
      <c r="F241" s="32">
        <v>0.125123048</v>
      </c>
      <c r="G241" s="32">
        <v>0.284638626</v>
      </c>
      <c r="H241" s="32">
        <v>-0.63087097</v>
      </c>
    </row>
    <row r="242" spans="5:8">
      <c r="E242" s="32">
        <v>-0.727078878</v>
      </c>
      <c r="F242" s="32">
        <v>0.153880147</v>
      </c>
      <c r="G242" s="32">
        <v>0.282771233</v>
      </c>
      <c r="H242" s="32">
        <v>-0.62846919</v>
      </c>
    </row>
    <row r="243" spans="5:8">
      <c r="E243" s="32">
        <v>-0.758969951</v>
      </c>
      <c r="F243" s="32">
        <v>0.181982853</v>
      </c>
      <c r="G243" s="32">
        <v>0.280862011</v>
      </c>
      <c r="H243" s="32">
        <v>-0.625973494</v>
      </c>
    </row>
    <row r="244" spans="5:8">
      <c r="E244" s="32">
        <v>-0.789897277</v>
      </c>
      <c r="F244" s="32">
        <v>0.20928836</v>
      </c>
      <c r="G244" s="32">
        <v>0.278909879</v>
      </c>
      <c r="H244" s="32">
        <v>-0.623385</v>
      </c>
    </row>
    <row r="245" spans="5:8">
      <c r="E245" s="32">
        <v>-0.819669379</v>
      </c>
      <c r="F245" s="32">
        <v>0.235660492</v>
      </c>
      <c r="G245" s="32">
        <v>0.276913784</v>
      </c>
      <c r="H245" s="32">
        <v>-0.620704975</v>
      </c>
    </row>
    <row r="246" spans="5:8">
      <c r="E246" s="32">
        <v>-0.848100068</v>
      </c>
      <c r="F246" s="32">
        <v>0.260970841</v>
      </c>
      <c r="G246" s="32">
        <v>0.274872696</v>
      </c>
      <c r="H246" s="32">
        <v>-0.617934823</v>
      </c>
    </row>
    <row r="247" spans="5:8">
      <c r="E247" s="32">
        <v>-0.875009605</v>
      </c>
      <c r="F247" s="32">
        <v>0.285099915</v>
      </c>
      <c r="G247" s="32">
        <v>0.272785612</v>
      </c>
      <c r="H247" s="32">
        <v>-0.61507608</v>
      </c>
    </row>
    <row r="248" spans="5:8">
      <c r="E248" s="32">
        <v>-0.900225869</v>
      </c>
      <c r="F248" s="32">
        <v>0.307938273</v>
      </c>
      <c r="G248" s="32">
        <v>0.27065156</v>
      </c>
      <c r="H248" s="32">
        <v>-0.612130411</v>
      </c>
    </row>
    <row r="249" spans="5:8">
      <c r="E249" s="32">
        <v>-0.923585527</v>
      </c>
      <c r="F249" s="32">
        <v>0.329387667</v>
      </c>
      <c r="G249" s="32">
        <v>0.268469595</v>
      </c>
      <c r="H249" s="32">
        <v>-0.609099597</v>
      </c>
    </row>
    <row r="250" spans="5:8">
      <c r="E250" s="32">
        <v>-0.944935199</v>
      </c>
      <c r="F250" s="32">
        <v>0.349362186</v>
      </c>
      <c r="G250" s="32">
        <v>0.266238805</v>
      </c>
      <c r="H250" s="32">
        <v>-0.605985536</v>
      </c>
    </row>
    <row r="251" spans="5:8">
      <c r="E251" s="32">
        <v>-0.964132623</v>
      </c>
      <c r="F251" s="32">
        <v>0.367789396</v>
      </c>
      <c r="G251" s="32">
        <v>0.263958309</v>
      </c>
      <c r="H251" s="32">
        <v>-0.602790231</v>
      </c>
    </row>
    <row r="252" spans="5:8">
      <c r="E252" s="32">
        <v>-0.981047829</v>
      </c>
      <c r="F252" s="32">
        <v>0.38461148</v>
      </c>
      <c r="G252" s="32">
        <v>0.261627261</v>
      </c>
      <c r="H252" s="32">
        <v>-0.599515787</v>
      </c>
    </row>
    <row r="253" spans="5:8">
      <c r="E253" s="32">
        <v>-0.9955643</v>
      </c>
      <c r="F253" s="32">
        <v>0.39978638</v>
      </c>
      <c r="G253" s="32">
        <v>0.25924485</v>
      </c>
      <c r="H253" s="32">
        <v>-0.596164402</v>
      </c>
    </row>
    <row r="254" spans="5:8">
      <c r="E254" s="32">
        <v>-1.007580142</v>
      </c>
      <c r="F254" s="32">
        <v>0.41328894</v>
      </c>
      <c r="G254" s="32">
        <v>0.256810301</v>
      </c>
      <c r="H254" s="32">
        <v>-0.592738362</v>
      </c>
    </row>
    <row r="255" spans="5:8">
      <c r="E255" s="32">
        <v>-1.01700925</v>
      </c>
      <c r="F255" s="32">
        <v>0.425112044</v>
      </c>
      <c r="G255" s="32">
        <v>0.254322876</v>
      </c>
      <c r="H255" s="32">
        <v>-0.589240037</v>
      </c>
    </row>
    <row r="256" spans="5:8">
      <c r="E256" s="32">
        <v>-1.023782478</v>
      </c>
      <c r="F256" s="32">
        <v>0.435267759</v>
      </c>
      <c r="G256" s="32">
        <v>0.251781878</v>
      </c>
      <c r="H256" s="32">
        <v>-0.585671869</v>
      </c>
    </row>
    <row r="257" spans="5:8">
      <c r="E257" s="32">
        <v>-1.027848804</v>
      </c>
      <c r="F257" s="32">
        <v>0.443788476</v>
      </c>
      <c r="G257" s="32">
        <v>0.249186647</v>
      </c>
      <c r="H257" s="32">
        <v>-0.582036371</v>
      </c>
    </row>
    <row r="258" spans="5:8">
      <c r="E258" s="32">
        <v>-1.029176498</v>
      </c>
      <c r="F258" s="32">
        <v>0.450728052</v>
      </c>
      <c r="G258" s="32">
        <v>0.246536569</v>
      </c>
      <c r="H258" s="32">
        <v>-0.578336118</v>
      </c>
    </row>
    <row r="259" spans="5:8">
      <c r="E259" s="32">
        <v>-1.027754282</v>
      </c>
      <c r="F259" s="32">
        <v>0.456161933</v>
      </c>
      <c r="G259" s="32">
        <v>0.243831069</v>
      </c>
      <c r="H259" s="32">
        <v>-0.57457374</v>
      </c>
    </row>
    <row r="260" spans="5:8">
      <c r="E260" s="32">
        <v>-1.023592129</v>
      </c>
      <c r="F260" s="32">
        <v>0.460176946</v>
      </c>
      <c r="G260" s="32">
        <v>0.24106962</v>
      </c>
      <c r="H260" s="32">
        <v>-0.570751918</v>
      </c>
    </row>
    <row r="261" spans="5:8">
      <c r="E261" s="32">
        <v>-1.016720765</v>
      </c>
      <c r="F261" s="32">
        <v>0.462860401</v>
      </c>
      <c r="G261" s="32">
        <v>0.238251738</v>
      </c>
      <c r="H261" s="32">
        <v>-0.566873376</v>
      </c>
    </row>
    <row r="262" spans="5:8">
      <c r="E262" s="32">
        <v>-1.007190516</v>
      </c>
      <c r="F262" s="32">
        <v>0.464298976</v>
      </c>
      <c r="G262" s="32">
        <v>0.235376987</v>
      </c>
      <c r="H262" s="32">
        <v>-0.562940875</v>
      </c>
    </row>
    <row r="263" spans="5:8">
      <c r="E263" s="32">
        <v>-0.995070124</v>
      </c>
      <c r="F263" s="32">
        <v>0.464578606</v>
      </c>
      <c r="G263" s="32">
        <v>0.232444978</v>
      </c>
      <c r="H263" s="32">
        <v>-0.558957205</v>
      </c>
    </row>
    <row r="264" spans="5:8">
      <c r="E264" s="32">
        <v>-0.980445566</v>
      </c>
      <c r="F264" s="32">
        <v>0.463784367</v>
      </c>
      <c r="G264" s="32">
        <v>0.229455375</v>
      </c>
      <c r="H264" s="32">
        <v>-0.554925183</v>
      </c>
    </row>
    <row r="265" spans="5:8">
      <c r="E265" s="32">
        <v>-0.963418867</v>
      </c>
      <c r="F265" s="32">
        <v>0.46200036</v>
      </c>
      <c r="G265" s="32">
        <v>0.226407888</v>
      </c>
      <c r="H265" s="32">
        <v>-0.550847643</v>
      </c>
    </row>
    <row r="266" spans="5:8">
      <c r="E266" s="32">
        <v>-0.944106914</v>
      </c>
      <c r="F266" s="32">
        <v>0.459309594</v>
      </c>
      <c r="G266" s="32">
        <v>0.223302285</v>
      </c>
      <c r="H266" s="32">
        <v>-0.546727428</v>
      </c>
    </row>
    <row r="267" spans="5:8">
      <c r="E267" s="32">
        <v>-0.922640277</v>
      </c>
      <c r="F267" s="32">
        <v>0.455793878</v>
      </c>
      <c r="G267" s="32">
        <v>0.220138382</v>
      </c>
      <c r="H267" s="32">
        <v>-0.542567389</v>
      </c>
    </row>
    <row r="268" spans="5:8">
      <c r="E268" s="32">
        <v>-0.899162019</v>
      </c>
      <c r="F268" s="32">
        <v>0.451533699</v>
      </c>
      <c r="G268" s="32">
        <v>0.216916054</v>
      </c>
      <c r="H268" s="32">
        <v>-0.538370374</v>
      </c>
    </row>
    <row r="269" spans="5:8">
      <c r="E269" s="32">
        <v>-0.873826516</v>
      </c>
      <c r="F269" s="32">
        <v>0.446608107</v>
      </c>
      <c r="G269" s="32">
        <v>0.213635231</v>
      </c>
      <c r="H269" s="32">
        <v>-0.534139224</v>
      </c>
    </row>
    <row r="270" spans="5:8">
      <c r="E270" s="32">
        <v>-0.846798268</v>
      </c>
      <c r="F270" s="32">
        <v>0.441094607</v>
      </c>
      <c r="G270" s="32">
        <v>0.210295899</v>
      </c>
      <c r="H270" s="32">
        <v>-0.529876766</v>
      </c>
    </row>
    <row r="271" spans="5:8">
      <c r="E271" s="32">
        <v>-0.818250721</v>
      </c>
      <c r="F271" s="32">
        <v>0.435069035</v>
      </c>
      <c r="G271" s="32">
        <v>0.206898106</v>
      </c>
      <c r="H271" s="32">
        <v>-0.525585807</v>
      </c>
    </row>
    <row r="272" spans="5:8">
      <c r="E272" s="32">
        <v>-0.788365077</v>
      </c>
      <c r="F272" s="32">
        <v>0.42860545</v>
      </c>
      <c r="G272" s="32">
        <v>0.203441957</v>
      </c>
      <c r="H272" s="32">
        <v>-0.521269126</v>
      </c>
    </row>
    <row r="273" spans="5:8">
      <c r="E273" s="32">
        <v>-0.757329113</v>
      </c>
      <c r="F273" s="32">
        <v>0.421776014</v>
      </c>
      <c r="G273" s="32">
        <v>0.19992762</v>
      </c>
      <c r="H273" s="32">
        <v>-0.516929468</v>
      </c>
    </row>
    <row r="274" spans="5:8">
      <c r="E274" s="32">
        <v>-0.725335995</v>
      </c>
      <c r="F274" s="32">
        <v>0.41465088</v>
      </c>
      <c r="G274" s="32">
        <v>0.196355327</v>
      </c>
      <c r="H274" s="32">
        <v>-0.512569542</v>
      </c>
    </row>
    <row r="275" spans="5:8">
      <c r="E275" s="32">
        <v>-0.692583093</v>
      </c>
      <c r="F275" s="32">
        <v>0.407298076</v>
      </c>
      <c r="G275" s="32">
        <v>0.192725373</v>
      </c>
      <c r="H275" s="32">
        <v>-0.508192008</v>
      </c>
    </row>
    <row r="276" spans="5:8">
      <c r="E276" s="32">
        <v>-0.659270801</v>
      </c>
      <c r="F276" s="32">
        <v>0.399783391</v>
      </c>
      <c r="G276" s="32">
        <v>0.189038117</v>
      </c>
      <c r="H276" s="32">
        <v>-0.503799473</v>
      </c>
    </row>
    <row r="277" spans="5:8">
      <c r="E277" s="32">
        <v>-0.625601346</v>
      </c>
      <c r="F277" s="32">
        <v>0.392170257</v>
      </c>
      <c r="G277" s="32">
        <v>0.185293988</v>
      </c>
      <c r="H277" s="32">
        <v>-0.499394489</v>
      </c>
    </row>
    <row r="278" spans="5:8">
      <c r="E278" s="32">
        <v>-0.59177761</v>
      </c>
      <c r="F278" s="32">
        <v>0.384519636</v>
      </c>
      <c r="G278" s="32">
        <v>0.181493481</v>
      </c>
      <c r="H278" s="32">
        <v>-0.494979539</v>
      </c>
    </row>
    <row r="279" spans="5:8">
      <c r="E279" s="32">
        <v>-0.558001942</v>
      </c>
      <c r="F279" s="32">
        <v>0.376889907</v>
      </c>
      <c r="G279" s="32">
        <v>0.177637162</v>
      </c>
      <c r="H279" s="32">
        <v>-0.490557037</v>
      </c>
    </row>
    <row r="280" spans="5:8">
      <c r="E280" s="32">
        <v>-0.524474975</v>
      </c>
      <c r="F280" s="32">
        <v>0.369336747</v>
      </c>
      <c r="G280" s="32">
        <v>0.173725664</v>
      </c>
      <c r="H280" s="32">
        <v>-0.486129318</v>
      </c>
    </row>
    <row r="281" spans="5:8">
      <c r="E281" s="32">
        <v>-0.491394439</v>
      </c>
      <c r="F281" s="32">
        <v>0.361913018</v>
      </c>
      <c r="G281" s="32">
        <v>0.169759698</v>
      </c>
      <c r="H281" s="32">
        <v>-0.481698633</v>
      </c>
    </row>
    <row r="282" spans="5:8">
      <c r="E282" s="32">
        <v>-0.458953983</v>
      </c>
      <c r="F282" s="32">
        <v>0.354668651</v>
      </c>
      <c r="G282" s="32">
        <v>0.165740045</v>
      </c>
      <c r="H282" s="32">
        <v>-0.477267143</v>
      </c>
    </row>
    <row r="283" spans="5:8">
      <c r="E283" s="32">
        <v>-0.427341984</v>
      </c>
      <c r="F283" s="32">
        <v>0.347650534</v>
      </c>
      <c r="G283" s="32">
        <v>0.161667559</v>
      </c>
      <c r="H283" s="32">
        <v>-0.472836911</v>
      </c>
    </row>
    <row r="284" spans="5:8">
      <c r="E284" s="32">
        <v>-0.396740365</v>
      </c>
      <c r="F284" s="32">
        <v>0.340902392</v>
      </c>
      <c r="G284" s="32">
        <v>0.157543175</v>
      </c>
      <c r="H284" s="32">
        <v>-0.468409898</v>
      </c>
    </row>
    <row r="285" spans="5:8">
      <c r="E285" s="32">
        <v>-0.367323412</v>
      </c>
      <c r="F285" s="32">
        <v>0.334464675</v>
      </c>
      <c r="G285" s="32">
        <v>0.153367901</v>
      </c>
      <c r="H285" s="32">
        <v>-0.463987953</v>
      </c>
    </row>
    <row r="286" spans="5:8">
      <c r="E286" s="32">
        <v>-0.33925659</v>
      </c>
      <c r="F286" s="32">
        <v>0.328374444</v>
      </c>
      <c r="G286" s="32">
        <v>0.149142826</v>
      </c>
      <c r="H286" s="32">
        <v>-0.459572812</v>
      </c>
    </row>
    <row r="287" spans="5:8">
      <c r="E287" s="32">
        <v>-0.312695354</v>
      </c>
      <c r="F287" s="32">
        <v>0.322665254</v>
      </c>
      <c r="G287" s="32">
        <v>0.144869118</v>
      </c>
      <c r="H287" s="32">
        <v>-0.455166085</v>
      </c>
    </row>
    <row r="288" spans="5:8">
      <c r="E288" s="32">
        <v>-0.287783971</v>
      </c>
      <c r="F288" s="32">
        <v>0.317367038</v>
      </c>
      <c r="G288" s="32">
        <v>0.140548028</v>
      </c>
      <c r="H288" s="32">
        <v>-0.450769256</v>
      </c>
    </row>
    <row r="289" spans="5:8">
      <c r="E289" s="32">
        <v>-0.264654332</v>
      </c>
      <c r="F289" s="32">
        <v>0.312505995</v>
      </c>
      <c r="G289" s="32">
        <v>0.136180887</v>
      </c>
      <c r="H289" s="32">
        <v>-0.446383673</v>
      </c>
    </row>
    <row r="290" spans="5:8">
      <c r="E290" s="32">
        <v>-0.243424768</v>
      </c>
      <c r="F290" s="32">
        <v>0.308104473</v>
      </c>
      <c r="G290" s="32">
        <v>0.131769114</v>
      </c>
      <c r="H290" s="32">
        <v>-0.442010542</v>
      </c>
    </row>
    <row r="291" spans="5:8">
      <c r="E291" s="32">
        <v>-0.224198865</v>
      </c>
      <c r="F291" s="32">
        <v>0.304180853</v>
      </c>
      <c r="G291" s="32">
        <v>0.127314208</v>
      </c>
      <c r="H291" s="32">
        <v>-0.437650921</v>
      </c>
    </row>
    <row r="292" spans="5:8">
      <c r="E292" s="32">
        <v>-0.207064284</v>
      </c>
      <c r="F292" s="32">
        <v>0.300749436</v>
      </c>
      <c r="G292" s="32">
        <v>0.122817761</v>
      </c>
      <c r="H292" s="32">
        <v>-0.433305713</v>
      </c>
    </row>
    <row r="293" spans="5:8">
      <c r="E293" s="32">
        <v>-0.19209157</v>
      </c>
      <c r="F293" s="32">
        <v>0.297820329</v>
      </c>
      <c r="G293" s="32">
        <v>0.118281447</v>
      </c>
      <c r="H293" s="32">
        <v>-0.428975662</v>
      </c>
    </row>
    <row r="294" spans="5:8">
      <c r="E294" s="32">
        <v>-0.179332973</v>
      </c>
      <c r="F294" s="32">
        <v>0.295399324</v>
      </c>
      <c r="G294" s="32">
        <v>0.113707033</v>
      </c>
      <c r="H294" s="32">
        <v>-0.424661343</v>
      </c>
    </row>
    <row r="295" spans="5:8">
      <c r="E295" s="32">
        <v>-0.168821261</v>
      </c>
      <c r="F295" s="32">
        <v>0.293487792</v>
      </c>
      <c r="G295" s="32">
        <v>0.109096376</v>
      </c>
      <c r="H295" s="32">
        <v>-0.420363159</v>
      </c>
    </row>
    <row r="296" spans="5:8">
      <c r="E296" s="32">
        <v>-0.160568538</v>
      </c>
      <c r="F296" s="32">
        <v>0.29208256</v>
      </c>
      <c r="G296" s="32">
        <v>0.104451424</v>
      </c>
      <c r="H296" s="32">
        <v>-0.416081332</v>
      </c>
    </row>
    <row r="297" spans="5:8">
      <c r="E297" s="32">
        <v>-0.154565055</v>
      </c>
      <c r="F297" s="32">
        <v>0.2911758</v>
      </c>
      <c r="G297" s="32">
        <v>0.09977422</v>
      </c>
      <c r="H297" s="32">
        <v>-0.411815898</v>
      </c>
    </row>
    <row r="298" spans="5:8">
      <c r="E298" s="32">
        <v>-0.150778033</v>
      </c>
      <c r="F298" s="32">
        <v>0.290754911</v>
      </c>
      <c r="G298" s="32">
        <v>0.095066899</v>
      </c>
      <c r="H298" s="32">
        <v>-0.407566702</v>
      </c>
    </row>
    <row r="299" spans="5:8">
      <c r="E299" s="32">
        <v>-0.14915047</v>
      </c>
      <c r="F299" s="32">
        <v>0.290802409</v>
      </c>
      <c r="G299" s="32">
        <v>0.090331694</v>
      </c>
      <c r="H299" s="32">
        <v>-0.403333387</v>
      </c>
    </row>
    <row r="300" spans="5:8">
      <c r="E300" s="32">
        <v>-0.149599966</v>
      </c>
      <c r="F300" s="32">
        <v>0.291295807</v>
      </c>
      <c r="G300" s="32">
        <v>0.085570936</v>
      </c>
      <c r="H300" s="32">
        <v>-0.399115392</v>
      </c>
    </row>
    <row r="301" spans="5:8">
      <c r="E301" s="32">
        <v>-0.15201753</v>
      </c>
      <c r="F301" s="32">
        <v>0.292207502</v>
      </c>
      <c r="G301" s="32">
        <v>0.080787052</v>
      </c>
      <c r="H301" s="32">
        <v>-0.394911945</v>
      </c>
    </row>
    <row r="302" spans="5:8">
      <c r="E302" s="32">
        <v>-0.1562664</v>
      </c>
      <c r="F302" s="32">
        <v>0.293504661</v>
      </c>
      <c r="G302" s="32">
        <v>0.075982571</v>
      </c>
      <c r="H302" s="32">
        <v>-0.390722055</v>
      </c>
    </row>
    <row r="303" spans="5:8">
      <c r="E303" s="32">
        <v>-0.162180862</v>
      </c>
      <c r="F303" s="32">
        <v>0.295149103</v>
      </c>
      <c r="G303" s="32">
        <v>0.071160121</v>
      </c>
      <c r="H303" s="32">
        <v>-0.386544508</v>
      </c>
    </row>
    <row r="304" spans="5:8">
      <c r="E304" s="32">
        <v>-0.169565056</v>
      </c>
      <c r="F304" s="32">
        <v>0.297097186</v>
      </c>
      <c r="G304" s="32">
        <v>0.066322436</v>
      </c>
      <c r="H304" s="32">
        <v>-0.382377855</v>
      </c>
    </row>
    <row r="305" spans="5:8">
      <c r="E305" s="32">
        <v>-0.178191803</v>
      </c>
      <c r="F305" s="32">
        <v>0.299299693</v>
      </c>
      <c r="G305" s="32">
        <v>0.061472352</v>
      </c>
      <c r="H305" s="32">
        <v>-0.378220415</v>
      </c>
    </row>
    <row r="306" spans="5:8">
      <c r="E306" s="32">
        <v>-0.187801411</v>
      </c>
      <c r="F306" s="32">
        <v>0.301701715</v>
      </c>
      <c r="G306" s="32">
        <v>0.056612808</v>
      </c>
      <c r="H306" s="32">
        <v>-0.374070259</v>
      </c>
    </row>
    <row r="307" spans="5:8">
      <c r="E307">
        <v>-0.198100499</v>
      </c>
      <c r="F307">
        <v>0.304242534</v>
      </c>
      <c r="G307">
        <v>0.051746854</v>
      </c>
      <c r="H307">
        <v>-0.369925211</v>
      </c>
    </row>
    <row r="308" spans="5:8">
      <c r="E308">
        <v>-0.208760805</v>
      </c>
      <c r="F308">
        <v>0.306855515</v>
      </c>
      <c r="G308">
        <v>0.046877644</v>
      </c>
      <c r="H308">
        <v>-0.365782838</v>
      </c>
    </row>
  </sheetData>
  <mergeCells count="5">
    <mergeCell ref="D1:L1"/>
    <mergeCell ref="N1:V1"/>
    <mergeCell ref="D6:H7"/>
    <mergeCell ref="N6:R7"/>
    <mergeCell ref="N8:R9"/>
  </mergeCells>
  <dataValidations count="4">
    <dataValidation type="textLength" operator="lessThanOrEqual" allowBlank="1" showInputMessage="1" showErrorMessage="1" sqref="I9">
      <formula1>30</formula1>
    </dataValidation>
    <dataValidation type="whole" operator="equal" allowBlank="1" showInputMessage="1" showErrorMessage="1" promptTitle="谨慎修改" prompt="第三代外骨骼膝关节120°" sqref="J9 M9">
      <formula1>120</formula1>
    </dataValidation>
    <dataValidation type="whole" operator="equal" allowBlank="1" showInputMessage="1" showErrorMessage="1" promptTitle="谨慎修改" prompt="第三代外骨骼髋关节157°" sqref="K9:L9">
      <formula1>157</formula1>
    </dataValidation>
    <dataValidation type="decimal" operator="between" allowBlank="1" showInputMessage="1" showErrorMessage="1" errorTitle="时间不合理" error="有效范围：0~60" promptTitle="有效范围：0~60" sqref="D11:D22">
      <formula1>0</formula1>
      <formula2>60</formula2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08"/>
  <sheetViews>
    <sheetView tabSelected="1" topLeftCell="E64" workbookViewId="0">
      <selection activeCell="G87" sqref="G87"/>
    </sheetView>
  </sheetViews>
  <sheetFormatPr defaultColWidth="9" defaultRowHeight="13.5"/>
  <cols>
    <col min="2" max="3" width="13.75"/>
    <col min="4" max="4" width="16" customWidth="1"/>
    <col min="5" max="8" width="13.75"/>
    <col min="15" max="18" width="13.75"/>
    <col min="22" max="22" width="15" customWidth="1"/>
    <col min="23" max="23" width="12.625"/>
    <col min="24" max="25" width="13.75"/>
    <col min="27" max="43" width="13.75"/>
  </cols>
  <sheetData>
    <row r="1" spans="1:23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7"/>
      <c r="N1" s="33" t="s">
        <v>1</v>
      </c>
      <c r="O1" s="34"/>
      <c r="P1" s="34"/>
      <c r="Q1" s="34"/>
      <c r="R1" s="34"/>
      <c r="S1" s="34"/>
      <c r="T1" s="34"/>
      <c r="U1" s="34"/>
      <c r="V1" s="34"/>
      <c r="W1" s="1"/>
    </row>
    <row r="2" spans="1:23">
      <c r="A2" s="1"/>
      <c r="B2" s="1"/>
      <c r="C2" s="1"/>
      <c r="D2" s="3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35" t="s">
        <v>9</v>
      </c>
      <c r="L2" s="36" t="s">
        <v>10</v>
      </c>
      <c r="M2" s="7"/>
      <c r="N2" s="37" t="s">
        <v>2</v>
      </c>
      <c r="O2" s="35" t="s">
        <v>3</v>
      </c>
      <c r="P2" s="35" t="s">
        <v>4</v>
      </c>
      <c r="Q2" s="35" t="s">
        <v>5</v>
      </c>
      <c r="R2" s="35" t="s">
        <v>6</v>
      </c>
      <c r="S2" s="35" t="s">
        <v>7</v>
      </c>
      <c r="T2" s="35" t="s">
        <v>8</v>
      </c>
      <c r="U2" s="61" t="s">
        <v>9</v>
      </c>
      <c r="V2" s="36" t="s">
        <v>10</v>
      </c>
      <c r="W2" s="1"/>
    </row>
    <row r="3" ht="14.25" spans="1:23">
      <c r="A3" s="1"/>
      <c r="B3" s="1"/>
      <c r="C3" s="1"/>
      <c r="D3" s="5" t="s">
        <v>11</v>
      </c>
      <c r="E3" s="6">
        <v>24</v>
      </c>
      <c r="F3" s="6">
        <v>50</v>
      </c>
      <c r="G3" s="6">
        <v>73.055</v>
      </c>
      <c r="H3" s="6">
        <v>29</v>
      </c>
      <c r="I3" s="6">
        <v>49.3</v>
      </c>
      <c r="J3" s="6">
        <v>12</v>
      </c>
      <c r="K3" s="35">
        <v>2000</v>
      </c>
      <c r="L3" s="35">
        <v>5</v>
      </c>
      <c r="M3" s="7"/>
      <c r="N3" s="5" t="s">
        <v>11</v>
      </c>
      <c r="O3" s="6">
        <v>24</v>
      </c>
      <c r="P3" s="6">
        <v>55</v>
      </c>
      <c r="Q3" s="6">
        <v>60.05</v>
      </c>
      <c r="R3" s="6">
        <v>23</v>
      </c>
      <c r="S3" s="6">
        <v>52</v>
      </c>
      <c r="T3" s="6">
        <v>12</v>
      </c>
      <c r="U3" s="62">
        <v>2000</v>
      </c>
      <c r="V3" s="36">
        <v>5</v>
      </c>
      <c r="W3" s="1"/>
    </row>
    <row r="4" spans="1:23">
      <c r="A4" s="1"/>
      <c r="B4" s="1"/>
      <c r="C4" s="1"/>
      <c r="D4" s="7" t="s">
        <v>12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1"/>
    </row>
    <row r="5" ht="14.25" spans="1:2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4.25" spans="1:23">
      <c r="A6" s="1"/>
      <c r="B6" s="1"/>
      <c r="C6" s="1"/>
      <c r="D6" s="8" t="s">
        <v>13</v>
      </c>
      <c r="E6" s="9"/>
      <c r="F6" s="9"/>
      <c r="G6" s="9"/>
      <c r="H6" s="10"/>
      <c r="I6" s="7"/>
      <c r="J6" s="7"/>
      <c r="K6" s="7"/>
      <c r="L6" s="7"/>
      <c r="M6" s="7"/>
      <c r="N6" s="38" t="s">
        <v>14</v>
      </c>
      <c r="O6" s="39"/>
      <c r="P6" s="39"/>
      <c r="Q6" s="39"/>
      <c r="R6" s="63"/>
      <c r="S6" s="1"/>
      <c r="T6" s="1"/>
      <c r="U6" s="1"/>
      <c r="V6" s="1"/>
      <c r="W6" s="1"/>
    </row>
    <row r="7" spans="1:23">
      <c r="A7" s="1"/>
      <c r="B7" s="1"/>
      <c r="C7" s="1"/>
      <c r="D7" s="11"/>
      <c r="E7" s="12"/>
      <c r="F7" s="12"/>
      <c r="G7" s="12"/>
      <c r="H7" s="13"/>
      <c r="I7" s="7"/>
      <c r="J7" s="7"/>
      <c r="K7" s="7"/>
      <c r="L7" s="7"/>
      <c r="M7" s="7"/>
      <c r="N7" s="40"/>
      <c r="O7" s="41"/>
      <c r="P7" s="41"/>
      <c r="Q7" s="41"/>
      <c r="R7" s="64"/>
      <c r="S7" s="1"/>
      <c r="T7" s="1"/>
      <c r="U7" s="1"/>
      <c r="V7" s="1"/>
      <c r="W7" s="1"/>
    </row>
    <row r="8" ht="14.25" spans="1:23">
      <c r="A8" s="1"/>
      <c r="B8" s="1"/>
      <c r="C8" s="1"/>
      <c r="D8" s="14" t="s">
        <v>15</v>
      </c>
      <c r="E8" s="15">
        <v>130</v>
      </c>
      <c r="F8" s="15">
        <v>150</v>
      </c>
      <c r="G8" s="15">
        <v>150</v>
      </c>
      <c r="H8" s="16">
        <v>130</v>
      </c>
      <c r="I8" s="42" t="s">
        <v>16</v>
      </c>
      <c r="J8" s="43">
        <v>0.9</v>
      </c>
      <c r="K8" s="7"/>
      <c r="L8" s="42" t="s">
        <v>17</v>
      </c>
      <c r="M8" s="44">
        <v>0.95</v>
      </c>
      <c r="N8" s="45" t="s">
        <v>18</v>
      </c>
      <c r="O8" s="46"/>
      <c r="P8" s="46"/>
      <c r="Q8" s="46"/>
      <c r="R8" s="65"/>
      <c r="S8" s="1"/>
      <c r="T8" s="1"/>
      <c r="U8" s="1"/>
      <c r="V8" s="1"/>
      <c r="W8" s="1"/>
    </row>
    <row r="9" ht="14.25" spans="1:23">
      <c r="A9" s="1"/>
      <c r="B9" s="1"/>
      <c r="C9" s="1"/>
      <c r="D9" s="14" t="s">
        <v>19</v>
      </c>
      <c r="E9" s="15">
        <v>-30</v>
      </c>
      <c r="F9" s="15">
        <v>-20</v>
      </c>
      <c r="G9" s="15">
        <v>-20</v>
      </c>
      <c r="H9" s="16">
        <v>-10</v>
      </c>
      <c r="I9" s="47" t="s">
        <v>20</v>
      </c>
      <c r="J9" s="47">
        <v>120</v>
      </c>
      <c r="K9" s="47">
        <v>157</v>
      </c>
      <c r="L9" s="47">
        <v>157</v>
      </c>
      <c r="M9" s="47">
        <v>120</v>
      </c>
      <c r="N9" s="45"/>
      <c r="O9" s="46"/>
      <c r="P9" s="46"/>
      <c r="Q9" s="46"/>
      <c r="R9" s="65"/>
      <c r="S9" s="1"/>
      <c r="T9" s="1"/>
      <c r="U9" s="1"/>
      <c r="V9" s="1"/>
      <c r="W9" s="1"/>
    </row>
    <row r="10" ht="14.25" spans="1:23">
      <c r="A10" s="1"/>
      <c r="B10" s="1"/>
      <c r="C10" s="1" t="s">
        <v>21</v>
      </c>
      <c r="D10" s="17" t="s">
        <v>22</v>
      </c>
      <c r="E10" s="18" t="s">
        <v>23</v>
      </c>
      <c r="F10" s="18" t="s">
        <v>24</v>
      </c>
      <c r="G10" s="18" t="s">
        <v>25</v>
      </c>
      <c r="H10" s="19" t="s">
        <v>26</v>
      </c>
      <c r="I10" s="7"/>
      <c r="J10" s="7" t="s">
        <v>27</v>
      </c>
      <c r="K10" s="7" t="s">
        <v>28</v>
      </c>
      <c r="L10" s="7" t="s">
        <v>29</v>
      </c>
      <c r="M10" s="7" t="s">
        <v>30</v>
      </c>
      <c r="N10" s="48"/>
      <c r="O10" s="49"/>
      <c r="P10" s="49"/>
      <c r="Q10" s="49"/>
      <c r="R10" s="66"/>
      <c r="S10" s="1"/>
      <c r="T10" s="1"/>
      <c r="U10" s="1"/>
      <c r="V10" s="1"/>
      <c r="W10" s="1"/>
    </row>
    <row r="11" spans="1:23">
      <c r="A11" s="1"/>
      <c r="B11" s="1"/>
      <c r="C11" s="1"/>
      <c r="D11" s="20">
        <v>1.1</v>
      </c>
      <c r="E11" s="21">
        <f t="shared" ref="E11:H14" si="0">E15</f>
        <v>75</v>
      </c>
      <c r="F11" s="21">
        <f t="shared" si="0"/>
        <v>58</v>
      </c>
      <c r="G11" s="21">
        <f t="shared" si="0"/>
        <v>-4</v>
      </c>
      <c r="H11" s="22">
        <f t="shared" si="0"/>
        <v>0</v>
      </c>
      <c r="I11" s="50">
        <f>D11*$J$8</f>
        <v>0.99</v>
      </c>
      <c r="J11" s="21">
        <f>-TRUNC(K$3*J$3*(G$3-H$3*SIN((E11+J$9)*PI()/180)-SQRT(I$3^2-(E$3-F$3-H$3*COS((E11+J$9)*PI()/180))^2))/5)</f>
        <v>-150248</v>
      </c>
      <c r="K11" s="21">
        <f>-TRUNC(U$3*T$3*(Q$3-R$3*SIN((F11+K$9)*PI()/180)-SQRT(S$3^2-(O$3-P$3-R$3*COS((F11+K$9)*PI()/180))^2))/5)</f>
        <v>-108882</v>
      </c>
      <c r="L11" s="21">
        <f>-TRUNC(U$3*T$3*(Q$3-R$3*SIN((G11+L$9)*PI()/180)-SQRT(S$3^2-(O$3-P$3-R$3*COS((G11+L$9)*PI()/180))^2))/5)</f>
        <v>6332</v>
      </c>
      <c r="M11" s="22">
        <f>-TRUNC(K$3*J$3*(G$3-H$3*SIN((H11+M$9)*PI()/180)-SQRT(I$3^2-(E$3-F$3-H$3*COS((H11+M$9)*PI()/180))^2))/5)</f>
        <v>-1</v>
      </c>
      <c r="N11" s="51">
        <f t="shared" ref="N11:N25" si="1">I11</f>
        <v>0.99</v>
      </c>
      <c r="O11" s="52">
        <f>TRUNC(J11*$M$8)</f>
        <v>-142735</v>
      </c>
      <c r="P11" s="52">
        <f>TRUNC(K11*$M$8)</f>
        <v>-103437</v>
      </c>
      <c r="Q11" s="52">
        <f>TRUNC(L11*$M$8)</f>
        <v>6015</v>
      </c>
      <c r="R11" s="67">
        <f>TRUNC(M11*$M$8)</f>
        <v>0</v>
      </c>
      <c r="S11" s="1"/>
      <c r="T11" s="1"/>
      <c r="U11" s="1"/>
      <c r="V11" s="1"/>
      <c r="W11" s="1"/>
    </row>
    <row r="12" spans="1:23">
      <c r="A12" s="1"/>
      <c r="B12" s="1"/>
      <c r="C12" s="1">
        <v>0.9</v>
      </c>
      <c r="D12" s="23">
        <f>C12+D11</f>
        <v>2</v>
      </c>
      <c r="E12" s="24">
        <f t="shared" si="0"/>
        <v>34</v>
      </c>
      <c r="F12" s="24">
        <f t="shared" si="0"/>
        <v>28</v>
      </c>
      <c r="G12" s="24">
        <v>-18</v>
      </c>
      <c r="H12" s="25">
        <v>16</v>
      </c>
      <c r="I12" s="53">
        <f t="shared" ref="I12:I24" si="2">D12*$J$8</f>
        <v>1.8</v>
      </c>
      <c r="J12" s="24">
        <f t="shared" ref="J12:J25" si="3">-TRUNC(K$3*J$3*(G$3-H$3*SIN((E12+J$9)*PI()/180)-SQRT(I$3^2-(E$3-F$3-H$3*COS((E12+J$9)*PI()/180))^2))/5)</f>
        <v>-53002</v>
      </c>
      <c r="K12" s="24">
        <f t="shared" ref="K12:K25" si="4">-TRUNC(U$3*T$3*(Q$3-R$3*SIN((F12+K$9)*PI()/180)-SQRT(S$3^2-(O$3-P$3-R$3*COS((F12+K$9)*PI()/180))^2))/5)</f>
        <v>-51299</v>
      </c>
      <c r="L12" s="24">
        <f t="shared" ref="L12:L25" si="5">-TRUNC(U$3*T$3*(Q$3-R$3*SIN((G12+L$9)*PI()/180)-SQRT(S$3^2-(O$3-P$3-R$3*COS((G12+L$9)*PI()/180))^2))/5)</f>
        <v>25046</v>
      </c>
      <c r="M12" s="25">
        <f t="shared" ref="M12:M25" si="6">-TRUNC(K$3*J$3*(G$3-H$3*SIN((H12+M$9)*PI()/180)-SQRT(I$3^2-(E$3-F$3-H$3*COS((H12+M$9)*PI()/180))^2))/5)</f>
        <v>-18616</v>
      </c>
      <c r="N12" s="54">
        <f t="shared" si="1"/>
        <v>1.8</v>
      </c>
      <c r="O12" s="55">
        <f t="shared" ref="O12:R24" si="7">TRUNC(J12*$M$8)</f>
        <v>-50351</v>
      </c>
      <c r="P12" s="55">
        <f t="shared" si="7"/>
        <v>-48734</v>
      </c>
      <c r="Q12" s="55">
        <f t="shared" si="7"/>
        <v>23793</v>
      </c>
      <c r="R12" s="68">
        <f t="shared" si="7"/>
        <v>-17685</v>
      </c>
      <c r="S12" s="1"/>
      <c r="T12" s="1"/>
      <c r="U12" s="1"/>
      <c r="V12" s="1"/>
      <c r="W12" s="1"/>
    </row>
    <row r="13" spans="1:23">
      <c r="A13" s="1"/>
      <c r="B13" s="1"/>
      <c r="C13" s="1">
        <v>1.05</v>
      </c>
      <c r="D13" s="23">
        <f t="shared" ref="D13:D24" si="8">C13+D12</f>
        <v>3.05</v>
      </c>
      <c r="E13" s="24">
        <f t="shared" si="0"/>
        <v>0</v>
      </c>
      <c r="F13" s="24">
        <f t="shared" si="0"/>
        <v>-4</v>
      </c>
      <c r="G13" s="24">
        <f t="shared" si="0"/>
        <v>58</v>
      </c>
      <c r="H13" s="25">
        <f t="shared" si="0"/>
        <v>75</v>
      </c>
      <c r="I13" s="53">
        <f t="shared" si="2"/>
        <v>2.745</v>
      </c>
      <c r="J13" s="24">
        <f t="shared" si="3"/>
        <v>-1</v>
      </c>
      <c r="K13" s="24">
        <f t="shared" si="4"/>
        <v>6332</v>
      </c>
      <c r="L13" s="24">
        <f t="shared" si="5"/>
        <v>-108882</v>
      </c>
      <c r="M13" s="25">
        <f t="shared" si="6"/>
        <v>-150248</v>
      </c>
      <c r="N13" s="54">
        <f t="shared" si="1"/>
        <v>2.745</v>
      </c>
      <c r="O13" s="55">
        <f t="shared" si="7"/>
        <v>0</v>
      </c>
      <c r="P13" s="55">
        <f t="shared" si="7"/>
        <v>6015</v>
      </c>
      <c r="Q13" s="55">
        <f t="shared" si="7"/>
        <v>-103437</v>
      </c>
      <c r="R13" s="68">
        <f t="shared" si="7"/>
        <v>-142735</v>
      </c>
      <c r="S13" s="1"/>
      <c r="T13" s="1"/>
      <c r="U13" s="1"/>
      <c r="V13" s="1"/>
      <c r="W13" s="1"/>
    </row>
    <row r="14" spans="1:23">
      <c r="A14" s="1"/>
      <c r="B14" s="1"/>
      <c r="C14" s="1">
        <v>0.9</v>
      </c>
      <c r="D14" s="23">
        <f t="shared" si="8"/>
        <v>3.95</v>
      </c>
      <c r="E14" s="24">
        <f t="shared" si="0"/>
        <v>16</v>
      </c>
      <c r="F14" s="24">
        <f t="shared" si="0"/>
        <v>-18</v>
      </c>
      <c r="G14" s="24">
        <f t="shared" si="0"/>
        <v>28</v>
      </c>
      <c r="H14" s="25">
        <f t="shared" si="0"/>
        <v>34</v>
      </c>
      <c r="I14" s="53">
        <f t="shared" si="2"/>
        <v>3.555</v>
      </c>
      <c r="J14" s="24">
        <f t="shared" si="3"/>
        <v>-18616</v>
      </c>
      <c r="K14" s="24">
        <f t="shared" si="4"/>
        <v>25046</v>
      </c>
      <c r="L14" s="24">
        <f t="shared" si="5"/>
        <v>-51299</v>
      </c>
      <c r="M14" s="25">
        <f t="shared" si="6"/>
        <v>-53002</v>
      </c>
      <c r="N14" s="54">
        <f t="shared" si="1"/>
        <v>3.555</v>
      </c>
      <c r="O14" s="55">
        <f t="shared" si="7"/>
        <v>-17685</v>
      </c>
      <c r="P14" s="55">
        <f t="shared" si="7"/>
        <v>23793</v>
      </c>
      <c r="Q14" s="55">
        <f t="shared" si="7"/>
        <v>-48734</v>
      </c>
      <c r="R14" s="68">
        <f t="shared" si="7"/>
        <v>-50351</v>
      </c>
      <c r="S14" s="1"/>
      <c r="T14" s="1"/>
      <c r="U14" s="1"/>
      <c r="V14" s="1"/>
      <c r="W14" s="1"/>
    </row>
    <row r="15" spans="1:23">
      <c r="A15" s="1"/>
      <c r="B15" s="1"/>
      <c r="C15" s="1">
        <v>1.05</v>
      </c>
      <c r="D15" s="23">
        <f t="shared" si="8"/>
        <v>5</v>
      </c>
      <c r="E15" s="26">
        <v>75</v>
      </c>
      <c r="F15" s="26">
        <v>58</v>
      </c>
      <c r="G15" s="24">
        <f>F17</f>
        <v>-4</v>
      </c>
      <c r="H15" s="25">
        <f>E17</f>
        <v>0</v>
      </c>
      <c r="I15" s="53">
        <f t="shared" si="2"/>
        <v>4.5</v>
      </c>
      <c r="J15" s="24">
        <f t="shared" si="3"/>
        <v>-150248</v>
      </c>
      <c r="K15" s="24">
        <f t="shared" si="4"/>
        <v>-108882</v>
      </c>
      <c r="L15" s="24">
        <f t="shared" si="5"/>
        <v>6332</v>
      </c>
      <c r="M15" s="25">
        <f t="shared" si="6"/>
        <v>-1</v>
      </c>
      <c r="N15" s="54">
        <f t="shared" si="1"/>
        <v>4.5</v>
      </c>
      <c r="O15" s="55">
        <f t="shared" si="7"/>
        <v>-142735</v>
      </c>
      <c r="P15" s="55">
        <f t="shared" si="7"/>
        <v>-103437</v>
      </c>
      <c r="Q15" s="55">
        <f t="shared" si="7"/>
        <v>6015</v>
      </c>
      <c r="R15" s="68">
        <f t="shared" si="7"/>
        <v>0</v>
      </c>
      <c r="S15" s="1"/>
      <c r="T15" s="1"/>
      <c r="U15" s="1"/>
      <c r="V15" s="1"/>
      <c r="W15" s="1"/>
    </row>
    <row r="16" spans="1:23">
      <c r="A16" s="1"/>
      <c r="B16" s="1"/>
      <c r="C16" s="1">
        <v>0.9</v>
      </c>
      <c r="D16" s="23">
        <f t="shared" si="8"/>
        <v>5.9</v>
      </c>
      <c r="E16" s="26">
        <v>34</v>
      </c>
      <c r="F16" s="26">
        <v>28</v>
      </c>
      <c r="G16" s="24">
        <f>F18</f>
        <v>-18</v>
      </c>
      <c r="H16" s="25">
        <f>E18</f>
        <v>16</v>
      </c>
      <c r="I16" s="53">
        <f t="shared" si="2"/>
        <v>5.31</v>
      </c>
      <c r="J16" s="24">
        <f t="shared" si="3"/>
        <v>-53002</v>
      </c>
      <c r="K16" s="24">
        <f t="shared" si="4"/>
        <v>-51299</v>
      </c>
      <c r="L16" s="24">
        <f t="shared" si="5"/>
        <v>25046</v>
      </c>
      <c r="M16" s="25">
        <f t="shared" si="6"/>
        <v>-18616</v>
      </c>
      <c r="N16" s="54">
        <f t="shared" si="1"/>
        <v>5.31</v>
      </c>
      <c r="O16" s="55">
        <f t="shared" si="7"/>
        <v>-50351</v>
      </c>
      <c r="P16" s="55">
        <f t="shared" si="7"/>
        <v>-48734</v>
      </c>
      <c r="Q16" s="55">
        <f t="shared" si="7"/>
        <v>23793</v>
      </c>
      <c r="R16" s="68">
        <f t="shared" si="7"/>
        <v>-17685</v>
      </c>
      <c r="S16" s="1"/>
      <c r="T16" s="1"/>
      <c r="U16" s="1"/>
      <c r="V16" s="1"/>
      <c r="W16" s="1"/>
    </row>
    <row r="17" spans="1:23">
      <c r="A17" s="1"/>
      <c r="B17" s="1"/>
      <c r="C17" s="1">
        <v>1.05</v>
      </c>
      <c r="D17" s="23">
        <f t="shared" si="8"/>
        <v>6.95</v>
      </c>
      <c r="E17" s="26">
        <v>0</v>
      </c>
      <c r="F17" s="26">
        <v>-4</v>
      </c>
      <c r="G17" s="24">
        <f>F15</f>
        <v>58</v>
      </c>
      <c r="H17" s="25">
        <f>E15</f>
        <v>75</v>
      </c>
      <c r="I17" s="53">
        <f t="shared" si="2"/>
        <v>6.255</v>
      </c>
      <c r="J17" s="24">
        <f t="shared" si="3"/>
        <v>-1</v>
      </c>
      <c r="K17" s="24">
        <f t="shared" si="4"/>
        <v>6332</v>
      </c>
      <c r="L17" s="24">
        <f t="shared" si="5"/>
        <v>-108882</v>
      </c>
      <c r="M17" s="25">
        <f t="shared" si="6"/>
        <v>-150248</v>
      </c>
      <c r="N17" s="54">
        <f t="shared" si="1"/>
        <v>6.255</v>
      </c>
      <c r="O17" s="55">
        <f t="shared" si="7"/>
        <v>0</v>
      </c>
      <c r="P17" s="55">
        <f t="shared" si="7"/>
        <v>6015</v>
      </c>
      <c r="Q17" s="55">
        <f t="shared" si="7"/>
        <v>-103437</v>
      </c>
      <c r="R17" s="68">
        <f t="shared" si="7"/>
        <v>-142735</v>
      </c>
      <c r="S17" s="1"/>
      <c r="T17" s="1"/>
      <c r="U17" s="1"/>
      <c r="V17" s="1"/>
      <c r="W17" s="1"/>
    </row>
    <row r="18" spans="1:23">
      <c r="A18" s="1"/>
      <c r="B18" s="1"/>
      <c r="C18" s="1">
        <v>0.9</v>
      </c>
      <c r="D18" s="23">
        <f t="shared" si="8"/>
        <v>7.85</v>
      </c>
      <c r="E18" s="26">
        <v>16</v>
      </c>
      <c r="F18" s="26">
        <v>-18</v>
      </c>
      <c r="G18" s="24">
        <f>F16</f>
        <v>28</v>
      </c>
      <c r="H18" s="25">
        <f>E16</f>
        <v>34</v>
      </c>
      <c r="I18" s="53">
        <f t="shared" si="2"/>
        <v>7.065</v>
      </c>
      <c r="J18" s="24">
        <f t="shared" si="3"/>
        <v>-18616</v>
      </c>
      <c r="K18" s="24">
        <f t="shared" si="4"/>
        <v>25046</v>
      </c>
      <c r="L18" s="24">
        <f t="shared" si="5"/>
        <v>-51299</v>
      </c>
      <c r="M18" s="25">
        <f t="shared" si="6"/>
        <v>-53002</v>
      </c>
      <c r="N18" s="54">
        <f t="shared" si="1"/>
        <v>7.065</v>
      </c>
      <c r="O18" s="55">
        <f t="shared" si="7"/>
        <v>-17685</v>
      </c>
      <c r="P18" s="55">
        <f t="shared" si="7"/>
        <v>23793</v>
      </c>
      <c r="Q18" s="55">
        <f t="shared" si="7"/>
        <v>-48734</v>
      </c>
      <c r="R18" s="68">
        <f t="shared" si="7"/>
        <v>-50351</v>
      </c>
      <c r="S18" s="1"/>
      <c r="T18" s="1"/>
      <c r="U18" s="1"/>
      <c r="V18" s="1"/>
      <c r="W18" s="1"/>
    </row>
    <row r="19" spans="1:23">
      <c r="A19" s="1"/>
      <c r="B19" s="1"/>
      <c r="C19" s="1">
        <v>1.05</v>
      </c>
      <c r="D19" s="23">
        <f t="shared" si="8"/>
        <v>8.9</v>
      </c>
      <c r="E19" s="24">
        <f t="shared" ref="E19:H22" si="9">E15</f>
        <v>75</v>
      </c>
      <c r="F19" s="24">
        <f t="shared" si="9"/>
        <v>58</v>
      </c>
      <c r="G19" s="24">
        <f t="shared" si="9"/>
        <v>-4</v>
      </c>
      <c r="H19" s="25">
        <f t="shared" si="9"/>
        <v>0</v>
      </c>
      <c r="I19" s="53">
        <f t="shared" si="2"/>
        <v>8.01</v>
      </c>
      <c r="J19" s="24">
        <f t="shared" si="3"/>
        <v>-150248</v>
      </c>
      <c r="K19" s="24">
        <f t="shared" si="4"/>
        <v>-108882</v>
      </c>
      <c r="L19" s="24">
        <f t="shared" si="5"/>
        <v>6332</v>
      </c>
      <c r="M19" s="25">
        <f t="shared" si="6"/>
        <v>-1</v>
      </c>
      <c r="N19" s="54">
        <f t="shared" si="1"/>
        <v>8.01</v>
      </c>
      <c r="O19" s="55">
        <f t="shared" si="7"/>
        <v>-142735</v>
      </c>
      <c r="P19" s="55">
        <f t="shared" si="7"/>
        <v>-103437</v>
      </c>
      <c r="Q19" s="55">
        <f t="shared" si="7"/>
        <v>6015</v>
      </c>
      <c r="R19" s="68">
        <f t="shared" si="7"/>
        <v>0</v>
      </c>
      <c r="S19" s="1"/>
      <c r="T19" s="1"/>
      <c r="U19" s="1"/>
      <c r="V19" s="1"/>
      <c r="W19" s="1"/>
    </row>
    <row r="20" spans="1:23">
      <c r="A20" s="1"/>
      <c r="B20" s="1"/>
      <c r="C20" s="1">
        <v>0.9</v>
      </c>
      <c r="D20" s="23">
        <f t="shared" si="8"/>
        <v>9.8</v>
      </c>
      <c r="E20" s="24">
        <f t="shared" si="9"/>
        <v>34</v>
      </c>
      <c r="F20" s="24">
        <f t="shared" si="9"/>
        <v>28</v>
      </c>
      <c r="G20" s="24">
        <f t="shared" si="9"/>
        <v>-18</v>
      </c>
      <c r="H20" s="25">
        <f t="shared" si="9"/>
        <v>16</v>
      </c>
      <c r="I20" s="53">
        <f t="shared" si="2"/>
        <v>8.82</v>
      </c>
      <c r="J20" s="24">
        <f t="shared" si="3"/>
        <v>-53002</v>
      </c>
      <c r="K20" s="24">
        <f t="shared" si="4"/>
        <v>-51299</v>
      </c>
      <c r="L20" s="24">
        <f t="shared" si="5"/>
        <v>25046</v>
      </c>
      <c r="M20" s="25">
        <f t="shared" si="6"/>
        <v>-18616</v>
      </c>
      <c r="N20" s="54">
        <f t="shared" si="1"/>
        <v>8.82</v>
      </c>
      <c r="O20" s="55">
        <f t="shared" si="7"/>
        <v>-50351</v>
      </c>
      <c r="P20" s="55">
        <f t="shared" si="7"/>
        <v>-48734</v>
      </c>
      <c r="Q20" s="55">
        <f t="shared" si="7"/>
        <v>23793</v>
      </c>
      <c r="R20" s="68">
        <f t="shared" si="7"/>
        <v>-17685</v>
      </c>
      <c r="S20" s="1"/>
      <c r="T20" s="1"/>
      <c r="U20" s="1"/>
      <c r="V20" s="1"/>
      <c r="W20" s="1"/>
    </row>
    <row r="21" spans="1:23">
      <c r="A21" s="1"/>
      <c r="B21" s="1"/>
      <c r="C21" s="1">
        <v>1.05</v>
      </c>
      <c r="D21" s="23">
        <f t="shared" si="8"/>
        <v>10.85</v>
      </c>
      <c r="E21" s="24">
        <f t="shared" si="9"/>
        <v>0</v>
      </c>
      <c r="F21" s="24">
        <f t="shared" si="9"/>
        <v>-4</v>
      </c>
      <c r="G21" s="24">
        <f t="shared" si="9"/>
        <v>58</v>
      </c>
      <c r="H21" s="25">
        <f t="shared" si="9"/>
        <v>75</v>
      </c>
      <c r="I21" s="53">
        <f t="shared" si="2"/>
        <v>9.765</v>
      </c>
      <c r="J21" s="24">
        <f t="shared" si="3"/>
        <v>-1</v>
      </c>
      <c r="K21" s="24">
        <f t="shared" si="4"/>
        <v>6332</v>
      </c>
      <c r="L21" s="24">
        <f t="shared" si="5"/>
        <v>-108882</v>
      </c>
      <c r="M21" s="25">
        <f t="shared" si="6"/>
        <v>-150248</v>
      </c>
      <c r="N21" s="54">
        <f t="shared" si="1"/>
        <v>9.765</v>
      </c>
      <c r="O21" s="55">
        <f t="shared" si="7"/>
        <v>0</v>
      </c>
      <c r="P21" s="55">
        <f t="shared" si="7"/>
        <v>6015</v>
      </c>
      <c r="Q21" s="55">
        <f t="shared" si="7"/>
        <v>-103437</v>
      </c>
      <c r="R21" s="68">
        <f t="shared" si="7"/>
        <v>-142735</v>
      </c>
      <c r="S21" s="1"/>
      <c r="T21" s="1"/>
      <c r="U21" s="1"/>
      <c r="V21" s="1"/>
      <c r="W21" s="1"/>
    </row>
    <row r="22" spans="1:23">
      <c r="A22" s="1"/>
      <c r="B22" s="1"/>
      <c r="C22" s="1">
        <v>0.9</v>
      </c>
      <c r="D22" s="23">
        <f t="shared" si="8"/>
        <v>11.75</v>
      </c>
      <c r="E22" s="24">
        <f t="shared" si="9"/>
        <v>16</v>
      </c>
      <c r="F22" s="24">
        <f t="shared" si="9"/>
        <v>-18</v>
      </c>
      <c r="G22" s="24">
        <f t="shared" si="9"/>
        <v>28</v>
      </c>
      <c r="H22" s="25">
        <f t="shared" si="9"/>
        <v>34</v>
      </c>
      <c r="I22" s="53">
        <f t="shared" si="2"/>
        <v>10.575</v>
      </c>
      <c r="J22" s="24">
        <f t="shared" si="3"/>
        <v>-18616</v>
      </c>
      <c r="K22" s="24">
        <f t="shared" si="4"/>
        <v>25046</v>
      </c>
      <c r="L22" s="24">
        <f t="shared" si="5"/>
        <v>-51299</v>
      </c>
      <c r="M22" s="25">
        <f t="shared" si="6"/>
        <v>-53002</v>
      </c>
      <c r="N22" s="54">
        <f t="shared" si="1"/>
        <v>10.575</v>
      </c>
      <c r="O22" s="55">
        <f t="shared" si="7"/>
        <v>-17685</v>
      </c>
      <c r="P22" s="55">
        <f t="shared" si="7"/>
        <v>23793</v>
      </c>
      <c r="Q22" s="55">
        <f t="shared" si="7"/>
        <v>-48734</v>
      </c>
      <c r="R22" s="68">
        <f t="shared" si="7"/>
        <v>-50351</v>
      </c>
      <c r="S22" s="1"/>
      <c r="T22" s="1"/>
      <c r="U22" s="1"/>
      <c r="V22" s="1"/>
      <c r="W22" s="1"/>
    </row>
    <row r="23" spans="1:23">
      <c r="A23" s="1"/>
      <c r="B23" s="1"/>
      <c r="C23" s="27">
        <v>0.8</v>
      </c>
      <c r="D23" s="28">
        <f t="shared" si="8"/>
        <v>12.55</v>
      </c>
      <c r="E23" s="26">
        <v>55</v>
      </c>
      <c r="F23" s="26">
        <v>36</v>
      </c>
      <c r="G23" s="24">
        <f>F17</f>
        <v>-4</v>
      </c>
      <c r="H23" s="25">
        <f>E17</f>
        <v>0</v>
      </c>
      <c r="I23" s="53">
        <f t="shared" si="2"/>
        <v>11.295</v>
      </c>
      <c r="J23" s="24">
        <f t="shared" si="3"/>
        <v>-102298</v>
      </c>
      <c r="K23" s="24">
        <f t="shared" si="4"/>
        <v>-66903</v>
      </c>
      <c r="L23" s="24">
        <f t="shared" si="5"/>
        <v>6332</v>
      </c>
      <c r="M23" s="25">
        <f t="shared" si="6"/>
        <v>-1</v>
      </c>
      <c r="N23" s="54">
        <f t="shared" si="1"/>
        <v>11.295</v>
      </c>
      <c r="O23" s="55">
        <f t="shared" si="7"/>
        <v>-97183</v>
      </c>
      <c r="P23" s="55">
        <f t="shared" si="7"/>
        <v>-63557</v>
      </c>
      <c r="Q23" s="55">
        <f t="shared" si="7"/>
        <v>6015</v>
      </c>
      <c r="R23" s="68">
        <f t="shared" si="7"/>
        <v>0</v>
      </c>
      <c r="S23" s="1"/>
      <c r="T23" s="1"/>
      <c r="U23" s="1"/>
      <c r="V23" s="1"/>
      <c r="W23" s="1"/>
    </row>
    <row r="24" ht="14.25" spans="1:23">
      <c r="A24" s="1"/>
      <c r="B24" s="1"/>
      <c r="C24" s="27">
        <v>1</v>
      </c>
      <c r="D24" s="29">
        <f t="shared" si="8"/>
        <v>13.55</v>
      </c>
      <c r="E24" s="30">
        <v>0</v>
      </c>
      <c r="F24" s="30">
        <v>0</v>
      </c>
      <c r="G24" s="30">
        <v>0</v>
      </c>
      <c r="H24" s="31">
        <v>0</v>
      </c>
      <c r="I24" s="53">
        <f t="shared" si="2"/>
        <v>12.195</v>
      </c>
      <c r="J24" s="24">
        <f t="shared" si="3"/>
        <v>-1</v>
      </c>
      <c r="K24" s="24">
        <f t="shared" si="4"/>
        <v>-2</v>
      </c>
      <c r="L24" s="24">
        <f t="shared" si="5"/>
        <v>-2</v>
      </c>
      <c r="M24" s="25">
        <f t="shared" si="6"/>
        <v>-1</v>
      </c>
      <c r="N24" s="56">
        <f t="shared" si="1"/>
        <v>12.195</v>
      </c>
      <c r="O24" s="57">
        <f t="shared" si="7"/>
        <v>0</v>
      </c>
      <c r="P24" s="57">
        <f t="shared" si="7"/>
        <v>-1</v>
      </c>
      <c r="Q24" s="57">
        <f t="shared" si="7"/>
        <v>-1</v>
      </c>
      <c r="R24" s="69">
        <f t="shared" si="7"/>
        <v>0</v>
      </c>
      <c r="S24" s="1"/>
      <c r="T24" s="1"/>
      <c r="U24" s="1"/>
      <c r="V24" s="1"/>
      <c r="W24" s="1"/>
    </row>
    <row r="25" spans="1:40">
      <c r="A25">
        <v>2.97</v>
      </c>
      <c r="B25">
        <v>-1.27088414634146</v>
      </c>
      <c r="C25">
        <v>-2.90945121951219</v>
      </c>
      <c r="D25" s="28">
        <v>0</v>
      </c>
      <c r="E25" s="32">
        <v>0.467818405619293</v>
      </c>
      <c r="F25" s="32">
        <f>F92-RStart30!$F$79</f>
        <v>9.56046355029582</v>
      </c>
      <c r="G25" s="32">
        <f>G92-RStart30!$G$79</f>
        <v>0</v>
      </c>
      <c r="H25" s="32">
        <v>0.467818405619293</v>
      </c>
      <c r="I25" s="58">
        <f t="shared" ref="I25:I56" si="10">D25</f>
        <v>0</v>
      </c>
      <c r="J25" s="24">
        <f t="shared" ref="J25:J56" si="11">-TRUNC(K$3*J$3*(G$3-H$3*SIN((E25+J$9)*PI()/180)-SQRT(I$3^2-(E$3-F$3-H$3*COS((E25+J$9)*PI()/180))^2))/5)</f>
        <v>-340</v>
      </c>
      <c r="K25" s="24">
        <f t="shared" ref="K25:K56" si="12">-TRUNC(U$3*T$3*(Q$3-R$3*SIN((F25+K$9)*PI()/180)-SQRT(S$3^2-(O$3-P$3-R$3*COS((F25+K$9)*PI()/180))^2))/5)</f>
        <v>-16442</v>
      </c>
      <c r="L25" s="24">
        <f t="shared" ref="L25:L56" si="13">-TRUNC(U$3*T$3*(Q$3-R$3*SIN((G25+L$9)*PI()/180)-SQRT(S$3^2-(O$3-P$3-R$3*COS((G25+L$9)*PI()/180))^2))/5)</f>
        <v>-2</v>
      </c>
      <c r="M25" s="25">
        <f t="shared" ref="M25:M56" si="14">-TRUNC(K$3*J$3*(G$3-H$3*SIN((H25+M$9)*PI()/180)-SQRT(I$3^2-(E$3-F$3-H$3*COS((H25+M$9)*PI()/180))^2))/5)</f>
        <v>-340</v>
      </c>
      <c r="N25" s="59">
        <f t="shared" si="1"/>
        <v>0</v>
      </c>
      <c r="O25" s="60">
        <v>0</v>
      </c>
      <c r="P25" s="60">
        <v>0</v>
      </c>
      <c r="Q25" s="60">
        <v>0</v>
      </c>
      <c r="R25" s="60">
        <v>0</v>
      </c>
      <c r="S25" s="1"/>
      <c r="T25" s="1">
        <f>RStart30!$T$25</f>
        <v>0.04</v>
      </c>
      <c r="U25" s="70"/>
      <c r="V25" s="1" t="e">
        <f>(O25-#REF!)/$T$25</f>
        <v>#REF!</v>
      </c>
      <c r="W25" s="1" t="e">
        <f>(P25-#REF!)/$T$25</f>
        <v>#REF!</v>
      </c>
      <c r="X25" s="1" t="e">
        <f>(Q25-#REF!)/$T$25</f>
        <v>#REF!</v>
      </c>
      <c r="Y25" s="1" t="e">
        <f>(R25-#REF!)/$T$25</f>
        <v>#REF!</v>
      </c>
      <c r="AA25" t="e">
        <f t="shared" ref="AA25:AA56" si="15">V25-V26</f>
        <v>#REF!</v>
      </c>
      <c r="AB25" t="e">
        <f t="shared" ref="AB25:AB56" si="16">W25-W26</f>
        <v>#REF!</v>
      </c>
      <c r="AC25" t="e">
        <f t="shared" ref="AC25:AC56" si="17">X25-X26</f>
        <v>#REF!</v>
      </c>
      <c r="AD25" t="e">
        <f t="shared" ref="AD25:AD56" si="18">Y25-Y26</f>
        <v>#REF!</v>
      </c>
      <c r="AF25" t="e">
        <f t="shared" ref="AF25:AF56" si="19">AA25-AA26</f>
        <v>#REF!</v>
      </c>
      <c r="AG25" t="e">
        <f t="shared" ref="AG25:AG56" si="20">AB25-AB26</f>
        <v>#REF!</v>
      </c>
      <c r="AH25" t="e">
        <f t="shared" ref="AH25:AH56" si="21">AC25-AC26</f>
        <v>#REF!</v>
      </c>
      <c r="AI25" t="e">
        <f t="shared" ref="AI25:AI56" si="22">AD25-AD26</f>
        <v>#REF!</v>
      </c>
      <c r="AK25" t="e">
        <f t="shared" ref="AK25:AK56" si="23">AF25-AF26</f>
        <v>#REF!</v>
      </c>
      <c r="AL25" t="e">
        <f t="shared" ref="AL25:AL56" si="24">AG25-AG26</f>
        <v>#REF!</v>
      </c>
      <c r="AM25" t="e">
        <f t="shared" ref="AM25:AM56" si="25">AH25-AH26</f>
        <v>#REF!</v>
      </c>
      <c r="AN25" t="e">
        <f t="shared" ref="AN25:AN56" si="26">AI25-AI26</f>
        <v>#REF!</v>
      </c>
    </row>
    <row r="26" spans="1:40">
      <c r="A26">
        <v>2.985</v>
      </c>
      <c r="B26">
        <v>-1.27957317073171</v>
      </c>
      <c r="C26">
        <v>-2.92682926829268</v>
      </c>
      <c r="D26" s="28">
        <f>D25+T25</f>
        <v>0.04</v>
      </c>
      <c r="E26" s="32">
        <v>0.476976555977912</v>
      </c>
      <c r="F26" s="32">
        <f>F93-RStart30!$F$79</f>
        <v>9.56446624045894</v>
      </c>
      <c r="G26" s="32">
        <f>G93-RStart30!$G$79</f>
        <v>-0.000277048448099393</v>
      </c>
      <c r="H26" s="32">
        <v>0.472014809140115</v>
      </c>
      <c r="I26" s="58">
        <f t="shared" si="10"/>
        <v>0.04</v>
      </c>
      <c r="J26" s="24">
        <f t="shared" si="11"/>
        <v>-347</v>
      </c>
      <c r="K26" s="24">
        <f t="shared" si="12"/>
        <v>-16449</v>
      </c>
      <c r="L26" s="24">
        <f t="shared" si="13"/>
        <v>-1</v>
      </c>
      <c r="M26" s="25">
        <f t="shared" si="14"/>
        <v>-343</v>
      </c>
      <c r="N26" s="59">
        <f t="shared" ref="N26:N34" si="27">I26</f>
        <v>0.04</v>
      </c>
      <c r="O26" s="60">
        <f>(J26-J25)/(I26-I25)</f>
        <v>-175</v>
      </c>
      <c r="P26" s="60">
        <f>(K26-K25)/(D26-D25)</f>
        <v>-175</v>
      </c>
      <c r="Q26" s="60">
        <f>(L26-L25)/(I26-I25)</f>
        <v>25</v>
      </c>
      <c r="R26" s="60">
        <f>(M26-M25)/(I26-I25)</f>
        <v>-75</v>
      </c>
      <c r="S26" s="1"/>
      <c r="T26" s="1">
        <f>RStart30!$T$25</f>
        <v>0.04</v>
      </c>
      <c r="U26" s="70"/>
      <c r="V26" s="1">
        <f t="shared" ref="V26:V57" si="28">(O26-O25)/$T$25</f>
        <v>-4375</v>
      </c>
      <c r="W26" s="1">
        <f t="shared" ref="W26:W57" si="29">(P26-P25)/$T$25</f>
        <v>-4375</v>
      </c>
      <c r="X26" s="1">
        <f t="shared" ref="X26:X57" si="30">(Q26-Q25)/$T$25</f>
        <v>625</v>
      </c>
      <c r="Y26" s="1">
        <f t="shared" ref="Y26:Y57" si="31">(R26-R25)/$T$25</f>
        <v>-1875</v>
      </c>
      <c r="AA26">
        <f t="shared" si="15"/>
        <v>18750</v>
      </c>
      <c r="AB26">
        <f t="shared" si="16"/>
        <v>20625</v>
      </c>
      <c r="AC26">
        <f t="shared" si="17"/>
        <v>0</v>
      </c>
      <c r="AD26">
        <f t="shared" si="18"/>
        <v>8750</v>
      </c>
      <c r="AF26">
        <f t="shared" si="19"/>
        <v>-1250.00000000001</v>
      </c>
      <c r="AG26">
        <f t="shared" si="20"/>
        <v>2499.99999999999</v>
      </c>
      <c r="AH26">
        <f t="shared" si="21"/>
        <v>5625</v>
      </c>
      <c r="AI26">
        <f t="shared" si="22"/>
        <v>1875</v>
      </c>
      <c r="AK26">
        <f t="shared" si="23"/>
        <v>-6250.00000000006</v>
      </c>
      <c r="AL26">
        <f t="shared" si="24"/>
        <v>-1875.00000000006</v>
      </c>
      <c r="AM26">
        <f t="shared" si="25"/>
        <v>10000</v>
      </c>
      <c r="AN26">
        <f t="shared" si="26"/>
        <v>-1250.00000000003</v>
      </c>
    </row>
    <row r="27" spans="1:40">
      <c r="A27">
        <v>3</v>
      </c>
      <c r="B27">
        <v>-1.29512195121951</v>
      </c>
      <c r="C27">
        <v>-2.94009146341463</v>
      </c>
      <c r="D27" s="28">
        <f>D26+T26</f>
        <v>0.08</v>
      </c>
      <c r="E27" s="32">
        <v>0.536990301882478</v>
      </c>
      <c r="F27" s="32">
        <f>F94-RStart30!$F$79</f>
        <v>9.59048232440276</v>
      </c>
      <c r="G27" s="32">
        <f>G94-RStart30!$G$79</f>
        <v>-0.00252009471806947</v>
      </c>
      <c r="H27" s="32">
        <v>0.498650314820891</v>
      </c>
      <c r="I27" s="58">
        <f t="shared" si="10"/>
        <v>0.08</v>
      </c>
      <c r="J27" s="24">
        <f t="shared" si="11"/>
        <v>-391</v>
      </c>
      <c r="K27" s="24">
        <f t="shared" si="12"/>
        <v>-16496</v>
      </c>
      <c r="L27" s="24">
        <f t="shared" si="13"/>
        <v>1</v>
      </c>
      <c r="M27" s="25">
        <f t="shared" si="14"/>
        <v>-363</v>
      </c>
      <c r="N27" s="59">
        <f t="shared" si="27"/>
        <v>0.08</v>
      </c>
      <c r="O27" s="60">
        <f t="shared" ref="O27:O58" si="32">(J27-J26)/(I27-I26)</f>
        <v>-1100</v>
      </c>
      <c r="P27" s="60">
        <f t="shared" ref="P27:P58" si="33">(K27-K26)/(D27-D26)</f>
        <v>-1175</v>
      </c>
      <c r="Q27" s="60">
        <f t="shared" ref="Q27:Q58" si="34">(L27-L26)/(I27-I26)</f>
        <v>50</v>
      </c>
      <c r="R27" s="60">
        <f t="shared" ref="R27:R58" si="35">(M27-M26)/(I27-I26)</f>
        <v>-500</v>
      </c>
      <c r="S27" s="1"/>
      <c r="T27" s="1">
        <f>RStart30!$T$25</f>
        <v>0.04</v>
      </c>
      <c r="U27" s="70"/>
      <c r="V27" s="1">
        <f t="shared" si="28"/>
        <v>-23125</v>
      </c>
      <c r="W27" s="1">
        <f t="shared" si="29"/>
        <v>-25000</v>
      </c>
      <c r="X27" s="1">
        <f t="shared" si="30"/>
        <v>625</v>
      </c>
      <c r="Y27" s="1">
        <f t="shared" si="31"/>
        <v>-10625</v>
      </c>
      <c r="AA27">
        <f t="shared" si="15"/>
        <v>20000</v>
      </c>
      <c r="AB27">
        <f t="shared" si="16"/>
        <v>18125</v>
      </c>
      <c r="AC27">
        <f t="shared" si="17"/>
        <v>-5625</v>
      </c>
      <c r="AD27">
        <f t="shared" si="18"/>
        <v>6875</v>
      </c>
      <c r="AF27">
        <f t="shared" si="19"/>
        <v>5000.00000000005</v>
      </c>
      <c r="AG27">
        <f t="shared" si="20"/>
        <v>4375.00000000005</v>
      </c>
      <c r="AH27">
        <f t="shared" si="21"/>
        <v>-4375.00000000001</v>
      </c>
      <c r="AI27">
        <f t="shared" si="22"/>
        <v>3125.00000000003</v>
      </c>
      <c r="AK27">
        <f t="shared" si="23"/>
        <v>3125.0000000001</v>
      </c>
      <c r="AL27">
        <f t="shared" si="24"/>
        <v>-1874.99999999989</v>
      </c>
      <c r="AM27">
        <f t="shared" si="25"/>
        <v>-8125.00000000001</v>
      </c>
      <c r="AN27">
        <f t="shared" si="26"/>
        <v>1875.00000000007</v>
      </c>
    </row>
    <row r="28" spans="1:40">
      <c r="A28">
        <v>3.015</v>
      </c>
      <c r="B28">
        <v>-1.31432926829268</v>
      </c>
      <c r="C28">
        <v>-2.95015243902439</v>
      </c>
      <c r="D28" s="28">
        <f t="shared" ref="D28:D59" si="36">D27+T27</f>
        <v>0.12</v>
      </c>
      <c r="E28" s="32">
        <v>0.687881278048658</v>
      </c>
      <c r="F28" s="32">
        <f>F95-RStart30!$F$79</f>
        <v>9.65524252887718</v>
      </c>
      <c r="G28" s="32">
        <f>G95-RStart30!$G$79</f>
        <v>-0.00944423654896998</v>
      </c>
      <c r="H28" s="32">
        <v>0.563024310497951</v>
      </c>
      <c r="I28" s="58">
        <f t="shared" si="10"/>
        <v>0.12</v>
      </c>
      <c r="J28" s="24">
        <f t="shared" si="11"/>
        <v>-504</v>
      </c>
      <c r="K28" s="24">
        <f t="shared" si="12"/>
        <v>-16612</v>
      </c>
      <c r="L28" s="24">
        <f t="shared" si="13"/>
        <v>13</v>
      </c>
      <c r="M28" s="25">
        <f t="shared" si="14"/>
        <v>-411</v>
      </c>
      <c r="N28" s="59">
        <f t="shared" si="27"/>
        <v>0.12</v>
      </c>
      <c r="O28" s="60">
        <f t="shared" si="32"/>
        <v>-2825</v>
      </c>
      <c r="P28" s="60">
        <f t="shared" si="33"/>
        <v>-2900</v>
      </c>
      <c r="Q28" s="60">
        <f t="shared" si="34"/>
        <v>300</v>
      </c>
      <c r="R28" s="60">
        <f t="shared" si="35"/>
        <v>-1200</v>
      </c>
      <c r="S28" s="1"/>
      <c r="T28" s="1">
        <f>RStart30!$T$25</f>
        <v>0.04</v>
      </c>
      <c r="U28" s="70"/>
      <c r="V28" s="1">
        <f t="shared" si="28"/>
        <v>-43125</v>
      </c>
      <c r="W28" s="1">
        <f t="shared" si="29"/>
        <v>-43125</v>
      </c>
      <c r="X28" s="1">
        <f t="shared" si="30"/>
        <v>6250</v>
      </c>
      <c r="Y28" s="1">
        <f t="shared" si="31"/>
        <v>-17500</v>
      </c>
      <c r="AA28">
        <f t="shared" si="15"/>
        <v>15000</v>
      </c>
      <c r="AB28">
        <f t="shared" si="16"/>
        <v>13750</v>
      </c>
      <c r="AC28">
        <f t="shared" si="17"/>
        <v>-1249.99999999999</v>
      </c>
      <c r="AD28">
        <f t="shared" si="18"/>
        <v>3749.99999999998</v>
      </c>
      <c r="AF28">
        <f t="shared" si="19"/>
        <v>1874.99999999995</v>
      </c>
      <c r="AG28">
        <f t="shared" si="20"/>
        <v>6249.99999999994</v>
      </c>
      <c r="AH28">
        <f t="shared" si="21"/>
        <v>3750.00000000001</v>
      </c>
      <c r="AI28">
        <f t="shared" si="22"/>
        <v>1249.99999999996</v>
      </c>
      <c r="AK28">
        <f t="shared" si="23"/>
        <v>1249.99999999997</v>
      </c>
      <c r="AL28">
        <f t="shared" si="24"/>
        <v>624.999999999949</v>
      </c>
      <c r="AM28">
        <f t="shared" si="25"/>
        <v>5625</v>
      </c>
      <c r="AN28">
        <f t="shared" si="26"/>
        <v>-1875.00000000007</v>
      </c>
    </row>
    <row r="29" spans="1:40">
      <c r="A29">
        <v>3.03</v>
      </c>
      <c r="B29">
        <v>-1.33170731707317</v>
      </c>
      <c r="C29">
        <v>-2.95792682926829</v>
      </c>
      <c r="D29" s="28">
        <f t="shared" si="36"/>
        <v>0.16</v>
      </c>
      <c r="E29" s="32">
        <v>0.95870605552996</v>
      </c>
      <c r="F29" s="32">
        <f>F96-RStart30!$F$79</f>
        <v>9.77016898985813</v>
      </c>
      <c r="G29" s="32">
        <f>G96-RStart30!$G$79</f>
        <v>-0.0244078429037398</v>
      </c>
      <c r="H29" s="32">
        <v>0.673442178139589</v>
      </c>
      <c r="I29" s="58">
        <f t="shared" si="10"/>
        <v>0.16</v>
      </c>
      <c r="J29" s="24">
        <f t="shared" si="11"/>
        <v>-710</v>
      </c>
      <c r="K29" s="24">
        <f t="shared" si="12"/>
        <v>-16819</v>
      </c>
      <c r="L29" s="24">
        <f t="shared" si="13"/>
        <v>37</v>
      </c>
      <c r="M29" s="25">
        <f t="shared" si="14"/>
        <v>-493</v>
      </c>
      <c r="N29" s="59">
        <f t="shared" si="27"/>
        <v>0.16</v>
      </c>
      <c r="O29" s="60">
        <f t="shared" si="32"/>
        <v>-5150</v>
      </c>
      <c r="P29" s="60">
        <f t="shared" si="33"/>
        <v>-5175</v>
      </c>
      <c r="Q29" s="60">
        <f t="shared" si="34"/>
        <v>600</v>
      </c>
      <c r="R29" s="60">
        <f t="shared" si="35"/>
        <v>-2050</v>
      </c>
      <c r="S29" s="1"/>
      <c r="T29" s="1">
        <f>RStart30!$T$25</f>
        <v>0.04</v>
      </c>
      <c r="U29" s="70"/>
      <c r="V29" s="1">
        <f t="shared" si="28"/>
        <v>-58125</v>
      </c>
      <c r="W29" s="1">
        <f t="shared" si="29"/>
        <v>-56875</v>
      </c>
      <c r="X29" s="1">
        <f t="shared" si="30"/>
        <v>7500</v>
      </c>
      <c r="Y29" s="1">
        <f t="shared" si="31"/>
        <v>-21250</v>
      </c>
      <c r="AA29">
        <f t="shared" si="15"/>
        <v>13125</v>
      </c>
      <c r="AB29">
        <f t="shared" si="16"/>
        <v>7500.00000000001</v>
      </c>
      <c r="AC29">
        <f t="shared" si="17"/>
        <v>-5000</v>
      </c>
      <c r="AD29">
        <f t="shared" si="18"/>
        <v>2500.00000000002</v>
      </c>
      <c r="AF29">
        <f t="shared" si="19"/>
        <v>624.999999999978</v>
      </c>
      <c r="AG29">
        <f t="shared" si="20"/>
        <v>5624.99999999999</v>
      </c>
      <c r="AH29">
        <f t="shared" si="21"/>
        <v>-1875</v>
      </c>
      <c r="AI29">
        <f t="shared" si="22"/>
        <v>3125.00000000003</v>
      </c>
      <c r="AK29">
        <f t="shared" si="23"/>
        <v>-3125.00000000009</v>
      </c>
      <c r="AL29">
        <f t="shared" si="24"/>
        <v>3749.99999999997</v>
      </c>
      <c r="AM29">
        <f t="shared" si="25"/>
        <v>-3749.99999999999</v>
      </c>
      <c r="AN29">
        <f t="shared" si="26"/>
        <v>5.0931703299284e-11</v>
      </c>
    </row>
    <row r="30" spans="1:40">
      <c r="A30">
        <v>3.045</v>
      </c>
      <c r="B30">
        <v>-1.34588414634146</v>
      </c>
      <c r="C30">
        <v>-2.96341463414634</v>
      </c>
      <c r="D30" s="28">
        <f t="shared" si="36"/>
        <v>0.2</v>
      </c>
      <c r="E30" s="32">
        <v>1.36849532468569</v>
      </c>
      <c r="F30" s="32">
        <f>F97-RStart30!$F$79</f>
        <v>9.9418750031333</v>
      </c>
      <c r="G30" s="32">
        <f>G97-RStart30!$G$79</f>
        <v>-0.0512212324149095</v>
      </c>
      <c r="H30" s="32">
        <v>0.832089544579565</v>
      </c>
      <c r="I30" s="58">
        <f t="shared" si="10"/>
        <v>0.2</v>
      </c>
      <c r="J30" s="24">
        <f t="shared" si="11"/>
        <v>-1030</v>
      </c>
      <c r="K30" s="24">
        <f t="shared" si="12"/>
        <v>-17129</v>
      </c>
      <c r="L30" s="24">
        <f t="shared" si="13"/>
        <v>81</v>
      </c>
      <c r="M30" s="25">
        <f t="shared" si="14"/>
        <v>-613</v>
      </c>
      <c r="N30" s="59">
        <f t="shared" si="27"/>
        <v>0.2</v>
      </c>
      <c r="O30" s="60">
        <f t="shared" si="32"/>
        <v>-8000</v>
      </c>
      <c r="P30" s="60">
        <f t="shared" si="33"/>
        <v>-7750</v>
      </c>
      <c r="Q30" s="60">
        <f t="shared" si="34"/>
        <v>1100</v>
      </c>
      <c r="R30" s="60">
        <f t="shared" si="35"/>
        <v>-3000</v>
      </c>
      <c r="S30" s="1"/>
      <c r="T30" s="1">
        <f>RStart30!$T$25</f>
        <v>0.04</v>
      </c>
      <c r="U30" s="70"/>
      <c r="V30" s="1">
        <f t="shared" si="28"/>
        <v>-71250</v>
      </c>
      <c r="W30" s="1">
        <f t="shared" si="29"/>
        <v>-64375</v>
      </c>
      <c r="X30" s="1">
        <f t="shared" si="30"/>
        <v>12500</v>
      </c>
      <c r="Y30" s="1">
        <f t="shared" si="31"/>
        <v>-23750</v>
      </c>
      <c r="AA30">
        <f t="shared" si="15"/>
        <v>12500</v>
      </c>
      <c r="AB30">
        <f t="shared" si="16"/>
        <v>1875.00000000002</v>
      </c>
      <c r="AC30">
        <f t="shared" si="17"/>
        <v>-3125</v>
      </c>
      <c r="AD30">
        <f t="shared" si="18"/>
        <v>-625.000000000011</v>
      </c>
      <c r="AF30">
        <f t="shared" si="19"/>
        <v>3750.00000000007</v>
      </c>
      <c r="AG30">
        <f t="shared" si="20"/>
        <v>1875.00000000002</v>
      </c>
      <c r="AH30">
        <f t="shared" si="21"/>
        <v>1874.99999999999</v>
      </c>
      <c r="AI30">
        <f t="shared" si="22"/>
        <v>3124.99999999998</v>
      </c>
      <c r="AK30">
        <f t="shared" si="23"/>
        <v>5000.00000000052</v>
      </c>
      <c r="AL30">
        <f t="shared" si="24"/>
        <v>-3749.99999999975</v>
      </c>
      <c r="AM30">
        <f t="shared" si="25"/>
        <v>2499.99999999992</v>
      </c>
      <c r="AN30">
        <f t="shared" si="26"/>
        <v>3750.00000000006</v>
      </c>
    </row>
    <row r="31" spans="1:40">
      <c r="A31">
        <v>3.06</v>
      </c>
      <c r="B31">
        <v>-1.35731707317073</v>
      </c>
      <c r="C31">
        <v>-2.96570121951219</v>
      </c>
      <c r="D31" s="28">
        <f t="shared" si="36"/>
        <v>0.24</v>
      </c>
      <c r="E31" s="32">
        <v>1.9271930781489</v>
      </c>
      <c r="F31" s="32">
        <f>F98-RStart30!$F$79</f>
        <v>10.1726647748878</v>
      </c>
      <c r="G31" s="32">
        <f>G98-RStart30!$G$79</f>
        <v>-0.0939553518302496</v>
      </c>
      <c r="H31" s="32">
        <v>1.03590653225061</v>
      </c>
      <c r="I31" s="58">
        <f t="shared" si="10"/>
        <v>0.24</v>
      </c>
      <c r="J31" s="24">
        <f t="shared" si="11"/>
        <v>-1484</v>
      </c>
      <c r="K31" s="24">
        <f t="shared" si="12"/>
        <v>-17545</v>
      </c>
      <c r="L31" s="24">
        <f t="shared" si="13"/>
        <v>150</v>
      </c>
      <c r="M31" s="25">
        <f t="shared" si="14"/>
        <v>-770</v>
      </c>
      <c r="N31" s="59">
        <f t="shared" si="27"/>
        <v>0.24</v>
      </c>
      <c r="O31" s="60">
        <f t="shared" si="32"/>
        <v>-11350</v>
      </c>
      <c r="P31" s="60">
        <f t="shared" si="33"/>
        <v>-10400</v>
      </c>
      <c r="Q31" s="60">
        <f t="shared" si="34"/>
        <v>1725</v>
      </c>
      <c r="R31" s="60">
        <f t="shared" si="35"/>
        <v>-3925</v>
      </c>
      <c r="S31" s="1"/>
      <c r="T31" s="1">
        <f>RStart30!$T$25</f>
        <v>0.04</v>
      </c>
      <c r="U31" s="70"/>
      <c r="V31" s="1">
        <f t="shared" si="28"/>
        <v>-83750</v>
      </c>
      <c r="W31" s="1">
        <f t="shared" si="29"/>
        <v>-66250</v>
      </c>
      <c r="X31" s="1">
        <f t="shared" si="30"/>
        <v>15625</v>
      </c>
      <c r="Y31" s="1">
        <f t="shared" si="31"/>
        <v>-23125</v>
      </c>
      <c r="AA31">
        <f t="shared" si="15"/>
        <v>8749.99999999996</v>
      </c>
      <c r="AB31">
        <f t="shared" si="16"/>
        <v>0</v>
      </c>
      <c r="AC31">
        <f t="shared" si="17"/>
        <v>-4999.99999999999</v>
      </c>
      <c r="AD31">
        <f t="shared" si="18"/>
        <v>-3749.99999999999</v>
      </c>
      <c r="AF31">
        <f t="shared" si="19"/>
        <v>-1250.00000000045</v>
      </c>
      <c r="AG31">
        <f t="shared" si="20"/>
        <v>5624.99999999977</v>
      </c>
      <c r="AH31">
        <f t="shared" si="21"/>
        <v>-624.999999999931</v>
      </c>
      <c r="AI31">
        <f t="shared" si="22"/>
        <v>-625.00000000008</v>
      </c>
      <c r="AK31">
        <f t="shared" si="23"/>
        <v>-6250.00000000122</v>
      </c>
      <c r="AL31">
        <f t="shared" si="24"/>
        <v>2499.99999999932</v>
      </c>
      <c r="AM31">
        <f t="shared" si="25"/>
        <v>1250.00000000016</v>
      </c>
      <c r="AN31">
        <f t="shared" si="26"/>
        <v>-4375.00000000026</v>
      </c>
    </row>
    <row r="32" spans="1:40">
      <c r="A32">
        <v>3.075</v>
      </c>
      <c r="B32">
        <v>-1.36280487804878</v>
      </c>
      <c r="C32">
        <v>-2.96432926829268</v>
      </c>
      <c r="D32" s="28">
        <f t="shared" si="36"/>
        <v>0.28</v>
      </c>
      <c r="E32" s="32">
        <v>2.63659579379438</v>
      </c>
      <c r="F32" s="32">
        <f>F99-RStart30!$F$79</f>
        <v>10.4610331722899</v>
      </c>
      <c r="G32" s="32">
        <f>G99-RStart30!$G$79</f>
        <v>-0.156750454458439</v>
      </c>
      <c r="H32" s="32">
        <v>1.27746200991794</v>
      </c>
      <c r="I32" s="58">
        <f t="shared" si="10"/>
        <v>0.28</v>
      </c>
      <c r="J32" s="24">
        <f t="shared" si="11"/>
        <v>-2086</v>
      </c>
      <c r="K32" s="24">
        <f t="shared" si="12"/>
        <v>-18067</v>
      </c>
      <c r="L32" s="24">
        <f t="shared" si="13"/>
        <v>252</v>
      </c>
      <c r="M32" s="25">
        <f t="shared" si="14"/>
        <v>-958</v>
      </c>
      <c r="N32" s="59">
        <f t="shared" si="27"/>
        <v>0.28</v>
      </c>
      <c r="O32" s="60">
        <f t="shared" si="32"/>
        <v>-15050</v>
      </c>
      <c r="P32" s="60">
        <f t="shared" si="33"/>
        <v>-13050</v>
      </c>
      <c r="Q32" s="60">
        <f t="shared" si="34"/>
        <v>2550</v>
      </c>
      <c r="R32" s="60">
        <f t="shared" si="35"/>
        <v>-4700</v>
      </c>
      <c r="S32" s="1"/>
      <c r="T32" s="1">
        <f>RStart30!$T$25</f>
        <v>0.04</v>
      </c>
      <c r="U32" s="70"/>
      <c r="V32" s="1">
        <f t="shared" si="28"/>
        <v>-92500</v>
      </c>
      <c r="W32" s="1">
        <f t="shared" si="29"/>
        <v>-66250</v>
      </c>
      <c r="X32" s="1">
        <f t="shared" si="30"/>
        <v>20625</v>
      </c>
      <c r="Y32" s="1">
        <f t="shared" si="31"/>
        <v>-19375</v>
      </c>
      <c r="AA32">
        <f t="shared" si="15"/>
        <v>10000.0000000004</v>
      </c>
      <c r="AB32">
        <f t="shared" si="16"/>
        <v>-5624.99999999977</v>
      </c>
      <c r="AC32">
        <f t="shared" si="17"/>
        <v>-4375.00000000006</v>
      </c>
      <c r="AD32">
        <f t="shared" si="18"/>
        <v>-3124.99999999991</v>
      </c>
      <c r="AF32">
        <f t="shared" si="19"/>
        <v>5000.00000000077</v>
      </c>
      <c r="AG32">
        <f t="shared" si="20"/>
        <v>3125.00000000045</v>
      </c>
      <c r="AH32">
        <f t="shared" si="21"/>
        <v>-1875.00000000009</v>
      </c>
      <c r="AI32">
        <f t="shared" si="22"/>
        <v>3750.00000000018</v>
      </c>
      <c r="AK32">
        <f t="shared" si="23"/>
        <v>4375.00000000122</v>
      </c>
      <c r="AL32">
        <f t="shared" si="24"/>
        <v>1875.00000000076</v>
      </c>
      <c r="AM32">
        <f t="shared" si="25"/>
        <v>-2500.00000000011</v>
      </c>
      <c r="AN32">
        <f t="shared" si="26"/>
        <v>3125.00000000027</v>
      </c>
    </row>
    <row r="33" spans="1:40">
      <c r="A33">
        <v>3.09</v>
      </c>
      <c r="B33">
        <v>-1.35137195121951</v>
      </c>
      <c r="C33">
        <v>-2.96021341463415</v>
      </c>
      <c r="D33" s="28">
        <f t="shared" si="36"/>
        <v>0.32</v>
      </c>
      <c r="E33" s="32">
        <v>3.49129161770655</v>
      </c>
      <c r="F33" s="32">
        <f>F100-RStart30!$F$79</f>
        <v>10.8021654740764</v>
      </c>
      <c r="G33" s="32">
        <f>G100-RStart30!$G$79</f>
        <v>-0.24362477861479</v>
      </c>
      <c r="H33" s="32">
        <v>1.54582784341273</v>
      </c>
      <c r="I33" s="58">
        <f t="shared" si="10"/>
        <v>0.32</v>
      </c>
      <c r="J33" s="24">
        <f t="shared" si="11"/>
        <v>-2852</v>
      </c>
      <c r="K33" s="24">
        <f t="shared" si="12"/>
        <v>-18686</v>
      </c>
      <c r="L33" s="24">
        <f t="shared" si="13"/>
        <v>394</v>
      </c>
      <c r="M33" s="25">
        <f t="shared" si="14"/>
        <v>-1172</v>
      </c>
      <c r="N33" s="59">
        <f t="shared" si="27"/>
        <v>0.32</v>
      </c>
      <c r="O33" s="60">
        <f t="shared" si="32"/>
        <v>-19150</v>
      </c>
      <c r="P33" s="60">
        <f t="shared" si="33"/>
        <v>-15475</v>
      </c>
      <c r="Q33" s="60">
        <f t="shared" si="34"/>
        <v>3550</v>
      </c>
      <c r="R33" s="60">
        <f t="shared" si="35"/>
        <v>-5350</v>
      </c>
      <c r="S33" s="1"/>
      <c r="T33" s="1">
        <f>RStart30!$T$25</f>
        <v>0.04</v>
      </c>
      <c r="U33" s="70"/>
      <c r="V33" s="1">
        <f t="shared" si="28"/>
        <v>-102500</v>
      </c>
      <c r="W33" s="1">
        <f t="shared" si="29"/>
        <v>-60625.0000000002</v>
      </c>
      <c r="X33" s="1">
        <f t="shared" si="30"/>
        <v>25000.0000000001</v>
      </c>
      <c r="Y33" s="1">
        <f t="shared" si="31"/>
        <v>-16250.0000000001</v>
      </c>
      <c r="AA33">
        <f t="shared" si="15"/>
        <v>4999.99999999964</v>
      </c>
      <c r="AB33">
        <f t="shared" si="16"/>
        <v>-8750.00000000023</v>
      </c>
      <c r="AC33">
        <f t="shared" si="17"/>
        <v>-2499.99999999997</v>
      </c>
      <c r="AD33">
        <f t="shared" si="18"/>
        <v>-6875.00000000009</v>
      </c>
      <c r="AF33">
        <f t="shared" si="19"/>
        <v>624.999999999549</v>
      </c>
      <c r="AG33">
        <f t="shared" si="20"/>
        <v>1249.99999999969</v>
      </c>
      <c r="AH33">
        <f t="shared" si="21"/>
        <v>625.000000000011</v>
      </c>
      <c r="AI33">
        <f t="shared" si="22"/>
        <v>624.999999999909</v>
      </c>
      <c r="AK33">
        <f t="shared" si="23"/>
        <v>-7500.00000000063</v>
      </c>
      <c r="AL33">
        <f t="shared" si="24"/>
        <v>-2500.00000000049</v>
      </c>
      <c r="AM33">
        <f t="shared" si="25"/>
        <v>-3.27418092638254e-11</v>
      </c>
      <c r="AN33">
        <f t="shared" si="26"/>
        <v>-9.09494701772928e-11</v>
      </c>
    </row>
    <row r="34" spans="1:40">
      <c r="A34">
        <v>3.105</v>
      </c>
      <c r="B34">
        <v>-1.32484756097561</v>
      </c>
      <c r="C34">
        <v>-2.95609756097561</v>
      </c>
      <c r="D34" s="28">
        <f t="shared" si="36"/>
        <v>0.36</v>
      </c>
      <c r="E34" s="32">
        <v>4.4795995471475</v>
      </c>
      <c r="F34" s="32">
        <f>F101-RStart30!$F$79</f>
        <v>11.1884371211391</v>
      </c>
      <c r="G34" s="32">
        <f>G101-RStart30!$G$79</f>
        <v>-0.358283226066869</v>
      </c>
      <c r="H34" s="32">
        <v>1.82745314636567</v>
      </c>
      <c r="I34" s="58">
        <f t="shared" si="10"/>
        <v>0.36</v>
      </c>
      <c r="J34" s="24">
        <f t="shared" si="11"/>
        <v>-3790</v>
      </c>
      <c r="K34" s="24">
        <f t="shared" si="12"/>
        <v>-19388</v>
      </c>
      <c r="L34" s="24">
        <f t="shared" si="13"/>
        <v>580</v>
      </c>
      <c r="M34" s="25">
        <f t="shared" si="14"/>
        <v>-1401</v>
      </c>
      <c r="N34" s="59">
        <f t="shared" si="27"/>
        <v>0.36</v>
      </c>
      <c r="O34" s="60">
        <f t="shared" si="32"/>
        <v>-23450</v>
      </c>
      <c r="P34" s="60">
        <f t="shared" si="33"/>
        <v>-17550</v>
      </c>
      <c r="Q34" s="60">
        <f t="shared" si="34"/>
        <v>4650</v>
      </c>
      <c r="R34" s="60">
        <f t="shared" si="35"/>
        <v>-5725</v>
      </c>
      <c r="S34" s="1"/>
      <c r="T34" s="1">
        <f>RStart30!$T$25</f>
        <v>0.04</v>
      </c>
      <c r="U34" s="70"/>
      <c r="V34" s="1">
        <f t="shared" si="28"/>
        <v>-107500</v>
      </c>
      <c r="W34" s="1">
        <f t="shared" si="29"/>
        <v>-51875</v>
      </c>
      <c r="X34" s="1">
        <f t="shared" si="30"/>
        <v>27500</v>
      </c>
      <c r="Y34" s="1">
        <f t="shared" si="31"/>
        <v>-9375</v>
      </c>
      <c r="AA34">
        <f t="shared" si="15"/>
        <v>4375.00000000009</v>
      </c>
      <c r="AB34">
        <f t="shared" si="16"/>
        <v>-9999.99999999991</v>
      </c>
      <c r="AC34">
        <f t="shared" si="17"/>
        <v>-3124.99999999998</v>
      </c>
      <c r="AD34">
        <f t="shared" si="18"/>
        <v>-7500</v>
      </c>
      <c r="AF34">
        <f t="shared" si="19"/>
        <v>8125.00000000017</v>
      </c>
      <c r="AG34">
        <f t="shared" si="20"/>
        <v>3750.00000000017</v>
      </c>
      <c r="AH34">
        <f t="shared" si="21"/>
        <v>625.000000000044</v>
      </c>
      <c r="AI34">
        <f t="shared" si="22"/>
        <v>625</v>
      </c>
      <c r="AK34">
        <f t="shared" si="23"/>
        <v>5625.00000000026</v>
      </c>
      <c r="AL34">
        <f t="shared" si="24"/>
        <v>2500.00000000026</v>
      </c>
      <c r="AM34">
        <f t="shared" si="25"/>
        <v>4375.00000000007</v>
      </c>
      <c r="AN34">
        <f t="shared" si="26"/>
        <v>-1875</v>
      </c>
    </row>
    <row r="35" spans="1:40">
      <c r="A35">
        <v>3.12</v>
      </c>
      <c r="B35">
        <v>-1.29192073170732</v>
      </c>
      <c r="C35">
        <v>-2.95060975609756</v>
      </c>
      <c r="D35" s="28">
        <f t="shared" si="36"/>
        <v>0.4</v>
      </c>
      <c r="E35" s="32">
        <v>5.58450861352487</v>
      </c>
      <c r="F35" s="32">
        <f>F102-RStart30!$F$79</f>
        <v>11.6099134671093</v>
      </c>
      <c r="G35" s="32">
        <f>G102-RStart30!$G$79</f>
        <v>-0.50392604048023</v>
      </c>
      <c r="H35" s="32">
        <v>2.10703853094042</v>
      </c>
      <c r="I35" s="58">
        <f t="shared" si="10"/>
        <v>0.4</v>
      </c>
      <c r="J35" s="24">
        <f t="shared" si="11"/>
        <v>-4907</v>
      </c>
      <c r="K35" s="24">
        <f t="shared" si="12"/>
        <v>-20157</v>
      </c>
      <c r="L35" s="24">
        <f t="shared" si="13"/>
        <v>815</v>
      </c>
      <c r="M35" s="25">
        <f t="shared" si="14"/>
        <v>-1633</v>
      </c>
      <c r="N35" s="59">
        <f t="shared" ref="N25:N56" si="37">I35</f>
        <v>0.4</v>
      </c>
      <c r="O35" s="60">
        <f t="shared" si="32"/>
        <v>-27925</v>
      </c>
      <c r="P35" s="60">
        <f t="shared" si="33"/>
        <v>-19225</v>
      </c>
      <c r="Q35" s="60">
        <f t="shared" si="34"/>
        <v>5875</v>
      </c>
      <c r="R35" s="60">
        <f t="shared" si="35"/>
        <v>-5800</v>
      </c>
      <c r="S35" s="1"/>
      <c r="T35" s="1">
        <f>RStart30!$T$25</f>
        <v>0.04</v>
      </c>
      <c r="U35" s="70"/>
      <c r="V35" s="1">
        <f t="shared" si="28"/>
        <v>-111875</v>
      </c>
      <c r="W35" s="1">
        <f t="shared" si="29"/>
        <v>-41875.0000000001</v>
      </c>
      <c r="X35" s="1">
        <f t="shared" si="30"/>
        <v>30625</v>
      </c>
      <c r="Y35" s="1">
        <f t="shared" si="31"/>
        <v>-1875</v>
      </c>
      <c r="AA35">
        <f t="shared" si="15"/>
        <v>-3750.00000000009</v>
      </c>
      <c r="AB35">
        <f t="shared" si="16"/>
        <v>-13750.0000000001</v>
      </c>
      <c r="AC35">
        <f t="shared" si="17"/>
        <v>-3750.00000000002</v>
      </c>
      <c r="AD35">
        <f t="shared" si="18"/>
        <v>-8125</v>
      </c>
      <c r="AF35">
        <f t="shared" si="19"/>
        <v>2499.99999999991</v>
      </c>
      <c r="AG35">
        <f t="shared" si="20"/>
        <v>1249.99999999991</v>
      </c>
      <c r="AH35">
        <f t="shared" si="21"/>
        <v>-3750.00000000002</v>
      </c>
      <c r="AI35">
        <f t="shared" si="22"/>
        <v>2500</v>
      </c>
      <c r="AK35">
        <f t="shared" si="23"/>
        <v>-5624.99999999991</v>
      </c>
      <c r="AL35">
        <f t="shared" si="24"/>
        <v>624.999999999913</v>
      </c>
      <c r="AM35">
        <f t="shared" si="25"/>
        <v>-4375.00000000007</v>
      </c>
      <c r="AN35">
        <f t="shared" si="26"/>
        <v>4999.99999999998</v>
      </c>
    </row>
    <row r="36" spans="1:40">
      <c r="A36">
        <v>3.135</v>
      </c>
      <c r="B36">
        <v>-1.25807926829268</v>
      </c>
      <c r="C36">
        <v>-2.94192073170732</v>
      </c>
      <c r="D36" s="28">
        <f t="shared" si="36"/>
        <v>0.44</v>
      </c>
      <c r="E36" s="32">
        <v>6.78461706535988</v>
      </c>
      <c r="F36" s="32">
        <f>F103-RStart30!$F$79</f>
        <v>12.0548495289445</v>
      </c>
      <c r="G36" s="32">
        <f>G103-RStart30!$G$79</f>
        <v>-0.683057485864039</v>
      </c>
      <c r="H36" s="32">
        <v>2.36841035856715</v>
      </c>
      <c r="I36" s="58">
        <f t="shared" si="10"/>
        <v>0.44</v>
      </c>
      <c r="J36" s="24">
        <f t="shared" si="11"/>
        <v>-6197</v>
      </c>
      <c r="K36" s="24">
        <f t="shared" si="12"/>
        <v>-20971</v>
      </c>
      <c r="L36" s="24">
        <f t="shared" si="13"/>
        <v>1105</v>
      </c>
      <c r="M36" s="25">
        <f t="shared" si="14"/>
        <v>-1855</v>
      </c>
      <c r="N36" s="59">
        <f t="shared" si="37"/>
        <v>0.44</v>
      </c>
      <c r="O36" s="60">
        <f t="shared" si="32"/>
        <v>-32250</v>
      </c>
      <c r="P36" s="60">
        <f t="shared" si="33"/>
        <v>-20350</v>
      </c>
      <c r="Q36" s="60">
        <f t="shared" si="34"/>
        <v>7250</v>
      </c>
      <c r="R36" s="60">
        <f t="shared" si="35"/>
        <v>-5550</v>
      </c>
      <c r="S36" s="1"/>
      <c r="T36" s="1">
        <f>RStart30!$T$25</f>
        <v>0.04</v>
      </c>
      <c r="U36" s="70"/>
      <c r="V36" s="1">
        <f t="shared" si="28"/>
        <v>-108125</v>
      </c>
      <c r="W36" s="1">
        <f t="shared" si="29"/>
        <v>-28125</v>
      </c>
      <c r="X36" s="1">
        <f t="shared" si="30"/>
        <v>34375</v>
      </c>
      <c r="Y36" s="1">
        <f t="shared" si="31"/>
        <v>6250</v>
      </c>
      <c r="AA36">
        <f t="shared" si="15"/>
        <v>-6250</v>
      </c>
      <c r="AB36">
        <f t="shared" si="16"/>
        <v>-15000</v>
      </c>
      <c r="AC36">
        <f t="shared" si="17"/>
        <v>0</v>
      </c>
      <c r="AD36">
        <f t="shared" si="18"/>
        <v>-10625</v>
      </c>
      <c r="AF36">
        <f t="shared" si="19"/>
        <v>8124.99999999983</v>
      </c>
      <c r="AG36">
        <f t="shared" si="20"/>
        <v>625</v>
      </c>
      <c r="AH36">
        <f t="shared" si="21"/>
        <v>625.000000000044</v>
      </c>
      <c r="AI36">
        <f t="shared" si="22"/>
        <v>-2499.99999999998</v>
      </c>
      <c r="AK36">
        <f t="shared" si="23"/>
        <v>3124.99999999802</v>
      </c>
      <c r="AL36">
        <f t="shared" si="24"/>
        <v>624.999999999272</v>
      </c>
      <c r="AM36">
        <f t="shared" si="25"/>
        <v>1875.00000000054</v>
      </c>
      <c r="AN36">
        <f t="shared" si="26"/>
        <v>-3125.00000000004</v>
      </c>
    </row>
    <row r="37" spans="1:40">
      <c r="A37">
        <v>3.15</v>
      </c>
      <c r="B37">
        <v>-1.22378048780488</v>
      </c>
      <c r="C37">
        <v>-2.93231707317073</v>
      </c>
      <c r="D37" s="28">
        <f t="shared" si="36"/>
        <v>0.48</v>
      </c>
      <c r="E37" s="32">
        <v>8.05507155125521</v>
      </c>
      <c r="F37" s="32">
        <f>F104-RStart30!$F$79</f>
        <v>12.5101897375137</v>
      </c>
      <c r="G37" s="32">
        <f>G104-RStart30!$G$79</f>
        <v>-0.89729452501678</v>
      </c>
      <c r="H37" s="32">
        <v>2.59539499067601</v>
      </c>
      <c r="I37" s="58">
        <f t="shared" si="10"/>
        <v>0.48</v>
      </c>
      <c r="J37" s="24">
        <f t="shared" si="11"/>
        <v>-7650</v>
      </c>
      <c r="K37" s="24">
        <f t="shared" si="12"/>
        <v>-21806</v>
      </c>
      <c r="L37" s="24">
        <f t="shared" si="13"/>
        <v>1450</v>
      </c>
      <c r="M37" s="25">
        <f t="shared" si="14"/>
        <v>-2050</v>
      </c>
      <c r="N37" s="59">
        <f t="shared" si="37"/>
        <v>0.48</v>
      </c>
      <c r="O37" s="60">
        <f t="shared" si="32"/>
        <v>-36325</v>
      </c>
      <c r="P37" s="60">
        <f t="shared" si="33"/>
        <v>-20875</v>
      </c>
      <c r="Q37" s="60">
        <f t="shared" si="34"/>
        <v>8625</v>
      </c>
      <c r="R37" s="60">
        <f t="shared" si="35"/>
        <v>-4875</v>
      </c>
      <c r="S37" s="1"/>
      <c r="T37" s="1">
        <f>RStart30!$T$25</f>
        <v>0.04</v>
      </c>
      <c r="U37" s="70"/>
      <c r="V37" s="1">
        <f t="shared" si="28"/>
        <v>-101875</v>
      </c>
      <c r="W37" s="1">
        <f t="shared" si="29"/>
        <v>-13125</v>
      </c>
      <c r="X37" s="1">
        <f t="shared" si="30"/>
        <v>34375</v>
      </c>
      <c r="Y37" s="1">
        <f t="shared" si="31"/>
        <v>16875</v>
      </c>
      <c r="AA37">
        <f t="shared" si="15"/>
        <v>-14374.9999999998</v>
      </c>
      <c r="AB37">
        <f t="shared" si="16"/>
        <v>-15625</v>
      </c>
      <c r="AC37">
        <f t="shared" si="17"/>
        <v>-625.000000000044</v>
      </c>
      <c r="AD37">
        <f t="shared" si="18"/>
        <v>-8125.00000000002</v>
      </c>
      <c r="AF37">
        <f t="shared" si="19"/>
        <v>5000.0000000018</v>
      </c>
      <c r="AG37">
        <f t="shared" si="20"/>
        <v>7.27595761418343e-10</v>
      </c>
      <c r="AH37">
        <f t="shared" si="21"/>
        <v>-1250.00000000049</v>
      </c>
      <c r="AI37">
        <f t="shared" si="22"/>
        <v>625.000000000058</v>
      </c>
      <c r="AK37">
        <f t="shared" si="23"/>
        <v>-624.999999995111</v>
      </c>
      <c r="AL37">
        <f t="shared" si="24"/>
        <v>-2499.99999999782</v>
      </c>
      <c r="AM37">
        <f t="shared" si="25"/>
        <v>1249.99999999865</v>
      </c>
      <c r="AN37">
        <f t="shared" si="26"/>
        <v>1875.00000000028</v>
      </c>
    </row>
    <row r="38" spans="1:40">
      <c r="A38">
        <v>3.165</v>
      </c>
      <c r="B38">
        <v>-1.16981707317073</v>
      </c>
      <c r="C38">
        <v>-2.92865853658537</v>
      </c>
      <c r="D38" s="28">
        <f t="shared" si="36"/>
        <v>0.52</v>
      </c>
      <c r="E38" s="32">
        <v>9.36850630286303</v>
      </c>
      <c r="F38" s="32">
        <f>F105-RStart30!$F$79</f>
        <v>12.962067688183</v>
      </c>
      <c r="G38" s="32">
        <f>G105-RStart30!$G$79</f>
        <v>-1.14717549797192</v>
      </c>
      <c r="H38" s="32">
        <v>2.77269303943067</v>
      </c>
      <c r="I38" s="58">
        <f t="shared" si="10"/>
        <v>0.52</v>
      </c>
      <c r="J38" s="24">
        <f t="shared" si="11"/>
        <v>-9243</v>
      </c>
      <c r="K38" s="24">
        <f t="shared" si="12"/>
        <v>-22637</v>
      </c>
      <c r="L38" s="24">
        <f t="shared" si="13"/>
        <v>1851</v>
      </c>
      <c r="M38" s="25">
        <f t="shared" si="14"/>
        <v>-2205</v>
      </c>
      <c r="N38" s="59">
        <f t="shared" si="37"/>
        <v>0.52</v>
      </c>
      <c r="O38" s="60">
        <f t="shared" si="32"/>
        <v>-39825</v>
      </c>
      <c r="P38" s="60">
        <f t="shared" si="33"/>
        <v>-20775</v>
      </c>
      <c r="Q38" s="60">
        <f t="shared" si="34"/>
        <v>10025</v>
      </c>
      <c r="R38" s="60">
        <f t="shared" si="35"/>
        <v>-3875</v>
      </c>
      <c r="S38" s="1"/>
      <c r="T38" s="1">
        <f>RStart30!$T$25</f>
        <v>0.04</v>
      </c>
      <c r="U38" s="70"/>
      <c r="V38" s="1">
        <f t="shared" si="28"/>
        <v>-87500.0000000002</v>
      </c>
      <c r="W38" s="1">
        <f t="shared" si="29"/>
        <v>2500</v>
      </c>
      <c r="X38" s="1">
        <f t="shared" si="30"/>
        <v>35000</v>
      </c>
      <c r="Y38" s="1">
        <f t="shared" si="31"/>
        <v>25000</v>
      </c>
      <c r="AA38">
        <f t="shared" si="15"/>
        <v>-19375.0000000016</v>
      </c>
      <c r="AB38">
        <f t="shared" si="16"/>
        <v>-15625.0000000007</v>
      </c>
      <c r="AC38">
        <f t="shared" si="17"/>
        <v>625.000000000451</v>
      </c>
      <c r="AD38">
        <f t="shared" si="18"/>
        <v>-8750.00000000008</v>
      </c>
      <c r="AF38">
        <f t="shared" si="19"/>
        <v>5624.99999999691</v>
      </c>
      <c r="AG38">
        <f t="shared" si="20"/>
        <v>2499.99999999854</v>
      </c>
      <c r="AH38">
        <f t="shared" si="21"/>
        <v>-2499.99999999914</v>
      </c>
      <c r="AI38">
        <f t="shared" si="22"/>
        <v>-1250.00000000022</v>
      </c>
      <c r="AK38">
        <f t="shared" si="23"/>
        <v>-4.54019755125046e-9</v>
      </c>
      <c r="AL38">
        <f t="shared" si="24"/>
        <v>6874.99999999791</v>
      </c>
      <c r="AM38">
        <f t="shared" si="25"/>
        <v>-1874.99999999869</v>
      </c>
      <c r="AN38">
        <f t="shared" si="26"/>
        <v>2499.99999999965</v>
      </c>
    </row>
    <row r="39" spans="1:40">
      <c r="A39">
        <v>3.18</v>
      </c>
      <c r="B39">
        <v>-1.10487804878049</v>
      </c>
      <c r="C39">
        <v>-2.93094512195122</v>
      </c>
      <c r="D39" s="28">
        <f t="shared" si="36"/>
        <v>0.56</v>
      </c>
      <c r="E39" s="32">
        <v>10.6959823178529</v>
      </c>
      <c r="F39" s="32">
        <f>F106-RStart30!$F$79</f>
        <v>13.3963058914012</v>
      </c>
      <c r="G39" s="32">
        <f>G106-RStart30!$G$79</f>
        <v>-1.4319688004436</v>
      </c>
      <c r="H39" s="32">
        <v>2.88675361846182</v>
      </c>
      <c r="I39" s="58">
        <f t="shared" si="10"/>
        <v>0.56</v>
      </c>
      <c r="J39" s="24">
        <f t="shared" si="11"/>
        <v>-10945</v>
      </c>
      <c r="K39" s="24">
        <f t="shared" si="12"/>
        <v>-23439</v>
      </c>
      <c r="L39" s="24">
        <f t="shared" si="13"/>
        <v>2307</v>
      </c>
      <c r="M39" s="25">
        <f t="shared" si="14"/>
        <v>-2306</v>
      </c>
      <c r="N39" s="59">
        <f t="shared" si="37"/>
        <v>0.56</v>
      </c>
      <c r="O39" s="60">
        <f t="shared" si="32"/>
        <v>-42550</v>
      </c>
      <c r="P39" s="60">
        <f t="shared" si="33"/>
        <v>-20050</v>
      </c>
      <c r="Q39" s="60">
        <f t="shared" si="34"/>
        <v>11400</v>
      </c>
      <c r="R39" s="60">
        <f t="shared" si="35"/>
        <v>-2525</v>
      </c>
      <c r="S39" s="1"/>
      <c r="T39" s="1">
        <f>RStart30!$T$25</f>
        <v>0.04</v>
      </c>
      <c r="U39" s="70"/>
      <c r="V39" s="1">
        <f t="shared" si="28"/>
        <v>-68124.9999999985</v>
      </c>
      <c r="W39" s="1">
        <f t="shared" si="29"/>
        <v>18125.0000000007</v>
      </c>
      <c r="X39" s="1">
        <f t="shared" si="30"/>
        <v>34374.9999999996</v>
      </c>
      <c r="Y39" s="1">
        <f t="shared" si="31"/>
        <v>33750.0000000001</v>
      </c>
      <c r="AA39">
        <f t="shared" si="15"/>
        <v>-24999.9999999985</v>
      </c>
      <c r="AB39">
        <f t="shared" si="16"/>
        <v>-18124.9999999993</v>
      </c>
      <c r="AC39">
        <f t="shared" si="17"/>
        <v>3124.99999999959</v>
      </c>
      <c r="AD39">
        <f t="shared" si="18"/>
        <v>-7499.99999999986</v>
      </c>
      <c r="AF39">
        <f t="shared" si="19"/>
        <v>5625.00000000146</v>
      </c>
      <c r="AG39">
        <f t="shared" si="20"/>
        <v>-4374.99999999937</v>
      </c>
      <c r="AH39">
        <f t="shared" si="21"/>
        <v>-625.000000000455</v>
      </c>
      <c r="AI39">
        <f t="shared" si="22"/>
        <v>-3749.99999999987</v>
      </c>
      <c r="AK39">
        <f t="shared" si="23"/>
        <v>3125.00000000146</v>
      </c>
      <c r="AL39">
        <f t="shared" si="24"/>
        <v>-6874.99999999951</v>
      </c>
      <c r="AM39">
        <f t="shared" si="25"/>
        <v>2499.99999999945</v>
      </c>
      <c r="AN39">
        <f t="shared" si="26"/>
        <v>-1249.99999999988</v>
      </c>
    </row>
    <row r="40" spans="1:40">
      <c r="A40">
        <v>3.195</v>
      </c>
      <c r="B40">
        <v>-1.02576219512195</v>
      </c>
      <c r="C40">
        <v>-2.94146341463415</v>
      </c>
      <c r="D40" s="28">
        <f t="shared" si="36"/>
        <v>0.6</v>
      </c>
      <c r="E40" s="32">
        <v>12.0079265428798</v>
      </c>
      <c r="F40" s="32">
        <f>F107-RStart30!$F$79</f>
        <v>13.798915523286</v>
      </c>
      <c r="G40" s="32">
        <f>G107-RStart30!$G$79</f>
        <v>-1.74948156227231</v>
      </c>
      <c r="H40" s="32">
        <v>2.92664859360064</v>
      </c>
      <c r="I40" s="58">
        <f t="shared" si="10"/>
        <v>0.6</v>
      </c>
      <c r="J40" s="24">
        <f t="shared" si="11"/>
        <v>-12716</v>
      </c>
      <c r="K40" s="24">
        <f t="shared" si="12"/>
        <v>-24183</v>
      </c>
      <c r="L40" s="24">
        <f t="shared" si="13"/>
        <v>2813</v>
      </c>
      <c r="M40" s="25">
        <f t="shared" si="14"/>
        <v>-2341</v>
      </c>
      <c r="N40" s="59">
        <f t="shared" si="37"/>
        <v>0.6</v>
      </c>
      <c r="O40" s="60">
        <f t="shared" si="32"/>
        <v>-44275</v>
      </c>
      <c r="P40" s="60">
        <f t="shared" si="33"/>
        <v>-18600</v>
      </c>
      <c r="Q40" s="60">
        <f t="shared" si="34"/>
        <v>12650</v>
      </c>
      <c r="R40" s="60">
        <f t="shared" si="35"/>
        <v>-874.999999999999</v>
      </c>
      <c r="S40" s="1"/>
      <c r="T40" s="1">
        <f>RStart30!$T$25</f>
        <v>0.04</v>
      </c>
      <c r="U40" s="70"/>
      <c r="V40" s="1">
        <f t="shared" si="28"/>
        <v>-43125</v>
      </c>
      <c r="W40" s="1">
        <f t="shared" si="29"/>
        <v>36250</v>
      </c>
      <c r="X40" s="1">
        <f t="shared" si="30"/>
        <v>31250</v>
      </c>
      <c r="Y40" s="1">
        <f t="shared" si="31"/>
        <v>41250</v>
      </c>
      <c r="AA40">
        <f t="shared" si="15"/>
        <v>-30625</v>
      </c>
      <c r="AB40">
        <f t="shared" si="16"/>
        <v>-13749.9999999999</v>
      </c>
      <c r="AC40">
        <f t="shared" si="17"/>
        <v>3750.00000000005</v>
      </c>
      <c r="AD40">
        <f t="shared" si="18"/>
        <v>-3749.99999999999</v>
      </c>
      <c r="AF40">
        <f t="shared" si="19"/>
        <v>2500</v>
      </c>
      <c r="AG40">
        <f t="shared" si="20"/>
        <v>2500.00000000015</v>
      </c>
      <c r="AH40">
        <f t="shared" si="21"/>
        <v>-3124.99999999991</v>
      </c>
      <c r="AI40">
        <f t="shared" si="22"/>
        <v>-2499.99999999999</v>
      </c>
      <c r="AK40">
        <f t="shared" si="23"/>
        <v>2500</v>
      </c>
      <c r="AL40">
        <f t="shared" si="24"/>
        <v>7500.00000000024</v>
      </c>
      <c r="AM40">
        <f t="shared" si="25"/>
        <v>-2499.99999999986</v>
      </c>
      <c r="AN40">
        <f t="shared" si="26"/>
        <v>625.000000000022</v>
      </c>
    </row>
    <row r="41" spans="1:40">
      <c r="A41">
        <v>3.21</v>
      </c>
      <c r="B41">
        <v>-0.92469512195122</v>
      </c>
      <c r="C41">
        <v>-2.96524390243902</v>
      </c>
      <c r="D41" s="28">
        <f t="shared" si="36"/>
        <v>0.64</v>
      </c>
      <c r="E41" s="32">
        <v>13.2750710565521</v>
      </c>
      <c r="F41" s="32">
        <f>F108-RStart30!$F$79</f>
        <v>14.1565961762089</v>
      </c>
      <c r="G41" s="32">
        <f>G108-RStart30!$G$79</f>
        <v>-2.09586832587054</v>
      </c>
      <c r="H41" s="32">
        <v>2.88494683361235</v>
      </c>
      <c r="I41" s="58">
        <f t="shared" si="10"/>
        <v>0.64</v>
      </c>
      <c r="J41" s="24">
        <f t="shared" si="11"/>
        <v>-14507</v>
      </c>
      <c r="K41" s="24">
        <f t="shared" si="12"/>
        <v>-24847</v>
      </c>
      <c r="L41" s="24">
        <f t="shared" si="13"/>
        <v>3363</v>
      </c>
      <c r="M41" s="25">
        <f t="shared" si="14"/>
        <v>-2304</v>
      </c>
      <c r="N41" s="59">
        <f t="shared" si="37"/>
        <v>0.64</v>
      </c>
      <c r="O41" s="60">
        <f t="shared" si="32"/>
        <v>-44775</v>
      </c>
      <c r="P41" s="60">
        <f t="shared" si="33"/>
        <v>-16600</v>
      </c>
      <c r="Q41" s="60">
        <f t="shared" si="34"/>
        <v>13750</v>
      </c>
      <c r="R41" s="60">
        <f t="shared" si="35"/>
        <v>924.999999999999</v>
      </c>
      <c r="S41" s="1"/>
      <c r="T41" s="1">
        <f>RStart30!$T$25</f>
        <v>0.04</v>
      </c>
      <c r="U41" s="70"/>
      <c r="V41" s="1">
        <f t="shared" si="28"/>
        <v>-12500</v>
      </c>
      <c r="W41" s="1">
        <f t="shared" si="29"/>
        <v>49999.9999999999</v>
      </c>
      <c r="X41" s="1">
        <f t="shared" si="30"/>
        <v>27500</v>
      </c>
      <c r="Y41" s="1">
        <f t="shared" si="31"/>
        <v>45000</v>
      </c>
      <c r="AA41">
        <f t="shared" si="15"/>
        <v>-33125</v>
      </c>
      <c r="AB41">
        <f t="shared" si="16"/>
        <v>-16250.0000000001</v>
      </c>
      <c r="AC41">
        <f t="shared" si="17"/>
        <v>6874.99999999995</v>
      </c>
      <c r="AD41">
        <f t="shared" si="18"/>
        <v>-1250.00000000001</v>
      </c>
      <c r="AF41">
        <f t="shared" si="19"/>
        <v>0</v>
      </c>
      <c r="AG41">
        <f t="shared" si="20"/>
        <v>-5000.00000000009</v>
      </c>
      <c r="AH41">
        <f t="shared" si="21"/>
        <v>-625.000000000047</v>
      </c>
      <c r="AI41">
        <f t="shared" si="22"/>
        <v>-3125.00000000001</v>
      </c>
      <c r="AK41">
        <f t="shared" si="23"/>
        <v>0</v>
      </c>
      <c r="AL41">
        <f t="shared" si="24"/>
        <v>-4375.00000000015</v>
      </c>
      <c r="AM41">
        <f t="shared" si="25"/>
        <v>1874.99999999995</v>
      </c>
      <c r="AN41">
        <f t="shared" si="26"/>
        <v>1250</v>
      </c>
    </row>
    <row r="42" spans="1:40">
      <c r="A42">
        <v>3.225</v>
      </c>
      <c r="B42">
        <v>-0.79344512195122</v>
      </c>
      <c r="C42">
        <v>-3.00594512195122</v>
      </c>
      <c r="D42" s="28">
        <f t="shared" si="36"/>
        <v>0.68</v>
      </c>
      <c r="E42" s="32">
        <v>14.4693922523992</v>
      </c>
      <c r="F42" s="32">
        <f>F109-RStart30!$F$79</f>
        <v>14.4572356093817</v>
      </c>
      <c r="G42" s="32">
        <f>G109-RStart30!$G$79</f>
        <v>-2.46543972466849</v>
      </c>
      <c r="H42" s="32">
        <v>2.75858846092967</v>
      </c>
      <c r="I42" s="58">
        <f t="shared" si="10"/>
        <v>0.68</v>
      </c>
      <c r="J42" s="24">
        <f t="shared" si="11"/>
        <v>-16265</v>
      </c>
      <c r="K42" s="24">
        <f t="shared" si="12"/>
        <v>-25405</v>
      </c>
      <c r="L42" s="24">
        <f t="shared" si="13"/>
        <v>3946</v>
      </c>
      <c r="M42" s="25">
        <f t="shared" si="14"/>
        <v>-2193</v>
      </c>
      <c r="N42" s="59">
        <f t="shared" si="37"/>
        <v>0.68</v>
      </c>
      <c r="O42" s="60">
        <f t="shared" si="32"/>
        <v>-43950</v>
      </c>
      <c r="P42" s="60">
        <f t="shared" si="33"/>
        <v>-13950</v>
      </c>
      <c r="Q42" s="60">
        <f t="shared" si="34"/>
        <v>14575</v>
      </c>
      <c r="R42" s="60">
        <f t="shared" si="35"/>
        <v>2775</v>
      </c>
      <c r="S42" s="1"/>
      <c r="T42" s="1">
        <f>RStart30!$T$25</f>
        <v>0.04</v>
      </c>
      <c r="U42" s="70"/>
      <c r="V42" s="1">
        <f t="shared" si="28"/>
        <v>20625</v>
      </c>
      <c r="W42" s="1">
        <f t="shared" si="29"/>
        <v>66250</v>
      </c>
      <c r="X42" s="1">
        <f t="shared" si="30"/>
        <v>20625</v>
      </c>
      <c r="Y42" s="1">
        <f t="shared" si="31"/>
        <v>46250</v>
      </c>
      <c r="AA42">
        <f t="shared" si="15"/>
        <v>-33125</v>
      </c>
      <c r="AB42">
        <f t="shared" si="16"/>
        <v>-11250</v>
      </c>
      <c r="AC42">
        <f t="shared" si="17"/>
        <v>7500</v>
      </c>
      <c r="AD42">
        <f t="shared" si="18"/>
        <v>1875</v>
      </c>
      <c r="AF42">
        <f t="shared" si="19"/>
        <v>0</v>
      </c>
      <c r="AG42">
        <f t="shared" si="20"/>
        <v>-624.999999999942</v>
      </c>
      <c r="AH42">
        <f t="shared" si="21"/>
        <v>-2500</v>
      </c>
      <c r="AI42">
        <f t="shared" si="22"/>
        <v>-4375.00000000001</v>
      </c>
      <c r="AK42">
        <f t="shared" si="23"/>
        <v>3125.00000000019</v>
      </c>
      <c r="AL42">
        <f t="shared" si="24"/>
        <v>3750.00000000009</v>
      </c>
      <c r="AM42">
        <f t="shared" si="25"/>
        <v>-625</v>
      </c>
      <c r="AN42">
        <f t="shared" si="26"/>
        <v>624.999999999964</v>
      </c>
    </row>
    <row r="43" spans="1:40">
      <c r="A43">
        <v>3.24</v>
      </c>
      <c r="B43">
        <v>-0.629725609756098</v>
      </c>
      <c r="C43">
        <v>-3.06585365853659</v>
      </c>
      <c r="D43" s="28">
        <f t="shared" si="36"/>
        <v>0.72</v>
      </c>
      <c r="E43" s="32">
        <v>15.56505002184</v>
      </c>
      <c r="F43" s="32">
        <f>F110-RStart30!$F$79</f>
        <v>14.6904094994415</v>
      </c>
      <c r="G43" s="32">
        <f>G110-RStart30!$G$79</f>
        <v>-2.85047116155973</v>
      </c>
      <c r="H43" s="32">
        <v>2.54975910238638</v>
      </c>
      <c r="I43" s="58">
        <f t="shared" si="10"/>
        <v>0.72</v>
      </c>
      <c r="J43" s="24">
        <f t="shared" si="11"/>
        <v>-17937</v>
      </c>
      <c r="K43" s="24">
        <f t="shared" si="12"/>
        <v>-25839</v>
      </c>
      <c r="L43" s="24">
        <f t="shared" si="13"/>
        <v>4550</v>
      </c>
      <c r="M43" s="25">
        <f t="shared" si="14"/>
        <v>-2011</v>
      </c>
      <c r="N43" s="59">
        <f t="shared" si="37"/>
        <v>0.72</v>
      </c>
      <c r="O43" s="60">
        <f t="shared" si="32"/>
        <v>-41800</v>
      </c>
      <c r="P43" s="60">
        <f t="shared" si="33"/>
        <v>-10850</v>
      </c>
      <c r="Q43" s="60">
        <f t="shared" si="34"/>
        <v>15100</v>
      </c>
      <c r="R43" s="60">
        <f t="shared" si="35"/>
        <v>4550</v>
      </c>
      <c r="S43" s="1"/>
      <c r="T43" s="1">
        <f>RStart30!$T$25</f>
        <v>0.04</v>
      </c>
      <c r="U43" s="70"/>
      <c r="V43" s="1">
        <f t="shared" si="28"/>
        <v>53750</v>
      </c>
      <c r="W43" s="1">
        <f t="shared" si="29"/>
        <v>77499.9999999999</v>
      </c>
      <c r="X43" s="1">
        <f t="shared" si="30"/>
        <v>13125</v>
      </c>
      <c r="Y43" s="1">
        <f t="shared" si="31"/>
        <v>44375</v>
      </c>
      <c r="AA43">
        <f t="shared" si="15"/>
        <v>-33125</v>
      </c>
      <c r="AB43">
        <f t="shared" si="16"/>
        <v>-10625</v>
      </c>
      <c r="AC43">
        <f t="shared" si="17"/>
        <v>10000</v>
      </c>
      <c r="AD43">
        <f t="shared" si="18"/>
        <v>6250.00000000001</v>
      </c>
      <c r="AF43">
        <f t="shared" si="19"/>
        <v>-3125.00000000019</v>
      </c>
      <c r="AG43">
        <f t="shared" si="20"/>
        <v>-4375.00000000003</v>
      </c>
      <c r="AH43">
        <f t="shared" si="21"/>
        <v>-1875</v>
      </c>
      <c r="AI43">
        <f t="shared" si="22"/>
        <v>-4999.99999999997</v>
      </c>
      <c r="AK43">
        <f t="shared" si="23"/>
        <v>2499.99999999952</v>
      </c>
      <c r="AL43">
        <f t="shared" si="24"/>
        <v>-625.000000000044</v>
      </c>
      <c r="AM43">
        <f t="shared" si="25"/>
        <v>1250</v>
      </c>
      <c r="AN43">
        <f t="shared" si="26"/>
        <v>-3749.99999999995</v>
      </c>
    </row>
    <row r="44" spans="1:40">
      <c r="A44">
        <v>3.255</v>
      </c>
      <c r="B44">
        <v>-0.423475609756098</v>
      </c>
      <c r="C44">
        <v>-3.15045731707317</v>
      </c>
      <c r="D44" s="28">
        <f t="shared" si="36"/>
        <v>0.76</v>
      </c>
      <c r="E44" s="32">
        <v>16.5393269371505</v>
      </c>
      <c r="F44" s="32">
        <f>F111-RStart30!$F$79</f>
        <v>14.8478811910367</v>
      </c>
      <c r="G44" s="32">
        <f>G111-RStart30!$G$79</f>
        <v>-3.2410114873469</v>
      </c>
      <c r="H44" s="32">
        <v>2.26676413995077</v>
      </c>
      <c r="I44" s="58">
        <f t="shared" si="10"/>
        <v>0.76</v>
      </c>
      <c r="J44" s="24">
        <f t="shared" si="11"/>
        <v>-19470</v>
      </c>
      <c r="K44" s="24">
        <f t="shared" si="12"/>
        <v>-26132</v>
      </c>
      <c r="L44" s="24">
        <f t="shared" si="13"/>
        <v>5159</v>
      </c>
      <c r="M44" s="25">
        <f t="shared" si="14"/>
        <v>-1768</v>
      </c>
      <c r="N44" s="59">
        <f t="shared" si="37"/>
        <v>0.76</v>
      </c>
      <c r="O44" s="60">
        <f t="shared" si="32"/>
        <v>-38325</v>
      </c>
      <c r="P44" s="60">
        <f t="shared" si="33"/>
        <v>-7324.99999999999</v>
      </c>
      <c r="Q44" s="60">
        <f t="shared" si="34"/>
        <v>15225</v>
      </c>
      <c r="R44" s="60">
        <f t="shared" si="35"/>
        <v>6074.99999999999</v>
      </c>
      <c r="S44" s="1"/>
      <c r="T44" s="1">
        <f>RStart30!$T$25</f>
        <v>0.04</v>
      </c>
      <c r="U44" s="70"/>
      <c r="V44" s="1">
        <f t="shared" si="28"/>
        <v>86875</v>
      </c>
      <c r="W44" s="1">
        <f t="shared" si="29"/>
        <v>88124.9999999999</v>
      </c>
      <c r="X44" s="1">
        <f t="shared" si="30"/>
        <v>3125</v>
      </c>
      <c r="Y44" s="1">
        <f t="shared" si="31"/>
        <v>38125</v>
      </c>
      <c r="AA44">
        <f t="shared" si="15"/>
        <v>-29999.9999999998</v>
      </c>
      <c r="AB44">
        <f t="shared" si="16"/>
        <v>-6249.99999999999</v>
      </c>
      <c r="AC44">
        <f t="shared" si="17"/>
        <v>11875</v>
      </c>
      <c r="AD44">
        <f t="shared" si="18"/>
        <v>11250</v>
      </c>
      <c r="AF44">
        <f t="shared" si="19"/>
        <v>-5624.99999999971</v>
      </c>
      <c r="AG44">
        <f t="shared" si="20"/>
        <v>-3749.99999999999</v>
      </c>
      <c r="AH44">
        <f t="shared" si="21"/>
        <v>-3125</v>
      </c>
      <c r="AI44">
        <f t="shared" si="22"/>
        <v>-1250.00000000002</v>
      </c>
      <c r="AK44">
        <f t="shared" si="23"/>
        <v>2500.00000000048</v>
      </c>
      <c r="AL44">
        <f t="shared" si="24"/>
        <v>-624.999999999985</v>
      </c>
      <c r="AM44">
        <f t="shared" si="25"/>
        <v>-2500.00000000004</v>
      </c>
      <c r="AN44">
        <f t="shared" si="26"/>
        <v>4999.99999999993</v>
      </c>
    </row>
    <row r="45" spans="1:40">
      <c r="A45">
        <v>3.27</v>
      </c>
      <c r="B45">
        <v>-0.165091463414635</v>
      </c>
      <c r="C45">
        <v>-3.26432926829268</v>
      </c>
      <c r="D45" s="28">
        <f t="shared" si="36"/>
        <v>0.8</v>
      </c>
      <c r="E45" s="32">
        <v>17.3735674344319</v>
      </c>
      <c r="F45" s="32">
        <f>F112-RStart30!$F$79</f>
        <v>14.9241014474126</v>
      </c>
      <c r="G45" s="32">
        <f>G112-RStart30!$G$79</f>
        <v>-3.62469167918732</v>
      </c>
      <c r="H45" s="32">
        <v>1.92490296145918</v>
      </c>
      <c r="I45" s="58">
        <f t="shared" si="10"/>
        <v>0.8</v>
      </c>
      <c r="J45" s="24">
        <f t="shared" si="11"/>
        <v>-20816</v>
      </c>
      <c r="K45" s="24">
        <f t="shared" si="12"/>
        <v>-26274</v>
      </c>
      <c r="L45" s="24">
        <f t="shared" si="13"/>
        <v>5754</v>
      </c>
      <c r="M45" s="25">
        <f t="shared" si="14"/>
        <v>-1482</v>
      </c>
      <c r="N45" s="59">
        <f t="shared" si="37"/>
        <v>0.8</v>
      </c>
      <c r="O45" s="60">
        <f t="shared" si="32"/>
        <v>-33650</v>
      </c>
      <c r="P45" s="60">
        <f t="shared" si="33"/>
        <v>-3550</v>
      </c>
      <c r="Q45" s="60">
        <f t="shared" si="34"/>
        <v>14875</v>
      </c>
      <c r="R45" s="60">
        <f t="shared" si="35"/>
        <v>7149.99999999999</v>
      </c>
      <c r="S45" s="1"/>
      <c r="T45" s="1">
        <f>RStart30!$T$25</f>
        <v>0.04</v>
      </c>
      <c r="U45" s="70"/>
      <c r="V45" s="1">
        <f t="shared" si="28"/>
        <v>116875</v>
      </c>
      <c r="W45" s="1">
        <f t="shared" si="29"/>
        <v>94374.9999999999</v>
      </c>
      <c r="X45" s="1">
        <f t="shared" si="30"/>
        <v>-8750</v>
      </c>
      <c r="Y45" s="1">
        <f t="shared" si="31"/>
        <v>26875</v>
      </c>
      <c r="AA45">
        <f t="shared" si="15"/>
        <v>-24375.0000000001</v>
      </c>
      <c r="AB45">
        <f t="shared" si="16"/>
        <v>-2500</v>
      </c>
      <c r="AC45">
        <f t="shared" si="17"/>
        <v>15000</v>
      </c>
      <c r="AD45">
        <f t="shared" si="18"/>
        <v>12500</v>
      </c>
      <c r="AF45">
        <f t="shared" si="19"/>
        <v>-8125.00000000019</v>
      </c>
      <c r="AG45">
        <f t="shared" si="20"/>
        <v>-3125</v>
      </c>
      <c r="AH45">
        <f t="shared" si="21"/>
        <v>-624.999999999956</v>
      </c>
      <c r="AI45">
        <f t="shared" si="22"/>
        <v>-6249.99999999995</v>
      </c>
      <c r="AK45">
        <f t="shared" si="23"/>
        <v>-3.05590219795704e-10</v>
      </c>
      <c r="AL45">
        <f t="shared" si="24"/>
        <v>3125</v>
      </c>
      <c r="AM45">
        <f t="shared" si="25"/>
        <v>3750.00000000009</v>
      </c>
      <c r="AN45">
        <f t="shared" si="26"/>
        <v>-6249.9999999999</v>
      </c>
    </row>
    <row r="46" spans="1:40">
      <c r="A46">
        <v>3.285</v>
      </c>
      <c r="B46">
        <v>0.14405487804878</v>
      </c>
      <c r="C46">
        <v>-3.40975609756098</v>
      </c>
      <c r="D46" s="28">
        <f t="shared" si="36"/>
        <v>0.84</v>
      </c>
      <c r="E46" s="32">
        <v>18.0541169965786</v>
      </c>
      <c r="F46" s="32">
        <f>F113-RStart30!$F$79</f>
        <v>14.9167082009973</v>
      </c>
      <c r="G46" s="32">
        <f>G113-RStart30!$G$79</f>
        <v>-3.98653351903877</v>
      </c>
      <c r="H46" s="32">
        <v>1.54734321134949</v>
      </c>
      <c r="I46" s="58">
        <f t="shared" si="10"/>
        <v>0.84</v>
      </c>
      <c r="J46" s="24">
        <f t="shared" si="11"/>
        <v>-21936</v>
      </c>
      <c r="K46" s="24">
        <f t="shared" si="12"/>
        <v>-26261</v>
      </c>
      <c r="L46" s="24">
        <f t="shared" si="13"/>
        <v>6311</v>
      </c>
      <c r="M46" s="25">
        <f t="shared" si="14"/>
        <v>-1173</v>
      </c>
      <c r="N46" s="59">
        <f t="shared" si="37"/>
        <v>0.84</v>
      </c>
      <c r="O46" s="60">
        <f t="shared" si="32"/>
        <v>-28000</v>
      </c>
      <c r="P46" s="60">
        <f t="shared" si="33"/>
        <v>325</v>
      </c>
      <c r="Q46" s="60">
        <f t="shared" si="34"/>
        <v>13925</v>
      </c>
      <c r="R46" s="60">
        <f t="shared" si="35"/>
        <v>7724.99999999999</v>
      </c>
      <c r="S46" s="1"/>
      <c r="T46" s="1">
        <f>RStart30!$T$25</f>
        <v>0.04</v>
      </c>
      <c r="U46" s="70"/>
      <c r="V46" s="1">
        <f t="shared" si="28"/>
        <v>141250</v>
      </c>
      <c r="W46" s="1">
        <f t="shared" si="29"/>
        <v>96874.9999999999</v>
      </c>
      <c r="X46" s="1">
        <f t="shared" si="30"/>
        <v>-23750</v>
      </c>
      <c r="Y46" s="1">
        <f t="shared" si="31"/>
        <v>14375</v>
      </c>
      <c r="AA46">
        <f t="shared" si="15"/>
        <v>-16249.9999999999</v>
      </c>
      <c r="AB46">
        <f t="shared" si="16"/>
        <v>625</v>
      </c>
      <c r="AC46">
        <f t="shared" si="17"/>
        <v>15625</v>
      </c>
      <c r="AD46">
        <f t="shared" si="18"/>
        <v>18750</v>
      </c>
      <c r="AF46">
        <f t="shared" si="19"/>
        <v>-8124.99999999988</v>
      </c>
      <c r="AG46">
        <f t="shared" si="20"/>
        <v>-6250</v>
      </c>
      <c r="AH46">
        <f t="shared" si="21"/>
        <v>-4375.00000000004</v>
      </c>
      <c r="AI46">
        <f t="shared" si="22"/>
        <v>-4.72937244921923e-11</v>
      </c>
      <c r="AK46">
        <f t="shared" si="23"/>
        <v>3125.00000000015</v>
      </c>
      <c r="AL46">
        <f t="shared" si="24"/>
        <v>-1250.00000000004</v>
      </c>
      <c r="AM46">
        <f t="shared" si="25"/>
        <v>-3125.00000000007</v>
      </c>
      <c r="AN46">
        <f t="shared" si="26"/>
        <v>4374.99999999995</v>
      </c>
    </row>
    <row r="47" spans="1:40">
      <c r="A47">
        <v>3.3</v>
      </c>
      <c r="B47">
        <v>0.519969512195121</v>
      </c>
      <c r="C47">
        <v>-3.59542682926829</v>
      </c>
      <c r="D47" s="28">
        <f t="shared" si="36"/>
        <v>0.88</v>
      </c>
      <c r="E47" s="32">
        <v>18.5732613362459</v>
      </c>
      <c r="F47" s="32">
        <f>F114-RStart30!$F$79</f>
        <v>14.827026303987</v>
      </c>
      <c r="G47" s="32">
        <f>G114-RStart30!$G$79</f>
        <v>-4.30875827210508</v>
      </c>
      <c r="H47" s="32">
        <v>1.16599504139464</v>
      </c>
      <c r="I47" s="58">
        <f t="shared" si="10"/>
        <v>0.88</v>
      </c>
      <c r="J47" s="24">
        <f t="shared" si="11"/>
        <v>-22804</v>
      </c>
      <c r="K47" s="24">
        <f t="shared" si="12"/>
        <v>-26094</v>
      </c>
      <c r="L47" s="24">
        <f t="shared" si="13"/>
        <v>6805</v>
      </c>
      <c r="M47" s="25">
        <f t="shared" si="14"/>
        <v>-871</v>
      </c>
      <c r="N47" s="59">
        <f t="shared" si="37"/>
        <v>0.88</v>
      </c>
      <c r="O47" s="60">
        <f t="shared" si="32"/>
        <v>-21700</v>
      </c>
      <c r="P47" s="60">
        <f t="shared" si="33"/>
        <v>4175</v>
      </c>
      <c r="Q47" s="60">
        <f t="shared" si="34"/>
        <v>12350</v>
      </c>
      <c r="R47" s="60">
        <f t="shared" si="35"/>
        <v>7549.99999999999</v>
      </c>
      <c r="S47" s="1"/>
      <c r="T47" s="1">
        <f>RStart30!$T$25</f>
        <v>0.04</v>
      </c>
      <c r="U47" s="70"/>
      <c r="V47" s="1">
        <f t="shared" si="28"/>
        <v>157500</v>
      </c>
      <c r="W47" s="1">
        <f t="shared" si="29"/>
        <v>96249.9999999999</v>
      </c>
      <c r="X47" s="1">
        <f t="shared" si="30"/>
        <v>-39375</v>
      </c>
      <c r="Y47" s="1">
        <f t="shared" si="31"/>
        <v>-4374.99999999998</v>
      </c>
      <c r="AA47">
        <f t="shared" si="15"/>
        <v>-8125.00000000003</v>
      </c>
      <c r="AB47">
        <f t="shared" si="16"/>
        <v>6875</v>
      </c>
      <c r="AC47">
        <f t="shared" si="17"/>
        <v>20000</v>
      </c>
      <c r="AD47">
        <f t="shared" si="18"/>
        <v>18750</v>
      </c>
      <c r="AF47">
        <f t="shared" si="19"/>
        <v>-11250</v>
      </c>
      <c r="AG47">
        <f t="shared" si="20"/>
        <v>-4999.99999999996</v>
      </c>
      <c r="AH47">
        <f t="shared" si="21"/>
        <v>-1249.99999999997</v>
      </c>
      <c r="AI47">
        <f t="shared" si="22"/>
        <v>-4375</v>
      </c>
      <c r="AK47">
        <f t="shared" si="23"/>
        <v>1.45519152283669e-10</v>
      </c>
      <c r="AL47">
        <f t="shared" si="24"/>
        <v>1874.99999999918</v>
      </c>
      <c r="AM47">
        <f t="shared" si="25"/>
        <v>3124.99999999985</v>
      </c>
      <c r="AN47">
        <f t="shared" si="26"/>
        <v>-1250.00000000018</v>
      </c>
    </row>
    <row r="48" spans="1:40">
      <c r="A48">
        <v>3.31500000000001</v>
      </c>
      <c r="B48">
        <v>0.974085365853658</v>
      </c>
      <c r="C48">
        <v>-3.82362804878049</v>
      </c>
      <c r="D48" s="28">
        <f t="shared" si="36"/>
        <v>0.92</v>
      </c>
      <c r="E48" s="32">
        <v>18.9301655788182</v>
      </c>
      <c r="F48" s="32">
        <f>F115-RStart30!$F$79</f>
        <v>14.660567278932</v>
      </c>
      <c r="G48" s="32">
        <f>G115-RStart30!$G$79</f>
        <v>-4.57059536528185</v>
      </c>
      <c r="H48" s="32">
        <v>0.822385361436079</v>
      </c>
      <c r="I48" s="58">
        <f t="shared" si="10"/>
        <v>0.92</v>
      </c>
      <c r="J48" s="24">
        <f t="shared" si="11"/>
        <v>-23407</v>
      </c>
      <c r="K48" s="24">
        <f t="shared" si="12"/>
        <v>-25784</v>
      </c>
      <c r="L48" s="24">
        <f t="shared" si="13"/>
        <v>7204</v>
      </c>
      <c r="M48" s="25">
        <f t="shared" si="14"/>
        <v>-606</v>
      </c>
      <c r="N48" s="59">
        <f t="shared" si="37"/>
        <v>0.92</v>
      </c>
      <c r="O48" s="60">
        <f t="shared" si="32"/>
        <v>-15075</v>
      </c>
      <c r="P48" s="60">
        <f t="shared" si="33"/>
        <v>7749.99999999999</v>
      </c>
      <c r="Q48" s="60">
        <f t="shared" si="34"/>
        <v>9974.99999999999</v>
      </c>
      <c r="R48" s="60">
        <f t="shared" si="35"/>
        <v>6624.99999999999</v>
      </c>
      <c r="S48" s="1"/>
      <c r="T48" s="1">
        <f>RStart30!$T$25</f>
        <v>0.04</v>
      </c>
      <c r="U48" s="70"/>
      <c r="V48" s="1">
        <f t="shared" si="28"/>
        <v>165625</v>
      </c>
      <c r="W48" s="1">
        <f t="shared" si="29"/>
        <v>89374.9999999999</v>
      </c>
      <c r="X48" s="1">
        <f t="shared" si="30"/>
        <v>-59375</v>
      </c>
      <c r="Y48" s="1">
        <f t="shared" si="31"/>
        <v>-23125</v>
      </c>
      <c r="AA48">
        <f t="shared" si="15"/>
        <v>3125</v>
      </c>
      <c r="AB48">
        <f t="shared" si="16"/>
        <v>11875</v>
      </c>
      <c r="AC48">
        <f t="shared" si="17"/>
        <v>21250</v>
      </c>
      <c r="AD48">
        <f t="shared" si="18"/>
        <v>23125</v>
      </c>
      <c r="AF48">
        <f t="shared" si="19"/>
        <v>-11250.0000000002</v>
      </c>
      <c r="AG48">
        <f t="shared" si="20"/>
        <v>-6874.99999999913</v>
      </c>
      <c r="AH48">
        <f t="shared" si="21"/>
        <v>-4374.99999999983</v>
      </c>
      <c r="AI48">
        <f t="shared" si="22"/>
        <v>-3124.99999999982</v>
      </c>
      <c r="AK48">
        <f t="shared" si="23"/>
        <v>-7.56699591875076e-10</v>
      </c>
      <c r="AL48">
        <f t="shared" si="24"/>
        <v>-1874.99999999641</v>
      </c>
      <c r="AM48">
        <f t="shared" si="25"/>
        <v>-1249.99999999932</v>
      </c>
      <c r="AN48">
        <f t="shared" si="26"/>
        <v>3750.00000000061</v>
      </c>
    </row>
    <row r="49" spans="1:40">
      <c r="A49">
        <v>3.33000000000001</v>
      </c>
      <c r="B49">
        <v>1.51189024390244</v>
      </c>
      <c r="C49">
        <v>-4.10076219512195</v>
      </c>
      <c r="D49" s="28">
        <f t="shared" si="36"/>
        <v>0.96</v>
      </c>
      <c r="E49" s="32">
        <v>19.131813445377</v>
      </c>
      <c r="F49" s="32">
        <f>F116-RStart30!$F$79</f>
        <v>14.4275290693221</v>
      </c>
      <c r="G49" s="32">
        <f>G116-RStart30!$G$79</f>
        <v>-4.7480910656021</v>
      </c>
      <c r="H49" s="32">
        <v>0.56853209011737</v>
      </c>
      <c r="I49" s="58">
        <f t="shared" si="10"/>
        <v>0.96</v>
      </c>
      <c r="J49" s="24">
        <f t="shared" si="11"/>
        <v>-23750</v>
      </c>
      <c r="K49" s="24">
        <f t="shared" si="12"/>
        <v>-25350</v>
      </c>
      <c r="L49" s="24">
        <f t="shared" si="13"/>
        <v>7474</v>
      </c>
      <c r="M49" s="25">
        <f t="shared" si="14"/>
        <v>-415</v>
      </c>
      <c r="N49" s="59">
        <f t="shared" si="37"/>
        <v>0.96</v>
      </c>
      <c r="O49" s="60">
        <f t="shared" si="32"/>
        <v>-8574.99999999999</v>
      </c>
      <c r="P49" s="60">
        <f t="shared" si="33"/>
        <v>10850</v>
      </c>
      <c r="Q49" s="60">
        <f t="shared" si="34"/>
        <v>6749.99999999999</v>
      </c>
      <c r="R49" s="60">
        <f t="shared" si="35"/>
        <v>4775</v>
      </c>
      <c r="S49" s="1"/>
      <c r="T49" s="1">
        <f>RStart30!$T$25</f>
        <v>0.04</v>
      </c>
      <c r="U49" s="70"/>
      <c r="V49" s="1">
        <f t="shared" si="28"/>
        <v>162500</v>
      </c>
      <c r="W49" s="1">
        <f t="shared" si="29"/>
        <v>77500</v>
      </c>
      <c r="X49" s="1">
        <f t="shared" si="30"/>
        <v>-80624.9999999999</v>
      </c>
      <c r="Y49" s="1">
        <f t="shared" si="31"/>
        <v>-46250</v>
      </c>
      <c r="AA49">
        <f t="shared" si="15"/>
        <v>14375.0000000002</v>
      </c>
      <c r="AB49">
        <f t="shared" si="16"/>
        <v>18749.9999999991</v>
      </c>
      <c r="AC49">
        <f t="shared" si="17"/>
        <v>25624.9999999998</v>
      </c>
      <c r="AD49">
        <f t="shared" si="18"/>
        <v>26249.9999999998</v>
      </c>
      <c r="AF49">
        <f t="shared" si="19"/>
        <v>-11249.9999999994</v>
      </c>
      <c r="AG49">
        <f t="shared" si="20"/>
        <v>-5000.00000000273</v>
      </c>
      <c r="AH49">
        <f t="shared" si="21"/>
        <v>-3125.00000000051</v>
      </c>
      <c r="AI49">
        <f t="shared" si="22"/>
        <v>-6875.00000000043</v>
      </c>
      <c r="AK49">
        <f t="shared" si="23"/>
        <v>-6249.99999999884</v>
      </c>
      <c r="AL49">
        <f t="shared" si="24"/>
        <v>-3750.0000000055</v>
      </c>
      <c r="AM49">
        <f t="shared" si="25"/>
        <v>-4375.00000000102</v>
      </c>
      <c r="AN49">
        <f t="shared" si="26"/>
        <v>-3750.00000000087</v>
      </c>
    </row>
    <row r="50" spans="1:40">
      <c r="A50">
        <v>3.34500000000001</v>
      </c>
      <c r="B50">
        <v>2.15716463414634</v>
      </c>
      <c r="C50">
        <v>-4.44100609756098</v>
      </c>
      <c r="D50" s="28">
        <f t="shared" si="36"/>
        <v>1</v>
      </c>
      <c r="E50" s="32">
        <v>19.1939464356687</v>
      </c>
      <c r="F50" s="32">
        <f>F117-RStart30!$F$79</f>
        <v>14.1432957901726</v>
      </c>
      <c r="G50" s="32">
        <f>G117-RStart30!$G$79</f>
        <v>-4.81391715868199</v>
      </c>
      <c r="H50" s="32">
        <v>0.467818405617614</v>
      </c>
      <c r="I50" s="58">
        <f t="shared" si="10"/>
        <v>1</v>
      </c>
      <c r="J50" s="24">
        <f t="shared" si="11"/>
        <v>-23856</v>
      </c>
      <c r="K50" s="24">
        <f t="shared" si="12"/>
        <v>-24822</v>
      </c>
      <c r="L50" s="24">
        <f t="shared" si="13"/>
        <v>7574</v>
      </c>
      <c r="M50" s="25">
        <f t="shared" si="14"/>
        <v>-340</v>
      </c>
      <c r="N50" s="59">
        <f t="shared" si="37"/>
        <v>1</v>
      </c>
      <c r="O50" s="60">
        <f t="shared" si="32"/>
        <v>-2650.00000000001</v>
      </c>
      <c r="P50" s="60">
        <f t="shared" si="33"/>
        <v>13200</v>
      </c>
      <c r="Q50" s="60">
        <f t="shared" si="34"/>
        <v>2500</v>
      </c>
      <c r="R50" s="60">
        <f t="shared" si="35"/>
        <v>1875</v>
      </c>
      <c r="S50" s="1"/>
      <c r="T50" s="1">
        <f>RStart30!$T$25</f>
        <v>0.04</v>
      </c>
      <c r="U50" s="70"/>
      <c r="V50" s="1">
        <f t="shared" si="28"/>
        <v>148125</v>
      </c>
      <c r="W50" s="1">
        <f t="shared" si="29"/>
        <v>58750.0000000009</v>
      </c>
      <c r="X50" s="1">
        <f t="shared" si="30"/>
        <v>-106250</v>
      </c>
      <c r="Y50" s="1">
        <f t="shared" si="31"/>
        <v>-72499.9999999998</v>
      </c>
      <c r="AA50">
        <f t="shared" si="15"/>
        <v>25624.9999999996</v>
      </c>
      <c r="AB50">
        <f t="shared" si="16"/>
        <v>23750.0000000018</v>
      </c>
      <c r="AC50">
        <f t="shared" si="17"/>
        <v>28750.0000000003</v>
      </c>
      <c r="AD50">
        <f t="shared" si="18"/>
        <v>33125.0000000002</v>
      </c>
      <c r="AF50">
        <f t="shared" si="19"/>
        <v>-5000.00000000058</v>
      </c>
      <c r="AG50">
        <f t="shared" si="20"/>
        <v>-1249.99999999723</v>
      </c>
      <c r="AH50">
        <f t="shared" si="21"/>
        <v>1250.00000000051</v>
      </c>
      <c r="AI50">
        <f t="shared" si="22"/>
        <v>-3124.99999999956</v>
      </c>
      <c r="AK50">
        <f t="shared" si="23"/>
        <v>-8125.0000000008</v>
      </c>
      <c r="AL50">
        <f t="shared" si="24"/>
        <v>-6874.99999999627</v>
      </c>
      <c r="AM50">
        <f t="shared" si="25"/>
        <v>-3124.99999999926</v>
      </c>
      <c r="AN50">
        <f t="shared" si="26"/>
        <v>-624.999999999374</v>
      </c>
    </row>
    <row r="51" spans="1:40">
      <c r="A51">
        <v>3.36000000000001</v>
      </c>
      <c r="B51">
        <v>2.91905487804878</v>
      </c>
      <c r="C51">
        <v>-4.85579268292683</v>
      </c>
      <c r="D51" s="28">
        <f t="shared" si="36"/>
        <v>1.04</v>
      </c>
      <c r="E51" s="32">
        <v>19.1414004131763</v>
      </c>
      <c r="F51" s="32">
        <f>F118-RStart30!$F$79</f>
        <v>13.8284701036346</v>
      </c>
      <c r="G51" s="32">
        <f>G118-RStart30!$G$79</f>
        <v>-4.73763279401348</v>
      </c>
      <c r="H51" s="32">
        <v>0.594326255950175</v>
      </c>
      <c r="I51" s="58">
        <f t="shared" si="10"/>
        <v>1.04</v>
      </c>
      <c r="J51" s="24">
        <f t="shared" si="11"/>
        <v>-23766</v>
      </c>
      <c r="K51" s="24">
        <f t="shared" si="12"/>
        <v>-24238</v>
      </c>
      <c r="L51" s="24">
        <f t="shared" si="13"/>
        <v>7458</v>
      </c>
      <c r="M51" s="25">
        <f t="shared" si="14"/>
        <v>-434</v>
      </c>
      <c r="N51" s="59">
        <f t="shared" si="37"/>
        <v>1.04</v>
      </c>
      <c r="O51" s="60">
        <f t="shared" si="32"/>
        <v>2250</v>
      </c>
      <c r="P51" s="60">
        <f t="shared" si="33"/>
        <v>14600</v>
      </c>
      <c r="Q51" s="60">
        <f t="shared" si="34"/>
        <v>-2900</v>
      </c>
      <c r="R51" s="60">
        <f t="shared" si="35"/>
        <v>-2350</v>
      </c>
      <c r="S51" s="1"/>
      <c r="T51" s="1">
        <f>RStart30!$T$25</f>
        <v>0.04</v>
      </c>
      <c r="U51" s="70"/>
      <c r="V51" s="1">
        <f t="shared" si="28"/>
        <v>122500</v>
      </c>
      <c r="W51" s="1">
        <f t="shared" si="29"/>
        <v>34999.999999999</v>
      </c>
      <c r="X51" s="1">
        <f t="shared" si="30"/>
        <v>-135000</v>
      </c>
      <c r="Y51" s="1">
        <f t="shared" si="31"/>
        <v>-105625</v>
      </c>
      <c r="AA51">
        <f t="shared" si="15"/>
        <v>30625.0000000002</v>
      </c>
      <c r="AB51">
        <f t="shared" si="16"/>
        <v>24999.999999999</v>
      </c>
      <c r="AC51">
        <f t="shared" si="17"/>
        <v>27499.9999999998</v>
      </c>
      <c r="AD51">
        <f t="shared" si="18"/>
        <v>36249.9999999998</v>
      </c>
      <c r="AF51">
        <f t="shared" si="19"/>
        <v>3125.00000000022</v>
      </c>
      <c r="AG51">
        <f t="shared" si="20"/>
        <v>5624.99999999905</v>
      </c>
      <c r="AH51">
        <f t="shared" si="21"/>
        <v>4374.99999999977</v>
      </c>
      <c r="AI51">
        <f t="shared" si="22"/>
        <v>-2500.00000000019</v>
      </c>
      <c r="AK51">
        <f t="shared" si="23"/>
        <v>-624.999999999738</v>
      </c>
      <c r="AL51">
        <f t="shared" si="24"/>
        <v>624.999999999047</v>
      </c>
      <c r="AM51">
        <f t="shared" si="25"/>
        <v>624.999999999709</v>
      </c>
      <c r="AN51">
        <f t="shared" si="26"/>
        <v>3749.99999999972</v>
      </c>
    </row>
    <row r="52" spans="1:40">
      <c r="A52">
        <v>3.37500000000001</v>
      </c>
      <c r="B52">
        <v>3.80579268292683</v>
      </c>
      <c r="C52">
        <v>-5.35289634146341</v>
      </c>
      <c r="D52" s="28">
        <f t="shared" si="36"/>
        <v>1.08</v>
      </c>
      <c r="E52" s="32">
        <v>19.0023014129355</v>
      </c>
      <c r="F52" s="32">
        <f>F119-RStart30!$F$79</f>
        <v>13.5042111217217</v>
      </c>
      <c r="G52" s="32">
        <f>G119-RStart30!$G$79</f>
        <v>-4.49048131277037</v>
      </c>
      <c r="H52" s="32">
        <v>1.01686756388326</v>
      </c>
      <c r="I52" s="58">
        <f t="shared" si="10"/>
        <v>1.08</v>
      </c>
      <c r="J52" s="24">
        <f t="shared" si="11"/>
        <v>-23529</v>
      </c>
      <c r="K52" s="24">
        <f t="shared" si="12"/>
        <v>-23638</v>
      </c>
      <c r="L52" s="24">
        <f t="shared" si="13"/>
        <v>7082</v>
      </c>
      <c r="M52" s="25">
        <f t="shared" si="14"/>
        <v>-755</v>
      </c>
      <c r="N52" s="59">
        <f t="shared" si="37"/>
        <v>1.08</v>
      </c>
      <c r="O52" s="60">
        <f t="shared" si="32"/>
        <v>5924.99999999999</v>
      </c>
      <c r="P52" s="60">
        <f t="shared" si="33"/>
        <v>15000</v>
      </c>
      <c r="Q52" s="60">
        <f t="shared" si="34"/>
        <v>-9399.99999999999</v>
      </c>
      <c r="R52" s="60">
        <f t="shared" si="35"/>
        <v>-8024.99999999999</v>
      </c>
      <c r="S52" s="1"/>
      <c r="T52" s="1">
        <f>RStart30!$T$25</f>
        <v>0.04</v>
      </c>
      <c r="U52" s="70"/>
      <c r="V52" s="1">
        <f t="shared" si="28"/>
        <v>91874.9999999999</v>
      </c>
      <c r="W52" s="1">
        <f t="shared" si="29"/>
        <v>10000</v>
      </c>
      <c r="X52" s="1">
        <f t="shared" si="30"/>
        <v>-162500</v>
      </c>
      <c r="Y52" s="1">
        <f t="shared" si="31"/>
        <v>-141875</v>
      </c>
      <c r="AA52">
        <f t="shared" si="15"/>
        <v>27500</v>
      </c>
      <c r="AB52">
        <f t="shared" si="16"/>
        <v>19375</v>
      </c>
      <c r="AC52">
        <f t="shared" si="17"/>
        <v>23125</v>
      </c>
      <c r="AD52">
        <f t="shared" si="18"/>
        <v>38750</v>
      </c>
      <c r="AF52">
        <f t="shared" si="19"/>
        <v>3749.99999999996</v>
      </c>
      <c r="AG52">
        <f t="shared" si="20"/>
        <v>5000</v>
      </c>
      <c r="AH52">
        <f t="shared" si="21"/>
        <v>3750.00000000006</v>
      </c>
      <c r="AI52">
        <f t="shared" si="22"/>
        <v>-6249.99999999991</v>
      </c>
      <c r="AK52">
        <f t="shared" si="23"/>
        <v>-625.000000000087</v>
      </c>
      <c r="AL52">
        <f t="shared" si="24"/>
        <v>1249.99999999996</v>
      </c>
      <c r="AM52">
        <f t="shared" si="25"/>
        <v>-624.999999999913</v>
      </c>
      <c r="AN52">
        <f t="shared" si="26"/>
        <v>625.000000000233</v>
      </c>
    </row>
    <row r="53" spans="1:40">
      <c r="A53">
        <v>3.39000000000001</v>
      </c>
      <c r="B53">
        <v>4.83795731707317</v>
      </c>
      <c r="C53">
        <v>-5.95564024390244</v>
      </c>
      <c r="D53" s="28">
        <f t="shared" si="36"/>
        <v>1.12</v>
      </c>
      <c r="E53" s="32">
        <v>18.8017879063836</v>
      </c>
      <c r="F53" s="32">
        <f>F120-RStart30!$F$79</f>
        <v>13.1874868261094</v>
      </c>
      <c r="G53" s="32">
        <f>G120-RStart30!$G$79</f>
        <v>-4.05020074604211</v>
      </c>
      <c r="H53" s="32">
        <v>1.78344896510853</v>
      </c>
      <c r="I53" s="58">
        <f t="shared" si="10"/>
        <v>1.12</v>
      </c>
      <c r="J53" s="24">
        <f t="shared" si="11"/>
        <v>-23189</v>
      </c>
      <c r="K53" s="24">
        <f t="shared" si="12"/>
        <v>-23053</v>
      </c>
      <c r="L53" s="24">
        <f t="shared" si="13"/>
        <v>6409</v>
      </c>
      <c r="M53" s="25">
        <f t="shared" si="14"/>
        <v>-1365</v>
      </c>
      <c r="N53" s="59">
        <f t="shared" si="37"/>
        <v>1.12</v>
      </c>
      <c r="O53" s="60">
        <f t="shared" si="32"/>
        <v>8499.99999999999</v>
      </c>
      <c r="P53" s="60">
        <f t="shared" si="33"/>
        <v>14625</v>
      </c>
      <c r="Q53" s="60">
        <f t="shared" si="34"/>
        <v>-16825</v>
      </c>
      <c r="R53" s="60">
        <f t="shared" si="35"/>
        <v>-15250</v>
      </c>
      <c r="S53" s="1"/>
      <c r="T53" s="1">
        <f>RStart30!$T$25</f>
        <v>0.04</v>
      </c>
      <c r="U53" s="70"/>
      <c r="V53" s="1">
        <f t="shared" si="28"/>
        <v>64375</v>
      </c>
      <c r="W53" s="1">
        <f t="shared" si="29"/>
        <v>-9375</v>
      </c>
      <c r="X53" s="1">
        <f t="shared" si="30"/>
        <v>-185625</v>
      </c>
      <c r="Y53" s="1">
        <f t="shared" si="31"/>
        <v>-180625</v>
      </c>
      <c r="AA53">
        <f t="shared" si="15"/>
        <v>23750</v>
      </c>
      <c r="AB53">
        <f t="shared" si="16"/>
        <v>14375</v>
      </c>
      <c r="AC53">
        <f t="shared" si="17"/>
        <v>19375</v>
      </c>
      <c r="AD53">
        <f t="shared" si="18"/>
        <v>44999.9999999999</v>
      </c>
      <c r="AF53">
        <f t="shared" si="19"/>
        <v>4375.00000000004</v>
      </c>
      <c r="AG53">
        <f t="shared" si="20"/>
        <v>3750.00000000004</v>
      </c>
      <c r="AH53">
        <f t="shared" si="21"/>
        <v>4374.99999999997</v>
      </c>
      <c r="AI53">
        <f t="shared" si="22"/>
        <v>-6875.00000000015</v>
      </c>
      <c r="AK53">
        <f t="shared" si="23"/>
        <v>1250.00000000009</v>
      </c>
      <c r="AL53">
        <f t="shared" si="24"/>
        <v>-2499.99999999991</v>
      </c>
      <c r="AM53">
        <f t="shared" si="25"/>
        <v>-625.000000000029</v>
      </c>
      <c r="AN53">
        <f t="shared" si="26"/>
        <v>-5000.00000000038</v>
      </c>
    </row>
    <row r="54" spans="1:40">
      <c r="A54">
        <v>3.40500000000001</v>
      </c>
      <c r="B54">
        <v>6.00685975609756</v>
      </c>
      <c r="C54">
        <v>-6.67682926829268</v>
      </c>
      <c r="D54" s="28">
        <f t="shared" si="36"/>
        <v>1.16</v>
      </c>
      <c r="E54" s="32">
        <v>18.5615007490063</v>
      </c>
      <c r="F54" s="32">
        <f>F121-RStart30!$F$79</f>
        <v>12.8909536106335</v>
      </c>
      <c r="G54" s="32">
        <f>G121-RStart30!$G$79</f>
        <v>-3.40131010119415</v>
      </c>
      <c r="H54" s="32">
        <v>2.92138042343933</v>
      </c>
      <c r="I54" s="58">
        <f t="shared" si="10"/>
        <v>1.16</v>
      </c>
      <c r="J54" s="24">
        <f t="shared" si="11"/>
        <v>-22784</v>
      </c>
      <c r="K54" s="24">
        <f t="shared" si="12"/>
        <v>-22506</v>
      </c>
      <c r="L54" s="24">
        <f t="shared" si="13"/>
        <v>5408</v>
      </c>
      <c r="M54" s="25">
        <f t="shared" si="14"/>
        <v>-2336</v>
      </c>
      <c r="N54" s="59">
        <f t="shared" si="37"/>
        <v>1.16</v>
      </c>
      <c r="O54" s="60">
        <f t="shared" si="32"/>
        <v>10125</v>
      </c>
      <c r="P54" s="60">
        <f t="shared" si="33"/>
        <v>13675</v>
      </c>
      <c r="Q54" s="60">
        <f t="shared" si="34"/>
        <v>-25025</v>
      </c>
      <c r="R54" s="60">
        <f t="shared" si="35"/>
        <v>-24275</v>
      </c>
      <c r="S54" s="1"/>
      <c r="T54" s="1">
        <f>RStart30!$T$25</f>
        <v>0.04</v>
      </c>
      <c r="U54" s="70"/>
      <c r="V54" s="1">
        <f t="shared" si="28"/>
        <v>40625</v>
      </c>
      <c r="W54" s="1">
        <f t="shared" si="29"/>
        <v>-23750</v>
      </c>
      <c r="X54" s="1">
        <f t="shared" si="30"/>
        <v>-205000</v>
      </c>
      <c r="Y54" s="1">
        <f t="shared" si="31"/>
        <v>-225625</v>
      </c>
      <c r="AA54">
        <f t="shared" si="15"/>
        <v>19375</v>
      </c>
      <c r="AB54">
        <f t="shared" si="16"/>
        <v>10625</v>
      </c>
      <c r="AC54">
        <f t="shared" si="17"/>
        <v>15000</v>
      </c>
      <c r="AD54">
        <f t="shared" si="18"/>
        <v>51875.0000000001</v>
      </c>
      <c r="AF54">
        <f t="shared" si="19"/>
        <v>3124.99999999996</v>
      </c>
      <c r="AG54">
        <f t="shared" si="20"/>
        <v>6249.99999999996</v>
      </c>
      <c r="AH54">
        <f t="shared" si="21"/>
        <v>5000</v>
      </c>
      <c r="AI54">
        <f t="shared" si="22"/>
        <v>-1874.99999999977</v>
      </c>
      <c r="AK54">
        <f t="shared" si="23"/>
        <v>-1250.00000000004</v>
      </c>
      <c r="AL54">
        <f t="shared" si="24"/>
        <v>4999.99999999996</v>
      </c>
      <c r="AM54">
        <f t="shared" si="25"/>
        <v>625</v>
      </c>
      <c r="AN54">
        <f t="shared" si="26"/>
        <v>-4999.99999999959</v>
      </c>
    </row>
    <row r="55" spans="1:40">
      <c r="A55">
        <v>3.42000000000001</v>
      </c>
      <c r="B55">
        <v>7.28003048780488</v>
      </c>
      <c r="C55">
        <v>-7.50960365853659</v>
      </c>
      <c r="D55" s="28">
        <f t="shared" si="36"/>
        <v>1.2</v>
      </c>
      <c r="E55" s="32">
        <v>18.2996613760936</v>
      </c>
      <c r="F55" s="32">
        <f>F122-RStart30!$F$79</f>
        <v>12.6233006083718</v>
      </c>
      <c r="G55" s="32">
        <f>G122-RStart30!$G$79</f>
        <v>-2.53494289563682</v>
      </c>
      <c r="H55" s="32">
        <v>4.43893772381374</v>
      </c>
      <c r="I55" s="58">
        <f t="shared" si="10"/>
        <v>1.2</v>
      </c>
      <c r="J55" s="24">
        <f t="shared" si="11"/>
        <v>-22345</v>
      </c>
      <c r="K55" s="24">
        <f t="shared" si="12"/>
        <v>-22014</v>
      </c>
      <c r="L55" s="24">
        <f t="shared" si="13"/>
        <v>4055</v>
      </c>
      <c r="M55" s="25">
        <f t="shared" si="14"/>
        <v>-3751</v>
      </c>
      <c r="N55" s="59">
        <f t="shared" si="37"/>
        <v>1.2</v>
      </c>
      <c r="O55" s="60">
        <f t="shared" si="32"/>
        <v>10975</v>
      </c>
      <c r="P55" s="60">
        <f t="shared" si="33"/>
        <v>12300</v>
      </c>
      <c r="Q55" s="60">
        <f t="shared" si="34"/>
        <v>-33825</v>
      </c>
      <c r="R55" s="60">
        <f t="shared" si="35"/>
        <v>-35375</v>
      </c>
      <c r="S55" s="1"/>
      <c r="T55" s="1">
        <f>RStart30!$T$25</f>
        <v>0.04</v>
      </c>
      <c r="U55" s="1"/>
      <c r="V55" s="1">
        <f t="shared" si="28"/>
        <v>21250</v>
      </c>
      <c r="W55" s="1">
        <f t="shared" si="29"/>
        <v>-34375</v>
      </c>
      <c r="X55" s="1">
        <f t="shared" si="30"/>
        <v>-220000</v>
      </c>
      <c r="Y55" s="1">
        <f t="shared" si="31"/>
        <v>-277500</v>
      </c>
      <c r="AA55">
        <f t="shared" si="15"/>
        <v>16250</v>
      </c>
      <c r="AB55">
        <f t="shared" si="16"/>
        <v>4375</v>
      </c>
      <c r="AC55">
        <f t="shared" si="17"/>
        <v>10000</v>
      </c>
      <c r="AD55">
        <f t="shared" si="18"/>
        <v>53749.9999999998</v>
      </c>
      <c r="AF55">
        <f t="shared" si="19"/>
        <v>4375</v>
      </c>
      <c r="AG55">
        <f t="shared" si="20"/>
        <v>1250</v>
      </c>
      <c r="AH55">
        <f t="shared" si="21"/>
        <v>4375</v>
      </c>
      <c r="AI55">
        <f t="shared" si="22"/>
        <v>3124.99999999983</v>
      </c>
      <c r="AK55">
        <f t="shared" si="23"/>
        <v>1250</v>
      </c>
      <c r="AL55">
        <f t="shared" si="24"/>
        <v>-3749.99999999998</v>
      </c>
      <c r="AM55">
        <f t="shared" si="25"/>
        <v>-625.000000000204</v>
      </c>
      <c r="AN55">
        <f t="shared" si="26"/>
        <v>-7500.00000000017</v>
      </c>
    </row>
    <row r="56" spans="1:40">
      <c r="A56">
        <v>3.43500000000001</v>
      </c>
      <c r="B56">
        <v>8.60579268292683</v>
      </c>
      <c r="C56">
        <v>-8.45670731707317</v>
      </c>
      <c r="D56" s="28">
        <f t="shared" si="36"/>
        <v>1.24</v>
      </c>
      <c r="E56" s="32">
        <v>18.0311499984968</v>
      </c>
      <c r="F56" s="32">
        <f>F123-RStart30!$F$79</f>
        <v>12.3895940187262</v>
      </c>
      <c r="G56" s="32">
        <f>G123-RStart30!$G$79</f>
        <v>-1.44868069059399</v>
      </c>
      <c r="H56" s="32">
        <v>6.32702496529887</v>
      </c>
      <c r="I56" s="58">
        <f t="shared" si="10"/>
        <v>1.24</v>
      </c>
      <c r="J56" s="24">
        <f t="shared" si="11"/>
        <v>-21898</v>
      </c>
      <c r="K56" s="24">
        <f t="shared" si="12"/>
        <v>-21584</v>
      </c>
      <c r="L56" s="24">
        <f t="shared" si="13"/>
        <v>2334</v>
      </c>
      <c r="M56" s="25">
        <f t="shared" si="14"/>
        <v>-5696</v>
      </c>
      <c r="N56" s="59">
        <f t="shared" si="37"/>
        <v>1.24</v>
      </c>
      <c r="O56" s="60">
        <f t="shared" si="32"/>
        <v>11175</v>
      </c>
      <c r="P56" s="60">
        <f t="shared" si="33"/>
        <v>10750</v>
      </c>
      <c r="Q56" s="60">
        <f t="shared" si="34"/>
        <v>-43025</v>
      </c>
      <c r="R56" s="60">
        <f t="shared" si="35"/>
        <v>-48625</v>
      </c>
      <c r="S56" s="1"/>
      <c r="T56" s="1">
        <f>RStart30!$T$25</f>
        <v>0.04</v>
      </c>
      <c r="U56" s="1"/>
      <c r="V56" s="1">
        <f t="shared" si="28"/>
        <v>5000</v>
      </c>
      <c r="W56" s="1">
        <f t="shared" si="29"/>
        <v>-38750</v>
      </c>
      <c r="X56" s="1">
        <f t="shared" si="30"/>
        <v>-230000</v>
      </c>
      <c r="Y56" s="1">
        <f t="shared" si="31"/>
        <v>-331250</v>
      </c>
      <c r="AA56">
        <f t="shared" si="15"/>
        <v>11875</v>
      </c>
      <c r="AB56">
        <f t="shared" si="16"/>
        <v>3125</v>
      </c>
      <c r="AC56">
        <f t="shared" si="17"/>
        <v>5625</v>
      </c>
      <c r="AD56">
        <f t="shared" si="18"/>
        <v>50625</v>
      </c>
      <c r="AF56">
        <f t="shared" si="19"/>
        <v>3125</v>
      </c>
      <c r="AG56">
        <f t="shared" si="20"/>
        <v>4999.99999999998</v>
      </c>
      <c r="AH56">
        <f t="shared" si="21"/>
        <v>5000.0000000002</v>
      </c>
      <c r="AI56">
        <f t="shared" si="22"/>
        <v>10625</v>
      </c>
      <c r="AK56">
        <f t="shared" si="23"/>
        <v>-625</v>
      </c>
      <c r="AL56">
        <f t="shared" si="24"/>
        <v>1874.99999999996</v>
      </c>
      <c r="AM56">
        <f t="shared" si="25"/>
        <v>-2499.99999999921</v>
      </c>
      <c r="AN56">
        <f t="shared" si="26"/>
        <v>-13125</v>
      </c>
    </row>
    <row r="57" spans="1:40">
      <c r="A57">
        <v>3.45000000000001</v>
      </c>
      <c r="B57">
        <v>9.96768292682927</v>
      </c>
      <c r="C57">
        <v>-9.48567073170732</v>
      </c>
      <c r="D57" s="28">
        <f t="shared" si="36"/>
        <v>1.28</v>
      </c>
      <c r="E57" s="32">
        <v>17.7675837983834</v>
      </c>
      <c r="F57" s="32">
        <f>F124-RStart30!$F$79</f>
        <v>12.1916214345046</v>
      </c>
      <c r="G57" s="32">
        <f>G124-RStart30!$G$79</f>
        <v>-0.146386624871989</v>
      </c>
      <c r="H57" s="32">
        <v>8.56083705409403</v>
      </c>
      <c r="I57" s="58">
        <f t="shared" ref="I57:I88" si="38">D57</f>
        <v>1.28</v>
      </c>
      <c r="J57" s="24">
        <f t="shared" ref="J57:J88" si="39">-TRUNC(K$3*J$3*(G$3-H$3*SIN((E57+J$9)*PI()/180)-SQRT(I$3^2-(E$3-F$3-H$3*COS((E57+J$9)*PI()/180))^2))/5)</f>
        <v>-21462</v>
      </c>
      <c r="K57" s="24">
        <f t="shared" ref="K57:K88" si="40">-TRUNC(U$3*T$3*(Q$3-R$3*SIN((F57+K$9)*PI()/180)-SQRT(S$3^2-(O$3-P$3-R$3*COS((F57+K$9)*PI()/180))^2))/5)</f>
        <v>-21221</v>
      </c>
      <c r="L57" s="24">
        <f t="shared" ref="L57:L88" si="41">-TRUNC(U$3*T$3*(Q$3-R$3*SIN((G57+L$9)*PI()/180)-SQRT(S$3^2-(O$3-P$3-R$3*COS((G57+L$9)*PI()/180))^2))/5)</f>
        <v>236</v>
      </c>
      <c r="M57" s="25">
        <f t="shared" ref="M57:M88" si="42">-TRUNC(K$3*J$3*(G$3-H$3*SIN((H57+M$9)*PI()/180)-SQRT(I$3^2-(E$3-F$3-H$3*COS((H57+M$9)*PI()/180))^2))/5)</f>
        <v>-8252</v>
      </c>
      <c r="N57" s="59">
        <f t="shared" ref="N57:N88" si="43">I57</f>
        <v>1.28</v>
      </c>
      <c r="O57" s="60">
        <f t="shared" si="32"/>
        <v>10900</v>
      </c>
      <c r="P57" s="60">
        <f t="shared" si="33"/>
        <v>9074.99999999999</v>
      </c>
      <c r="Q57" s="60">
        <f t="shared" si="34"/>
        <v>-52450</v>
      </c>
      <c r="R57" s="60">
        <f t="shared" si="35"/>
        <v>-63899.9999999999</v>
      </c>
      <c r="S57" s="1"/>
      <c r="T57" s="1">
        <f>RStart30!$T$25</f>
        <v>0.04</v>
      </c>
      <c r="U57" s="1"/>
      <c r="V57" s="1">
        <f t="shared" si="28"/>
        <v>-6875</v>
      </c>
      <c r="W57" s="1">
        <f t="shared" si="29"/>
        <v>-41875</v>
      </c>
      <c r="X57" s="1">
        <f t="shared" si="30"/>
        <v>-235625</v>
      </c>
      <c r="Y57" s="1">
        <f t="shared" si="31"/>
        <v>-381875</v>
      </c>
      <c r="AA57">
        <f t="shared" ref="AA57:AA88" si="44">V57-V58</f>
        <v>8750</v>
      </c>
      <c r="AB57">
        <f t="shared" ref="AB57:AB88" si="45">W57-W58</f>
        <v>-1874.99999999998</v>
      </c>
      <c r="AC57">
        <f t="shared" ref="AC57:AC88" si="46">X57-X58</f>
        <v>624.999999999796</v>
      </c>
      <c r="AD57">
        <f t="shared" ref="AD57:AD88" si="47">Y57-Y58</f>
        <v>40000</v>
      </c>
      <c r="AF57">
        <f t="shared" ref="AF57:AF88" si="48">AA57-AA58</f>
        <v>3750</v>
      </c>
      <c r="AG57">
        <f t="shared" ref="AG57:AG88" si="49">AB57-AB58</f>
        <v>3125.00000000002</v>
      </c>
      <c r="AH57">
        <f t="shared" ref="AH57:AH88" si="50">AC57-AC58</f>
        <v>7499.99999999942</v>
      </c>
      <c r="AI57">
        <f t="shared" ref="AI57:AI88" si="51">AD57-AD58</f>
        <v>23750</v>
      </c>
      <c r="AK57">
        <f t="shared" ref="AK57:AK88" si="52">AF57-AF58</f>
        <v>624.999999999953</v>
      </c>
      <c r="AL57">
        <f t="shared" ref="AL57:AL88" si="53">AG57-AG58</f>
        <v>1875.00000000002</v>
      </c>
      <c r="AM57">
        <f t="shared" ref="AM57:AM88" si="54">AH57-AH58</f>
        <v>1249.99999999866</v>
      </c>
      <c r="AN57">
        <f t="shared" ref="AN57:AN88" si="55">AI57-AI58</f>
        <v>-5000</v>
      </c>
    </row>
    <row r="58" spans="1:40">
      <c r="A58">
        <v>3.46500000000001</v>
      </c>
      <c r="B58">
        <v>11.3638719512195</v>
      </c>
      <c r="C58">
        <v>-10.5653963414634</v>
      </c>
      <c r="D58" s="28">
        <f t="shared" si="36"/>
        <v>1.32</v>
      </c>
      <c r="E58" s="32">
        <v>17.5173951249936</v>
      </c>
      <c r="F58" s="32">
        <f>F125-RStart30!$F$79</f>
        <v>12.0282361690019</v>
      </c>
      <c r="G58" s="32">
        <f>G125-RStart30!$G$79</f>
        <v>1.36196105137164</v>
      </c>
      <c r="H58" s="32">
        <v>11.1015221965342</v>
      </c>
      <c r="I58" s="58">
        <f t="shared" si="38"/>
        <v>1.32</v>
      </c>
      <c r="J58" s="24">
        <f t="shared" si="39"/>
        <v>-21051</v>
      </c>
      <c r="K58" s="24">
        <f t="shared" si="40"/>
        <v>-20922</v>
      </c>
      <c r="L58" s="24">
        <f t="shared" si="41"/>
        <v>-2240</v>
      </c>
      <c r="M58" s="25">
        <f t="shared" si="42"/>
        <v>-11483</v>
      </c>
      <c r="N58" s="59">
        <f t="shared" si="43"/>
        <v>1.32</v>
      </c>
      <c r="O58" s="60">
        <f t="shared" si="32"/>
        <v>10275</v>
      </c>
      <c r="P58" s="60">
        <f t="shared" si="33"/>
        <v>7474.99999999999</v>
      </c>
      <c r="Q58" s="60">
        <f t="shared" si="34"/>
        <v>-61899.9999999999</v>
      </c>
      <c r="R58" s="60">
        <f t="shared" si="35"/>
        <v>-80774.9999999999</v>
      </c>
      <c r="S58" s="1"/>
      <c r="T58" s="1">
        <f>RStart30!$T$25</f>
        <v>0.04</v>
      </c>
      <c r="U58" s="1"/>
      <c r="V58" s="1">
        <f t="shared" ref="V58:V89" si="56">(O58-O57)/$T$25</f>
        <v>-15625</v>
      </c>
      <c r="W58" s="1">
        <f t="shared" ref="W58:W89" si="57">(P58-P57)/$T$25</f>
        <v>-40000</v>
      </c>
      <c r="X58" s="1">
        <f t="shared" ref="X58:X89" si="58">(Q58-Q57)/$T$25</f>
        <v>-236250</v>
      </c>
      <c r="Y58" s="1">
        <f t="shared" ref="Y58:Y89" si="59">(R58-R57)/$T$25</f>
        <v>-421875</v>
      </c>
      <c r="AA58">
        <f t="shared" si="44"/>
        <v>5000</v>
      </c>
      <c r="AB58">
        <f t="shared" si="45"/>
        <v>-5000</v>
      </c>
      <c r="AC58">
        <f t="shared" si="46"/>
        <v>-6874.99999999962</v>
      </c>
      <c r="AD58">
        <f t="shared" si="47"/>
        <v>16250</v>
      </c>
      <c r="AF58">
        <f t="shared" si="48"/>
        <v>3125.00000000005</v>
      </c>
      <c r="AG58">
        <f t="shared" si="49"/>
        <v>1250</v>
      </c>
      <c r="AH58">
        <f t="shared" si="50"/>
        <v>6250.00000000076</v>
      </c>
      <c r="AI58">
        <f t="shared" si="51"/>
        <v>28750</v>
      </c>
      <c r="AK58">
        <f t="shared" si="52"/>
        <v>625.00000000012</v>
      </c>
      <c r="AL58">
        <f t="shared" si="53"/>
        <v>-1875</v>
      </c>
      <c r="AM58">
        <f t="shared" si="54"/>
        <v>-3124.99999999849</v>
      </c>
      <c r="AN58">
        <f t="shared" si="55"/>
        <v>-5625</v>
      </c>
    </row>
    <row r="59" spans="1:40">
      <c r="A59">
        <v>3.48000000000001</v>
      </c>
      <c r="B59">
        <v>12.7746951219512</v>
      </c>
      <c r="C59">
        <v>-11.6524390243902</v>
      </c>
      <c r="D59" s="28">
        <f t="shared" si="36"/>
        <v>1.36</v>
      </c>
      <c r="E59" s="32">
        <v>17.2859096903967</v>
      </c>
      <c r="F59" s="32">
        <f>F126-RStart30!$F$79</f>
        <v>11.8957015830832</v>
      </c>
      <c r="G59" s="32">
        <f>G126-RStart30!$G$79</f>
        <v>3.06043544285939</v>
      </c>
      <c r="H59" s="32">
        <v>13.8978443920945</v>
      </c>
      <c r="I59" s="58">
        <f t="shared" si="38"/>
        <v>1.36</v>
      </c>
      <c r="J59" s="24">
        <f t="shared" si="39"/>
        <v>-20673</v>
      </c>
      <c r="K59" s="24">
        <f t="shared" si="40"/>
        <v>-20679</v>
      </c>
      <c r="L59" s="24">
        <f t="shared" si="41"/>
        <v>-5083</v>
      </c>
      <c r="M59" s="25">
        <f t="shared" si="42"/>
        <v>-15415</v>
      </c>
      <c r="N59" s="59">
        <f t="shared" si="43"/>
        <v>1.36</v>
      </c>
      <c r="O59" s="60">
        <f t="shared" ref="O59:O90" si="60">(J59-J58)/(I59-I58)</f>
        <v>9449.99999999999</v>
      </c>
      <c r="P59" s="60">
        <f t="shared" ref="P59:P90" si="61">(K59-K58)/(D59-D58)</f>
        <v>6074.99999999999</v>
      </c>
      <c r="Q59" s="60">
        <f t="shared" ref="Q59:Q90" si="62">(L59-L58)/(I59-I58)</f>
        <v>-71074.9999999999</v>
      </c>
      <c r="R59" s="60">
        <f t="shared" ref="R59:R90" si="63">(M59-M58)/(I59-I58)</f>
        <v>-98299.9999999999</v>
      </c>
      <c r="S59" s="1"/>
      <c r="T59" s="1">
        <f>RStart30!$T$25</f>
        <v>0.04</v>
      </c>
      <c r="U59" s="1"/>
      <c r="V59" s="1">
        <f t="shared" si="56"/>
        <v>-20625</v>
      </c>
      <c r="W59" s="1">
        <f t="shared" si="57"/>
        <v>-35000</v>
      </c>
      <c r="X59" s="1">
        <f t="shared" si="58"/>
        <v>-229375</v>
      </c>
      <c r="Y59" s="1">
        <f t="shared" si="59"/>
        <v>-438125</v>
      </c>
      <c r="AA59">
        <f t="shared" si="44"/>
        <v>1874.99999999995</v>
      </c>
      <c r="AB59">
        <f t="shared" si="45"/>
        <v>-6250</v>
      </c>
      <c r="AC59">
        <f t="shared" si="46"/>
        <v>-13125.0000000004</v>
      </c>
      <c r="AD59">
        <f t="shared" si="47"/>
        <v>-12500</v>
      </c>
      <c r="AF59">
        <f t="shared" si="48"/>
        <v>2499.99999999993</v>
      </c>
      <c r="AG59">
        <f t="shared" si="49"/>
        <v>3125</v>
      </c>
      <c r="AH59">
        <f t="shared" si="50"/>
        <v>9374.99999999924</v>
      </c>
      <c r="AI59">
        <f t="shared" si="51"/>
        <v>34375</v>
      </c>
      <c r="AK59">
        <f t="shared" si="52"/>
        <v>-625.000000000076</v>
      </c>
      <c r="AL59">
        <f t="shared" si="53"/>
        <v>2500.00000000001</v>
      </c>
      <c r="AM59">
        <f t="shared" si="54"/>
        <v>-625.000000001513</v>
      </c>
      <c r="AN59">
        <f t="shared" si="55"/>
        <v>-3749.99999999965</v>
      </c>
    </row>
    <row r="60" spans="1:40">
      <c r="A60">
        <v>3.49500000000001</v>
      </c>
      <c r="B60">
        <v>14.2019817073171</v>
      </c>
      <c r="C60">
        <v>-12.7724085365854</v>
      </c>
      <c r="D60" s="28">
        <f t="shared" ref="D60:D91" si="64">D59+T59</f>
        <v>1.4</v>
      </c>
      <c r="E60" s="32">
        <v>17.0754247652477</v>
      </c>
      <c r="F60" s="32">
        <f>F127-RStart30!$F$79</f>
        <v>11.7880354122647</v>
      </c>
      <c r="G60" s="32">
        <f>G127-RStart30!$G$79</f>
        <v>4.92732747542501</v>
      </c>
      <c r="H60" s="32">
        <v>16.8878459263932</v>
      </c>
      <c r="I60" s="58">
        <f t="shared" si="38"/>
        <v>1.4</v>
      </c>
      <c r="J60" s="24">
        <f t="shared" si="39"/>
        <v>-20331</v>
      </c>
      <c r="K60" s="24">
        <f t="shared" si="40"/>
        <v>-20482</v>
      </c>
      <c r="L60" s="24">
        <f t="shared" si="41"/>
        <v>-8272</v>
      </c>
      <c r="M60" s="25">
        <f t="shared" si="42"/>
        <v>-20028</v>
      </c>
      <c r="N60" s="59">
        <f t="shared" si="43"/>
        <v>1.4</v>
      </c>
      <c r="O60" s="60">
        <f t="shared" si="60"/>
        <v>8549.99999999999</v>
      </c>
      <c r="P60" s="60">
        <f t="shared" si="61"/>
        <v>4925</v>
      </c>
      <c r="Q60" s="60">
        <f t="shared" si="62"/>
        <v>-79724.9999999999</v>
      </c>
      <c r="R60" s="60">
        <f t="shared" si="63"/>
        <v>-115325</v>
      </c>
      <c r="S60" s="1"/>
      <c r="T60" s="1">
        <f>RStart30!$T$25</f>
        <v>0.04</v>
      </c>
      <c r="U60" s="1"/>
      <c r="V60" s="1">
        <f t="shared" si="56"/>
        <v>-22500</v>
      </c>
      <c r="W60" s="1">
        <f t="shared" si="57"/>
        <v>-28750</v>
      </c>
      <c r="X60" s="1">
        <f t="shared" si="58"/>
        <v>-216250</v>
      </c>
      <c r="Y60" s="1">
        <f t="shared" si="59"/>
        <v>-425625</v>
      </c>
      <c r="AA60">
        <f t="shared" si="44"/>
        <v>-624.999999999975</v>
      </c>
      <c r="AB60">
        <f t="shared" si="45"/>
        <v>-9375</v>
      </c>
      <c r="AC60">
        <f t="shared" si="46"/>
        <v>-22499.9999999996</v>
      </c>
      <c r="AD60">
        <f t="shared" si="47"/>
        <v>-46875</v>
      </c>
      <c r="AF60">
        <f t="shared" si="48"/>
        <v>3125</v>
      </c>
      <c r="AG60">
        <f t="shared" si="49"/>
        <v>624.999999999989</v>
      </c>
      <c r="AH60">
        <f t="shared" si="50"/>
        <v>10000.0000000008</v>
      </c>
      <c r="AI60">
        <f t="shared" si="51"/>
        <v>38124.9999999997</v>
      </c>
      <c r="AK60">
        <f t="shared" si="52"/>
        <v>-4.18367562815547e-11</v>
      </c>
      <c r="AL60">
        <f t="shared" si="53"/>
        <v>-3125</v>
      </c>
      <c r="AM60">
        <f t="shared" si="54"/>
        <v>2500.00000000151</v>
      </c>
      <c r="AN60">
        <f t="shared" si="55"/>
        <v>7499.99999999857</v>
      </c>
    </row>
    <row r="61" spans="1:40">
      <c r="A61">
        <v>3.51000000000001</v>
      </c>
      <c r="B61">
        <v>15.6420731707317</v>
      </c>
      <c r="C61">
        <v>-13.9184451219512</v>
      </c>
      <c r="D61" s="28">
        <f t="shared" si="64"/>
        <v>1.44</v>
      </c>
      <c r="E61" s="32">
        <v>16.8852873745416</v>
      </c>
      <c r="F61" s="32">
        <f>F128-RStart30!$F$79</f>
        <v>11.6973540937953</v>
      </c>
      <c r="G61" s="32">
        <f>G128-RStart30!$G$79</f>
        <v>6.93531236224464</v>
      </c>
      <c r="H61" s="32">
        <v>20.000509864195</v>
      </c>
      <c r="I61" s="58">
        <f t="shared" si="38"/>
        <v>1.44</v>
      </c>
      <c r="J61" s="24">
        <f t="shared" si="39"/>
        <v>-20024</v>
      </c>
      <c r="K61" s="24">
        <f t="shared" si="40"/>
        <v>-20316</v>
      </c>
      <c r="L61" s="24">
        <f t="shared" si="41"/>
        <v>-11771</v>
      </c>
      <c r="M61" s="25">
        <f t="shared" si="42"/>
        <v>-25247</v>
      </c>
      <c r="N61" s="59">
        <f t="shared" si="43"/>
        <v>1.44</v>
      </c>
      <c r="O61" s="60">
        <f t="shared" si="60"/>
        <v>7674.99999999999</v>
      </c>
      <c r="P61" s="60">
        <f t="shared" si="61"/>
        <v>4150</v>
      </c>
      <c r="Q61" s="60">
        <f t="shared" si="62"/>
        <v>-87474.9999999999</v>
      </c>
      <c r="R61" s="60">
        <f t="shared" si="63"/>
        <v>-130475</v>
      </c>
      <c r="S61" s="1"/>
      <c r="T61" s="1">
        <f>RStart30!$T$25</f>
        <v>0.04</v>
      </c>
      <c r="U61" s="1"/>
      <c r="V61" s="1">
        <f t="shared" si="56"/>
        <v>-21875</v>
      </c>
      <c r="W61" s="1">
        <f t="shared" si="57"/>
        <v>-19375</v>
      </c>
      <c r="X61" s="1">
        <f t="shared" si="58"/>
        <v>-193750</v>
      </c>
      <c r="Y61" s="1">
        <f t="shared" si="59"/>
        <v>-378750</v>
      </c>
      <c r="AA61">
        <f t="shared" si="44"/>
        <v>-3749.99999999998</v>
      </c>
      <c r="AB61">
        <f t="shared" si="45"/>
        <v>-9999.99999999999</v>
      </c>
      <c r="AC61">
        <f t="shared" si="46"/>
        <v>-32500.0000000004</v>
      </c>
      <c r="AD61">
        <f t="shared" si="47"/>
        <v>-84999.9999999997</v>
      </c>
      <c r="AF61">
        <f t="shared" si="48"/>
        <v>3125.00000000005</v>
      </c>
      <c r="AG61">
        <f t="shared" si="49"/>
        <v>3749.99999999999</v>
      </c>
      <c r="AH61">
        <f t="shared" si="50"/>
        <v>7499.99999999924</v>
      </c>
      <c r="AI61">
        <f t="shared" si="51"/>
        <v>30625.0000000011</v>
      </c>
      <c r="AK61">
        <f t="shared" si="52"/>
        <v>625.000000000093</v>
      </c>
      <c r="AL61">
        <f t="shared" si="53"/>
        <v>5624.99999999996</v>
      </c>
      <c r="AM61">
        <f t="shared" si="54"/>
        <v>-4375.00000000114</v>
      </c>
      <c r="AN61">
        <f t="shared" si="55"/>
        <v>2.53203324973583e-9</v>
      </c>
    </row>
    <row r="62" spans="1:40">
      <c r="A62">
        <v>3.52500000000001</v>
      </c>
      <c r="B62">
        <v>17.0615853658537</v>
      </c>
      <c r="C62">
        <v>-15.1010670731707</v>
      </c>
      <c r="D62" s="28">
        <f t="shared" si="64"/>
        <v>1.48</v>
      </c>
      <c r="E62" s="32">
        <v>16.7119724933711</v>
      </c>
      <c r="F62" s="32">
        <f>F129-RStart30!$F$79</f>
        <v>11.6142170937392</v>
      </c>
      <c r="G62" s="32">
        <f>G129-RStart30!$G$79</f>
        <v>9.05161607006805</v>
      </c>
      <c r="H62" s="32">
        <v>23.1574225424157</v>
      </c>
      <c r="I62" s="58">
        <f t="shared" si="38"/>
        <v>1.48</v>
      </c>
      <c r="J62" s="24">
        <f t="shared" si="39"/>
        <v>-19746</v>
      </c>
      <c r="K62" s="24">
        <f t="shared" si="40"/>
        <v>-20165</v>
      </c>
      <c r="L62" s="24">
        <f t="shared" si="41"/>
        <v>-15528</v>
      </c>
      <c r="M62" s="25">
        <f t="shared" si="42"/>
        <v>-30936</v>
      </c>
      <c r="N62" s="59">
        <f t="shared" si="43"/>
        <v>1.48</v>
      </c>
      <c r="O62" s="60">
        <f t="shared" si="60"/>
        <v>6949.99999999999</v>
      </c>
      <c r="P62" s="60">
        <f t="shared" si="61"/>
        <v>3775</v>
      </c>
      <c r="Q62" s="60">
        <f t="shared" si="62"/>
        <v>-93924.9999999999</v>
      </c>
      <c r="R62" s="60">
        <f t="shared" si="63"/>
        <v>-142225</v>
      </c>
      <c r="S62" s="1"/>
      <c r="T62" s="1">
        <f>RStart30!$T$25</f>
        <v>0.04</v>
      </c>
      <c r="U62" s="1"/>
      <c r="V62" s="1">
        <f t="shared" si="56"/>
        <v>-18125</v>
      </c>
      <c r="W62" s="1">
        <f t="shared" si="57"/>
        <v>-9374.99999999999</v>
      </c>
      <c r="X62" s="1">
        <f t="shared" si="58"/>
        <v>-161250</v>
      </c>
      <c r="Y62" s="1">
        <f t="shared" si="59"/>
        <v>-293750</v>
      </c>
      <c r="AA62">
        <f t="shared" si="44"/>
        <v>-6875.00000000002</v>
      </c>
      <c r="AB62">
        <f t="shared" si="45"/>
        <v>-13750</v>
      </c>
      <c r="AC62">
        <f t="shared" si="46"/>
        <v>-39999.9999999996</v>
      </c>
      <c r="AD62">
        <f t="shared" si="47"/>
        <v>-115625.000000001</v>
      </c>
      <c r="AF62">
        <f t="shared" si="48"/>
        <v>2499.99999999995</v>
      </c>
      <c r="AG62">
        <f t="shared" si="49"/>
        <v>-1874.99999999997</v>
      </c>
      <c r="AH62">
        <f t="shared" si="50"/>
        <v>11875.0000000004</v>
      </c>
      <c r="AI62">
        <f t="shared" si="51"/>
        <v>30624.9999999985</v>
      </c>
      <c r="AK62">
        <f t="shared" si="52"/>
        <v>624.999999999953</v>
      </c>
      <c r="AL62">
        <f t="shared" si="53"/>
        <v>-3749.99999999991</v>
      </c>
      <c r="AM62">
        <f t="shared" si="54"/>
        <v>5000.00000000038</v>
      </c>
      <c r="AN62">
        <f t="shared" si="55"/>
        <v>14999.9999999985</v>
      </c>
    </row>
    <row r="63" spans="1:40">
      <c r="A63">
        <v>3.54000000000001</v>
      </c>
      <c r="B63">
        <v>18.4394817073171</v>
      </c>
      <c r="C63">
        <v>-16.3262195121951</v>
      </c>
      <c r="D63" s="28">
        <f t="shared" si="64"/>
        <v>1.52</v>
      </c>
      <c r="E63" s="32">
        <v>16.5491612426826</v>
      </c>
      <c r="F63" s="32">
        <f>F130-RStart30!$F$79</f>
        <v>11.5279712340574</v>
      </c>
      <c r="G63" s="32">
        <f>G130-RStart30!$G$79</f>
        <v>11.23818178545</v>
      </c>
      <c r="H63" s="32">
        <v>26.2744360631253</v>
      </c>
      <c r="I63" s="58">
        <f t="shared" si="38"/>
        <v>1.52</v>
      </c>
      <c r="J63" s="24">
        <f t="shared" si="39"/>
        <v>-19486</v>
      </c>
      <c r="K63" s="24">
        <f t="shared" si="40"/>
        <v>-20007</v>
      </c>
      <c r="L63" s="24">
        <f t="shared" si="41"/>
        <v>-19479</v>
      </c>
      <c r="M63" s="25">
        <f t="shared" si="42"/>
        <v>-36910</v>
      </c>
      <c r="N63" s="59">
        <f t="shared" si="43"/>
        <v>1.52</v>
      </c>
      <c r="O63" s="60">
        <f t="shared" si="60"/>
        <v>6499.99999999999</v>
      </c>
      <c r="P63" s="60">
        <f t="shared" si="61"/>
        <v>3950</v>
      </c>
      <c r="Q63" s="60">
        <f t="shared" si="62"/>
        <v>-98774.9999999999</v>
      </c>
      <c r="R63" s="60">
        <f t="shared" si="63"/>
        <v>-149350</v>
      </c>
      <c r="S63" s="1"/>
      <c r="T63" s="1">
        <f>RStart30!$T$25</f>
        <v>0.04</v>
      </c>
      <c r="U63" s="1"/>
      <c r="V63" s="1">
        <f t="shared" si="56"/>
        <v>-11250</v>
      </c>
      <c r="W63" s="1">
        <f t="shared" si="57"/>
        <v>4374.99999999999</v>
      </c>
      <c r="X63" s="1">
        <f t="shared" si="58"/>
        <v>-121250</v>
      </c>
      <c r="Y63" s="1">
        <f t="shared" si="59"/>
        <v>-178124.999999999</v>
      </c>
      <c r="AA63">
        <f t="shared" si="44"/>
        <v>-9374.99999999998</v>
      </c>
      <c r="AB63">
        <f t="shared" si="45"/>
        <v>-11875</v>
      </c>
      <c r="AC63">
        <f t="shared" si="46"/>
        <v>-51875</v>
      </c>
      <c r="AD63">
        <f t="shared" si="47"/>
        <v>-146249.999999999</v>
      </c>
      <c r="AF63">
        <f t="shared" si="48"/>
        <v>1875</v>
      </c>
      <c r="AG63">
        <f t="shared" si="49"/>
        <v>1874.99999999994</v>
      </c>
      <c r="AH63">
        <f t="shared" si="50"/>
        <v>6875</v>
      </c>
      <c r="AI63">
        <f t="shared" si="51"/>
        <v>15625</v>
      </c>
      <c r="AK63">
        <f t="shared" si="52"/>
        <v>-625.000000000025</v>
      </c>
      <c r="AL63">
        <f t="shared" si="53"/>
        <v>624.999999999869</v>
      </c>
      <c r="AM63">
        <f t="shared" si="54"/>
        <v>-2500</v>
      </c>
      <c r="AN63">
        <f t="shared" si="55"/>
        <v>4374.99999999854</v>
      </c>
    </row>
    <row r="64" spans="1:40">
      <c r="A64">
        <v>3.55500000000001</v>
      </c>
      <c r="B64">
        <v>19.7606707317073</v>
      </c>
      <c r="C64">
        <v>-17.5765243902439</v>
      </c>
      <c r="D64" s="28">
        <f t="shared" si="64"/>
        <v>1.56</v>
      </c>
      <c r="E64" s="32">
        <v>16.3878190850309</v>
      </c>
      <c r="F64" s="32">
        <f>F131-RStart30!$F$79</f>
        <v>11.4270950196893</v>
      </c>
      <c r="G64" s="32">
        <f>G131-RStart30!$G$79</f>
        <v>13.4518363809811</v>
      </c>
      <c r="H64" s="32">
        <v>29.2633307865512</v>
      </c>
      <c r="I64" s="58">
        <f t="shared" si="38"/>
        <v>1.56</v>
      </c>
      <c r="J64" s="24">
        <f t="shared" si="39"/>
        <v>-19229</v>
      </c>
      <c r="K64" s="24">
        <f t="shared" si="40"/>
        <v>-19823</v>
      </c>
      <c r="L64" s="24">
        <f t="shared" si="41"/>
        <v>-23541</v>
      </c>
      <c r="M64" s="25">
        <f t="shared" si="42"/>
        <v>-42935</v>
      </c>
      <c r="N64" s="59">
        <f t="shared" si="43"/>
        <v>1.56</v>
      </c>
      <c r="O64" s="60">
        <f t="shared" si="60"/>
        <v>6424.99999999999</v>
      </c>
      <c r="P64" s="60">
        <f t="shared" si="61"/>
        <v>4600</v>
      </c>
      <c r="Q64" s="60">
        <f t="shared" si="62"/>
        <v>-101550</v>
      </c>
      <c r="R64" s="60">
        <f t="shared" si="63"/>
        <v>-150625</v>
      </c>
      <c r="S64" s="1"/>
      <c r="T64" s="1">
        <f>RStart30!$T$25</f>
        <v>0.04</v>
      </c>
      <c r="U64" s="1"/>
      <c r="V64" s="1">
        <f t="shared" si="56"/>
        <v>-1875</v>
      </c>
      <c r="W64" s="1">
        <f t="shared" si="57"/>
        <v>16250</v>
      </c>
      <c r="X64" s="1">
        <f t="shared" si="58"/>
        <v>-69375</v>
      </c>
      <c r="Y64" s="1">
        <f t="shared" si="59"/>
        <v>-31875</v>
      </c>
      <c r="AA64">
        <f t="shared" si="44"/>
        <v>-11250</v>
      </c>
      <c r="AB64">
        <f t="shared" si="45"/>
        <v>-13750</v>
      </c>
      <c r="AC64">
        <f t="shared" si="46"/>
        <v>-58750</v>
      </c>
      <c r="AD64">
        <f t="shared" si="47"/>
        <v>-161874.999999999</v>
      </c>
      <c r="AF64">
        <f t="shared" si="48"/>
        <v>2500.00000000003</v>
      </c>
      <c r="AG64">
        <f t="shared" si="49"/>
        <v>1250.00000000007</v>
      </c>
      <c r="AH64">
        <f t="shared" si="50"/>
        <v>9375</v>
      </c>
      <c r="AI64">
        <f t="shared" si="51"/>
        <v>11250.0000000015</v>
      </c>
      <c r="AK64">
        <f t="shared" si="52"/>
        <v>625.000000000049</v>
      </c>
      <c r="AL64">
        <f t="shared" si="53"/>
        <v>4375.00000000015</v>
      </c>
      <c r="AM64">
        <f t="shared" si="54"/>
        <v>1875</v>
      </c>
      <c r="AN64">
        <f t="shared" si="55"/>
        <v>10625.0000000025</v>
      </c>
    </row>
    <row r="65" spans="1:40">
      <c r="A65">
        <v>3.57000000000001</v>
      </c>
      <c r="B65">
        <v>20.9926829268293</v>
      </c>
      <c r="C65">
        <v>-18.8190548780488</v>
      </c>
      <c r="D65" s="28">
        <f t="shared" si="64"/>
        <v>1.6</v>
      </c>
      <c r="E65" s="32">
        <v>16.2162740203373</v>
      </c>
      <c r="F65" s="32">
        <f>F132-RStart30!$F$79</f>
        <v>11.2995429656348</v>
      </c>
      <c r="G65" s="32">
        <f>G132-RStart30!$G$79</f>
        <v>15.6444568815194</v>
      </c>
      <c r="H65" s="32">
        <v>32.0334778240824</v>
      </c>
      <c r="I65" s="58">
        <f t="shared" si="38"/>
        <v>1.6</v>
      </c>
      <c r="J65" s="24">
        <f t="shared" si="39"/>
        <v>-18957</v>
      </c>
      <c r="K65" s="24">
        <f t="shared" si="40"/>
        <v>-19591</v>
      </c>
      <c r="L65" s="24">
        <f t="shared" si="41"/>
        <v>-27620</v>
      </c>
      <c r="M65" s="25">
        <f t="shared" si="42"/>
        <v>-48752</v>
      </c>
      <c r="N65" s="59">
        <f t="shared" si="43"/>
        <v>1.6</v>
      </c>
      <c r="O65" s="60">
        <f t="shared" si="60"/>
        <v>6799.99999999999</v>
      </c>
      <c r="P65" s="60">
        <f t="shared" si="61"/>
        <v>5799.99999999999</v>
      </c>
      <c r="Q65" s="60">
        <f t="shared" si="62"/>
        <v>-101975</v>
      </c>
      <c r="R65" s="60">
        <f t="shared" si="63"/>
        <v>-145425</v>
      </c>
      <c r="S65" s="1"/>
      <c r="T65" s="1">
        <f>RStart30!$T$25</f>
        <v>0.04</v>
      </c>
      <c r="U65" s="1"/>
      <c r="V65" s="1">
        <f t="shared" si="56"/>
        <v>9374.99999999998</v>
      </c>
      <c r="W65" s="1">
        <f t="shared" si="57"/>
        <v>30000</v>
      </c>
      <c r="X65" s="1">
        <f t="shared" si="58"/>
        <v>-10625</v>
      </c>
      <c r="Y65" s="1">
        <f t="shared" si="59"/>
        <v>129999.999999999</v>
      </c>
      <c r="AA65">
        <f t="shared" si="44"/>
        <v>-13750</v>
      </c>
      <c r="AB65">
        <f t="shared" si="45"/>
        <v>-15000</v>
      </c>
      <c r="AC65">
        <f t="shared" si="46"/>
        <v>-68125</v>
      </c>
      <c r="AD65">
        <f t="shared" si="47"/>
        <v>-173125.000000001</v>
      </c>
      <c r="AF65">
        <f t="shared" si="48"/>
        <v>1874.99999999998</v>
      </c>
      <c r="AG65">
        <f t="shared" si="49"/>
        <v>-3125.00000000008</v>
      </c>
      <c r="AH65">
        <f t="shared" si="50"/>
        <v>7500</v>
      </c>
      <c r="AI65">
        <f t="shared" si="51"/>
        <v>624.999999998923</v>
      </c>
      <c r="AK65">
        <f t="shared" si="52"/>
        <v>-625.000000000045</v>
      </c>
      <c r="AL65">
        <f t="shared" si="53"/>
        <v>-5000.00000000016</v>
      </c>
      <c r="AM65">
        <f t="shared" si="54"/>
        <v>1875.00000000038</v>
      </c>
      <c r="AN65">
        <f t="shared" si="55"/>
        <v>11249.9999999989</v>
      </c>
    </row>
    <row r="66" spans="1:40">
      <c r="A66">
        <v>3.58500000000001</v>
      </c>
      <c r="B66">
        <v>22.103506097561</v>
      </c>
      <c r="C66">
        <v>-20.0199695121951</v>
      </c>
      <c r="D66" s="28">
        <f t="shared" si="64"/>
        <v>1.64</v>
      </c>
      <c r="E66" s="32">
        <v>16.020294781644</v>
      </c>
      <c r="F66" s="32">
        <f>F133-RStart30!$F$79</f>
        <v>11.1330899240361</v>
      </c>
      <c r="G66" s="32">
        <f>G133-RStart30!$G$79</f>
        <v>17.7631369304213</v>
      </c>
      <c r="H66" s="32">
        <v>34.4935015312736</v>
      </c>
      <c r="I66" s="58">
        <f t="shared" si="38"/>
        <v>1.64</v>
      </c>
      <c r="J66" s="24">
        <f t="shared" si="39"/>
        <v>-18648</v>
      </c>
      <c r="K66" s="24">
        <f t="shared" si="40"/>
        <v>-19287</v>
      </c>
      <c r="L66" s="24">
        <f t="shared" si="41"/>
        <v>-31607</v>
      </c>
      <c r="M66" s="25">
        <f t="shared" si="42"/>
        <v>-54084</v>
      </c>
      <c r="N66" s="59">
        <f t="shared" si="43"/>
        <v>1.64</v>
      </c>
      <c r="O66" s="60">
        <f t="shared" si="60"/>
        <v>7724.99999999999</v>
      </c>
      <c r="P66" s="60">
        <f t="shared" si="61"/>
        <v>7599.99999999999</v>
      </c>
      <c r="Q66" s="60">
        <f t="shared" si="62"/>
        <v>-99674.9999999999</v>
      </c>
      <c r="R66" s="60">
        <f t="shared" si="63"/>
        <v>-133300</v>
      </c>
      <c r="S66" s="1"/>
      <c r="T66" s="1">
        <f>RStart30!$T$25</f>
        <v>0.04</v>
      </c>
      <c r="U66" s="1"/>
      <c r="V66" s="1">
        <f t="shared" si="56"/>
        <v>23125</v>
      </c>
      <c r="W66" s="1">
        <f t="shared" si="57"/>
        <v>45000</v>
      </c>
      <c r="X66" s="1">
        <f t="shared" si="58"/>
        <v>57500</v>
      </c>
      <c r="Y66" s="1">
        <f t="shared" si="59"/>
        <v>303125</v>
      </c>
      <c r="AA66">
        <f t="shared" si="44"/>
        <v>-15625</v>
      </c>
      <c r="AB66">
        <f t="shared" si="45"/>
        <v>-11874.9999999999</v>
      </c>
      <c r="AC66">
        <f t="shared" si="46"/>
        <v>-75625</v>
      </c>
      <c r="AD66">
        <f t="shared" si="47"/>
        <v>-173750</v>
      </c>
      <c r="AF66">
        <f t="shared" si="48"/>
        <v>2500.00000000002</v>
      </c>
      <c r="AG66">
        <f t="shared" si="49"/>
        <v>1875.00000000008</v>
      </c>
      <c r="AH66">
        <f t="shared" si="50"/>
        <v>5624.99999999962</v>
      </c>
      <c r="AI66">
        <f t="shared" si="51"/>
        <v>-10625</v>
      </c>
      <c r="AK66">
        <f t="shared" si="52"/>
        <v>1250.00000000002</v>
      </c>
      <c r="AL66">
        <f t="shared" si="53"/>
        <v>3750.00000000015</v>
      </c>
      <c r="AM66">
        <f t="shared" si="54"/>
        <v>624.999999998865</v>
      </c>
      <c r="AN66">
        <f t="shared" si="55"/>
        <v>624.999999999534</v>
      </c>
    </row>
    <row r="67" spans="1:40">
      <c r="A67">
        <v>3.60000000000001</v>
      </c>
      <c r="B67">
        <v>22.9975609756098</v>
      </c>
      <c r="C67">
        <v>-21.1577743902439</v>
      </c>
      <c r="D67" s="28">
        <f t="shared" si="64"/>
        <v>1.68</v>
      </c>
      <c r="E67" s="32">
        <v>15.7831690308715</v>
      </c>
      <c r="F67" s="32">
        <f>F134-RStart30!$F$79</f>
        <v>10.9156754112595</v>
      </c>
      <c r="G67" s="32">
        <f>G134-RStart30!$G$79</f>
        <v>19.7503532557732</v>
      </c>
      <c r="H67" s="32">
        <v>36.5529420008477</v>
      </c>
      <c r="I67" s="58">
        <f t="shared" si="38"/>
        <v>1.68</v>
      </c>
      <c r="J67" s="24">
        <f t="shared" si="39"/>
        <v>-18277</v>
      </c>
      <c r="K67" s="24">
        <f t="shared" si="40"/>
        <v>-18892</v>
      </c>
      <c r="L67" s="24">
        <f t="shared" si="41"/>
        <v>-35381</v>
      </c>
      <c r="M67" s="25">
        <f t="shared" si="42"/>
        <v>-58653</v>
      </c>
      <c r="N67" s="59">
        <f t="shared" si="43"/>
        <v>1.68</v>
      </c>
      <c r="O67" s="60">
        <f t="shared" si="60"/>
        <v>9274.99999999999</v>
      </c>
      <c r="P67" s="60">
        <f t="shared" si="61"/>
        <v>9874.99999999999</v>
      </c>
      <c r="Q67" s="60">
        <f t="shared" si="62"/>
        <v>-94349.9999999999</v>
      </c>
      <c r="R67" s="60">
        <f t="shared" si="63"/>
        <v>-114225</v>
      </c>
      <c r="S67" s="1"/>
      <c r="T67" s="1">
        <f>RStart30!$T$25</f>
        <v>0.04</v>
      </c>
      <c r="U67" s="1"/>
      <c r="V67" s="1">
        <f t="shared" si="56"/>
        <v>38750</v>
      </c>
      <c r="W67" s="1">
        <f t="shared" si="57"/>
        <v>56874.9999999999</v>
      </c>
      <c r="X67" s="1">
        <f t="shared" si="58"/>
        <v>133125</v>
      </c>
      <c r="Y67" s="1">
        <f t="shared" si="59"/>
        <v>476875</v>
      </c>
      <c r="AA67">
        <f t="shared" si="44"/>
        <v>-18125</v>
      </c>
      <c r="AB67">
        <f t="shared" si="45"/>
        <v>-13750</v>
      </c>
      <c r="AC67">
        <f t="shared" si="46"/>
        <v>-81249.9999999996</v>
      </c>
      <c r="AD67">
        <f t="shared" si="47"/>
        <v>-163125</v>
      </c>
      <c r="AF67">
        <f t="shared" si="48"/>
        <v>1250</v>
      </c>
      <c r="AG67">
        <f t="shared" si="49"/>
        <v>-1875.00000000007</v>
      </c>
      <c r="AH67">
        <f t="shared" si="50"/>
        <v>5000.00000000076</v>
      </c>
      <c r="AI67">
        <f t="shared" si="51"/>
        <v>-11249.9999999995</v>
      </c>
      <c r="AK67">
        <f t="shared" si="52"/>
        <v>1875</v>
      </c>
      <c r="AL67">
        <f t="shared" si="53"/>
        <v>624.999999999884</v>
      </c>
      <c r="AM67">
        <f t="shared" si="54"/>
        <v>625.000000001717</v>
      </c>
      <c r="AN67">
        <f t="shared" si="55"/>
        <v>8750.0000000007</v>
      </c>
    </row>
    <row r="68" spans="1:40">
      <c r="A68">
        <v>3.61500000000001</v>
      </c>
      <c r="B68">
        <v>23.6185975609756</v>
      </c>
      <c r="C68">
        <v>-22.2361280487805</v>
      </c>
      <c r="D68" s="28">
        <f t="shared" si="64"/>
        <v>1.72</v>
      </c>
      <c r="E68" s="32">
        <v>15.4857815545733</v>
      </c>
      <c r="F68" s="32">
        <f>F135-RStart30!$F$79</f>
        <v>10.635747934977</v>
      </c>
      <c r="G68" s="32">
        <f>G135-RStart30!$G$79</f>
        <v>21.544132136622</v>
      </c>
      <c r="H68" s="32">
        <v>38.1239175557001</v>
      </c>
      <c r="I68" s="58">
        <f t="shared" si="38"/>
        <v>1.72</v>
      </c>
      <c r="J68" s="24">
        <f t="shared" si="39"/>
        <v>-17815</v>
      </c>
      <c r="K68" s="24">
        <f t="shared" si="40"/>
        <v>-18384</v>
      </c>
      <c r="L68" s="24">
        <f t="shared" si="41"/>
        <v>-38812</v>
      </c>
      <c r="M68" s="25">
        <f t="shared" si="42"/>
        <v>-62198</v>
      </c>
      <c r="N68" s="59">
        <f t="shared" si="43"/>
        <v>1.72</v>
      </c>
      <c r="O68" s="60">
        <f t="shared" si="60"/>
        <v>11550</v>
      </c>
      <c r="P68" s="60">
        <f t="shared" si="61"/>
        <v>12700</v>
      </c>
      <c r="Q68" s="60">
        <f t="shared" si="62"/>
        <v>-85774.9999999999</v>
      </c>
      <c r="R68" s="60">
        <f t="shared" si="63"/>
        <v>-88624.9999999999</v>
      </c>
      <c r="S68" s="1"/>
      <c r="T68" s="1">
        <f>RStart30!$T$25</f>
        <v>0.04</v>
      </c>
      <c r="U68" s="1"/>
      <c r="V68" s="1">
        <f t="shared" si="56"/>
        <v>56875</v>
      </c>
      <c r="W68" s="1">
        <f t="shared" si="57"/>
        <v>70625</v>
      </c>
      <c r="X68" s="1">
        <f t="shared" si="58"/>
        <v>214375</v>
      </c>
      <c r="Y68" s="1">
        <f t="shared" si="59"/>
        <v>639999.999999999</v>
      </c>
      <c r="AA68">
        <f t="shared" si="44"/>
        <v>-19375</v>
      </c>
      <c r="AB68">
        <f t="shared" si="45"/>
        <v>-11875</v>
      </c>
      <c r="AC68">
        <f t="shared" si="46"/>
        <v>-86250.0000000004</v>
      </c>
      <c r="AD68">
        <f t="shared" si="47"/>
        <v>-151875</v>
      </c>
      <c r="AF68">
        <f t="shared" si="48"/>
        <v>-625</v>
      </c>
      <c r="AG68">
        <f t="shared" si="49"/>
        <v>-2499.99999999996</v>
      </c>
      <c r="AH68">
        <f t="shared" si="50"/>
        <v>4374.99999999904</v>
      </c>
      <c r="AI68">
        <f t="shared" si="51"/>
        <v>-20000.0000000002</v>
      </c>
      <c r="AK68">
        <f t="shared" si="52"/>
        <v>-624.999999999854</v>
      </c>
      <c r="AL68">
        <f t="shared" si="53"/>
        <v>-624.999999999956</v>
      </c>
      <c r="AM68">
        <f t="shared" si="54"/>
        <v>3124.99999999822</v>
      </c>
      <c r="AN68">
        <f t="shared" si="55"/>
        <v>7499.99999999988</v>
      </c>
    </row>
    <row r="69" spans="1:40">
      <c r="A69">
        <v>3.63000000000001</v>
      </c>
      <c r="B69">
        <v>23.9858231707317</v>
      </c>
      <c r="C69">
        <v>-23.2632621951219</v>
      </c>
      <c r="D69" s="28">
        <f t="shared" si="64"/>
        <v>1.76</v>
      </c>
      <c r="E69" s="32">
        <v>15.1066924596934</v>
      </c>
      <c r="F69" s="32">
        <f>F136-RStart30!$F$79</f>
        <v>10.2826093212486</v>
      </c>
      <c r="G69" s="32">
        <f>G136-RStart30!$G$79</f>
        <v>23.078215869207</v>
      </c>
      <c r="H69" s="32">
        <v>39.1227872419023</v>
      </c>
      <c r="I69" s="58">
        <f t="shared" si="38"/>
        <v>1.76</v>
      </c>
      <c r="J69" s="24">
        <f t="shared" si="39"/>
        <v>-17231</v>
      </c>
      <c r="K69" s="24">
        <f t="shared" si="40"/>
        <v>-17744</v>
      </c>
      <c r="L69" s="24">
        <f t="shared" si="41"/>
        <v>-41762</v>
      </c>
      <c r="M69" s="25">
        <f t="shared" si="42"/>
        <v>-64476</v>
      </c>
      <c r="N69" s="59">
        <f t="shared" si="43"/>
        <v>1.76</v>
      </c>
      <c r="O69" s="60">
        <f t="shared" si="60"/>
        <v>14600</v>
      </c>
      <c r="P69" s="60">
        <f t="shared" si="61"/>
        <v>16000</v>
      </c>
      <c r="Q69" s="60">
        <f t="shared" si="62"/>
        <v>-73749.9999999999</v>
      </c>
      <c r="R69" s="60">
        <f t="shared" si="63"/>
        <v>-56949.9999999999</v>
      </c>
      <c r="S69" s="1"/>
      <c r="T69" s="1">
        <f>RStart30!$T$25</f>
        <v>0.04</v>
      </c>
      <c r="U69" s="1"/>
      <c r="V69" s="1">
        <f t="shared" si="56"/>
        <v>76250</v>
      </c>
      <c r="W69" s="1">
        <f t="shared" si="57"/>
        <v>82499.9999999999</v>
      </c>
      <c r="X69" s="1">
        <f t="shared" si="58"/>
        <v>300625</v>
      </c>
      <c r="Y69" s="1">
        <f t="shared" si="59"/>
        <v>791874.999999999</v>
      </c>
      <c r="AA69">
        <f t="shared" si="44"/>
        <v>-18750</v>
      </c>
      <c r="AB69">
        <f t="shared" si="45"/>
        <v>-9375</v>
      </c>
      <c r="AC69">
        <f t="shared" si="46"/>
        <v>-90624.9999999994</v>
      </c>
      <c r="AD69">
        <f t="shared" si="47"/>
        <v>-131875</v>
      </c>
      <c r="AF69">
        <f t="shared" si="48"/>
        <v>-1.45519152283669e-10</v>
      </c>
      <c r="AG69">
        <f t="shared" si="49"/>
        <v>-1875</v>
      </c>
      <c r="AH69">
        <f t="shared" si="50"/>
        <v>1250.00000000081</v>
      </c>
      <c r="AI69">
        <f t="shared" si="51"/>
        <v>-27500.0000000001</v>
      </c>
      <c r="AK69">
        <f t="shared" si="52"/>
        <v>10624.9999999996</v>
      </c>
      <c r="AL69">
        <f t="shared" si="53"/>
        <v>3750</v>
      </c>
      <c r="AM69">
        <f t="shared" si="54"/>
        <v>26250.0000000013</v>
      </c>
      <c r="AN69">
        <f t="shared" si="55"/>
        <v>38124.9999999999</v>
      </c>
    </row>
    <row r="70" spans="1:40">
      <c r="A70">
        <v>3.64500000000001</v>
      </c>
      <c r="B70">
        <v>24.0704268292683</v>
      </c>
      <c r="C70">
        <v>-24.2391768292683</v>
      </c>
      <c r="D70" s="28">
        <f t="shared" si="64"/>
        <v>1.8</v>
      </c>
      <c r="E70" s="32">
        <v>14.6222153693218</v>
      </c>
      <c r="F70" s="32">
        <f>F137-RStart30!$F$79</f>
        <v>9.84675904160373</v>
      </c>
      <c r="G70" s="32">
        <f>G137-RStart30!$G$79</f>
        <v>24.2822292331908</v>
      </c>
      <c r="H70" s="32">
        <v>39.4718133217054</v>
      </c>
      <c r="I70" s="58">
        <f t="shared" si="38"/>
        <v>1.8</v>
      </c>
      <c r="J70" s="24">
        <f t="shared" si="39"/>
        <v>-16495</v>
      </c>
      <c r="K70" s="24">
        <f t="shared" si="40"/>
        <v>-16957</v>
      </c>
      <c r="L70" s="24">
        <f t="shared" si="41"/>
        <v>-44086</v>
      </c>
      <c r="M70" s="25">
        <f t="shared" si="42"/>
        <v>-65276</v>
      </c>
      <c r="N70" s="59">
        <f t="shared" si="43"/>
        <v>1.8</v>
      </c>
      <c r="O70" s="60">
        <f t="shared" si="60"/>
        <v>18400</v>
      </c>
      <c r="P70" s="60">
        <f t="shared" si="61"/>
        <v>19675</v>
      </c>
      <c r="Q70" s="60">
        <f t="shared" si="62"/>
        <v>-58099.9999999999</v>
      </c>
      <c r="R70" s="60">
        <f t="shared" si="63"/>
        <v>-20000</v>
      </c>
      <c r="S70" s="1"/>
      <c r="T70" s="1">
        <f>RStart30!$T$25</f>
        <v>0.04</v>
      </c>
      <c r="U70" s="1"/>
      <c r="V70" s="1">
        <f t="shared" si="56"/>
        <v>95000</v>
      </c>
      <c r="W70" s="1">
        <f t="shared" si="57"/>
        <v>91874.9999999999</v>
      </c>
      <c r="X70" s="1">
        <f t="shared" si="58"/>
        <v>391249.999999999</v>
      </c>
      <c r="Y70" s="1">
        <f t="shared" si="59"/>
        <v>923749.999999999</v>
      </c>
      <c r="AA70">
        <f t="shared" si="44"/>
        <v>-18749.9999999999</v>
      </c>
      <c r="AB70">
        <f t="shared" si="45"/>
        <v>-7500</v>
      </c>
      <c r="AC70">
        <f t="shared" si="46"/>
        <v>-91875.0000000002</v>
      </c>
      <c r="AD70">
        <f t="shared" si="47"/>
        <v>-104375</v>
      </c>
      <c r="AF70">
        <f t="shared" si="48"/>
        <v>-10624.9999999998</v>
      </c>
      <c r="AG70">
        <f t="shared" si="49"/>
        <v>-5625</v>
      </c>
      <c r="AH70">
        <f t="shared" si="50"/>
        <v>-25000.0000000005</v>
      </c>
      <c r="AI70">
        <f t="shared" si="51"/>
        <v>-65625</v>
      </c>
      <c r="AK70">
        <f t="shared" si="52"/>
        <v>6250.00000000035</v>
      </c>
      <c r="AL70">
        <f t="shared" si="53"/>
        <v>5000</v>
      </c>
      <c r="AM70">
        <f t="shared" si="54"/>
        <v>21249.9999999993</v>
      </c>
      <c r="AN70">
        <f t="shared" si="55"/>
        <v>31249.9999999993</v>
      </c>
    </row>
    <row r="71" spans="1:40">
      <c r="A71">
        <v>3.66000000000001</v>
      </c>
      <c r="B71">
        <v>23.8440548780488</v>
      </c>
      <c r="C71">
        <v>-25.1620426829268</v>
      </c>
      <c r="D71" s="28">
        <f t="shared" si="64"/>
        <v>1.84</v>
      </c>
      <c r="E71" s="32">
        <v>14.0073673413598</v>
      </c>
      <c r="F71" s="32">
        <f>F138-RStart30!$F$79</f>
        <v>9.32055835421736</v>
      </c>
      <c r="G71" s="32">
        <f>G138-RStart30!$G$79</f>
        <v>25.0838434108114</v>
      </c>
      <c r="H71" s="32">
        <v>39.1030577316541</v>
      </c>
      <c r="I71" s="58">
        <f t="shared" si="38"/>
        <v>1.84</v>
      </c>
      <c r="J71" s="24">
        <f t="shared" si="39"/>
        <v>-15577</v>
      </c>
      <c r="K71" s="24">
        <f t="shared" si="40"/>
        <v>-16011</v>
      </c>
      <c r="L71" s="24">
        <f t="shared" si="41"/>
        <v>-45637</v>
      </c>
      <c r="M71" s="25">
        <f t="shared" si="42"/>
        <v>-64431</v>
      </c>
      <c r="N71" s="59">
        <f t="shared" si="43"/>
        <v>1.84</v>
      </c>
      <c r="O71" s="60">
        <f t="shared" si="60"/>
        <v>22950</v>
      </c>
      <c r="P71" s="60">
        <f t="shared" si="61"/>
        <v>23650</v>
      </c>
      <c r="Q71" s="60">
        <f t="shared" si="62"/>
        <v>-38775</v>
      </c>
      <c r="R71" s="60">
        <f t="shared" si="63"/>
        <v>21125</v>
      </c>
      <c r="S71" s="1"/>
      <c r="T71" s="1">
        <f>RStart30!$T$25</f>
        <v>0.04</v>
      </c>
      <c r="U71" s="1"/>
      <c r="V71" s="1">
        <f t="shared" si="56"/>
        <v>113750</v>
      </c>
      <c r="W71" s="1">
        <f t="shared" si="57"/>
        <v>99374.9999999999</v>
      </c>
      <c r="X71" s="1">
        <f t="shared" si="58"/>
        <v>483125</v>
      </c>
      <c r="Y71" s="1">
        <f t="shared" si="59"/>
        <v>1028125</v>
      </c>
      <c r="AA71">
        <f t="shared" si="44"/>
        <v>-8125.0000000001</v>
      </c>
      <c r="AB71">
        <f t="shared" si="45"/>
        <v>-1875</v>
      </c>
      <c r="AC71">
        <f t="shared" si="46"/>
        <v>-66874.9999999998</v>
      </c>
      <c r="AD71">
        <f t="shared" si="47"/>
        <v>-38749.9999999998</v>
      </c>
      <c r="AF71">
        <f t="shared" si="48"/>
        <v>-16875.0000000001</v>
      </c>
      <c r="AG71">
        <f t="shared" si="49"/>
        <v>-10625</v>
      </c>
      <c r="AH71">
        <f t="shared" si="50"/>
        <v>-46249.9999999998</v>
      </c>
      <c r="AI71">
        <f t="shared" si="51"/>
        <v>-96874.9999999993</v>
      </c>
      <c r="AK71">
        <f t="shared" si="52"/>
        <v>-1250.00000000019</v>
      </c>
      <c r="AL71">
        <f t="shared" si="53"/>
        <v>-3750.00000000009</v>
      </c>
      <c r="AM71">
        <f t="shared" si="54"/>
        <v>-2499.99999999977</v>
      </c>
      <c r="AN71">
        <f t="shared" si="55"/>
        <v>-7499.99999999884</v>
      </c>
    </row>
    <row r="72" spans="1:40">
      <c r="A72">
        <v>3.67500000000001</v>
      </c>
      <c r="B72">
        <v>23.3272865853659</v>
      </c>
      <c r="C72">
        <v>-26.0496951219512</v>
      </c>
      <c r="D72" s="28">
        <f t="shared" si="64"/>
        <v>1.88</v>
      </c>
      <c r="E72" s="32">
        <v>13.2451725853986</v>
      </c>
      <c r="F72" s="32">
        <f>F139-RStart30!$F$79</f>
        <v>8.70185197880258</v>
      </c>
      <c r="G72" s="32">
        <f>G139-RStart30!$G$79</f>
        <v>25.430115121827</v>
      </c>
      <c r="H72" s="32">
        <v>37.9831911091597</v>
      </c>
      <c r="I72" s="58">
        <f t="shared" si="38"/>
        <v>1.88</v>
      </c>
      <c r="J72" s="24">
        <f t="shared" si="39"/>
        <v>-14464</v>
      </c>
      <c r="K72" s="24">
        <f t="shared" si="40"/>
        <v>-14903</v>
      </c>
      <c r="L72" s="24">
        <f t="shared" si="41"/>
        <v>-46308</v>
      </c>
      <c r="M72" s="25">
        <f t="shared" si="42"/>
        <v>-61879</v>
      </c>
      <c r="N72" s="59">
        <f t="shared" si="43"/>
        <v>1.88</v>
      </c>
      <c r="O72" s="60">
        <f t="shared" si="60"/>
        <v>27825</v>
      </c>
      <c r="P72" s="60">
        <f t="shared" si="61"/>
        <v>27700</v>
      </c>
      <c r="Q72" s="60">
        <f t="shared" si="62"/>
        <v>-16775</v>
      </c>
      <c r="R72" s="60">
        <f t="shared" si="63"/>
        <v>63799.9999999999</v>
      </c>
      <c r="S72" s="1"/>
      <c r="T72" s="1">
        <f>RStart30!$T$25</f>
        <v>0.04</v>
      </c>
      <c r="U72" s="1"/>
      <c r="V72" s="1">
        <f t="shared" si="56"/>
        <v>121875</v>
      </c>
      <c r="W72" s="1">
        <f t="shared" si="57"/>
        <v>101250</v>
      </c>
      <c r="X72" s="1">
        <f t="shared" si="58"/>
        <v>549999.999999999</v>
      </c>
      <c r="Y72" s="1">
        <f t="shared" si="59"/>
        <v>1066875</v>
      </c>
      <c r="AA72">
        <f t="shared" si="44"/>
        <v>8750</v>
      </c>
      <c r="AB72">
        <f t="shared" si="45"/>
        <v>8750</v>
      </c>
      <c r="AC72">
        <f t="shared" si="46"/>
        <v>-20625</v>
      </c>
      <c r="AD72">
        <f t="shared" si="47"/>
        <v>58124.9999999995</v>
      </c>
      <c r="AF72">
        <f t="shared" si="48"/>
        <v>-15624.9999999999</v>
      </c>
      <c r="AG72">
        <f t="shared" si="49"/>
        <v>-6874.99999999991</v>
      </c>
      <c r="AH72">
        <f t="shared" si="50"/>
        <v>-43750</v>
      </c>
      <c r="AI72">
        <f t="shared" si="51"/>
        <v>-89375.0000000005</v>
      </c>
      <c r="AK72">
        <f t="shared" si="52"/>
        <v>-6875.00000000492</v>
      </c>
      <c r="AL72">
        <f t="shared" si="53"/>
        <v>624.999999995263</v>
      </c>
      <c r="AM72">
        <f t="shared" si="54"/>
        <v>-8750.00000000669</v>
      </c>
      <c r="AN72">
        <f t="shared" si="55"/>
        <v>-16875.0000000229</v>
      </c>
    </row>
    <row r="73" spans="1:40">
      <c r="A73">
        <v>3.69000000000001</v>
      </c>
      <c r="B73">
        <v>22.5077743902439</v>
      </c>
      <c r="C73">
        <v>-26.8916158536585</v>
      </c>
      <c r="D73" s="28">
        <f t="shared" si="64"/>
        <v>1.92</v>
      </c>
      <c r="E73" s="32">
        <v>12.3344670271765</v>
      </c>
      <c r="F73" s="32">
        <f>F140-RStart30!$F$79</f>
        <v>7.99659726669437</v>
      </c>
      <c r="G73" s="32">
        <f>G140-RStart30!$G$79</f>
        <v>25.3055285906075</v>
      </c>
      <c r="H73" s="32">
        <v>36.1324151032169</v>
      </c>
      <c r="I73" s="58">
        <f t="shared" si="38"/>
        <v>1.92</v>
      </c>
      <c r="J73" s="24">
        <f t="shared" si="39"/>
        <v>-13170</v>
      </c>
      <c r="K73" s="24">
        <f t="shared" si="40"/>
        <v>-13647</v>
      </c>
      <c r="L73" s="24">
        <f t="shared" si="41"/>
        <v>-46066</v>
      </c>
      <c r="M73" s="25">
        <f t="shared" si="42"/>
        <v>-57713</v>
      </c>
      <c r="N73" s="59">
        <f t="shared" si="43"/>
        <v>1.92</v>
      </c>
      <c r="O73" s="60">
        <f t="shared" si="60"/>
        <v>32350</v>
      </c>
      <c r="P73" s="60">
        <f t="shared" si="61"/>
        <v>31400</v>
      </c>
      <c r="Q73" s="60">
        <f t="shared" si="62"/>
        <v>6049.99999999999</v>
      </c>
      <c r="R73" s="60">
        <f t="shared" si="63"/>
        <v>104150</v>
      </c>
      <c r="S73" s="1"/>
      <c r="T73" s="1">
        <f>RStart30!$T$25</f>
        <v>0.04</v>
      </c>
      <c r="U73" s="1"/>
      <c r="V73" s="1">
        <f t="shared" si="56"/>
        <v>113125</v>
      </c>
      <c r="W73" s="1">
        <f t="shared" si="57"/>
        <v>92499.9999999999</v>
      </c>
      <c r="X73" s="1">
        <f t="shared" si="58"/>
        <v>570624.999999999</v>
      </c>
      <c r="Y73" s="1">
        <f t="shared" si="59"/>
        <v>1008750</v>
      </c>
      <c r="AA73">
        <f t="shared" si="44"/>
        <v>24374.9999999999</v>
      </c>
      <c r="AB73">
        <f t="shared" si="45"/>
        <v>15624.9999999999</v>
      </c>
      <c r="AC73">
        <f t="shared" si="46"/>
        <v>23125</v>
      </c>
      <c r="AD73">
        <f t="shared" si="47"/>
        <v>147500</v>
      </c>
      <c r="AF73">
        <f t="shared" si="48"/>
        <v>-8749.99999999499</v>
      </c>
      <c r="AG73">
        <f t="shared" si="49"/>
        <v>-7499.99999999518</v>
      </c>
      <c r="AH73">
        <f t="shared" si="50"/>
        <v>-34999.9999999933</v>
      </c>
      <c r="AI73">
        <f t="shared" si="51"/>
        <v>-72499.9999999775</v>
      </c>
      <c r="AK73">
        <f t="shared" si="52"/>
        <v>-2499.99999997953</v>
      </c>
      <c r="AL73">
        <f t="shared" si="53"/>
        <v>-4999.99999998026</v>
      </c>
      <c r="AM73">
        <f t="shared" si="54"/>
        <v>-8749.99999997357</v>
      </c>
      <c r="AN73">
        <f t="shared" si="55"/>
        <v>-19999.9999999107</v>
      </c>
    </row>
    <row r="74" spans="1:40">
      <c r="A74">
        <v>3.70500000000001</v>
      </c>
      <c r="B74">
        <v>21.4175304878049</v>
      </c>
      <c r="C74">
        <v>-27.6873475609756</v>
      </c>
      <c r="D74" s="28">
        <f t="shared" si="64"/>
        <v>1.96</v>
      </c>
      <c r="E74" s="32">
        <v>11.2881679244368</v>
      </c>
      <c r="F74" s="32">
        <f>F141-RStart30!$F$79</f>
        <v>7.21775386373308</v>
      </c>
      <c r="G74" s="32">
        <f>G141-RStart30!$G$79</f>
        <v>24.728264528825</v>
      </c>
      <c r="H74" s="32">
        <v>33.6178340981026</v>
      </c>
      <c r="I74" s="58">
        <f t="shared" si="38"/>
        <v>1.96</v>
      </c>
      <c r="J74" s="24">
        <f t="shared" si="39"/>
        <v>-11734</v>
      </c>
      <c r="K74" s="24">
        <f t="shared" si="40"/>
        <v>-12268</v>
      </c>
      <c r="L74" s="24">
        <f t="shared" si="41"/>
        <v>-44948</v>
      </c>
      <c r="M74" s="25">
        <f t="shared" si="42"/>
        <v>-52169</v>
      </c>
      <c r="N74" s="59">
        <f t="shared" si="43"/>
        <v>1.96</v>
      </c>
      <c r="O74" s="60">
        <f t="shared" si="60"/>
        <v>35900</v>
      </c>
      <c r="P74" s="60">
        <f t="shared" si="61"/>
        <v>34475</v>
      </c>
      <c r="Q74" s="60">
        <f t="shared" si="62"/>
        <v>27950</v>
      </c>
      <c r="R74" s="60">
        <f t="shared" si="63"/>
        <v>138600</v>
      </c>
      <c r="S74" s="1"/>
      <c r="T74" s="1">
        <f>RStart30!$T$25</f>
        <v>0.04</v>
      </c>
      <c r="U74" s="1"/>
      <c r="V74" s="1">
        <f t="shared" si="56"/>
        <v>88750</v>
      </c>
      <c r="W74" s="1">
        <f t="shared" si="57"/>
        <v>76875</v>
      </c>
      <c r="X74" s="1">
        <f t="shared" si="58"/>
        <v>547499.999999999</v>
      </c>
      <c r="Y74" s="1">
        <f t="shared" si="59"/>
        <v>861249.999999999</v>
      </c>
      <c r="AA74">
        <f t="shared" si="44"/>
        <v>33124.9999999949</v>
      </c>
      <c r="AB74">
        <f t="shared" si="45"/>
        <v>23124.9999999951</v>
      </c>
      <c r="AC74">
        <f t="shared" si="46"/>
        <v>58124.9999999933</v>
      </c>
      <c r="AD74">
        <f t="shared" si="47"/>
        <v>219999.999999978</v>
      </c>
      <c r="AF74">
        <f t="shared" si="48"/>
        <v>-6250.00000001546</v>
      </c>
      <c r="AG74">
        <f t="shared" si="49"/>
        <v>-2500.00000001492</v>
      </c>
      <c r="AH74">
        <f t="shared" si="50"/>
        <v>-26250.0000000197</v>
      </c>
      <c r="AI74">
        <f t="shared" si="51"/>
        <v>-52500.0000000668</v>
      </c>
      <c r="AK74">
        <f t="shared" si="52"/>
        <v>-6875.0000000311</v>
      </c>
      <c r="AL74">
        <f t="shared" si="53"/>
        <v>624.999999969987</v>
      </c>
      <c r="AM74">
        <f t="shared" si="54"/>
        <v>-3750.00000003935</v>
      </c>
      <c r="AN74">
        <f t="shared" si="55"/>
        <v>-32500.0000001331</v>
      </c>
    </row>
    <row r="75" spans="1:40">
      <c r="A75">
        <v>3.72000000000001</v>
      </c>
      <c r="B75">
        <v>20.0675304878049</v>
      </c>
      <c r="C75">
        <v>-28.4483231707317</v>
      </c>
      <c r="D75" s="28">
        <f t="shared" si="64"/>
        <v>2</v>
      </c>
      <c r="E75" s="32">
        <v>10.1306263310107</v>
      </c>
      <c r="F75" s="32">
        <f>F142-RStart30!$F$79</f>
        <v>6.38382348315012</v>
      </c>
      <c r="G75" s="32">
        <f>G142-RStart30!$G$79</f>
        <v>23.7443717510453</v>
      </c>
      <c r="H75" s="32">
        <v>30.5444145866329</v>
      </c>
      <c r="I75" s="58">
        <f t="shared" si="38"/>
        <v>2</v>
      </c>
      <c r="J75" s="24">
        <f t="shared" si="39"/>
        <v>-10209</v>
      </c>
      <c r="K75" s="24">
        <f t="shared" si="40"/>
        <v>-10803</v>
      </c>
      <c r="L75" s="24">
        <f t="shared" si="41"/>
        <v>-43047</v>
      </c>
      <c r="M75" s="25">
        <f t="shared" si="42"/>
        <v>-45599</v>
      </c>
      <c r="N75" s="59">
        <f t="shared" si="43"/>
        <v>2</v>
      </c>
      <c r="O75" s="60">
        <f t="shared" si="60"/>
        <v>38125.0000000002</v>
      </c>
      <c r="P75" s="60">
        <f t="shared" si="61"/>
        <v>36625.0000000002</v>
      </c>
      <c r="Q75" s="60">
        <f t="shared" si="62"/>
        <v>47525.0000000002</v>
      </c>
      <c r="R75" s="60">
        <f t="shared" si="63"/>
        <v>164250.000000001</v>
      </c>
      <c r="S75" s="1"/>
      <c r="T75" s="1">
        <f>RStart30!$T$25</f>
        <v>0.04</v>
      </c>
      <c r="U75" s="1"/>
      <c r="V75" s="1">
        <f t="shared" si="56"/>
        <v>55625.0000000051</v>
      </c>
      <c r="W75" s="1">
        <f t="shared" si="57"/>
        <v>53750.0000000049</v>
      </c>
      <c r="X75" s="1">
        <f t="shared" si="58"/>
        <v>489375.000000006</v>
      </c>
      <c r="Y75" s="1">
        <f t="shared" si="59"/>
        <v>641250.000000022</v>
      </c>
      <c r="AA75">
        <f t="shared" si="44"/>
        <v>39375.0000000104</v>
      </c>
      <c r="AB75">
        <f t="shared" si="45"/>
        <v>25625.00000001</v>
      </c>
      <c r="AC75">
        <f t="shared" si="46"/>
        <v>84375.000000013</v>
      </c>
      <c r="AD75">
        <f t="shared" si="47"/>
        <v>272500.000000044</v>
      </c>
      <c r="AF75">
        <f t="shared" si="48"/>
        <v>625.000000015643</v>
      </c>
      <c r="AG75">
        <f t="shared" si="49"/>
        <v>-3124.9999999849</v>
      </c>
      <c r="AH75">
        <f t="shared" si="50"/>
        <v>-22499.9999999804</v>
      </c>
      <c r="AI75">
        <f t="shared" si="51"/>
        <v>-19999.9999999338</v>
      </c>
      <c r="AK75">
        <f t="shared" si="52"/>
        <v>-3124.99999997926</v>
      </c>
      <c r="AL75">
        <f t="shared" si="53"/>
        <v>-4374.99999997999</v>
      </c>
      <c r="AM75">
        <f t="shared" si="54"/>
        <v>-10624.9999999742</v>
      </c>
      <c r="AN75">
        <f t="shared" si="55"/>
        <v>-28749.9999999133</v>
      </c>
    </row>
    <row r="76" spans="1:40">
      <c r="A76">
        <v>3.73500000000001</v>
      </c>
      <c r="B76">
        <v>18.4545731707317</v>
      </c>
      <c r="C76">
        <v>-29.1626524390244</v>
      </c>
      <c r="D76" s="28">
        <f t="shared" si="64"/>
        <v>2.04</v>
      </c>
      <c r="E76" s="32">
        <v>8.89497956090496</v>
      </c>
      <c r="F76" s="32">
        <f>F143-RStart30!$F$79</f>
        <v>5.51738967845183</v>
      </c>
      <c r="G76" s="32">
        <f>G143-RStart30!$G$79</f>
        <v>22.4219387903187</v>
      </c>
      <c r="H76" s="32">
        <v>27.0459445434234</v>
      </c>
      <c r="I76" s="58">
        <f t="shared" si="38"/>
        <v>2.04</v>
      </c>
      <c r="J76" s="24">
        <f t="shared" si="39"/>
        <v>-8658</v>
      </c>
      <c r="K76" s="24">
        <f t="shared" si="40"/>
        <v>-9293</v>
      </c>
      <c r="L76" s="24">
        <f t="shared" si="41"/>
        <v>-40498</v>
      </c>
      <c r="M76" s="25">
        <f t="shared" si="42"/>
        <v>-38439</v>
      </c>
      <c r="N76" s="59">
        <f t="shared" si="43"/>
        <v>2.04</v>
      </c>
      <c r="O76" s="60">
        <f t="shared" si="60"/>
        <v>38775</v>
      </c>
      <c r="P76" s="60">
        <f t="shared" si="61"/>
        <v>37750</v>
      </c>
      <c r="Q76" s="60">
        <f t="shared" si="62"/>
        <v>63724.9999999999</v>
      </c>
      <c r="R76" s="60">
        <f t="shared" si="63"/>
        <v>179000</v>
      </c>
      <c r="S76" s="1"/>
      <c r="T76" s="1">
        <f>RStart30!$T$25</f>
        <v>0.04</v>
      </c>
      <c r="U76" s="1"/>
      <c r="V76" s="1">
        <f t="shared" si="56"/>
        <v>16249.9999999947</v>
      </c>
      <c r="W76" s="1">
        <f t="shared" si="57"/>
        <v>28124.9999999949</v>
      </c>
      <c r="X76" s="1">
        <f t="shared" si="58"/>
        <v>404999.999999993</v>
      </c>
      <c r="Y76" s="1">
        <f t="shared" si="59"/>
        <v>368749.999999977</v>
      </c>
      <c r="AA76">
        <f t="shared" si="44"/>
        <v>38749.9999999947</v>
      </c>
      <c r="AB76">
        <f t="shared" si="45"/>
        <v>28749.9999999949</v>
      </c>
      <c r="AC76">
        <f t="shared" si="46"/>
        <v>106874.999999993</v>
      </c>
      <c r="AD76">
        <f t="shared" si="47"/>
        <v>292499.999999978</v>
      </c>
      <c r="AF76">
        <f t="shared" si="48"/>
        <v>3749.99999999491</v>
      </c>
      <c r="AG76">
        <f t="shared" si="49"/>
        <v>1249.99999999509</v>
      </c>
      <c r="AH76">
        <f t="shared" si="50"/>
        <v>-11875.0000000062</v>
      </c>
      <c r="AI76">
        <f t="shared" si="51"/>
        <v>8749.99999997957</v>
      </c>
      <c r="AK76">
        <f t="shared" si="52"/>
        <v>-1875.00000000473</v>
      </c>
      <c r="AL76">
        <f t="shared" si="53"/>
        <v>1874.99999999545</v>
      </c>
      <c r="AM76">
        <f t="shared" si="54"/>
        <v>-8125.00000000588</v>
      </c>
      <c r="AN76">
        <f t="shared" si="55"/>
        <v>-42500.0000000182</v>
      </c>
    </row>
    <row r="77" spans="1:40">
      <c r="A77">
        <v>3.75000000000001</v>
      </c>
      <c r="B77">
        <v>16.6074695121951</v>
      </c>
      <c r="C77">
        <v>-29.8198170731707</v>
      </c>
      <c r="D77" s="28">
        <f t="shared" si="64"/>
        <v>2.08</v>
      </c>
      <c r="E77" s="32">
        <v>7.62050365238589</v>
      </c>
      <c r="F77" s="32">
        <f>F144-RStart30!$F$79</f>
        <v>4.64365761630661</v>
      </c>
      <c r="G77" s="32">
        <f>G144-RStart30!$G$79</f>
        <v>20.845265513772</v>
      </c>
      <c r="H77" s="32">
        <v>23.2759927981477</v>
      </c>
      <c r="I77" s="58">
        <f t="shared" si="38"/>
        <v>2.08</v>
      </c>
      <c r="J77" s="24">
        <f t="shared" si="39"/>
        <v>-7143</v>
      </c>
      <c r="K77" s="24">
        <f t="shared" si="40"/>
        <v>-7784</v>
      </c>
      <c r="L77" s="24">
        <f t="shared" si="41"/>
        <v>-37472</v>
      </c>
      <c r="M77" s="25">
        <f t="shared" si="42"/>
        <v>-31157</v>
      </c>
      <c r="N77" s="59">
        <f t="shared" si="43"/>
        <v>2.08</v>
      </c>
      <c r="O77" s="60">
        <f t="shared" si="60"/>
        <v>37875</v>
      </c>
      <c r="P77" s="60">
        <f t="shared" si="61"/>
        <v>37725</v>
      </c>
      <c r="Q77" s="60">
        <f t="shared" si="62"/>
        <v>75649.9999999999</v>
      </c>
      <c r="R77" s="60">
        <f t="shared" si="63"/>
        <v>182050</v>
      </c>
      <c r="S77" s="1"/>
      <c r="T77" s="1">
        <f>RStart30!$T$25</f>
        <v>0.04</v>
      </c>
      <c r="U77" s="1"/>
      <c r="V77" s="1">
        <f t="shared" si="56"/>
        <v>-22500</v>
      </c>
      <c r="W77" s="1">
        <f t="shared" si="57"/>
        <v>-625</v>
      </c>
      <c r="X77" s="1">
        <f t="shared" si="58"/>
        <v>298125</v>
      </c>
      <c r="Y77" s="1">
        <f t="shared" si="59"/>
        <v>76249.9999999993</v>
      </c>
      <c r="AA77">
        <f t="shared" si="44"/>
        <v>34999.9999999998</v>
      </c>
      <c r="AB77">
        <f t="shared" si="45"/>
        <v>27499.9999999998</v>
      </c>
      <c r="AC77">
        <f t="shared" si="46"/>
        <v>118750</v>
      </c>
      <c r="AD77">
        <f t="shared" si="47"/>
        <v>283749.999999999</v>
      </c>
      <c r="AF77">
        <f t="shared" si="48"/>
        <v>5624.99999999964</v>
      </c>
      <c r="AG77">
        <f t="shared" si="49"/>
        <v>-625.000000000364</v>
      </c>
      <c r="AH77">
        <f t="shared" si="50"/>
        <v>-3750.00000000035</v>
      </c>
      <c r="AI77">
        <f t="shared" si="51"/>
        <v>51249.9999999978</v>
      </c>
      <c r="AK77">
        <f t="shared" si="52"/>
        <v>-5000.00000000063</v>
      </c>
      <c r="AL77">
        <f t="shared" si="53"/>
        <v>-4375.00000000055</v>
      </c>
      <c r="AM77">
        <f t="shared" si="54"/>
        <v>-7500.00000000035</v>
      </c>
      <c r="AN77">
        <f t="shared" si="55"/>
        <v>-20000.0000000036</v>
      </c>
    </row>
    <row r="78" spans="1:40">
      <c r="A78">
        <v>3.76500000000001</v>
      </c>
      <c r="B78">
        <v>14.5719512195122</v>
      </c>
      <c r="C78">
        <v>-30.4275914634146</v>
      </c>
      <c r="D78" s="28">
        <f t="shared" si="64"/>
        <v>2.12</v>
      </c>
      <c r="E78" s="32">
        <v>6.34996583206599</v>
      </c>
      <c r="F78" s="32">
        <f>F145-RStart30!$F$79</f>
        <v>3.78899384942967</v>
      </c>
      <c r="G78" s="32">
        <f>G145-RStart30!$G$79</f>
        <v>19.1090347382006</v>
      </c>
      <c r="H78" s="32">
        <v>19.3988684087996</v>
      </c>
      <c r="I78" s="58">
        <f t="shared" si="38"/>
        <v>2.12</v>
      </c>
      <c r="J78" s="24">
        <f t="shared" si="39"/>
        <v>-5720</v>
      </c>
      <c r="K78" s="24">
        <f t="shared" si="40"/>
        <v>-6320</v>
      </c>
      <c r="L78" s="24">
        <f t="shared" si="41"/>
        <v>-34159</v>
      </c>
      <c r="M78" s="25">
        <f t="shared" si="42"/>
        <v>-24207</v>
      </c>
      <c r="N78" s="59">
        <f t="shared" si="43"/>
        <v>2.12</v>
      </c>
      <c r="O78" s="60">
        <f t="shared" si="60"/>
        <v>35575</v>
      </c>
      <c r="P78" s="60">
        <f t="shared" si="61"/>
        <v>36600</v>
      </c>
      <c r="Q78" s="60">
        <f t="shared" si="62"/>
        <v>82824.9999999999</v>
      </c>
      <c r="R78" s="60">
        <f t="shared" si="63"/>
        <v>173750</v>
      </c>
      <c r="S78" s="1"/>
      <c r="T78" s="1">
        <f>RStart30!$T$25</f>
        <v>0.04</v>
      </c>
      <c r="U78" s="1"/>
      <c r="V78" s="1">
        <f t="shared" si="56"/>
        <v>-57499.9999999998</v>
      </c>
      <c r="W78" s="1">
        <f t="shared" si="57"/>
        <v>-28124.9999999998</v>
      </c>
      <c r="X78" s="1">
        <f t="shared" si="58"/>
        <v>179375</v>
      </c>
      <c r="Y78" s="1">
        <f t="shared" si="59"/>
        <v>-207499.999999999</v>
      </c>
      <c r="AA78">
        <f t="shared" si="44"/>
        <v>29375.0000000002</v>
      </c>
      <c r="AB78">
        <f t="shared" si="45"/>
        <v>28125.0000000002</v>
      </c>
      <c r="AC78">
        <f t="shared" si="46"/>
        <v>122500</v>
      </c>
      <c r="AD78">
        <f t="shared" si="47"/>
        <v>232500.000000001</v>
      </c>
      <c r="AF78">
        <f t="shared" si="48"/>
        <v>10625.0000000003</v>
      </c>
      <c r="AG78">
        <f t="shared" si="49"/>
        <v>3750.00000000018</v>
      </c>
      <c r="AH78">
        <f t="shared" si="50"/>
        <v>3750</v>
      </c>
      <c r="AI78">
        <f t="shared" si="51"/>
        <v>71250.0000000014</v>
      </c>
      <c r="AK78">
        <f t="shared" si="52"/>
        <v>3750.00000000036</v>
      </c>
      <c r="AL78">
        <f t="shared" si="53"/>
        <v>9.45874489843845e-11</v>
      </c>
      <c r="AM78">
        <f t="shared" si="54"/>
        <v>-8750</v>
      </c>
      <c r="AN78">
        <f t="shared" si="55"/>
        <v>-19374.9999999979</v>
      </c>
    </row>
    <row r="79" spans="1:40">
      <c r="A79">
        <v>3.78000000000001</v>
      </c>
      <c r="B79">
        <v>12.3644817073171</v>
      </c>
      <c r="C79">
        <v>-30.9786585365854</v>
      </c>
      <c r="D79" s="28">
        <f t="shared" si="64"/>
        <v>2.16</v>
      </c>
      <c r="E79" s="32">
        <v>5.126976978989</v>
      </c>
      <c r="F79" s="32">
        <f>F146-RStart30!$F$79</f>
        <v>2.97946608946959</v>
      </c>
      <c r="G79" s="32">
        <f>G146-RStart30!$G$79</f>
        <v>17.3124838456582</v>
      </c>
      <c r="H79" s="32">
        <v>15.5805800349488</v>
      </c>
      <c r="I79" s="58">
        <f t="shared" si="38"/>
        <v>2.16</v>
      </c>
      <c r="J79" s="24">
        <f t="shared" si="39"/>
        <v>-4436</v>
      </c>
      <c r="K79" s="24">
        <f t="shared" si="40"/>
        <v>-4946</v>
      </c>
      <c r="L79" s="24">
        <f t="shared" si="41"/>
        <v>-30755</v>
      </c>
      <c r="M79" s="25">
        <f t="shared" si="42"/>
        <v>-17961</v>
      </c>
      <c r="N79" s="59">
        <f t="shared" si="43"/>
        <v>2.16</v>
      </c>
      <c r="O79" s="60">
        <f t="shared" si="60"/>
        <v>32100</v>
      </c>
      <c r="P79" s="60">
        <f t="shared" si="61"/>
        <v>34350</v>
      </c>
      <c r="Q79" s="60">
        <f t="shared" si="62"/>
        <v>85099.9999999999</v>
      </c>
      <c r="R79" s="60">
        <f t="shared" si="63"/>
        <v>156150</v>
      </c>
      <c r="S79" s="1"/>
      <c r="T79" s="1">
        <f>RStart30!$T$25</f>
        <v>0.04</v>
      </c>
      <c r="U79" s="1"/>
      <c r="V79" s="1">
        <f t="shared" si="56"/>
        <v>-86875</v>
      </c>
      <c r="W79" s="1">
        <f t="shared" si="57"/>
        <v>-56250</v>
      </c>
      <c r="X79" s="1">
        <f t="shared" si="58"/>
        <v>56875</v>
      </c>
      <c r="Y79" s="1">
        <f t="shared" si="59"/>
        <v>-440000</v>
      </c>
      <c r="AA79">
        <f t="shared" si="44"/>
        <v>18749.9999999999</v>
      </c>
      <c r="AB79">
        <f t="shared" si="45"/>
        <v>24375</v>
      </c>
      <c r="AC79">
        <f t="shared" si="46"/>
        <v>118750</v>
      </c>
      <c r="AD79">
        <f t="shared" si="47"/>
        <v>161249.999999999</v>
      </c>
      <c r="AF79">
        <f t="shared" si="48"/>
        <v>6874.99999999991</v>
      </c>
      <c r="AG79">
        <f t="shared" si="49"/>
        <v>3750.00000000009</v>
      </c>
      <c r="AH79">
        <f t="shared" si="50"/>
        <v>12500</v>
      </c>
      <c r="AI79">
        <f t="shared" si="51"/>
        <v>90624.9999999993</v>
      </c>
      <c r="AK79">
        <f t="shared" si="52"/>
        <v>-3125.00000000019</v>
      </c>
      <c r="AL79">
        <f t="shared" si="53"/>
        <v>-3124.99999999993</v>
      </c>
      <c r="AM79">
        <f t="shared" si="54"/>
        <v>-6875.00000000038</v>
      </c>
      <c r="AN79">
        <f t="shared" si="55"/>
        <v>9374.99999999965</v>
      </c>
    </row>
    <row r="80" spans="1:40">
      <c r="A80">
        <v>3.79500000000001</v>
      </c>
      <c r="B80">
        <v>10.0157012195122</v>
      </c>
      <c r="C80">
        <v>-31.4611280487805</v>
      </c>
      <c r="D80" s="28">
        <f t="shared" si="64"/>
        <v>2.2</v>
      </c>
      <c r="E80" s="32">
        <v>3.99334408870993</v>
      </c>
      <c r="F80" s="32">
        <f>F147-RStart30!$F$79</f>
        <v>2.23938297988964</v>
      </c>
      <c r="G80" s="32">
        <f>G147-RStart30!$G$79</f>
        <v>15.5535763990496</v>
      </c>
      <c r="H80" s="32">
        <v>11.9797953109991</v>
      </c>
      <c r="I80" s="58">
        <f t="shared" si="38"/>
        <v>2.2</v>
      </c>
      <c r="J80" s="24">
        <f t="shared" si="39"/>
        <v>-3321</v>
      </c>
      <c r="K80" s="24">
        <f t="shared" si="40"/>
        <v>-3701</v>
      </c>
      <c r="L80" s="24">
        <f t="shared" si="41"/>
        <v>-27450</v>
      </c>
      <c r="M80" s="25">
        <f t="shared" si="42"/>
        <v>-12677</v>
      </c>
      <c r="N80" s="59">
        <f t="shared" si="43"/>
        <v>2.2</v>
      </c>
      <c r="O80" s="60">
        <f t="shared" si="60"/>
        <v>27875</v>
      </c>
      <c r="P80" s="60">
        <f t="shared" si="61"/>
        <v>31125</v>
      </c>
      <c r="Q80" s="60">
        <f t="shared" si="62"/>
        <v>82624.9999999999</v>
      </c>
      <c r="R80" s="60">
        <f t="shared" si="63"/>
        <v>132100</v>
      </c>
      <c r="S80" s="1"/>
      <c r="T80" s="1">
        <f>RStart30!$T$25</f>
        <v>0.04</v>
      </c>
      <c r="U80" s="1"/>
      <c r="V80" s="1">
        <f t="shared" si="56"/>
        <v>-105625</v>
      </c>
      <c r="W80" s="1">
        <f t="shared" si="57"/>
        <v>-80625</v>
      </c>
      <c r="X80" s="1">
        <f t="shared" si="58"/>
        <v>-61875</v>
      </c>
      <c r="Y80" s="1">
        <f t="shared" si="59"/>
        <v>-601249.999999999</v>
      </c>
      <c r="AA80">
        <f t="shared" si="44"/>
        <v>11875</v>
      </c>
      <c r="AB80">
        <f t="shared" si="45"/>
        <v>20624.9999999999</v>
      </c>
      <c r="AC80">
        <f t="shared" si="46"/>
        <v>106250</v>
      </c>
      <c r="AD80">
        <f t="shared" si="47"/>
        <v>70625</v>
      </c>
      <c r="AF80">
        <f t="shared" si="48"/>
        <v>10000.0000000001</v>
      </c>
      <c r="AG80">
        <f t="shared" si="49"/>
        <v>6875.00000000001</v>
      </c>
      <c r="AH80">
        <f t="shared" si="50"/>
        <v>19375.0000000004</v>
      </c>
      <c r="AI80">
        <f t="shared" si="51"/>
        <v>81249.9999999997</v>
      </c>
      <c r="AK80">
        <f t="shared" si="52"/>
        <v>4375.00000000035</v>
      </c>
      <c r="AL80">
        <f t="shared" si="53"/>
        <v>2500.00000000022</v>
      </c>
      <c r="AM80">
        <f t="shared" si="54"/>
        <v>-4999.99999999921</v>
      </c>
      <c r="AN80">
        <f t="shared" si="55"/>
        <v>20624.9999999991</v>
      </c>
    </row>
    <row r="81" spans="1:40">
      <c r="A81">
        <v>3.81000000000001</v>
      </c>
      <c r="B81">
        <v>7.56173780487805</v>
      </c>
      <c r="C81">
        <v>-31.8681402439024</v>
      </c>
      <c r="D81" s="28">
        <f t="shared" si="64"/>
        <v>2.24</v>
      </c>
      <c r="E81" s="32">
        <v>2.98642273739383</v>
      </c>
      <c r="F81" s="32">
        <f>F148-RStart30!$F$79</f>
        <v>1.58983386886061</v>
      </c>
      <c r="G81" s="32">
        <f>G148-RStart30!$G$79</f>
        <v>13.9231737577226</v>
      </c>
      <c r="H81" s="32">
        <v>8.73880021945456</v>
      </c>
      <c r="I81" s="58">
        <f t="shared" si="38"/>
        <v>2.24</v>
      </c>
      <c r="J81" s="24">
        <f t="shared" si="39"/>
        <v>-2394</v>
      </c>
      <c r="K81" s="24">
        <f t="shared" si="40"/>
        <v>-2618</v>
      </c>
      <c r="L81" s="24">
        <f t="shared" si="41"/>
        <v>-24414</v>
      </c>
      <c r="M81" s="25">
        <f t="shared" si="42"/>
        <v>-8468</v>
      </c>
      <c r="N81" s="59">
        <f t="shared" si="43"/>
        <v>2.24</v>
      </c>
      <c r="O81" s="60">
        <f t="shared" si="60"/>
        <v>23175</v>
      </c>
      <c r="P81" s="60">
        <f t="shared" si="61"/>
        <v>27075</v>
      </c>
      <c r="Q81" s="60">
        <f t="shared" si="62"/>
        <v>75899.9999999999</v>
      </c>
      <c r="R81" s="60">
        <f t="shared" si="63"/>
        <v>105225</v>
      </c>
      <c r="S81" s="1"/>
      <c r="T81" s="1">
        <f>RStart30!$T$25</f>
        <v>0.04</v>
      </c>
      <c r="U81" s="1"/>
      <c r="V81" s="1">
        <f t="shared" si="56"/>
        <v>-117500</v>
      </c>
      <c r="W81" s="1">
        <f t="shared" si="57"/>
        <v>-101250</v>
      </c>
      <c r="X81" s="1">
        <f t="shared" si="58"/>
        <v>-168125</v>
      </c>
      <c r="Y81" s="1">
        <f t="shared" si="59"/>
        <v>-671874.999999999</v>
      </c>
      <c r="AA81">
        <f t="shared" si="44"/>
        <v>1874.9999999999</v>
      </c>
      <c r="AB81">
        <f t="shared" si="45"/>
        <v>13749.9999999999</v>
      </c>
      <c r="AC81">
        <f t="shared" si="46"/>
        <v>86874.9999999996</v>
      </c>
      <c r="AD81">
        <f t="shared" si="47"/>
        <v>-10624.9999999997</v>
      </c>
      <c r="AF81">
        <f t="shared" si="48"/>
        <v>5624.99999999975</v>
      </c>
      <c r="AG81">
        <f t="shared" si="49"/>
        <v>4374.9999999998</v>
      </c>
      <c r="AH81">
        <f t="shared" si="50"/>
        <v>24374.9999999996</v>
      </c>
      <c r="AI81">
        <f t="shared" si="51"/>
        <v>60625.0000000006</v>
      </c>
      <c r="AK81">
        <f t="shared" si="52"/>
        <v>-1250.00000000044</v>
      </c>
      <c r="AL81">
        <f t="shared" si="53"/>
        <v>-5000.00000000031</v>
      </c>
      <c r="AM81">
        <f t="shared" si="54"/>
        <v>-5625.00000000026</v>
      </c>
      <c r="AN81">
        <f t="shared" si="55"/>
        <v>27500.0000000008</v>
      </c>
    </row>
    <row r="82" spans="1:40">
      <c r="A82">
        <v>3.82500000000001</v>
      </c>
      <c r="B82">
        <v>5.02774390243902</v>
      </c>
      <c r="C82">
        <v>-32.191006097561</v>
      </c>
      <c r="D82" s="28">
        <f t="shared" si="64"/>
        <v>2.28</v>
      </c>
      <c r="E82" s="32">
        <v>2.13646954588409</v>
      </c>
      <c r="F82" s="32">
        <f>F149-RStart30!$F$79</f>
        <v>1.04722858213807</v>
      </c>
      <c r="G82" s="32">
        <f>G149-RStart30!$G$79</f>
        <v>12.4992066930579</v>
      </c>
      <c r="H82" s="32">
        <v>5.97445846417031</v>
      </c>
      <c r="I82" s="58">
        <f t="shared" si="38"/>
        <v>2.28</v>
      </c>
      <c r="J82" s="24">
        <f t="shared" si="39"/>
        <v>-1658</v>
      </c>
      <c r="K82" s="24">
        <f t="shared" si="40"/>
        <v>-1719</v>
      </c>
      <c r="L82" s="24">
        <f t="shared" si="41"/>
        <v>-21786</v>
      </c>
      <c r="M82" s="25">
        <f t="shared" si="42"/>
        <v>-5317</v>
      </c>
      <c r="N82" s="59">
        <f t="shared" si="43"/>
        <v>2.28</v>
      </c>
      <c r="O82" s="60">
        <f t="shared" si="60"/>
        <v>18400</v>
      </c>
      <c r="P82" s="60">
        <f t="shared" si="61"/>
        <v>22475</v>
      </c>
      <c r="Q82" s="60">
        <f t="shared" si="62"/>
        <v>65699.9999999999</v>
      </c>
      <c r="R82" s="60">
        <f t="shared" si="63"/>
        <v>78774.9999999999</v>
      </c>
      <c r="S82" s="1"/>
      <c r="T82" s="1">
        <f>RStart30!$T$25</f>
        <v>0.04</v>
      </c>
      <c r="U82" s="1"/>
      <c r="V82" s="1">
        <f t="shared" si="56"/>
        <v>-119375</v>
      </c>
      <c r="W82" s="1">
        <f t="shared" si="57"/>
        <v>-115000</v>
      </c>
      <c r="X82" s="1">
        <f t="shared" si="58"/>
        <v>-255000</v>
      </c>
      <c r="Y82" s="1">
        <f t="shared" si="59"/>
        <v>-661250</v>
      </c>
      <c r="AA82">
        <f t="shared" si="44"/>
        <v>-3749.99999999985</v>
      </c>
      <c r="AB82">
        <f t="shared" si="45"/>
        <v>9375.0000000001</v>
      </c>
      <c r="AC82">
        <f t="shared" si="46"/>
        <v>62500</v>
      </c>
      <c r="AD82">
        <f t="shared" si="47"/>
        <v>-71250.0000000002</v>
      </c>
      <c r="AF82">
        <f t="shared" si="48"/>
        <v>6875.00000000019</v>
      </c>
      <c r="AG82">
        <f t="shared" si="49"/>
        <v>9375.0000000001</v>
      </c>
      <c r="AH82">
        <f t="shared" si="50"/>
        <v>29999.9999999999</v>
      </c>
      <c r="AI82">
        <f t="shared" si="51"/>
        <v>33124.9999999998</v>
      </c>
      <c r="AK82">
        <f t="shared" si="52"/>
        <v>5625.00000000023</v>
      </c>
      <c r="AL82">
        <f t="shared" si="53"/>
        <v>1875.0000000001</v>
      </c>
      <c r="AM82">
        <f t="shared" si="54"/>
        <v>-3125.00000000049</v>
      </c>
      <c r="AN82">
        <f t="shared" si="55"/>
        <v>26875.0000000001</v>
      </c>
    </row>
    <row r="83" spans="1:40">
      <c r="A83">
        <v>3.84000000000001</v>
      </c>
      <c r="B83">
        <v>2.45213414634146</v>
      </c>
      <c r="C83">
        <v>-32.4393292682927</v>
      </c>
      <c r="D83" s="28">
        <f t="shared" si="64"/>
        <v>2.32</v>
      </c>
      <c r="E83" s="32">
        <v>1.46399464380078</v>
      </c>
      <c r="F83" s="32">
        <f>F150-RStart30!$F$79</f>
        <v>0.62183719595501</v>
      </c>
      <c r="G83" s="32">
        <f>G150-RStart30!$G$79</f>
        <v>11.3408470040619</v>
      </c>
      <c r="H83" s="32">
        <v>3.76917084361666</v>
      </c>
      <c r="I83" s="58">
        <f t="shared" si="38"/>
        <v>2.32</v>
      </c>
      <c r="J83" s="24">
        <f t="shared" si="39"/>
        <v>-1107</v>
      </c>
      <c r="K83" s="24">
        <f t="shared" si="40"/>
        <v>-1019</v>
      </c>
      <c r="L83" s="24">
        <f t="shared" si="41"/>
        <v>-19666</v>
      </c>
      <c r="M83" s="25">
        <f t="shared" si="42"/>
        <v>-3110</v>
      </c>
      <c r="N83" s="59">
        <f t="shared" si="43"/>
        <v>2.32</v>
      </c>
      <c r="O83" s="60">
        <f t="shared" si="60"/>
        <v>13775</v>
      </c>
      <c r="P83" s="60">
        <f t="shared" si="61"/>
        <v>17500</v>
      </c>
      <c r="Q83" s="60">
        <f t="shared" si="62"/>
        <v>53000</v>
      </c>
      <c r="R83" s="60">
        <f t="shared" si="63"/>
        <v>55174.9999999999</v>
      </c>
      <c r="S83" s="1"/>
      <c r="T83" s="1">
        <f>RStart30!$T$25</f>
        <v>0.04</v>
      </c>
      <c r="U83" s="1"/>
      <c r="V83" s="1">
        <f t="shared" si="56"/>
        <v>-115625</v>
      </c>
      <c r="W83" s="1">
        <f t="shared" si="57"/>
        <v>-124375</v>
      </c>
      <c r="X83" s="1">
        <f t="shared" si="58"/>
        <v>-317500</v>
      </c>
      <c r="Y83" s="1">
        <f t="shared" si="59"/>
        <v>-589999.999999999</v>
      </c>
      <c r="AA83">
        <f t="shared" si="44"/>
        <v>-10625</v>
      </c>
      <c r="AB83">
        <f t="shared" si="45"/>
        <v>0</v>
      </c>
      <c r="AC83">
        <f t="shared" si="46"/>
        <v>32500.0000000002</v>
      </c>
      <c r="AD83">
        <f t="shared" si="47"/>
        <v>-104375</v>
      </c>
      <c r="AF83">
        <f t="shared" si="48"/>
        <v>1249.99999999996</v>
      </c>
      <c r="AG83">
        <f t="shared" si="49"/>
        <v>7500</v>
      </c>
      <c r="AH83">
        <f t="shared" si="50"/>
        <v>33125.0000000003</v>
      </c>
      <c r="AI83">
        <f t="shared" si="51"/>
        <v>6249.99999999971</v>
      </c>
      <c r="AK83">
        <f t="shared" si="52"/>
        <v>-5625.00000000003</v>
      </c>
      <c r="AL83">
        <f t="shared" si="53"/>
        <v>-2500</v>
      </c>
      <c r="AM83">
        <f t="shared" si="54"/>
        <v>-6874.99999999942</v>
      </c>
      <c r="AN83">
        <f t="shared" si="55"/>
        <v>14999.9999999995</v>
      </c>
    </row>
    <row r="84" spans="1:40">
      <c r="A84">
        <v>3.85500000000001</v>
      </c>
      <c r="B84">
        <v>-0.139939024390248</v>
      </c>
      <c r="C84">
        <v>-32.6167682926829</v>
      </c>
      <c r="D84" s="28">
        <f t="shared" si="64"/>
        <v>2.36</v>
      </c>
      <c r="E84" s="32">
        <v>0.977114133621301</v>
      </c>
      <c r="F84" s="32">
        <f>F151-RStart30!$F$79</f>
        <v>0.31632980990124</v>
      </c>
      <c r="G84" s="32">
        <f>G151-RStart30!$G$79</f>
        <v>10.4826791329576</v>
      </c>
      <c r="H84" s="32">
        <v>2.16183462413912</v>
      </c>
      <c r="I84" s="58">
        <f t="shared" si="38"/>
        <v>2.36</v>
      </c>
      <c r="J84" s="24">
        <f t="shared" si="39"/>
        <v>-724</v>
      </c>
      <c r="K84" s="24">
        <f t="shared" si="40"/>
        <v>-518</v>
      </c>
      <c r="L84" s="24">
        <f t="shared" si="41"/>
        <v>-18106</v>
      </c>
      <c r="M84" s="25">
        <f t="shared" si="42"/>
        <v>-1680</v>
      </c>
      <c r="N84" s="59">
        <f t="shared" si="43"/>
        <v>2.36</v>
      </c>
      <c r="O84" s="60">
        <f t="shared" si="60"/>
        <v>9574.99999999999</v>
      </c>
      <c r="P84" s="60">
        <f t="shared" si="61"/>
        <v>12525</v>
      </c>
      <c r="Q84" s="60">
        <f t="shared" si="62"/>
        <v>39000</v>
      </c>
      <c r="R84" s="60">
        <f t="shared" si="63"/>
        <v>35750</v>
      </c>
      <c r="S84" s="1"/>
      <c r="T84" s="1">
        <f>RStart30!$T$25</f>
        <v>0.04</v>
      </c>
      <c r="U84" s="1"/>
      <c r="V84" s="1">
        <f t="shared" si="56"/>
        <v>-105000</v>
      </c>
      <c r="W84" s="1">
        <f t="shared" si="57"/>
        <v>-124375</v>
      </c>
      <c r="X84" s="1">
        <f t="shared" si="58"/>
        <v>-350000</v>
      </c>
      <c r="Y84" s="1">
        <f t="shared" si="59"/>
        <v>-485624.999999999</v>
      </c>
      <c r="AA84">
        <f t="shared" si="44"/>
        <v>-11875</v>
      </c>
      <c r="AB84">
        <f t="shared" si="45"/>
        <v>-7500</v>
      </c>
      <c r="AC84">
        <f t="shared" si="46"/>
        <v>-625.000000000175</v>
      </c>
      <c r="AD84">
        <f t="shared" si="47"/>
        <v>-110625</v>
      </c>
      <c r="AF84">
        <f t="shared" si="48"/>
        <v>6874.99999999999</v>
      </c>
      <c r="AG84">
        <f t="shared" si="49"/>
        <v>10000</v>
      </c>
      <c r="AH84">
        <f t="shared" si="50"/>
        <v>39999.9999999998</v>
      </c>
      <c r="AI84">
        <f t="shared" si="51"/>
        <v>-8749.99999999977</v>
      </c>
      <c r="AK84">
        <f t="shared" si="52"/>
        <v>1875</v>
      </c>
      <c r="AL84">
        <f t="shared" si="53"/>
        <v>-3124.99999999999</v>
      </c>
      <c r="AM84">
        <f t="shared" si="54"/>
        <v>-5000.00000000017</v>
      </c>
      <c r="AN84">
        <f t="shared" si="55"/>
        <v>-4374.99999999977</v>
      </c>
    </row>
    <row r="85" spans="4:40">
      <c r="D85" s="28">
        <f t="shared" si="64"/>
        <v>2.4</v>
      </c>
      <c r="E85" s="32">
        <v>0.668902554760369</v>
      </c>
      <c r="F85" s="32">
        <f>F152-RStart30!$F$79</f>
        <v>0.12431631981082</v>
      </c>
      <c r="G85" s="32">
        <f>G152-RStart30!$G$79</f>
        <v>9.92887178077526</v>
      </c>
      <c r="H85" s="32">
        <v>1.13880291320973</v>
      </c>
      <c r="I85" s="58">
        <f t="shared" si="38"/>
        <v>2.4</v>
      </c>
      <c r="J85" s="24">
        <f t="shared" si="39"/>
        <v>-490</v>
      </c>
      <c r="K85" s="24">
        <f t="shared" si="40"/>
        <v>-204</v>
      </c>
      <c r="L85" s="24">
        <f t="shared" si="41"/>
        <v>-17105</v>
      </c>
      <c r="M85" s="25">
        <f t="shared" si="42"/>
        <v>-850</v>
      </c>
      <c r="N85" s="59">
        <f t="shared" si="43"/>
        <v>2.4</v>
      </c>
      <c r="O85" s="60">
        <f t="shared" si="60"/>
        <v>5849.99999999999</v>
      </c>
      <c r="P85" s="60">
        <f t="shared" si="61"/>
        <v>7849.99999999999</v>
      </c>
      <c r="Q85" s="60">
        <f t="shared" si="62"/>
        <v>25025</v>
      </c>
      <c r="R85" s="60">
        <f t="shared" si="63"/>
        <v>20750</v>
      </c>
      <c r="T85" s="1">
        <f>RStart30!$T$25</f>
        <v>0.04</v>
      </c>
      <c r="V85" s="1">
        <f t="shared" si="56"/>
        <v>-93124.9999999999</v>
      </c>
      <c r="W85" s="1">
        <f t="shared" si="57"/>
        <v>-116875</v>
      </c>
      <c r="X85" s="1">
        <f t="shared" si="58"/>
        <v>-349375</v>
      </c>
      <c r="Y85" s="1">
        <f t="shared" si="59"/>
        <v>-375000</v>
      </c>
      <c r="AA85">
        <f t="shared" si="44"/>
        <v>-18750</v>
      </c>
      <c r="AB85">
        <f t="shared" si="45"/>
        <v>-17500</v>
      </c>
      <c r="AC85">
        <f t="shared" si="46"/>
        <v>-40624.9999999999</v>
      </c>
      <c r="AD85">
        <f t="shared" si="47"/>
        <v>-101875</v>
      </c>
      <c r="AF85">
        <f t="shared" si="48"/>
        <v>4999.99999999999</v>
      </c>
      <c r="AG85">
        <f t="shared" si="49"/>
        <v>13125</v>
      </c>
      <c r="AH85">
        <f t="shared" si="50"/>
        <v>44999.9999999999</v>
      </c>
      <c r="AI85">
        <f t="shared" si="51"/>
        <v>-4375</v>
      </c>
      <c r="AK85">
        <f t="shared" si="52"/>
        <v>-21875</v>
      </c>
      <c r="AL85">
        <f t="shared" si="53"/>
        <v>-25000</v>
      </c>
      <c r="AM85">
        <f t="shared" si="54"/>
        <v>-92500</v>
      </c>
      <c r="AN85">
        <f t="shared" si="55"/>
        <v>-82499.9999999999</v>
      </c>
    </row>
    <row r="86" spans="4:40">
      <c r="D86" s="28">
        <f t="shared" si="64"/>
        <v>2.44</v>
      </c>
      <c r="E86" s="32">
        <v>0.514745347672043</v>
      </c>
      <c r="F86" s="32">
        <f>F153-RStart30!$F$79</f>
        <v>0.0288861906533704</v>
      </c>
      <c r="G86" s="32">
        <f>G153-RStart30!$G$79</f>
        <v>9.64734952294667</v>
      </c>
      <c r="H86" s="32">
        <v>0.624844032701032</v>
      </c>
      <c r="I86" s="58">
        <f t="shared" si="38"/>
        <v>2.44</v>
      </c>
      <c r="J86" s="24">
        <f t="shared" si="39"/>
        <v>-375</v>
      </c>
      <c r="K86" s="24">
        <f t="shared" si="40"/>
        <v>-49</v>
      </c>
      <c r="L86" s="24">
        <f t="shared" si="41"/>
        <v>-16598</v>
      </c>
      <c r="M86" s="25">
        <f t="shared" si="42"/>
        <v>-457</v>
      </c>
      <c r="N86" s="59">
        <f t="shared" si="43"/>
        <v>2.44</v>
      </c>
      <c r="O86" s="60">
        <f t="shared" si="60"/>
        <v>2875</v>
      </c>
      <c r="P86" s="60">
        <f t="shared" si="61"/>
        <v>3875</v>
      </c>
      <c r="Q86" s="60">
        <f t="shared" si="62"/>
        <v>12675</v>
      </c>
      <c r="R86" s="60">
        <f t="shared" si="63"/>
        <v>9824.99999999999</v>
      </c>
      <c r="T86" s="1">
        <f>RStart30!$T$25</f>
        <v>0.04</v>
      </c>
      <c r="V86" s="1">
        <f t="shared" si="56"/>
        <v>-74374.9999999999</v>
      </c>
      <c r="W86" s="1">
        <f t="shared" si="57"/>
        <v>-99374.9999999999</v>
      </c>
      <c r="X86" s="1">
        <f t="shared" si="58"/>
        <v>-308750</v>
      </c>
      <c r="Y86" s="1">
        <f t="shared" si="59"/>
        <v>-273125</v>
      </c>
      <c r="AA86">
        <f t="shared" si="44"/>
        <v>-23750</v>
      </c>
      <c r="AB86">
        <f t="shared" si="45"/>
        <v>-30625</v>
      </c>
      <c r="AC86">
        <f t="shared" si="46"/>
        <v>-85624.9999999999</v>
      </c>
      <c r="AD86">
        <f t="shared" si="47"/>
        <v>-97499.9999999999</v>
      </c>
      <c r="AF86">
        <f t="shared" si="48"/>
        <v>26875</v>
      </c>
      <c r="AG86">
        <f t="shared" si="49"/>
        <v>38124.9999999999</v>
      </c>
      <c r="AH86">
        <f t="shared" si="50"/>
        <v>137500</v>
      </c>
      <c r="AI86">
        <f t="shared" si="51"/>
        <v>78124.9999999999</v>
      </c>
      <c r="AK86">
        <f t="shared" si="52"/>
        <v>77499.9999999999</v>
      </c>
      <c r="AL86">
        <f t="shared" si="53"/>
        <v>106875</v>
      </c>
      <c r="AM86">
        <f t="shared" si="54"/>
        <v>360625</v>
      </c>
      <c r="AN86">
        <f t="shared" si="55"/>
        <v>253750</v>
      </c>
    </row>
    <row r="87" spans="4:40">
      <c r="D87" s="28">
        <f t="shared" si="64"/>
        <v>2.48</v>
      </c>
      <c r="E87" s="32">
        <v>0.469691317908554</v>
      </c>
      <c r="F87" s="32">
        <f>F154-RStart30!$F$79</f>
        <v>0.00114822940738968</v>
      </c>
      <c r="G87" s="32">
        <f>G154-RStart30!$G$79</f>
        <v>9.56396442489322</v>
      </c>
      <c r="H87" s="32">
        <v>0.47410089212971</v>
      </c>
      <c r="I87" s="58">
        <f t="shared" si="38"/>
        <v>2.48</v>
      </c>
      <c r="J87" s="24">
        <f t="shared" si="39"/>
        <v>-341</v>
      </c>
      <c r="K87" s="24">
        <f t="shared" si="40"/>
        <v>-4</v>
      </c>
      <c r="L87" s="24">
        <f t="shared" si="41"/>
        <v>-16448</v>
      </c>
      <c r="M87" s="25">
        <f t="shared" si="42"/>
        <v>-345</v>
      </c>
      <c r="N87" s="59">
        <f t="shared" si="43"/>
        <v>2.48</v>
      </c>
      <c r="O87" s="60">
        <f t="shared" si="60"/>
        <v>849.999999999999</v>
      </c>
      <c r="P87" s="60">
        <f t="shared" si="61"/>
        <v>1125</v>
      </c>
      <c r="Q87" s="60">
        <f t="shared" si="62"/>
        <v>3750</v>
      </c>
      <c r="R87" s="60">
        <f t="shared" si="63"/>
        <v>2800</v>
      </c>
      <c r="T87" s="1">
        <f>RStart30!$T$25</f>
        <v>0.04</v>
      </c>
      <c r="V87" s="1">
        <f t="shared" si="56"/>
        <v>-50625</v>
      </c>
      <c r="W87" s="1">
        <f t="shared" si="57"/>
        <v>-68749.9999999999</v>
      </c>
      <c r="X87" s="1">
        <f t="shared" si="58"/>
        <v>-223125</v>
      </c>
      <c r="Y87" s="1">
        <f t="shared" si="59"/>
        <v>-175625</v>
      </c>
      <c r="AA87">
        <f t="shared" si="44"/>
        <v>-50625</v>
      </c>
      <c r="AB87">
        <f t="shared" si="45"/>
        <v>-68749.9999999999</v>
      </c>
      <c r="AC87">
        <f t="shared" si="46"/>
        <v>-223125</v>
      </c>
      <c r="AD87">
        <f t="shared" si="47"/>
        <v>-175625</v>
      </c>
      <c r="AF87">
        <f t="shared" si="48"/>
        <v>-50625</v>
      </c>
      <c r="AG87">
        <f t="shared" si="49"/>
        <v>-68749.9999999999</v>
      </c>
      <c r="AH87">
        <f t="shared" si="50"/>
        <v>-223125</v>
      </c>
      <c r="AI87">
        <f t="shared" si="51"/>
        <v>-175625</v>
      </c>
      <c r="AK87">
        <f t="shared" si="52"/>
        <v>-50625</v>
      </c>
      <c r="AL87">
        <f t="shared" si="53"/>
        <v>-68749.9999999999</v>
      </c>
      <c r="AM87">
        <f t="shared" si="54"/>
        <v>-223125</v>
      </c>
      <c r="AN87">
        <f t="shared" si="55"/>
        <v>-175625</v>
      </c>
    </row>
    <row r="88" spans="4:25">
      <c r="D88" s="28"/>
      <c r="E88" s="32"/>
      <c r="F88" s="32"/>
      <c r="G88" s="32"/>
      <c r="H88" s="32"/>
      <c r="I88" s="58"/>
      <c r="J88" s="24"/>
      <c r="K88" s="24"/>
      <c r="L88" s="24"/>
      <c r="M88" s="25"/>
      <c r="N88" s="59"/>
      <c r="O88" s="60"/>
      <c r="P88" s="60"/>
      <c r="Q88" s="60"/>
      <c r="R88" s="60"/>
      <c r="T88" s="1"/>
      <c r="V88" s="1"/>
      <c r="W88" s="1"/>
      <c r="X88" s="1"/>
      <c r="Y88" s="1"/>
    </row>
    <row r="89" spans="4:25">
      <c r="D89" s="28"/>
      <c r="E89" s="32"/>
      <c r="F89" s="32"/>
      <c r="G89" s="32"/>
      <c r="H89" s="32"/>
      <c r="I89" s="58"/>
      <c r="J89" s="24"/>
      <c r="K89" s="24"/>
      <c r="L89" s="24"/>
      <c r="M89" s="25"/>
      <c r="N89" s="59"/>
      <c r="O89" s="60"/>
      <c r="P89" s="60"/>
      <c r="Q89" s="60"/>
      <c r="R89" s="60"/>
      <c r="T89" s="1"/>
      <c r="V89" s="1"/>
      <c r="W89" s="1"/>
      <c r="X89" s="1"/>
      <c r="Y89" s="1"/>
    </row>
    <row r="90" spans="4:25">
      <c r="D90" s="28"/>
      <c r="E90" s="32"/>
      <c r="F90" s="32"/>
      <c r="G90" s="32"/>
      <c r="H90" s="32"/>
      <c r="I90" s="58"/>
      <c r="J90" s="24"/>
      <c r="K90" s="24"/>
      <c r="L90" s="24"/>
      <c r="M90" s="25"/>
      <c r="N90" s="59"/>
      <c r="O90" s="60"/>
      <c r="P90" s="60"/>
      <c r="Q90" s="60"/>
      <c r="R90" s="60"/>
      <c r="T90" s="1"/>
      <c r="V90" s="1"/>
      <c r="W90" s="1"/>
      <c r="X90" s="1"/>
      <c r="Y90" s="1"/>
    </row>
    <row r="91" spans="4:25">
      <c r="D91" s="28"/>
      <c r="E91" s="32"/>
      <c r="F91" s="32"/>
      <c r="G91" s="32"/>
      <c r="H91" s="32"/>
      <c r="I91" s="58"/>
      <c r="J91" s="24"/>
      <c r="K91" s="24"/>
      <c r="L91" s="24"/>
      <c r="M91" s="25"/>
      <c r="N91" s="59"/>
      <c r="O91" s="60"/>
      <c r="P91" s="60"/>
      <c r="Q91" s="60"/>
      <c r="R91" s="60"/>
      <c r="T91" s="1"/>
      <c r="V91" s="1"/>
      <c r="W91" s="1"/>
      <c r="X91" s="1"/>
      <c r="Y91" s="1"/>
    </row>
    <row r="92" spans="4:25">
      <c r="D92" s="28"/>
      <c r="E92" s="32">
        <v>0.467818405619293</v>
      </c>
      <c r="F92" s="32">
        <v>5.01414097795755</v>
      </c>
      <c r="G92" s="32">
        <v>-4.54632257233826</v>
      </c>
      <c r="H92" s="32">
        <v>0.467818405619293</v>
      </c>
      <c r="I92" s="58"/>
      <c r="J92" s="24"/>
      <c r="K92" s="24"/>
      <c r="L92" s="24"/>
      <c r="M92" s="25"/>
      <c r="N92" s="59"/>
      <c r="O92" s="60"/>
      <c r="P92" s="60"/>
      <c r="Q92" s="60"/>
      <c r="R92" s="60"/>
      <c r="T92" s="1"/>
      <c r="V92" s="1"/>
      <c r="W92" s="1"/>
      <c r="X92" s="1"/>
      <c r="Y92" s="1"/>
    </row>
    <row r="93" spans="4:25">
      <c r="D93" s="28"/>
      <c r="E93" s="32">
        <v>0.476976555977912</v>
      </c>
      <c r="F93" s="32">
        <v>5.01814366812067</v>
      </c>
      <c r="G93" s="32">
        <v>-4.54659962078636</v>
      </c>
      <c r="H93" s="32">
        <v>0.472014809140115</v>
      </c>
      <c r="I93" s="58"/>
      <c r="J93" s="24"/>
      <c r="K93" s="24"/>
      <c r="L93" s="24"/>
      <c r="M93" s="25"/>
      <c r="N93" s="59"/>
      <c r="O93" s="60"/>
      <c r="P93" s="60"/>
      <c r="Q93" s="60"/>
      <c r="R93" s="60"/>
      <c r="T93" s="1"/>
      <c r="V93" s="1"/>
      <c r="W93" s="1"/>
      <c r="X93" s="1"/>
      <c r="Y93" s="1"/>
    </row>
    <row r="94" spans="4:25">
      <c r="D94" s="28"/>
      <c r="E94" s="32">
        <v>0.536990301882478</v>
      </c>
      <c r="F94" s="32">
        <v>5.04415975206449</v>
      </c>
      <c r="G94" s="32">
        <v>-4.54884266705633</v>
      </c>
      <c r="H94" s="32">
        <v>0.498650314820891</v>
      </c>
      <c r="I94" s="58"/>
      <c r="J94" s="24"/>
      <c r="K94" s="24"/>
      <c r="L94" s="24"/>
      <c r="M94" s="25"/>
      <c r="N94" s="59"/>
      <c r="O94" s="60"/>
      <c r="P94" s="60"/>
      <c r="Q94" s="60"/>
      <c r="R94" s="60"/>
      <c r="T94" s="1"/>
      <c r="V94" s="1"/>
      <c r="W94" s="1"/>
      <c r="X94" s="1"/>
      <c r="Y94" s="1"/>
    </row>
    <row r="95" spans="4:25">
      <c r="D95" s="28"/>
      <c r="E95" s="32">
        <v>0.687881278048658</v>
      </c>
      <c r="F95" s="32">
        <v>5.10891995653891</v>
      </c>
      <c r="G95" s="32">
        <v>-4.55576680888723</v>
      </c>
      <c r="H95" s="32">
        <v>0.563024310497951</v>
      </c>
      <c r="I95" s="58"/>
      <c r="J95" s="24"/>
      <c r="K95" s="24"/>
      <c r="L95" s="24"/>
      <c r="M95" s="25"/>
      <c r="N95" s="59"/>
      <c r="O95" s="60"/>
      <c r="P95" s="60"/>
      <c r="Q95" s="60"/>
      <c r="R95" s="60"/>
      <c r="T95" s="1"/>
      <c r="V95" s="1"/>
      <c r="W95" s="1"/>
      <c r="X95" s="1"/>
      <c r="Y95" s="1"/>
    </row>
    <row r="96" spans="4:25">
      <c r="D96" s="28"/>
      <c r="E96" s="32">
        <v>0.95870605552996</v>
      </c>
      <c r="F96" s="32">
        <v>5.22384641751986</v>
      </c>
      <c r="G96" s="32">
        <v>-4.570730415242</v>
      </c>
      <c r="H96" s="32">
        <v>0.673442178139589</v>
      </c>
      <c r="I96" s="58"/>
      <c r="J96" s="24"/>
      <c r="K96" s="24"/>
      <c r="L96" s="24"/>
      <c r="M96" s="25"/>
      <c r="N96" s="59"/>
      <c r="O96" s="60"/>
      <c r="P96" s="60"/>
      <c r="Q96" s="60"/>
      <c r="R96" s="60"/>
      <c r="T96" s="1"/>
      <c r="V96" s="1"/>
      <c r="W96" s="1"/>
      <c r="X96" s="1"/>
      <c r="Y96" s="1"/>
    </row>
    <row r="97" spans="4:25">
      <c r="D97" s="28"/>
      <c r="E97" s="32">
        <v>1.36849532468569</v>
      </c>
      <c r="F97" s="32">
        <v>5.39555243079503</v>
      </c>
      <c r="G97" s="32">
        <v>-4.59754380475317</v>
      </c>
      <c r="H97" s="32">
        <v>0.832089544579565</v>
      </c>
      <c r="I97" s="58"/>
      <c r="J97" s="24"/>
      <c r="K97" s="24"/>
      <c r="L97" s="24"/>
      <c r="M97" s="25"/>
      <c r="N97" s="59"/>
      <c r="O97" s="60"/>
      <c r="P97" s="60"/>
      <c r="Q97" s="60"/>
      <c r="R97" s="60"/>
      <c r="T97" s="1"/>
      <c r="V97" s="1"/>
      <c r="W97" s="1"/>
      <c r="X97" s="1"/>
      <c r="Y97" s="1"/>
    </row>
    <row r="98" spans="4:25">
      <c r="D98" s="28"/>
      <c r="E98" s="32">
        <v>1.9271930781489</v>
      </c>
      <c r="F98" s="32">
        <v>5.62634220254954</v>
      </c>
      <c r="G98" s="32">
        <v>-4.64027792416851</v>
      </c>
      <c r="H98" s="32">
        <v>1.03590653225061</v>
      </c>
      <c r="I98" s="58"/>
      <c r="J98" s="24"/>
      <c r="K98" s="24"/>
      <c r="L98" s="24"/>
      <c r="M98" s="25"/>
      <c r="N98" s="59"/>
      <c r="O98" s="60"/>
      <c r="P98" s="60"/>
      <c r="Q98" s="60"/>
      <c r="R98" s="60"/>
      <c r="T98" s="1"/>
      <c r="V98" s="1"/>
      <c r="W98" s="1"/>
      <c r="X98" s="1"/>
      <c r="Y98" s="1"/>
    </row>
    <row r="99" spans="4:25">
      <c r="D99" s="28"/>
      <c r="E99" s="32">
        <v>2.63659579379438</v>
      </c>
      <c r="F99" s="32">
        <v>5.91471059995159</v>
      </c>
      <c r="G99" s="32">
        <v>-4.7030730267967</v>
      </c>
      <c r="H99" s="32">
        <v>1.27746200991794</v>
      </c>
      <c r="I99" s="58"/>
      <c r="J99" s="24"/>
      <c r="K99" s="24"/>
      <c r="L99" s="24"/>
      <c r="M99" s="25"/>
      <c r="N99" s="59"/>
      <c r="O99" s="60"/>
      <c r="P99" s="60"/>
      <c r="Q99" s="60"/>
      <c r="R99" s="60"/>
      <c r="T99" s="1"/>
      <c r="V99" s="1"/>
      <c r="W99" s="1"/>
      <c r="X99" s="1"/>
      <c r="Y99" s="1"/>
    </row>
    <row r="100" spans="4:25">
      <c r="D100" s="28"/>
      <c r="E100" s="32">
        <v>3.49129161770655</v>
      </c>
      <c r="F100" s="32">
        <v>6.25584290173818</v>
      </c>
      <c r="G100" s="32">
        <v>-4.78994735095305</v>
      </c>
      <c r="H100" s="32">
        <v>1.54582784341273</v>
      </c>
      <c r="I100" s="58"/>
      <c r="J100" s="24"/>
      <c r="K100" s="24"/>
      <c r="L100" s="24"/>
      <c r="M100" s="25"/>
      <c r="N100" s="59"/>
      <c r="O100" s="60"/>
      <c r="P100" s="60"/>
      <c r="Q100" s="60"/>
      <c r="R100" s="60"/>
      <c r="T100" s="1"/>
      <c r="V100" s="1"/>
      <c r="W100" s="1"/>
      <c r="X100" s="1"/>
      <c r="Y100" s="1"/>
    </row>
    <row r="101" spans="4:25">
      <c r="D101" s="28"/>
      <c r="E101" s="32">
        <v>4.4795995471475</v>
      </c>
      <c r="F101" s="32">
        <v>6.64211454880079</v>
      </c>
      <c r="G101" s="32">
        <v>-4.90460579840513</v>
      </c>
      <c r="H101" s="32">
        <v>1.82745314636567</v>
      </c>
      <c r="I101" s="58"/>
      <c r="J101" s="24"/>
      <c r="K101" s="24"/>
      <c r="L101" s="24"/>
      <c r="M101" s="25"/>
      <c r="N101" s="59"/>
      <c r="O101" s="60"/>
      <c r="P101" s="60"/>
      <c r="Q101" s="60"/>
      <c r="R101" s="60"/>
      <c r="T101" s="1"/>
      <c r="V101" s="1"/>
      <c r="W101" s="1"/>
      <c r="X101" s="1"/>
      <c r="Y101" s="1"/>
    </row>
    <row r="102" spans="4:25">
      <c r="D102" s="28"/>
      <c r="E102" s="32">
        <v>5.58450861352487</v>
      </c>
      <c r="F102" s="32">
        <v>7.063590894771</v>
      </c>
      <c r="G102" s="32">
        <v>-5.05024861281849</v>
      </c>
      <c r="H102" s="32">
        <v>2.10703853094042</v>
      </c>
      <c r="I102" s="58"/>
      <c r="J102" s="24"/>
      <c r="K102" s="24"/>
      <c r="L102" s="24"/>
      <c r="M102" s="25"/>
      <c r="N102" s="59"/>
      <c r="O102" s="60"/>
      <c r="P102" s="60"/>
      <c r="Q102" s="60"/>
      <c r="R102" s="60"/>
      <c r="T102" s="1"/>
      <c r="V102" s="1"/>
      <c r="W102" s="1"/>
      <c r="X102" s="1"/>
      <c r="Y102" s="1"/>
    </row>
    <row r="103" spans="4:25">
      <c r="D103" s="28"/>
      <c r="E103" s="32">
        <v>6.78461706535988</v>
      </c>
      <c r="F103" s="32">
        <v>7.50852695660625</v>
      </c>
      <c r="G103" s="32">
        <v>-5.2293800582023</v>
      </c>
      <c r="H103" s="32">
        <v>2.36841035856715</v>
      </c>
      <c r="I103" s="58"/>
      <c r="J103" s="24"/>
      <c r="K103" s="24"/>
      <c r="L103" s="24"/>
      <c r="M103" s="25"/>
      <c r="N103" s="59"/>
      <c r="O103" s="60"/>
      <c r="P103" s="60"/>
      <c r="Q103" s="60"/>
      <c r="R103" s="60"/>
      <c r="T103" s="1"/>
      <c r="V103" s="1"/>
      <c r="W103" s="1"/>
      <c r="X103" s="1"/>
      <c r="Y103" s="1"/>
    </row>
    <row r="104" spans="4:25">
      <c r="D104" s="28"/>
      <c r="E104" s="32">
        <v>8.05507155125521</v>
      </c>
      <c r="F104" s="32">
        <v>7.96386716517544</v>
      </c>
      <c r="G104" s="32">
        <v>-5.44361709735504</v>
      </c>
      <c r="H104" s="32">
        <v>2.59539499067601</v>
      </c>
      <c r="I104" s="58"/>
      <c r="J104" s="24"/>
      <c r="K104" s="24"/>
      <c r="L104" s="24"/>
      <c r="M104" s="25"/>
      <c r="N104" s="59"/>
      <c r="O104" s="60"/>
      <c r="P104" s="60"/>
      <c r="Q104" s="60"/>
      <c r="R104" s="60"/>
      <c r="T104" s="1"/>
      <c r="V104" s="1"/>
      <c r="W104" s="1"/>
      <c r="X104" s="1"/>
      <c r="Y104" s="1"/>
    </row>
    <row r="105" spans="4:25">
      <c r="D105" s="28"/>
      <c r="E105" s="32">
        <v>9.36850630286303</v>
      </c>
      <c r="F105" s="32">
        <v>8.41574511584469</v>
      </c>
      <c r="G105" s="32">
        <v>-5.69349807031018</v>
      </c>
      <c r="H105" s="32">
        <v>2.77269303943067</v>
      </c>
      <c r="I105" s="58"/>
      <c r="J105" s="24"/>
      <c r="K105" s="24"/>
      <c r="L105" s="24"/>
      <c r="M105" s="25"/>
      <c r="N105" s="59"/>
      <c r="O105" s="60"/>
      <c r="P105" s="60"/>
      <c r="Q105" s="60"/>
      <c r="R105" s="60"/>
      <c r="T105" s="1"/>
      <c r="V105" s="1"/>
      <c r="W105" s="1"/>
      <c r="X105" s="1"/>
      <c r="Y105" s="1"/>
    </row>
    <row r="106" spans="4:25">
      <c r="D106" s="28"/>
      <c r="E106" s="32">
        <v>10.6959823178529</v>
      </c>
      <c r="F106" s="32">
        <v>8.84998331906294</v>
      </c>
      <c r="G106" s="32">
        <v>-5.97829137278186</v>
      </c>
      <c r="H106" s="32">
        <v>2.88675361846182</v>
      </c>
      <c r="I106" s="58"/>
      <c r="J106" s="24"/>
      <c r="K106" s="24"/>
      <c r="L106" s="24"/>
      <c r="M106" s="25"/>
      <c r="N106" s="59"/>
      <c r="O106" s="60"/>
      <c r="P106" s="60"/>
      <c r="Q106" s="60"/>
      <c r="R106" s="60"/>
      <c r="T106" s="1"/>
      <c r="V106" s="1"/>
      <c r="W106" s="1"/>
      <c r="X106" s="1"/>
      <c r="Y106" s="1"/>
    </row>
    <row r="107" spans="4:25">
      <c r="D107" s="28"/>
      <c r="E107" s="32">
        <v>12.0079265428798</v>
      </c>
      <c r="F107" s="32">
        <v>9.25259295094769</v>
      </c>
      <c r="G107" s="32">
        <v>-6.29580413461057</v>
      </c>
      <c r="H107" s="32">
        <v>2.92664859360064</v>
      </c>
      <c r="I107" s="58"/>
      <c r="J107" s="24"/>
      <c r="K107" s="24"/>
      <c r="L107" s="24"/>
      <c r="M107" s="25"/>
      <c r="N107" s="59"/>
      <c r="O107" s="60"/>
      <c r="P107" s="60"/>
      <c r="Q107" s="60"/>
      <c r="R107" s="60"/>
      <c r="T107" s="1"/>
      <c r="V107" s="1"/>
      <c r="W107" s="1"/>
      <c r="X107" s="1"/>
      <c r="Y107" s="1"/>
    </row>
    <row r="108" spans="4:25">
      <c r="D108" s="28"/>
      <c r="E108" s="32">
        <v>13.2750710565521</v>
      </c>
      <c r="F108" s="32">
        <v>9.61027360387065</v>
      </c>
      <c r="G108" s="32">
        <v>-6.6421908982088</v>
      </c>
      <c r="H108" s="32">
        <v>2.88494683361235</v>
      </c>
      <c r="I108" s="58"/>
      <c r="J108" s="24"/>
      <c r="K108" s="24"/>
      <c r="L108" s="24"/>
      <c r="M108" s="25"/>
      <c r="N108" s="59"/>
      <c r="O108" s="60"/>
      <c r="P108" s="60"/>
      <c r="Q108" s="60"/>
      <c r="R108" s="60"/>
      <c r="T108" s="1"/>
      <c r="V108" s="1"/>
      <c r="W108" s="1"/>
      <c r="X108" s="1"/>
      <c r="Y108" s="1"/>
    </row>
    <row r="109" spans="4:25">
      <c r="D109" s="28"/>
      <c r="E109" s="32">
        <v>14.4693922523992</v>
      </c>
      <c r="F109" s="32">
        <v>9.91091303704342</v>
      </c>
      <c r="G109" s="32">
        <v>-7.01176229700675</v>
      </c>
      <c r="H109" s="32">
        <v>2.75858846092967</v>
      </c>
      <c r="I109" s="58"/>
      <c r="J109" s="24"/>
      <c r="K109" s="24"/>
      <c r="L109" s="24"/>
      <c r="M109" s="25"/>
      <c r="N109" s="59"/>
      <c r="O109" s="60"/>
      <c r="P109" s="60"/>
      <c r="Q109" s="60"/>
      <c r="R109" s="60"/>
      <c r="T109" s="1"/>
      <c r="V109" s="1"/>
      <c r="W109" s="1"/>
      <c r="X109" s="1"/>
      <c r="Y109" s="1"/>
    </row>
    <row r="110" spans="4:25">
      <c r="D110" s="28"/>
      <c r="E110" s="32">
        <v>15.56505002184</v>
      </c>
      <c r="F110" s="32">
        <v>10.1440869271032</v>
      </c>
      <c r="G110" s="32">
        <v>-7.39679373389799</v>
      </c>
      <c r="H110" s="32">
        <v>2.54975910238638</v>
      </c>
      <c r="I110" s="58"/>
      <c r="J110" s="24"/>
      <c r="K110" s="24"/>
      <c r="L110" s="24"/>
      <c r="M110" s="25"/>
      <c r="N110" s="59"/>
      <c r="O110" s="60"/>
      <c r="P110" s="60"/>
      <c r="Q110" s="60"/>
      <c r="R110" s="60"/>
      <c r="T110" s="1"/>
      <c r="V110" s="1"/>
      <c r="W110" s="1"/>
      <c r="X110" s="1"/>
      <c r="Y110" s="1"/>
    </row>
    <row r="111" spans="4:25">
      <c r="D111" s="28"/>
      <c r="E111" s="32">
        <v>16.5393269371505</v>
      </c>
      <c r="F111" s="32">
        <v>10.3015586186984</v>
      </c>
      <c r="G111" s="32">
        <v>-7.78733405968516</v>
      </c>
      <c r="H111" s="32">
        <v>2.26676413995077</v>
      </c>
      <c r="I111" s="58"/>
      <c r="J111" s="24"/>
      <c r="K111" s="24"/>
      <c r="L111" s="24"/>
      <c r="M111" s="25"/>
      <c r="N111" s="59"/>
      <c r="O111" s="60"/>
      <c r="P111" s="60"/>
      <c r="Q111" s="60"/>
      <c r="R111" s="60"/>
      <c r="T111" s="1"/>
      <c r="V111" s="1"/>
      <c r="W111" s="1"/>
      <c r="X111" s="1"/>
      <c r="Y111" s="1"/>
    </row>
    <row r="112" spans="4:25">
      <c r="D112" s="28"/>
      <c r="E112" s="32">
        <v>17.3735674344319</v>
      </c>
      <c r="F112" s="32">
        <v>10.3777788750743</v>
      </c>
      <c r="G112" s="32">
        <v>-8.17101425152558</v>
      </c>
      <c r="H112" s="32">
        <v>1.92490296145918</v>
      </c>
      <c r="I112" s="58"/>
      <c r="J112" s="24"/>
      <c r="K112" s="24"/>
      <c r="L112" s="24"/>
      <c r="M112" s="25"/>
      <c r="N112" s="59"/>
      <c r="O112" s="60"/>
      <c r="P112" s="60"/>
      <c r="Q112" s="60"/>
      <c r="R112" s="60"/>
      <c r="T112" s="1"/>
      <c r="V112" s="1"/>
      <c r="W112" s="1"/>
      <c r="X112" s="1"/>
      <c r="Y112" s="1"/>
    </row>
    <row r="113" spans="4:25">
      <c r="D113" s="28"/>
      <c r="E113" s="32">
        <v>18.0541169965786</v>
      </c>
      <c r="F113" s="32">
        <v>10.370385628659</v>
      </c>
      <c r="G113" s="32">
        <v>-8.53285609137703</v>
      </c>
      <c r="H113" s="32">
        <v>1.54734321134949</v>
      </c>
      <c r="I113" s="58"/>
      <c r="J113" s="24"/>
      <c r="K113" s="24"/>
      <c r="L113" s="24"/>
      <c r="M113" s="25"/>
      <c r="N113" s="59"/>
      <c r="O113" s="60"/>
      <c r="P113" s="60"/>
      <c r="Q113" s="60"/>
      <c r="R113" s="60"/>
      <c r="T113" s="1"/>
      <c r="V113" s="1"/>
      <c r="W113" s="1"/>
      <c r="X113" s="1"/>
      <c r="Y113" s="1"/>
    </row>
    <row r="114" spans="4:25">
      <c r="D114" s="28"/>
      <c r="E114" s="32">
        <v>18.5732613362459</v>
      </c>
      <c r="F114" s="32">
        <v>10.2807037316487</v>
      </c>
      <c r="G114" s="32">
        <v>-8.85508084444334</v>
      </c>
      <c r="H114" s="32">
        <v>1.16599504139464</v>
      </c>
      <c r="I114" s="58"/>
      <c r="J114" s="24"/>
      <c r="K114" s="24"/>
      <c r="L114" s="24"/>
      <c r="M114" s="25"/>
      <c r="N114" s="59"/>
      <c r="O114" s="60"/>
      <c r="P114" s="60"/>
      <c r="Q114" s="60"/>
      <c r="R114" s="60"/>
      <c r="T114" s="1"/>
      <c r="V114" s="1"/>
      <c r="W114" s="1"/>
      <c r="X114" s="1"/>
      <c r="Y114" s="1"/>
    </row>
    <row r="115" spans="4:25">
      <c r="D115" s="28"/>
      <c r="E115" s="32">
        <v>18.9301655788182</v>
      </c>
      <c r="F115" s="32">
        <v>10.1142447065937</v>
      </c>
      <c r="G115" s="32">
        <v>-9.11691793762011</v>
      </c>
      <c r="H115" s="32">
        <v>0.822385361436079</v>
      </c>
      <c r="I115" s="58"/>
      <c r="J115" s="24"/>
      <c r="K115" s="24"/>
      <c r="L115" s="24"/>
      <c r="M115" s="25"/>
      <c r="N115" s="59"/>
      <c r="O115" s="60"/>
      <c r="P115" s="60"/>
      <c r="Q115" s="60"/>
      <c r="R115" s="60"/>
      <c r="T115" s="1"/>
      <c r="V115" s="1"/>
      <c r="W115" s="1"/>
      <c r="X115" s="1"/>
      <c r="Y115" s="1"/>
    </row>
    <row r="116" spans="4:25">
      <c r="D116" s="28"/>
      <c r="E116" s="32">
        <v>19.131813445377</v>
      </c>
      <c r="F116" s="32">
        <v>9.88120649698385</v>
      </c>
      <c r="G116" s="32">
        <v>-9.29441363794036</v>
      </c>
      <c r="H116" s="32">
        <v>0.56853209011737</v>
      </c>
      <c r="I116" s="58"/>
      <c r="J116" s="24"/>
      <c r="K116" s="24"/>
      <c r="L116" s="24"/>
      <c r="M116" s="25"/>
      <c r="N116" s="59"/>
      <c r="O116" s="60"/>
      <c r="P116" s="60"/>
      <c r="Q116" s="60"/>
      <c r="R116" s="60"/>
      <c r="T116" s="1"/>
      <c r="V116" s="1"/>
      <c r="W116" s="1"/>
      <c r="X116" s="1"/>
      <c r="Y116" s="1"/>
    </row>
    <row r="117" spans="4:25">
      <c r="D117" s="28"/>
      <c r="E117" s="32">
        <v>19.1939464356687</v>
      </c>
      <c r="F117" s="32">
        <v>9.5969732178343</v>
      </c>
      <c r="G117" s="32">
        <v>-9.36023973102025</v>
      </c>
      <c r="H117" s="32">
        <v>0.467818405617614</v>
      </c>
      <c r="I117" s="58"/>
      <c r="J117" s="24"/>
      <c r="K117" s="24"/>
      <c r="L117" s="24"/>
      <c r="M117" s="25"/>
      <c r="N117" s="59"/>
      <c r="O117" s="60"/>
      <c r="P117" s="60"/>
      <c r="Q117" s="60"/>
      <c r="R117" s="60"/>
      <c r="T117" s="1"/>
      <c r="V117" s="1"/>
      <c r="W117" s="1"/>
      <c r="X117" s="1"/>
      <c r="Y117" s="1"/>
    </row>
    <row r="118" spans="4:25">
      <c r="D118" s="28"/>
      <c r="E118" s="32">
        <v>19.1414004131763</v>
      </c>
      <c r="F118" s="32">
        <v>9.28214753129629</v>
      </c>
      <c r="G118" s="32">
        <v>-9.28395536635174</v>
      </c>
      <c r="H118" s="32">
        <v>0.594326255950175</v>
      </c>
      <c r="I118" s="58"/>
      <c r="J118" s="24"/>
      <c r="K118" s="24"/>
      <c r="L118" s="24"/>
      <c r="M118" s="25"/>
      <c r="N118" s="59"/>
      <c r="O118" s="60"/>
      <c r="P118" s="60"/>
      <c r="Q118" s="60"/>
      <c r="R118" s="60"/>
      <c r="T118" s="1"/>
      <c r="V118" s="1"/>
      <c r="W118" s="1"/>
      <c r="X118" s="1"/>
      <c r="Y118" s="1"/>
    </row>
    <row r="119" spans="4:25">
      <c r="D119" s="28"/>
      <c r="E119" s="32">
        <v>19.0023014129355</v>
      </c>
      <c r="F119" s="32">
        <v>8.95788854938345</v>
      </c>
      <c r="G119" s="32">
        <v>-9.03680388510863</v>
      </c>
      <c r="H119" s="32">
        <v>1.01686756388326</v>
      </c>
      <c r="I119" s="58"/>
      <c r="J119" s="24"/>
      <c r="K119" s="24"/>
      <c r="L119" s="24"/>
      <c r="M119" s="25"/>
      <c r="N119" s="59"/>
      <c r="O119" s="60"/>
      <c r="P119" s="60"/>
      <c r="Q119" s="60"/>
      <c r="R119" s="60"/>
      <c r="T119" s="1"/>
      <c r="V119" s="1"/>
      <c r="W119" s="1"/>
      <c r="X119" s="1"/>
      <c r="Y119" s="1"/>
    </row>
    <row r="120" spans="4:25">
      <c r="D120" s="28"/>
      <c r="E120" s="32">
        <v>18.8017879063836</v>
      </c>
      <c r="F120" s="32">
        <v>8.64116425377113</v>
      </c>
      <c r="G120" s="32">
        <v>-8.59652331838037</v>
      </c>
      <c r="H120" s="32">
        <v>1.78344896510853</v>
      </c>
      <c r="I120" s="58"/>
      <c r="J120" s="24"/>
      <c r="K120" s="24"/>
      <c r="L120" s="24"/>
      <c r="M120" s="25"/>
      <c r="N120" s="59"/>
      <c r="O120" s="60"/>
      <c r="P120" s="60"/>
      <c r="Q120" s="60"/>
      <c r="R120" s="60"/>
      <c r="T120" s="1"/>
      <c r="V120" s="1"/>
      <c r="W120" s="1"/>
      <c r="X120" s="1"/>
      <c r="Y120" s="1"/>
    </row>
    <row r="121" spans="4:25">
      <c r="D121" s="28"/>
      <c r="E121" s="32">
        <v>18.5615007490063</v>
      </c>
      <c r="F121" s="32">
        <v>8.34463103829522</v>
      </c>
      <c r="G121" s="32">
        <v>-7.94763267353241</v>
      </c>
      <c r="H121" s="32">
        <v>2.92138042343933</v>
      </c>
      <c r="I121" s="58"/>
      <c r="J121" s="24"/>
      <c r="K121" s="24"/>
      <c r="L121" s="24"/>
      <c r="M121" s="25"/>
      <c r="N121" s="59"/>
      <c r="O121" s="60"/>
      <c r="P121" s="60"/>
      <c r="Q121" s="60"/>
      <c r="R121" s="60"/>
      <c r="T121" s="1"/>
      <c r="V121" s="1"/>
      <c r="W121" s="1"/>
      <c r="X121" s="1"/>
      <c r="Y121" s="1"/>
    </row>
    <row r="122" spans="4:25">
      <c r="D122" s="28"/>
      <c r="E122" s="32">
        <v>18.2996613760936</v>
      </c>
      <c r="F122" s="32">
        <v>8.07697803603349</v>
      </c>
      <c r="G122" s="32">
        <v>-7.08126546797508</v>
      </c>
      <c r="H122" s="32">
        <v>4.43893772381374</v>
      </c>
      <c r="I122" s="58"/>
      <c r="J122" s="24"/>
      <c r="K122" s="24"/>
      <c r="L122" s="24"/>
      <c r="M122" s="25"/>
      <c r="N122" s="59"/>
      <c r="O122" s="60"/>
      <c r="P122" s="60"/>
      <c r="Q122" s="60"/>
      <c r="R122" s="60"/>
      <c r="T122" s="1"/>
      <c r="V122" s="1"/>
      <c r="W122" s="1"/>
      <c r="X122" s="1"/>
      <c r="Y122" s="1"/>
    </row>
    <row r="123" spans="4:25">
      <c r="D123" s="28"/>
      <c r="E123" s="32">
        <v>18.0311499984968</v>
      </c>
      <c r="F123" s="32">
        <v>7.84327144638795</v>
      </c>
      <c r="G123" s="32">
        <v>-5.99500326293225</v>
      </c>
      <c r="H123" s="32">
        <v>6.32702496529887</v>
      </c>
      <c r="I123" s="58"/>
      <c r="J123" s="24"/>
      <c r="K123" s="24"/>
      <c r="L123" s="24"/>
      <c r="M123" s="25"/>
      <c r="N123" s="59"/>
      <c r="O123" s="60"/>
      <c r="P123" s="60"/>
      <c r="Q123" s="60"/>
      <c r="R123" s="60"/>
      <c r="T123" s="1"/>
      <c r="V123" s="1"/>
      <c r="W123" s="1"/>
      <c r="X123" s="1"/>
      <c r="Y123" s="1"/>
    </row>
    <row r="124" spans="4:25">
      <c r="D124" s="28"/>
      <c r="E124" s="32">
        <v>17.7675837983834</v>
      </c>
      <c r="F124" s="32">
        <v>7.64529886216629</v>
      </c>
      <c r="G124" s="32">
        <v>-4.69270919721025</v>
      </c>
      <c r="H124" s="32">
        <v>8.56083705409403</v>
      </c>
      <c r="I124" s="58"/>
      <c r="J124" s="24"/>
      <c r="K124" s="24"/>
      <c r="L124" s="24"/>
      <c r="M124" s="25"/>
      <c r="N124" s="59"/>
      <c r="O124" s="60"/>
      <c r="P124" s="60"/>
      <c r="Q124" s="60"/>
      <c r="R124" s="60"/>
      <c r="T124" s="1"/>
      <c r="V124" s="1"/>
      <c r="W124" s="1"/>
      <c r="X124" s="1"/>
      <c r="Y124" s="1"/>
    </row>
    <row r="125" spans="4:25">
      <c r="D125" s="28"/>
      <c r="E125" s="32">
        <v>17.5173951249936</v>
      </c>
      <c r="F125" s="32">
        <v>7.48191359666366</v>
      </c>
      <c r="G125" s="32">
        <v>-3.18436152096662</v>
      </c>
      <c r="H125" s="32">
        <v>11.1015221965342</v>
      </c>
      <c r="I125" s="58"/>
      <c r="J125" s="24"/>
      <c r="K125" s="24"/>
      <c r="L125" s="24"/>
      <c r="M125" s="25"/>
      <c r="N125" s="59"/>
      <c r="O125" s="60"/>
      <c r="P125" s="60"/>
      <c r="Q125" s="60"/>
      <c r="R125" s="60"/>
      <c r="T125" s="1"/>
      <c r="V125" s="1"/>
      <c r="W125" s="1"/>
      <c r="X125" s="1"/>
      <c r="Y125" s="1"/>
    </row>
    <row r="126" spans="4:25">
      <c r="D126" s="28"/>
      <c r="E126" s="32">
        <v>17.2859096903967</v>
      </c>
      <c r="F126" s="32">
        <v>7.34937901074497</v>
      </c>
      <c r="G126" s="32">
        <v>-1.48588712947887</v>
      </c>
      <c r="H126" s="32">
        <v>13.8978443920945</v>
      </c>
      <c r="I126" s="58"/>
      <c r="J126" s="24"/>
      <c r="K126" s="24"/>
      <c r="L126" s="24"/>
      <c r="M126" s="25"/>
      <c r="N126" s="59"/>
      <c r="O126" s="60"/>
      <c r="P126" s="60"/>
      <c r="Q126" s="60"/>
      <c r="R126" s="60"/>
      <c r="T126" s="1"/>
      <c r="V126" s="1"/>
      <c r="W126" s="1"/>
      <c r="X126" s="1"/>
      <c r="Y126" s="1"/>
    </row>
    <row r="127" spans="4:25">
      <c r="D127" s="28"/>
      <c r="E127" s="32">
        <v>17.0754247652477</v>
      </c>
      <c r="F127" s="32">
        <v>7.24171283992643</v>
      </c>
      <c r="G127" s="32">
        <v>0.381004903086751</v>
      </c>
      <c r="H127" s="32">
        <v>16.8878459263932</v>
      </c>
      <c r="I127" s="58"/>
      <c r="J127" s="24"/>
      <c r="K127" s="24"/>
      <c r="L127" s="24"/>
      <c r="M127" s="25"/>
      <c r="N127" s="59"/>
      <c r="O127" s="60"/>
      <c r="P127" s="60"/>
      <c r="Q127" s="60"/>
      <c r="R127" s="60"/>
      <c r="T127" s="1"/>
      <c r="V127" s="1"/>
      <c r="W127" s="1"/>
      <c r="X127" s="1"/>
      <c r="Y127" s="1"/>
    </row>
    <row r="128" spans="4:25">
      <c r="D128" s="28"/>
      <c r="E128" s="32">
        <v>16.8852873745416</v>
      </c>
      <c r="F128" s="32">
        <v>7.15103152145706</v>
      </c>
      <c r="G128" s="32">
        <v>2.38898978990638</v>
      </c>
      <c r="H128" s="32">
        <v>20.000509864195</v>
      </c>
      <c r="I128" s="58"/>
      <c r="J128" s="24"/>
      <c r="K128" s="24"/>
      <c r="L128" s="24"/>
      <c r="M128" s="25"/>
      <c r="N128" s="59"/>
      <c r="O128" s="60"/>
      <c r="P128" s="60"/>
      <c r="Q128" s="60"/>
      <c r="R128" s="60"/>
      <c r="T128" s="1"/>
      <c r="V128" s="1"/>
      <c r="W128" s="1"/>
      <c r="X128" s="1"/>
      <c r="Y128" s="1"/>
    </row>
    <row r="129" spans="4:25">
      <c r="D129" s="28"/>
      <c r="E129" s="32">
        <v>16.7119724933711</v>
      </c>
      <c r="F129" s="32">
        <v>7.06789452140093</v>
      </c>
      <c r="G129" s="32">
        <v>4.50529349772979</v>
      </c>
      <c r="H129" s="32">
        <v>23.1574225424157</v>
      </c>
      <c r="I129" s="58"/>
      <c r="J129" s="24"/>
      <c r="K129" s="24"/>
      <c r="L129" s="24"/>
      <c r="M129" s="25"/>
      <c r="N129" s="59"/>
      <c r="O129" s="60"/>
      <c r="P129" s="60"/>
      <c r="Q129" s="60"/>
      <c r="R129" s="60"/>
      <c r="T129" s="1"/>
      <c r="V129" s="1"/>
      <c r="W129" s="1"/>
      <c r="X129" s="1"/>
      <c r="Y129" s="1"/>
    </row>
    <row r="130" spans="4:25">
      <c r="D130" s="28"/>
      <c r="E130" s="32">
        <v>16.5491612426826</v>
      </c>
      <c r="F130" s="32">
        <v>6.98164866171913</v>
      </c>
      <c r="G130" s="32">
        <v>6.6918592131117</v>
      </c>
      <c r="H130" s="32">
        <v>26.2744360631253</v>
      </c>
      <c r="I130" s="58"/>
      <c r="J130" s="24"/>
      <c r="K130" s="24"/>
      <c r="L130" s="24"/>
      <c r="M130" s="25"/>
      <c r="N130" s="59"/>
      <c r="O130" s="60"/>
      <c r="P130" s="60"/>
      <c r="Q130" s="60"/>
      <c r="R130" s="60"/>
      <c r="T130" s="1"/>
      <c r="V130" s="1"/>
      <c r="W130" s="1"/>
      <c r="X130" s="1"/>
      <c r="Y130" s="1"/>
    </row>
    <row r="131" spans="4:25">
      <c r="D131" s="28"/>
      <c r="E131" s="32">
        <v>16.3878190850309</v>
      </c>
      <c r="F131" s="32">
        <v>6.88077244735102</v>
      </c>
      <c r="G131" s="32">
        <v>8.90551380864282</v>
      </c>
      <c r="H131" s="32">
        <v>29.2633307865512</v>
      </c>
      <c r="I131" s="58"/>
      <c r="J131" s="24"/>
      <c r="K131" s="24"/>
      <c r="L131" s="24"/>
      <c r="M131" s="25"/>
      <c r="N131" s="59"/>
      <c r="O131" s="60"/>
      <c r="P131" s="60"/>
      <c r="Q131" s="60"/>
      <c r="R131" s="60"/>
      <c r="T131" s="1"/>
      <c r="V131" s="1"/>
      <c r="W131" s="1"/>
      <c r="X131" s="1"/>
      <c r="Y131" s="1"/>
    </row>
    <row r="132" spans="4:25">
      <c r="D132" s="28"/>
      <c r="E132" s="32">
        <v>16.2162740203373</v>
      </c>
      <c r="F132" s="32">
        <v>6.75322039329654</v>
      </c>
      <c r="G132" s="32">
        <v>11.0981343091811</v>
      </c>
      <c r="H132" s="32">
        <v>32.0334778240824</v>
      </c>
      <c r="I132" s="58"/>
      <c r="J132" s="24"/>
      <c r="K132" s="24"/>
      <c r="L132" s="24"/>
      <c r="M132" s="25"/>
      <c r="N132" s="59"/>
      <c r="O132" s="60"/>
      <c r="P132" s="60"/>
      <c r="Q132" s="60"/>
      <c r="R132" s="60"/>
      <c r="T132" s="1"/>
      <c r="V132" s="1"/>
      <c r="W132" s="1"/>
      <c r="X132" s="1"/>
      <c r="Y132" s="1"/>
    </row>
    <row r="133" spans="4:25">
      <c r="D133" s="28"/>
      <c r="E133" s="32">
        <v>16.020294781644</v>
      </c>
      <c r="F133" s="32">
        <v>6.58676735169779</v>
      </c>
      <c r="G133" s="32">
        <v>13.216814358083</v>
      </c>
      <c r="H133" s="32">
        <v>34.4935015312736</v>
      </c>
      <c r="I133" s="58"/>
      <c r="J133" s="24"/>
      <c r="K133" s="24"/>
      <c r="L133" s="24"/>
      <c r="M133" s="25"/>
      <c r="N133" s="59"/>
      <c r="O133" s="60"/>
      <c r="P133" s="60"/>
      <c r="Q133" s="60"/>
      <c r="R133" s="60"/>
      <c r="T133" s="1"/>
      <c r="V133" s="1"/>
      <c r="W133" s="1"/>
      <c r="X133" s="1"/>
      <c r="Y133" s="1"/>
    </row>
    <row r="134" spans="4:25">
      <c r="D134" s="28"/>
      <c r="E134" s="32">
        <v>15.7831690308715</v>
      </c>
      <c r="F134" s="32">
        <v>6.36935283892126</v>
      </c>
      <c r="G134" s="32">
        <v>15.2040306834349</v>
      </c>
      <c r="H134" s="32">
        <v>36.5529420008477</v>
      </c>
      <c r="I134" s="58"/>
      <c r="J134" s="24"/>
      <c r="K134" s="24"/>
      <c r="L134" s="24"/>
      <c r="M134" s="25"/>
      <c r="N134" s="59"/>
      <c r="O134" s="60"/>
      <c r="P134" s="60"/>
      <c r="Q134" s="60"/>
      <c r="R134" s="60"/>
      <c r="T134" s="1"/>
      <c r="V134" s="1"/>
      <c r="W134" s="1"/>
      <c r="X134" s="1"/>
      <c r="Y134" s="1"/>
    </row>
    <row r="135" spans="4:25">
      <c r="D135" s="28"/>
      <c r="E135" s="32">
        <v>15.4857815545733</v>
      </c>
      <c r="F135" s="32">
        <v>6.08942536263868</v>
      </c>
      <c r="G135" s="32">
        <v>16.9978095642837</v>
      </c>
      <c r="H135" s="32">
        <v>38.1239175557001</v>
      </c>
      <c r="I135" s="58"/>
      <c r="J135" s="24"/>
      <c r="K135" s="24"/>
      <c r="L135" s="24"/>
      <c r="M135" s="25"/>
      <c r="N135" s="59"/>
      <c r="O135" s="60"/>
      <c r="P135" s="60"/>
      <c r="Q135" s="60"/>
      <c r="R135" s="60"/>
      <c r="T135" s="1"/>
      <c r="V135" s="1"/>
      <c r="W135" s="1"/>
      <c r="X135" s="1"/>
      <c r="Y135" s="1"/>
    </row>
    <row r="136" spans="4:25">
      <c r="D136" s="28"/>
      <c r="E136" s="32">
        <v>15.1066924596934</v>
      </c>
      <c r="F136" s="32">
        <v>5.73628674891028</v>
      </c>
      <c r="G136" s="32">
        <v>18.5318932968687</v>
      </c>
      <c r="H136" s="32">
        <v>39.1227872419023</v>
      </c>
      <c r="I136" s="58"/>
      <c r="J136" s="24"/>
      <c r="K136" s="24"/>
      <c r="L136" s="24"/>
      <c r="M136" s="25"/>
      <c r="N136" s="59"/>
      <c r="O136" s="60"/>
      <c r="P136" s="60"/>
      <c r="Q136" s="60"/>
      <c r="R136" s="60"/>
      <c r="T136" s="1"/>
      <c r="V136" s="1"/>
      <c r="W136" s="1"/>
      <c r="X136" s="1"/>
      <c r="Y136" s="1"/>
    </row>
    <row r="137" spans="4:25">
      <c r="D137" s="28"/>
      <c r="E137" s="32">
        <v>14.6222153693218</v>
      </c>
      <c r="F137" s="32">
        <v>5.30043646926546</v>
      </c>
      <c r="G137" s="32">
        <v>19.7359066608525</v>
      </c>
      <c r="H137" s="32">
        <v>39.4718133217054</v>
      </c>
      <c r="I137" s="58"/>
      <c r="J137" s="24"/>
      <c r="K137" s="24"/>
      <c r="L137" s="24"/>
      <c r="M137" s="25"/>
      <c r="N137" s="59"/>
      <c r="O137" s="60"/>
      <c r="P137" s="60"/>
      <c r="Q137" s="60"/>
      <c r="R137" s="60"/>
      <c r="T137" s="1"/>
      <c r="V137" s="1"/>
      <c r="W137" s="1"/>
      <c r="X137" s="1"/>
      <c r="Y137" s="1"/>
    </row>
    <row r="138" spans="4:25">
      <c r="D138" s="28"/>
      <c r="E138" s="32">
        <v>14.0073673413598</v>
      </c>
      <c r="F138" s="32">
        <v>4.77423578187909</v>
      </c>
      <c r="G138" s="32">
        <v>20.5375208384731</v>
      </c>
      <c r="H138" s="32">
        <v>39.1030577316541</v>
      </c>
      <c r="I138" s="58"/>
      <c r="J138" s="24"/>
      <c r="K138" s="24"/>
      <c r="L138" s="24"/>
      <c r="M138" s="25"/>
      <c r="N138" s="59"/>
      <c r="O138" s="60"/>
      <c r="P138" s="60"/>
      <c r="Q138" s="60"/>
      <c r="R138" s="60"/>
      <c r="T138" s="1"/>
      <c r="V138" s="1"/>
      <c r="W138" s="1"/>
      <c r="X138" s="1"/>
      <c r="Y138" s="1"/>
    </row>
    <row r="139" spans="4:25">
      <c r="D139" s="28"/>
      <c r="E139" s="32">
        <v>13.2451725853986</v>
      </c>
      <c r="F139" s="32">
        <v>4.15552940646431</v>
      </c>
      <c r="G139" s="32">
        <v>20.8837925494887</v>
      </c>
      <c r="H139" s="32">
        <v>37.9831911091597</v>
      </c>
      <c r="I139" s="58"/>
      <c r="J139" s="24"/>
      <c r="K139" s="24"/>
      <c r="L139" s="24"/>
      <c r="M139" s="25"/>
      <c r="N139" s="59"/>
      <c r="O139" s="60"/>
      <c r="P139" s="60"/>
      <c r="Q139" s="60"/>
      <c r="R139" s="60"/>
      <c r="T139" s="1"/>
      <c r="V139" s="1"/>
      <c r="W139" s="1"/>
      <c r="X139" s="1"/>
      <c r="Y139" s="1"/>
    </row>
    <row r="140" spans="4:25">
      <c r="D140" s="28"/>
      <c r="E140" s="32">
        <v>12.3344670271765</v>
      </c>
      <c r="F140" s="32">
        <v>3.4502746943561</v>
      </c>
      <c r="G140" s="32">
        <v>20.7592060182692</v>
      </c>
      <c r="H140" s="32">
        <v>36.1324151032169</v>
      </c>
      <c r="I140" s="58"/>
      <c r="J140" s="24"/>
      <c r="K140" s="24"/>
      <c r="L140" s="24"/>
      <c r="M140" s="25"/>
      <c r="N140" s="59"/>
      <c r="O140" s="60"/>
      <c r="P140" s="60"/>
      <c r="Q140" s="60"/>
      <c r="R140" s="60"/>
      <c r="T140" s="1"/>
      <c r="V140" s="1"/>
      <c r="W140" s="1"/>
      <c r="X140" s="1"/>
      <c r="Y140" s="1"/>
    </row>
    <row r="141" spans="4:25">
      <c r="D141" s="28"/>
      <c r="E141" s="32">
        <v>11.2881679244368</v>
      </c>
      <c r="F141" s="32">
        <v>2.67143129139481</v>
      </c>
      <c r="G141" s="32">
        <v>20.1819419564867</v>
      </c>
      <c r="H141" s="32">
        <v>33.6178340981026</v>
      </c>
      <c r="I141" s="58"/>
      <c r="J141" s="24"/>
      <c r="K141" s="24"/>
      <c r="L141" s="24"/>
      <c r="M141" s="25"/>
      <c r="N141" s="59"/>
      <c r="O141" s="60"/>
      <c r="P141" s="60"/>
      <c r="Q141" s="60"/>
      <c r="R141" s="60"/>
      <c r="T141" s="1"/>
      <c r="V141" s="1"/>
      <c r="W141" s="1"/>
      <c r="X141" s="1"/>
      <c r="Y141" s="1"/>
    </row>
    <row r="142" spans="4:25">
      <c r="D142" s="28"/>
      <c r="E142" s="32">
        <v>10.1306263310107</v>
      </c>
      <c r="F142" s="32">
        <v>1.83750091081185</v>
      </c>
      <c r="G142" s="32">
        <v>19.198049178707</v>
      </c>
      <c r="H142" s="32">
        <v>30.5444145866329</v>
      </c>
      <c r="I142" s="58"/>
      <c r="J142" s="24"/>
      <c r="K142" s="24"/>
      <c r="L142" s="24"/>
      <c r="M142" s="25"/>
      <c r="N142" s="59"/>
      <c r="O142" s="60"/>
      <c r="P142" s="60"/>
      <c r="Q142" s="60"/>
      <c r="R142" s="60"/>
      <c r="T142" s="1"/>
      <c r="V142" s="1"/>
      <c r="W142" s="1"/>
      <c r="X142" s="1"/>
      <c r="Y142" s="1"/>
    </row>
    <row r="143" spans="4:25">
      <c r="D143" s="28"/>
      <c r="E143" s="32">
        <v>8.89497956090496</v>
      </c>
      <c r="F143" s="32">
        <v>0.971067106113559</v>
      </c>
      <c r="G143" s="32">
        <v>17.8756162179804</v>
      </c>
      <c r="H143" s="32">
        <v>27.0459445434234</v>
      </c>
      <c r="I143" s="58"/>
      <c r="J143" s="24"/>
      <c r="K143" s="24"/>
      <c r="L143" s="24"/>
      <c r="M143" s="25"/>
      <c r="N143" s="59"/>
      <c r="O143" s="60"/>
      <c r="P143" s="60"/>
      <c r="Q143" s="60"/>
      <c r="R143" s="60"/>
      <c r="T143" s="1"/>
      <c r="V143" s="1"/>
      <c r="W143" s="1"/>
      <c r="X143" s="1"/>
      <c r="Y143" s="1"/>
    </row>
    <row r="144" spans="4:25">
      <c r="D144" s="28"/>
      <c r="E144" s="32">
        <v>7.62050365238589</v>
      </c>
      <c r="F144" s="32">
        <v>0.0973350439683394</v>
      </c>
      <c r="G144" s="32">
        <v>16.2989429414337</v>
      </c>
      <c r="H144" s="32">
        <v>23.2759927981477</v>
      </c>
      <c r="I144" s="58"/>
      <c r="J144" s="24"/>
      <c r="K144" s="24"/>
      <c r="L144" s="24"/>
      <c r="M144" s="25"/>
      <c r="N144" s="59"/>
      <c r="O144" s="60"/>
      <c r="P144" s="60"/>
      <c r="Q144" s="60"/>
      <c r="R144" s="60"/>
      <c r="T144" s="1"/>
      <c r="V144" s="1"/>
      <c r="W144" s="1"/>
      <c r="X144" s="1"/>
      <c r="Y144" s="1"/>
    </row>
    <row r="145" spans="4:25">
      <c r="D145" s="28"/>
      <c r="E145" s="32">
        <v>6.34996583206599</v>
      </c>
      <c r="F145" s="32">
        <v>-0.757328722908603</v>
      </c>
      <c r="G145" s="32">
        <v>14.5627121658623</v>
      </c>
      <c r="H145" s="32">
        <v>19.3988684087996</v>
      </c>
      <c r="I145" s="58"/>
      <c r="J145" s="24"/>
      <c r="K145" s="24"/>
      <c r="L145" s="24"/>
      <c r="M145" s="25"/>
      <c r="N145" s="59"/>
      <c r="O145" s="60"/>
      <c r="P145" s="60"/>
      <c r="Q145" s="60"/>
      <c r="R145" s="60"/>
      <c r="T145" s="1"/>
      <c r="V145" s="1"/>
      <c r="W145" s="1"/>
      <c r="X145" s="1"/>
      <c r="Y145" s="1"/>
    </row>
    <row r="146" spans="4:25">
      <c r="D146" s="28"/>
      <c r="E146" s="32">
        <v>5.126976978989</v>
      </c>
      <c r="F146" s="32">
        <v>-1.56685648286868</v>
      </c>
      <c r="G146" s="32">
        <v>12.7661612733199</v>
      </c>
      <c r="H146" s="32">
        <v>15.5805800349488</v>
      </c>
      <c r="I146" s="58"/>
      <c r="J146" s="24"/>
      <c r="K146" s="24"/>
      <c r="L146" s="24"/>
      <c r="M146" s="25"/>
      <c r="N146" s="59"/>
      <c r="O146" s="60"/>
      <c r="P146" s="60"/>
      <c r="Q146" s="60"/>
      <c r="R146" s="60"/>
      <c r="T146" s="1"/>
      <c r="V146" s="1"/>
      <c r="W146" s="1"/>
      <c r="X146" s="1"/>
      <c r="Y146" s="1"/>
    </row>
    <row r="147" spans="4:25">
      <c r="D147" s="28"/>
      <c r="E147" s="32">
        <v>3.99334408870993</v>
      </c>
      <c r="F147" s="32">
        <v>-2.30693959244863</v>
      </c>
      <c r="G147" s="32">
        <v>11.0072538267113</v>
      </c>
      <c r="H147" s="32">
        <v>11.9797953109991</v>
      </c>
      <c r="I147" s="58"/>
      <c r="J147" s="24"/>
      <c r="K147" s="24"/>
      <c r="L147" s="24"/>
      <c r="M147" s="25"/>
      <c r="N147" s="59"/>
      <c r="O147" s="60"/>
      <c r="P147" s="60"/>
      <c r="Q147" s="60"/>
      <c r="R147" s="60"/>
      <c r="T147" s="1"/>
      <c r="V147" s="1"/>
      <c r="W147" s="1"/>
      <c r="X147" s="1"/>
      <c r="Y147" s="1"/>
    </row>
    <row r="148" spans="4:25">
      <c r="D148" s="28"/>
      <c r="E148" s="32">
        <v>2.98642273739383</v>
      </c>
      <c r="F148" s="32">
        <v>-2.95648870347766</v>
      </c>
      <c r="G148" s="32">
        <v>9.37685118538438</v>
      </c>
      <c r="H148" s="32">
        <v>8.73880021945456</v>
      </c>
      <c r="I148" s="58"/>
      <c r="J148" s="24"/>
      <c r="K148" s="24"/>
      <c r="L148" s="24"/>
      <c r="M148" s="25"/>
      <c r="N148" s="59"/>
      <c r="O148" s="60"/>
      <c r="P148" s="60"/>
      <c r="Q148" s="60"/>
      <c r="R148" s="60"/>
      <c r="T148" s="1"/>
      <c r="V148" s="1"/>
      <c r="W148" s="1"/>
      <c r="X148" s="1"/>
      <c r="Y148" s="1"/>
    </row>
    <row r="149" spans="4:25">
      <c r="D149" s="28"/>
      <c r="E149" s="32">
        <v>2.13646954588409</v>
      </c>
      <c r="F149" s="32">
        <v>-3.4990939902002</v>
      </c>
      <c r="G149" s="32">
        <v>7.95288412071969</v>
      </c>
      <c r="H149" s="32">
        <v>5.97445846417031</v>
      </c>
      <c r="I149" s="58"/>
      <c r="J149" s="24"/>
      <c r="K149" s="24"/>
      <c r="L149" s="24"/>
      <c r="M149" s="25"/>
      <c r="N149" s="59"/>
      <c r="O149" s="60"/>
      <c r="P149" s="60"/>
      <c r="Q149" s="60"/>
      <c r="R149" s="60"/>
      <c r="T149" s="1"/>
      <c r="V149" s="1"/>
      <c r="W149" s="1"/>
      <c r="X149" s="1"/>
      <c r="Y149" s="1"/>
    </row>
    <row r="150" spans="4:25">
      <c r="D150" s="28"/>
      <c r="E150" s="32">
        <v>1.46399464380078</v>
      </c>
      <c r="F150" s="32">
        <v>-3.92448537638326</v>
      </c>
      <c r="G150" s="32">
        <v>6.79452443172363</v>
      </c>
      <c r="H150" s="32">
        <v>3.76917084361666</v>
      </c>
      <c r="I150" s="58"/>
      <c r="J150" s="24"/>
      <c r="K150" s="24"/>
      <c r="L150" s="24"/>
      <c r="M150" s="25"/>
      <c r="N150" s="59"/>
      <c r="O150" s="60"/>
      <c r="P150" s="60"/>
      <c r="Q150" s="60"/>
      <c r="R150" s="60"/>
      <c r="T150" s="1"/>
      <c r="V150" s="1"/>
      <c r="W150" s="1"/>
      <c r="X150" s="1"/>
      <c r="Y150" s="1"/>
    </row>
    <row r="151" spans="4:25">
      <c r="D151" s="28"/>
      <c r="E151" s="32">
        <v>0.977114133621301</v>
      </c>
      <c r="F151" s="32">
        <v>-4.22999276243703</v>
      </c>
      <c r="G151" s="32">
        <v>5.93635656061931</v>
      </c>
      <c r="H151" s="32">
        <v>2.16183462413912</v>
      </c>
      <c r="I151" s="58"/>
      <c r="J151" s="24"/>
      <c r="K151" s="24"/>
      <c r="L151" s="24"/>
      <c r="M151" s="25"/>
      <c r="N151" s="59"/>
      <c r="O151" s="60"/>
      <c r="P151" s="60"/>
      <c r="Q151" s="60"/>
      <c r="R151" s="60"/>
      <c r="T151" s="1"/>
      <c r="V151" s="1"/>
      <c r="W151" s="1"/>
      <c r="X151" s="1"/>
      <c r="Y151" s="1"/>
    </row>
    <row r="152" spans="4:25">
      <c r="D152" s="28"/>
      <c r="E152" s="32">
        <v>0.668902554760369</v>
      </c>
      <c r="F152" s="32">
        <v>-4.42200625252745</v>
      </c>
      <c r="G152" s="32">
        <v>5.382549208437</v>
      </c>
      <c r="H152" s="32">
        <v>1.13880291320973</v>
      </c>
      <c r="I152" s="58"/>
      <c r="J152" s="24"/>
      <c r="K152" s="24"/>
      <c r="L152" s="24"/>
      <c r="M152" s="25"/>
      <c r="N152" s="59"/>
      <c r="O152" s="60"/>
      <c r="P152" s="60"/>
      <c r="Q152" s="60"/>
      <c r="R152" s="60"/>
      <c r="T152" s="1"/>
      <c r="V152" s="1"/>
      <c r="W152" s="1"/>
      <c r="X152" s="1"/>
      <c r="Y152" s="1"/>
    </row>
    <row r="153" spans="4:25">
      <c r="D153" s="28"/>
      <c r="E153" s="32">
        <v>0.514745347672043</v>
      </c>
      <c r="F153" s="32">
        <v>-4.5174363816849</v>
      </c>
      <c r="G153" s="32">
        <v>5.10102695060841</v>
      </c>
      <c r="H153" s="32">
        <v>0.624844032701032</v>
      </c>
      <c r="I153" s="58"/>
      <c r="J153" s="24"/>
      <c r="K153" s="24"/>
      <c r="L153" s="24"/>
      <c r="M153" s="25"/>
      <c r="N153" s="59"/>
      <c r="O153" s="60"/>
      <c r="P153" s="60"/>
      <c r="Q153" s="60"/>
      <c r="R153" s="60"/>
      <c r="T153" s="1"/>
      <c r="V153" s="1"/>
      <c r="W153" s="1"/>
      <c r="X153" s="1"/>
      <c r="Y153" s="1"/>
    </row>
    <row r="154" spans="4:25">
      <c r="D154" s="28"/>
      <c r="E154" s="32">
        <v>0.469691317908554</v>
      </c>
      <c r="F154" s="32">
        <v>-4.54517434293088</v>
      </c>
      <c r="G154" s="32">
        <v>5.01764185255496</v>
      </c>
      <c r="H154" s="32">
        <v>0.47410089212971</v>
      </c>
      <c r="I154" s="58"/>
      <c r="J154" s="24"/>
      <c r="K154" s="24"/>
      <c r="L154" s="24"/>
      <c r="M154" s="25"/>
      <c r="N154" s="59"/>
      <c r="O154" s="60"/>
      <c r="P154" s="60"/>
      <c r="Q154" s="60"/>
      <c r="R154" s="60"/>
      <c r="T154" s="1"/>
      <c r="V154" s="1"/>
      <c r="W154" s="1"/>
      <c r="X154" s="1"/>
      <c r="Y154" s="1"/>
    </row>
    <row r="155" spans="4:25">
      <c r="D155" s="28"/>
      <c r="E155" s="32"/>
      <c r="F155" s="32"/>
      <c r="G155" s="32"/>
      <c r="H155" s="32"/>
      <c r="I155" s="58"/>
      <c r="J155" s="24"/>
      <c r="K155" s="24"/>
      <c r="L155" s="24"/>
      <c r="M155" s="25"/>
      <c r="N155" s="59"/>
      <c r="O155" s="60"/>
      <c r="P155" s="60"/>
      <c r="Q155" s="60"/>
      <c r="R155" s="60"/>
      <c r="T155" s="1"/>
      <c r="V155" s="1"/>
      <c r="W155" s="1"/>
      <c r="X155" s="1"/>
      <c r="Y155" s="1"/>
    </row>
    <row r="156" spans="4:25">
      <c r="D156" s="28"/>
      <c r="E156" s="32"/>
      <c r="F156" s="32"/>
      <c r="G156" s="32"/>
      <c r="H156" s="32"/>
      <c r="I156" s="58"/>
      <c r="J156" s="24"/>
      <c r="K156" s="24"/>
      <c r="L156" s="24"/>
      <c r="M156" s="25"/>
      <c r="N156" s="59"/>
      <c r="O156" s="60"/>
      <c r="P156" s="60"/>
      <c r="Q156" s="60"/>
      <c r="R156" s="60"/>
      <c r="T156" s="1"/>
      <c r="V156" s="1"/>
      <c r="W156" s="1"/>
      <c r="X156" s="1"/>
      <c r="Y156" s="1"/>
    </row>
    <row r="157" spans="4:25">
      <c r="D157" s="28"/>
      <c r="E157" s="32"/>
      <c r="F157" s="32"/>
      <c r="G157" s="32"/>
      <c r="H157" s="32"/>
      <c r="I157" s="58"/>
      <c r="J157" s="24"/>
      <c r="K157" s="24"/>
      <c r="L157" s="24"/>
      <c r="M157" s="25"/>
      <c r="N157" s="59"/>
      <c r="O157" s="60"/>
      <c r="P157" s="60"/>
      <c r="Q157" s="60"/>
      <c r="R157" s="60"/>
      <c r="T157" s="1"/>
      <c r="V157" s="1"/>
      <c r="W157" s="1"/>
      <c r="X157" s="1"/>
      <c r="Y157" s="1"/>
    </row>
    <row r="158" spans="4:25">
      <c r="D158" s="28"/>
      <c r="E158" s="32"/>
      <c r="F158" s="32"/>
      <c r="G158" s="32"/>
      <c r="H158" s="32"/>
      <c r="I158" s="58"/>
      <c r="J158" s="24"/>
      <c r="K158" s="24"/>
      <c r="L158" s="24"/>
      <c r="M158" s="25"/>
      <c r="N158" s="59"/>
      <c r="O158" s="60"/>
      <c r="P158" s="60"/>
      <c r="Q158" s="60"/>
      <c r="R158" s="60"/>
      <c r="T158" s="1"/>
      <c r="V158" s="1"/>
      <c r="W158" s="1"/>
      <c r="X158" s="1"/>
      <c r="Y158" s="1"/>
    </row>
    <row r="159" spans="4:25">
      <c r="D159" s="28"/>
      <c r="E159" s="32"/>
      <c r="F159" s="32"/>
      <c r="G159" s="32"/>
      <c r="H159" s="32"/>
      <c r="I159" s="58"/>
      <c r="J159" s="24"/>
      <c r="K159" s="24"/>
      <c r="L159" s="24"/>
      <c r="M159" s="25"/>
      <c r="N159" s="59"/>
      <c r="O159" s="60"/>
      <c r="P159" s="60"/>
      <c r="Q159" s="60"/>
      <c r="R159" s="60"/>
      <c r="T159" s="1"/>
      <c r="V159" s="1"/>
      <c r="W159" s="1"/>
      <c r="X159" s="1"/>
      <c r="Y159" s="1"/>
    </row>
    <row r="160" spans="4:25">
      <c r="D160" s="28"/>
      <c r="E160" s="32"/>
      <c r="F160" s="32"/>
      <c r="G160" s="32"/>
      <c r="H160" s="32"/>
      <c r="I160" s="58"/>
      <c r="J160" s="24"/>
      <c r="K160" s="24"/>
      <c r="L160" s="24"/>
      <c r="M160" s="25"/>
      <c r="N160" s="59"/>
      <c r="O160" s="60"/>
      <c r="P160" s="60"/>
      <c r="Q160" s="60"/>
      <c r="R160" s="60"/>
      <c r="T160" s="1"/>
      <c r="V160" s="1"/>
      <c r="W160" s="1"/>
      <c r="X160" s="1"/>
      <c r="Y160" s="1"/>
    </row>
    <row r="161" spans="4:25">
      <c r="D161" s="28"/>
      <c r="E161" s="32"/>
      <c r="F161" s="32"/>
      <c r="G161" s="32"/>
      <c r="H161" s="32"/>
      <c r="I161" s="58"/>
      <c r="J161" s="24"/>
      <c r="K161" s="24"/>
      <c r="L161" s="24"/>
      <c r="M161" s="25"/>
      <c r="N161" s="59"/>
      <c r="O161" s="60"/>
      <c r="P161" s="60"/>
      <c r="Q161" s="60"/>
      <c r="R161" s="60"/>
      <c r="T161" s="1"/>
      <c r="V161" s="1"/>
      <c r="W161" s="1"/>
      <c r="X161" s="1"/>
      <c r="Y161" s="1"/>
    </row>
    <row r="162" spans="4:25">
      <c r="D162" s="28"/>
      <c r="E162" s="32"/>
      <c r="F162" s="32"/>
      <c r="G162" s="32"/>
      <c r="H162" s="32"/>
      <c r="I162" s="58"/>
      <c r="J162" s="24"/>
      <c r="K162" s="24"/>
      <c r="L162" s="24"/>
      <c r="M162" s="25"/>
      <c r="N162" s="59"/>
      <c r="O162" s="60"/>
      <c r="P162" s="60"/>
      <c r="Q162" s="60"/>
      <c r="R162" s="60"/>
      <c r="T162" s="1"/>
      <c r="V162" s="1"/>
      <c r="W162" s="1"/>
      <c r="X162" s="1"/>
      <c r="Y162" s="1"/>
    </row>
    <row r="163" spans="4:25">
      <c r="D163" s="28"/>
      <c r="E163" s="32"/>
      <c r="F163" s="32"/>
      <c r="G163" s="32"/>
      <c r="H163" s="32"/>
      <c r="I163" s="58"/>
      <c r="J163" s="24"/>
      <c r="K163" s="24"/>
      <c r="L163" s="24"/>
      <c r="M163" s="25"/>
      <c r="N163" s="59"/>
      <c r="O163" s="60"/>
      <c r="P163" s="60"/>
      <c r="Q163" s="60"/>
      <c r="R163" s="60"/>
      <c r="T163" s="1"/>
      <c r="V163" s="1"/>
      <c r="W163" s="1"/>
      <c r="X163" s="1"/>
      <c r="Y163" s="1"/>
    </row>
    <row r="164" spans="4:25">
      <c r="D164" s="28"/>
      <c r="E164" s="32"/>
      <c r="F164" s="32"/>
      <c r="G164" s="32"/>
      <c r="H164" s="32"/>
      <c r="I164" s="58"/>
      <c r="J164" s="24"/>
      <c r="K164" s="24"/>
      <c r="L164" s="24"/>
      <c r="M164" s="25"/>
      <c r="N164" s="59"/>
      <c r="O164" s="60"/>
      <c r="P164" s="60"/>
      <c r="Q164" s="60"/>
      <c r="R164" s="60"/>
      <c r="T164" s="1"/>
      <c r="V164" s="1"/>
      <c r="W164" s="1"/>
      <c r="X164" s="1"/>
      <c r="Y164" s="1"/>
    </row>
    <row r="165" spans="4:25">
      <c r="D165" s="28"/>
      <c r="E165" s="32"/>
      <c r="F165" s="32"/>
      <c r="G165" s="32"/>
      <c r="H165" s="32"/>
      <c r="I165" s="58"/>
      <c r="J165" s="24"/>
      <c r="K165" s="24"/>
      <c r="L165" s="24"/>
      <c r="M165" s="25"/>
      <c r="N165" s="59"/>
      <c r="O165" s="60"/>
      <c r="P165" s="60"/>
      <c r="Q165" s="60"/>
      <c r="R165" s="60"/>
      <c r="T165" s="1"/>
      <c r="V165" s="1"/>
      <c r="W165" s="1"/>
      <c r="X165" s="1"/>
      <c r="Y165" s="1"/>
    </row>
    <row r="166" spans="4:25">
      <c r="D166" s="28"/>
      <c r="I166" s="58"/>
      <c r="J166" s="24"/>
      <c r="K166" s="24"/>
      <c r="L166" s="24"/>
      <c r="M166" s="25"/>
      <c r="O166" s="60"/>
      <c r="P166" s="60"/>
      <c r="Q166" s="1"/>
      <c r="R166" s="1"/>
      <c r="T166" s="1"/>
      <c r="V166" s="1"/>
      <c r="W166" s="1"/>
      <c r="X166" s="1"/>
      <c r="Y166" s="1"/>
    </row>
    <row r="167" spans="5:25">
      <c r="E167" s="32"/>
      <c r="F167" s="32"/>
      <c r="G167" s="32"/>
      <c r="H167" s="32"/>
      <c r="T167" s="1"/>
      <c r="V167" s="1"/>
      <c r="W167" s="1"/>
      <c r="X167" s="1"/>
      <c r="Y167" s="1"/>
    </row>
    <row r="168" spans="4:25">
      <c r="D168" s="32"/>
      <c r="E168" s="32"/>
      <c r="F168" s="32"/>
      <c r="G168" s="71"/>
      <c r="H168" s="32"/>
      <c r="T168" s="1"/>
      <c r="V168" s="1"/>
      <c r="W168" s="1"/>
      <c r="X168" s="1"/>
      <c r="Y168" s="1"/>
    </row>
    <row r="169" spans="5:25">
      <c r="E169" s="32"/>
      <c r="F169" s="32"/>
      <c r="G169" s="71"/>
      <c r="H169" s="32"/>
      <c r="T169" s="1"/>
      <c r="V169" s="1"/>
      <c r="W169" s="1"/>
      <c r="X169" s="1"/>
      <c r="Y169" s="1"/>
    </row>
    <row r="170" spans="5:25">
      <c r="E170" s="32"/>
      <c r="F170" s="32"/>
      <c r="G170" s="71"/>
      <c r="H170" s="32"/>
      <c r="T170" s="1"/>
      <c r="V170" s="1"/>
      <c r="W170" s="1"/>
      <c r="X170" s="1"/>
      <c r="Y170" s="1"/>
    </row>
    <row r="171" spans="5:25">
      <c r="E171" s="32"/>
      <c r="F171" s="32"/>
      <c r="G171" s="71"/>
      <c r="H171" s="32"/>
      <c r="V171" s="1"/>
      <c r="W171" s="1"/>
      <c r="X171" s="1"/>
      <c r="Y171" s="1"/>
    </row>
    <row r="172" spans="5:8">
      <c r="E172" s="32"/>
      <c r="F172" s="32"/>
      <c r="G172" s="71"/>
      <c r="H172" s="32"/>
    </row>
    <row r="173" spans="5:8">
      <c r="E173" s="32"/>
      <c r="F173" s="32"/>
      <c r="G173" s="71"/>
      <c r="H173" s="32"/>
    </row>
    <row r="174" spans="5:8">
      <c r="E174" s="32"/>
      <c r="F174" s="32"/>
      <c r="G174" s="71"/>
      <c r="H174" s="32"/>
    </row>
    <row r="175" spans="5:8">
      <c r="E175" s="32"/>
      <c r="F175" s="32"/>
      <c r="G175" s="71"/>
      <c r="H175" s="32"/>
    </row>
    <row r="176" spans="5:8">
      <c r="E176" s="32"/>
      <c r="F176" s="32"/>
      <c r="G176" s="71"/>
      <c r="H176" s="32"/>
    </row>
    <row r="177" spans="5:8">
      <c r="E177" s="32"/>
      <c r="F177" s="32"/>
      <c r="G177" s="71"/>
      <c r="H177" s="32"/>
    </row>
    <row r="178" spans="5:8">
      <c r="E178" s="32"/>
      <c r="F178" s="32"/>
      <c r="G178" s="71"/>
      <c r="H178" s="32"/>
    </row>
    <row r="179" spans="5:8">
      <c r="E179" s="32"/>
      <c r="F179" s="32"/>
      <c r="G179" s="71"/>
      <c r="H179" s="32"/>
    </row>
    <row r="180" spans="5:8">
      <c r="E180" s="32"/>
      <c r="F180" s="32"/>
      <c r="G180" s="71"/>
      <c r="H180" s="32"/>
    </row>
    <row r="181" spans="5:8">
      <c r="E181" s="32"/>
      <c r="F181" s="32"/>
      <c r="G181" s="71"/>
      <c r="H181" s="32"/>
    </row>
    <row r="182" spans="5:8">
      <c r="E182" s="32">
        <v>-0.340587542</v>
      </c>
      <c r="F182" s="32">
        <v>-0.032392346</v>
      </c>
      <c r="G182" s="71">
        <v>0.31356661</v>
      </c>
      <c r="H182" s="32">
        <v>-0.351166263</v>
      </c>
    </row>
    <row r="183" spans="5:8">
      <c r="E183" s="32">
        <v>-0.341920196</v>
      </c>
      <c r="F183" s="32">
        <v>-0.039119192</v>
      </c>
      <c r="G183" s="71">
        <v>0.31084155</v>
      </c>
      <c r="H183" s="32">
        <v>-0.359953094</v>
      </c>
    </row>
    <row r="184" spans="5:8">
      <c r="E184" s="32">
        <v>-0.343517947</v>
      </c>
      <c r="F184" s="32">
        <v>-0.045937623</v>
      </c>
      <c r="G184" s="71">
        <v>0.307747284</v>
      </c>
      <c r="H184" s="32">
        <v>-0.368432746</v>
      </c>
    </row>
    <row r="185" spans="5:8">
      <c r="E185" s="32">
        <v>-0.345319466</v>
      </c>
      <c r="F185" s="32">
        <v>-0.052827172</v>
      </c>
      <c r="G185" s="71">
        <v>0.304321402</v>
      </c>
      <c r="H185" s="32">
        <v>-0.376583586</v>
      </c>
    </row>
    <row r="186" spans="5:8">
      <c r="E186" s="32">
        <v>-0.347259534</v>
      </c>
      <c r="F186" s="32">
        <v>-0.059766053</v>
      </c>
      <c r="G186" s="71">
        <v>0.300605163</v>
      </c>
      <c r="H186" s="32">
        <v>-0.384385101</v>
      </c>
    </row>
    <row r="187" spans="5:8">
      <c r="E187" s="32">
        <v>-0.349270104</v>
      </c>
      <c r="F187" s="32">
        <v>-0.06673152</v>
      </c>
      <c r="G187" s="71">
        <v>0.296642766</v>
      </c>
      <c r="H187" s="32">
        <v>-0.391818117</v>
      </c>
    </row>
    <row r="188" spans="5:8">
      <c r="E188" s="32">
        <v>-0.351281359</v>
      </c>
      <c r="F188" s="32">
        <v>-0.073700219</v>
      </c>
      <c r="G188" s="71">
        <v>0.292480623</v>
      </c>
      <c r="H188" s="32">
        <v>-0.398865027</v>
      </c>
    </row>
    <row r="189" spans="5:8">
      <c r="E189" s="32">
        <v>-0.353222775</v>
      </c>
      <c r="F189" s="32">
        <v>-0.080648541</v>
      </c>
      <c r="G189" s="71">
        <v>0.288166632</v>
      </c>
      <c r="H189" s="32">
        <v>-0.405510009</v>
      </c>
    </row>
    <row r="190" spans="5:8">
      <c r="E190" s="32">
        <v>-0.355024175</v>
      </c>
      <c r="F190" s="32">
        <v>-0.087552983</v>
      </c>
      <c r="G190" s="71">
        <v>0.283749452</v>
      </c>
      <c r="H190" s="32">
        <v>-0.411739253</v>
      </c>
    </row>
    <row r="191" spans="5:8">
      <c r="E191" s="32">
        <v>-0.35661679</v>
      </c>
      <c r="F191" s="32">
        <v>-0.094390496</v>
      </c>
      <c r="G191" s="71">
        <v>0.279277772</v>
      </c>
      <c r="H191" s="32">
        <v>-0.417541181</v>
      </c>
    </row>
    <row r="192" spans="5:8">
      <c r="E192" s="32">
        <v>-0.357934321</v>
      </c>
      <c r="F192" s="32">
        <v>-0.101138842</v>
      </c>
      <c r="G192" s="71">
        <v>0.274799591</v>
      </c>
      <c r="H192" s="32">
        <v>-0.422906675</v>
      </c>
    </row>
    <row r="193" spans="5:8">
      <c r="E193" s="32">
        <v>-0.358913995</v>
      </c>
      <c r="F193" s="32">
        <v>-0.107776949</v>
      </c>
      <c r="G193" s="71">
        <v>0.270361483</v>
      </c>
      <c r="H193" s="32">
        <v>-0.427829292</v>
      </c>
    </row>
    <row r="194" spans="5:8">
      <c r="E194" s="32">
        <v>-0.359497625</v>
      </c>
      <c r="F194" s="32">
        <v>-0.114285268</v>
      </c>
      <c r="G194" s="71">
        <v>0.266007875</v>
      </c>
      <c r="H194" s="32">
        <v>-0.432305495</v>
      </c>
    </row>
    <row r="195" spans="5:8">
      <c r="E195" s="32">
        <v>-0.35963267</v>
      </c>
      <c r="F195" s="32">
        <v>-0.120646123</v>
      </c>
      <c r="G195" s="71">
        <v>0.261780319</v>
      </c>
      <c r="H195" s="32">
        <v>-0.436334871</v>
      </c>
    </row>
    <row r="196" spans="5:8">
      <c r="E196" s="32">
        <v>-0.359273294</v>
      </c>
      <c r="F196" s="32">
        <v>-0.126844067</v>
      </c>
      <c r="G196" s="71">
        <v>0.257716767</v>
      </c>
      <c r="H196" s="32">
        <v>-0.439920359</v>
      </c>
    </row>
    <row r="197" spans="5:8">
      <c r="E197" s="32">
        <v>-0.358381423</v>
      </c>
      <c r="F197" s="32">
        <v>-0.132866241</v>
      </c>
      <c r="G197" s="71">
        <v>0.253850841</v>
      </c>
      <c r="H197" s="32">
        <v>-0.443068466</v>
      </c>
    </row>
    <row r="198" spans="5:8">
      <c r="E198" s="32">
        <v>-0.35692781</v>
      </c>
      <c r="F198" s="32">
        <v>-0.138702723</v>
      </c>
      <c r="G198" s="71">
        <v>0.250211105</v>
      </c>
      <c r="H198" s="32">
        <v>-0.445789497</v>
      </c>
    </row>
    <row r="199" spans="5:8">
      <c r="E199" s="32">
        <v>-0.354893088</v>
      </c>
      <c r="F199" s="32">
        <v>-0.144346885</v>
      </c>
      <c r="G199" s="71">
        <v>0.246820344</v>
      </c>
      <c r="H199" s="32">
        <v>-0.448097773</v>
      </c>
    </row>
    <row r="200" spans="5:8">
      <c r="E200" s="32">
        <v>-0.35226883</v>
      </c>
      <c r="F200" s="32">
        <v>-0.149795747</v>
      </c>
      <c r="G200" s="71">
        <v>0.243694831</v>
      </c>
      <c r="H200" s="32">
        <v>-0.450011858</v>
      </c>
    </row>
    <row r="201" spans="5:8">
      <c r="E201" s="32">
        <v>-0.349058615</v>
      </c>
      <c r="F201" s="32">
        <v>-0.155050335</v>
      </c>
      <c r="G201" s="71">
        <v>0.240843606</v>
      </c>
      <c r="H201" s="32">
        <v>-0.451554779</v>
      </c>
    </row>
    <row r="202" spans="5:8">
      <c r="E202" s="32">
        <v>-0.345279078</v>
      </c>
      <c r="F202" s="32">
        <v>-0.160116031</v>
      </c>
      <c r="G202" s="71">
        <v>0.238267741</v>
      </c>
      <c r="H202" s="32">
        <v>-0.452754251</v>
      </c>
    </row>
    <row r="203" spans="5:8">
      <c r="E203" s="32">
        <v>-0.340960974</v>
      </c>
      <c r="F203" s="32">
        <v>-0.165002929</v>
      </c>
      <c r="G203" s="71">
        <v>0.235959622</v>
      </c>
      <c r="H203" s="32">
        <v>-0.4536429</v>
      </c>
    </row>
    <row r="204" spans="5:8">
      <c r="E204" s="32">
        <v>-0.336150239</v>
      </c>
      <c r="F204" s="32">
        <v>-0.169726191</v>
      </c>
      <c r="G204" s="71">
        <v>0.233902215</v>
      </c>
      <c r="H204" s="32">
        <v>-0.454258485</v>
      </c>
    </row>
    <row r="205" spans="5:8">
      <c r="E205" s="32">
        <v>-0.330909045</v>
      </c>
      <c r="F205" s="32">
        <v>-0.174306403</v>
      </c>
      <c r="G205" s="71">
        <v>0.232068344</v>
      </c>
      <c r="H205" s="32">
        <v>-0.454644119</v>
      </c>
    </row>
    <row r="206" spans="5:8">
      <c r="E206" s="32">
        <v>-0.32531686</v>
      </c>
      <c r="F206" s="32">
        <v>-0.178769925</v>
      </c>
      <c r="G206" s="71">
        <v>0.230419962</v>
      </c>
      <c r="H206" s="32">
        <v>-0.4548485</v>
      </c>
    </row>
    <row r="207" spans="5:8">
      <c r="E207" s="32">
        <v>-0.319471513</v>
      </c>
      <c r="F207" s="32">
        <v>-0.18314925</v>
      </c>
      <c r="G207" s="71">
        <v>0.228907423</v>
      </c>
      <c r="H207" s="32">
        <v>-0.454926124</v>
      </c>
    </row>
    <row r="208" spans="5:8">
      <c r="E208" s="32">
        <v>-0.313490243</v>
      </c>
      <c r="F208" s="32">
        <v>-0.187483355</v>
      </c>
      <c r="G208" s="71">
        <v>0.227468758</v>
      </c>
      <c r="H208" s="32">
        <v>-0.454937515</v>
      </c>
    </row>
    <row r="209" spans="5:8">
      <c r="E209" s="32">
        <v>-0.307529205</v>
      </c>
      <c r="F209" s="32">
        <v>-0.191770141</v>
      </c>
      <c r="G209" s="71">
        <v>0.226044124</v>
      </c>
      <c r="H209" s="32">
        <v>-0.454938265</v>
      </c>
    </row>
    <row r="210" spans="5:8">
      <c r="E210" s="32">
        <v>-0.301823985</v>
      </c>
      <c r="F210" s="32">
        <v>-0.195828599</v>
      </c>
      <c r="G210" s="71">
        <v>0.22462522</v>
      </c>
      <c r="H210" s="32">
        <v>-0.454943389</v>
      </c>
    </row>
    <row r="211" spans="5:8">
      <c r="E211" s="32">
        <v>-0.296607486</v>
      </c>
      <c r="F211" s="32">
        <v>-0.199452118</v>
      </c>
      <c r="G211" s="71">
        <v>0.223217379</v>
      </c>
      <c r="H211" s="32">
        <v>-0.454956928</v>
      </c>
    </row>
    <row r="212" spans="5:8">
      <c r="E212" s="32">
        <v>-0.292088333</v>
      </c>
      <c r="F212" s="32">
        <v>-0.20245702</v>
      </c>
      <c r="G212" s="71">
        <v>0.221825511</v>
      </c>
      <c r="H212" s="32">
        <v>-0.454982563</v>
      </c>
    </row>
    <row r="213" spans="5:8">
      <c r="E213" s="32">
        <v>-0.288451659</v>
      </c>
      <c r="F213" s="32">
        <v>-0.204681722</v>
      </c>
      <c r="G213" s="71">
        <v>0.220454115</v>
      </c>
      <c r="H213" s="32">
        <v>-0.455023626</v>
      </c>
    </row>
    <row r="214" spans="5:8">
      <c r="E214" s="32">
        <v>-0.285859897</v>
      </c>
      <c r="F214" s="32">
        <v>-0.20598589</v>
      </c>
      <c r="G214" s="71">
        <v>0.219107288</v>
      </c>
      <c r="H214" s="32">
        <v>-0.455083109</v>
      </c>
    </row>
    <row r="215" spans="5:8">
      <c r="E215" s="32">
        <v>-0.284453565</v>
      </c>
      <c r="F215" s="32">
        <v>-0.206249608</v>
      </c>
      <c r="G215" s="71">
        <v>0.21778873</v>
      </c>
      <c r="H215" s="32">
        <v>-0.45516367</v>
      </c>
    </row>
    <row r="216" spans="5:8">
      <c r="E216" s="32">
        <v>-0.284352062</v>
      </c>
      <c r="F216" s="32">
        <v>-0.205372532</v>
      </c>
      <c r="G216" s="71">
        <v>0.216501761</v>
      </c>
      <c r="H216" s="32">
        <v>-0.455267645</v>
      </c>
    </row>
    <row r="217" spans="5:8">
      <c r="E217" s="32">
        <v>-0.285654448</v>
      </c>
      <c r="F217" s="32">
        <v>-0.203273056</v>
      </c>
      <c r="G217" s="71">
        <v>0.215249325</v>
      </c>
      <c r="H217" s="32">
        <v>-0.455397054</v>
      </c>
    </row>
    <row r="218" spans="5:8">
      <c r="E218" s="32">
        <v>-0.288440241</v>
      </c>
      <c r="F218" s="32">
        <v>-0.199887471</v>
      </c>
      <c r="G218" s="71">
        <v>0.214034001</v>
      </c>
      <c r="H218" s="32">
        <v>-0.455553608</v>
      </c>
    </row>
    <row r="219" spans="5:8">
      <c r="E219" s="32">
        <v>-0.292770204</v>
      </c>
      <c r="F219" s="32">
        <v>-0.195169124</v>
      </c>
      <c r="G219" s="71">
        <v>0.212858014</v>
      </c>
      <c r="H219" s="32">
        <v>-0.455738722</v>
      </c>
    </row>
    <row r="220" spans="5:8">
      <c r="E220" s="32">
        <v>-0.29868713</v>
      </c>
      <c r="F220" s="32">
        <v>-0.189087584</v>
      </c>
      <c r="G220" s="71">
        <v>0.211723245</v>
      </c>
      <c r="H220" s="32">
        <v>-0.455953521</v>
      </c>
    </row>
    <row r="221" spans="5:8">
      <c r="E221" s="32">
        <v>-0.306216637</v>
      </c>
      <c r="F221" s="32">
        <v>-0.181627797</v>
      </c>
      <c r="G221" s="71">
        <v>0.210631238</v>
      </c>
      <c r="H221" s="32">
        <v>-0.456198846</v>
      </c>
    </row>
    <row r="222" spans="5:8">
      <c r="E222" s="32">
        <v>-0.315367953</v>
      </c>
      <c r="F222" s="32">
        <v>-0.172789251</v>
      </c>
      <c r="G222" s="71">
        <v>0.209583211</v>
      </c>
      <c r="H222" s="32">
        <v>-0.456475268</v>
      </c>
    </row>
    <row r="223" spans="5:8">
      <c r="E223" s="32">
        <v>-0.326134709</v>
      </c>
      <c r="F223" s="32">
        <v>-0.162585133</v>
      </c>
      <c r="G223" s="71">
        <v>0.208580068</v>
      </c>
      <c r="H223" s="32">
        <v>-0.456783092</v>
      </c>
    </row>
    <row r="224" spans="5:8">
      <c r="E224" s="32">
        <v>-0.338495722</v>
      </c>
      <c r="F224" s="32">
        <v>-0.151041496</v>
      </c>
      <c r="G224" s="71">
        <v>0.207622405</v>
      </c>
      <c r="H224" s="32">
        <v>-0.457122368</v>
      </c>
    </row>
    <row r="225" spans="5:8">
      <c r="E225" s="32">
        <v>-0.352415791</v>
      </c>
      <c r="F225" s="32">
        <v>-0.138196414</v>
      </c>
      <c r="G225" s="71">
        <v>0.20671052</v>
      </c>
      <c r="H225" s="32">
        <v>-0.457492896</v>
      </c>
    </row>
    <row r="226" spans="5:8">
      <c r="E226" s="32">
        <v>-0.367846482</v>
      </c>
      <c r="F226" s="32">
        <v>-0.124099146</v>
      </c>
      <c r="G226" s="71">
        <v>0.205844427</v>
      </c>
      <c r="H226" s="32">
        <v>-0.457894239</v>
      </c>
    </row>
    <row r="227" spans="5:8">
      <c r="E227" s="32">
        <v>-0.384726916</v>
      </c>
      <c r="F227" s="32">
        <v>-0.108809295</v>
      </c>
      <c r="G227" s="71">
        <v>0.20502386</v>
      </c>
      <c r="H227" s="32">
        <v>-0.458325731</v>
      </c>
    </row>
    <row r="228" spans="5:8">
      <c r="E228" s="32">
        <v>-0.402984564</v>
      </c>
      <c r="F228" s="32">
        <v>-0.092395972</v>
      </c>
      <c r="G228" s="71">
        <v>0.204248285</v>
      </c>
      <c r="H228" s="32">
        <v>-0.45878648</v>
      </c>
    </row>
    <row r="229" spans="5:8">
      <c r="E229" s="32">
        <v>-0.422536029</v>
      </c>
      <c r="F229" s="32">
        <v>-0.074936952</v>
      </c>
      <c r="G229" s="71">
        <v>0.203516912</v>
      </c>
      <c r="H229" s="32">
        <v>-0.459275384</v>
      </c>
    </row>
    <row r="230" spans="5:8">
      <c r="E230" s="32">
        <v>-0.443287841</v>
      </c>
      <c r="F230" s="32">
        <v>-0.056517841</v>
      </c>
      <c r="G230" s="71">
        <v>0.202828702</v>
      </c>
      <c r="H230" s="32">
        <v>-0.459791134</v>
      </c>
    </row>
    <row r="231" spans="5:8">
      <c r="E231" s="32">
        <v>-0.465137241</v>
      </c>
      <c r="F231" s="32">
        <v>-0.037231231</v>
      </c>
      <c r="G231" s="71">
        <v>0.202182374</v>
      </c>
      <c r="H231" s="32">
        <v>-0.460332225</v>
      </c>
    </row>
    <row r="232" spans="5:8">
      <c r="E232" s="32">
        <v>-0.487972975</v>
      </c>
      <c r="F232" s="32">
        <v>-0.017175866</v>
      </c>
      <c r="G232" s="71">
        <v>0.201576422</v>
      </c>
      <c r="H232" s="32">
        <v>-0.460896964</v>
      </c>
    </row>
    <row r="233" spans="5:8">
      <c r="E233" s="32">
        <v>-0.511676078</v>
      </c>
      <c r="F233" s="32">
        <v>0.003544201</v>
      </c>
      <c r="G233" s="71">
        <v>0.201009119</v>
      </c>
      <c r="H233" s="32">
        <v>-0.461483479</v>
      </c>
    </row>
    <row r="234" spans="5:8">
      <c r="E234" s="32">
        <v>-0.53612067</v>
      </c>
      <c r="F234" s="32">
        <v>0.024820447</v>
      </c>
      <c r="G234" s="71">
        <v>0.200478528</v>
      </c>
      <c r="H234" s="32">
        <v>-0.462089725</v>
      </c>
    </row>
    <row r="235" spans="5:8">
      <c r="E235" s="32">
        <v>-0.561174737</v>
      </c>
      <c r="F235" s="32">
        <v>0.046540712</v>
      </c>
      <c r="G235" s="71">
        <v>0.19998251</v>
      </c>
      <c r="H235" s="32">
        <v>-0.462713497</v>
      </c>
    </row>
    <row r="236" spans="5:8">
      <c r="E236" s="32">
        <v>-0.586700927</v>
      </c>
      <c r="F236" s="32">
        <v>0.068590049</v>
      </c>
      <c r="G236" s="71">
        <v>0.199518739</v>
      </c>
      <c r="H236" s="32">
        <v>-0.463352434</v>
      </c>
    </row>
    <row r="237" spans="5:8">
      <c r="E237" s="32">
        <v>-0.612557333</v>
      </c>
      <c r="F237" s="32">
        <v>0.090851552</v>
      </c>
      <c r="G237" s="71">
        <v>0.199084706</v>
      </c>
      <c r="H237" s="32">
        <v>-0.464004029</v>
      </c>
    </row>
    <row r="238" spans="5:8">
      <c r="E238" s="32">
        <v>-0.638598289</v>
      </c>
      <c r="F238" s="32">
        <v>0.113207201</v>
      </c>
      <c r="G238" s="71">
        <v>0.198677731</v>
      </c>
      <c r="H238" s="32">
        <v>-0.464665641</v>
      </c>
    </row>
    <row r="239" spans="5:8">
      <c r="E239" s="32">
        <v>-0.664675153</v>
      </c>
      <c r="F239" s="32">
        <v>0.135538702</v>
      </c>
      <c r="G239" s="71">
        <v>0.198294972</v>
      </c>
      <c r="H239" s="32">
        <v>-0.465334497</v>
      </c>
    </row>
    <row r="240" spans="5:8">
      <c r="E240" s="32">
        <v>-0.6906371</v>
      </c>
      <c r="F240" s="32">
        <v>0.157728323</v>
      </c>
      <c r="G240" s="71">
        <v>0.197933437</v>
      </c>
      <c r="H240" s="32">
        <v>-0.466007705</v>
      </c>
    </row>
    <row r="241" spans="5:8">
      <c r="E241" s="32">
        <v>-0.716331909</v>
      </c>
      <c r="F241" s="32">
        <v>0.179659734</v>
      </c>
      <c r="G241" s="71">
        <v>0.197589989</v>
      </c>
      <c r="H241" s="32">
        <v>-0.466682262</v>
      </c>
    </row>
    <row r="242" spans="5:8">
      <c r="E242" s="32">
        <v>-0.741606753</v>
      </c>
      <c r="F242" s="32">
        <v>0.201218846</v>
      </c>
      <c r="G242" s="71">
        <v>0.197261361</v>
      </c>
      <c r="H242" s="32">
        <v>-0.467355061</v>
      </c>
    </row>
    <row r="243" spans="5:8">
      <c r="E243" s="32">
        <v>-0.766308988</v>
      </c>
      <c r="F243" s="32">
        <v>0.222294651</v>
      </c>
      <c r="G243" s="71">
        <v>0.196944161</v>
      </c>
      <c r="H243" s="32">
        <v>-0.468022901</v>
      </c>
    </row>
    <row r="244" spans="5:8">
      <c r="E244" s="32">
        <v>-0.790286941</v>
      </c>
      <c r="F244" s="32">
        <v>0.242780061</v>
      </c>
      <c r="G244" s="71">
        <v>0.196634886</v>
      </c>
      <c r="H244" s="32">
        <v>-0.468682494</v>
      </c>
    </row>
    <row r="245" spans="5:8">
      <c r="E245" s="32">
        <v>-0.813390702</v>
      </c>
      <c r="F245" s="32">
        <v>0.262572747</v>
      </c>
      <c r="G245" s="71">
        <v>0.196329928</v>
      </c>
      <c r="H245" s="32">
        <v>-0.469330475</v>
      </c>
    </row>
    <row r="246" spans="5:8">
      <c r="E246" s="32">
        <v>-0.83547291</v>
      </c>
      <c r="F246" s="32">
        <v>0.281575976</v>
      </c>
      <c r="G246" s="71">
        <v>0.196025584</v>
      </c>
      <c r="H246" s="32">
        <v>-0.469963409</v>
      </c>
    </row>
    <row r="247" spans="5:8">
      <c r="E247" s="32">
        <v>-0.856389544</v>
      </c>
      <c r="F247" s="32">
        <v>0.299699454</v>
      </c>
      <c r="G247" s="71">
        <v>0.195718069</v>
      </c>
      <c r="H247" s="32">
        <v>-0.470577803</v>
      </c>
    </row>
    <row r="248" spans="5:8">
      <c r="E248" s="32">
        <v>-0.876000712</v>
      </c>
      <c r="F248" s="32">
        <v>0.31686016</v>
      </c>
      <c r="G248" s="71">
        <v>0.195403523</v>
      </c>
      <c r="H248" s="32">
        <v>-0.471170108</v>
      </c>
    </row>
    <row r="249" spans="5:8">
      <c r="E249" s="32">
        <v>-0.894171439</v>
      </c>
      <c r="F249" s="32">
        <v>0.332983192</v>
      </c>
      <c r="G249" s="71">
        <v>0.195078019</v>
      </c>
      <c r="H249" s="32">
        <v>-0.471736733</v>
      </c>
    </row>
    <row r="250" spans="5:8">
      <c r="E250" s="32">
        <v>-0.910772455</v>
      </c>
      <c r="F250" s="32">
        <v>0.348002598</v>
      </c>
      <c r="G250" s="71">
        <v>0.194737578</v>
      </c>
      <c r="H250" s="32">
        <v>-0.472274053</v>
      </c>
    </row>
    <row r="251" spans="5:8">
      <c r="E251" s="32">
        <v>-0.925680991</v>
      </c>
      <c r="F251" s="32">
        <v>0.361862223</v>
      </c>
      <c r="G251" s="71">
        <v>0.194378172</v>
      </c>
      <c r="H251" s="32">
        <v>-0.472778414</v>
      </c>
    </row>
    <row r="252" spans="5:8">
      <c r="E252" s="32">
        <v>-0.938781556</v>
      </c>
      <c r="F252" s="32">
        <v>0.374516542</v>
      </c>
      <c r="G252" s="71">
        <v>0.193995739</v>
      </c>
      <c r="H252" s="32">
        <v>-0.473246146</v>
      </c>
    </row>
    <row r="253" spans="5:8">
      <c r="E253" s="32">
        <v>-0.94996674</v>
      </c>
      <c r="F253" s="32">
        <v>0.385931503</v>
      </c>
      <c r="G253" s="71">
        <v>0.19358619</v>
      </c>
      <c r="H253" s="32">
        <v>-0.473673567</v>
      </c>
    </row>
    <row r="254" spans="5:8">
      <c r="E254" s="32">
        <v>-0.959137991</v>
      </c>
      <c r="F254" s="32">
        <v>0.396085362</v>
      </c>
      <c r="G254" s="71">
        <v>0.193145421</v>
      </c>
      <c r="H254" s="32">
        <v>-0.474056996</v>
      </c>
    </row>
    <row r="255" spans="5:8">
      <c r="E255" s="32">
        <v>-0.966206413</v>
      </c>
      <c r="F255" s="32">
        <v>0.404969527</v>
      </c>
      <c r="G255" s="71">
        <v>0.192669319</v>
      </c>
      <c r="H255" s="32">
        <v>-0.474392757</v>
      </c>
    </row>
    <row r="256" spans="5:8">
      <c r="E256" s="32">
        <v>-0.971093548</v>
      </c>
      <c r="F256" s="32">
        <v>0.412589394</v>
      </c>
      <c r="G256" s="71">
        <v>0.192153774</v>
      </c>
      <c r="H256" s="32">
        <v>-0.474677191</v>
      </c>
    </row>
    <row r="257" spans="5:8">
      <c r="E257" s="32">
        <v>-0.973732172</v>
      </c>
      <c r="F257" s="32">
        <v>0.418965187</v>
      </c>
      <c r="G257" s="71">
        <v>0.191594689</v>
      </c>
      <c r="H257" s="32">
        <v>-0.474906665</v>
      </c>
    </row>
    <row r="258" spans="5:8">
      <c r="E258" s="32">
        <v>-0.974067079</v>
      </c>
      <c r="F258" s="32">
        <v>0.424132797</v>
      </c>
      <c r="G258" s="71">
        <v>0.190987989</v>
      </c>
      <c r="H258" s="32">
        <v>-0.475077574</v>
      </c>
    </row>
    <row r="259" spans="5:8">
      <c r="E259" s="32">
        <v>-0.972056263</v>
      </c>
      <c r="F259" s="32">
        <v>0.428143917</v>
      </c>
      <c r="G259" s="71">
        <v>0.19032963</v>
      </c>
      <c r="H259" s="32">
        <v>-0.475186359</v>
      </c>
    </row>
    <row r="260" spans="5:8">
      <c r="E260" s="32">
        <v>-0.967675762</v>
      </c>
      <c r="F260" s="32">
        <v>0.431059013</v>
      </c>
      <c r="G260" s="71">
        <v>0.18961561</v>
      </c>
      <c r="H260" s="32">
        <v>-0.475229508</v>
      </c>
    </row>
    <row r="261" spans="5:8">
      <c r="E261" s="32">
        <v>-0.960923393</v>
      </c>
      <c r="F261" s="32">
        <v>0.432939764</v>
      </c>
      <c r="G261" s="71">
        <v>0.188841978</v>
      </c>
      <c r="H261" s="32">
        <v>-0.475203569</v>
      </c>
    </row>
    <row r="262" spans="5:8">
      <c r="E262" s="32">
        <v>-0.951817975</v>
      </c>
      <c r="F262" s="32">
        <v>0.433848241</v>
      </c>
      <c r="G262" s="71">
        <v>0.188004843</v>
      </c>
      <c r="H262" s="32">
        <v>-0.475105154</v>
      </c>
    </row>
    <row r="263" spans="5:8">
      <c r="E263" s="32">
        <v>-0.940398124</v>
      </c>
      <c r="F263" s="32">
        <v>0.433846782</v>
      </c>
      <c r="G263" s="71">
        <v>0.187100385</v>
      </c>
      <c r="H263" s="32">
        <v>-0.474930953</v>
      </c>
    </row>
    <row r="264" spans="5:8">
      <c r="E264" s="32">
        <v>-0.926721044</v>
      </c>
      <c r="F264" s="32">
        <v>0.432997858</v>
      </c>
      <c r="G264" s="71">
        <v>0.186124864</v>
      </c>
      <c r="H264" s="32">
        <v>-0.474677737</v>
      </c>
    </row>
    <row r="265" spans="5:8">
      <c r="E265" s="32">
        <v>-0.910861321</v>
      </c>
      <c r="F265" s="32">
        <v>0.431363945</v>
      </c>
      <c r="G265" s="71">
        <v>0.185074628</v>
      </c>
      <c r="H265" s="32">
        <v>-0.474342372</v>
      </c>
    </row>
    <row r="266" spans="5:8">
      <c r="E266" s="32">
        <v>-0.892909718</v>
      </c>
      <c r="F266" s="32">
        <v>0.429007395</v>
      </c>
      <c r="G266" s="71">
        <v>0.183946127</v>
      </c>
      <c r="H266" s="32">
        <v>-0.473921824</v>
      </c>
    </row>
    <row r="267" spans="5:8">
      <c r="E267" s="32">
        <v>-0.87297197</v>
      </c>
      <c r="F267" s="32">
        <v>0.425990306</v>
      </c>
      <c r="G267" s="71">
        <v>0.182735918</v>
      </c>
      <c r="H267" s="32">
        <v>-0.473413165</v>
      </c>
    </row>
    <row r="268" spans="5:8">
      <c r="E268" s="32">
        <v>-0.851167573</v>
      </c>
      <c r="F268" s="32">
        <v>0.42237439</v>
      </c>
      <c r="G268" s="71">
        <v>0.181440677</v>
      </c>
      <c r="H268" s="32">
        <v>-0.47281359</v>
      </c>
    </row>
    <row r="269" spans="5:8">
      <c r="E269" s="32">
        <v>-0.827628583</v>
      </c>
      <c r="F269" s="32">
        <v>0.418220847</v>
      </c>
      <c r="G269" s="71">
        <v>0.180057208</v>
      </c>
      <c r="H269" s="32">
        <v>-0.472120414</v>
      </c>
    </row>
    <row r="270" spans="5:8">
      <c r="E270" s="32">
        <v>-0.802498406</v>
      </c>
      <c r="F270" s="32">
        <v>0.413590232</v>
      </c>
      <c r="G270" s="71">
        <v>0.178582455</v>
      </c>
      <c r="H270" s="32">
        <v>-0.471331093</v>
      </c>
    </row>
    <row r="271" spans="5:8">
      <c r="E271" s="32">
        <v>-0.775930594</v>
      </c>
      <c r="F271" s="32">
        <v>0.408542327</v>
      </c>
      <c r="G271" s="71">
        <v>0.177013507</v>
      </c>
      <c r="H271" s="32">
        <v>-0.47044322</v>
      </c>
    </row>
    <row r="272" spans="5:8">
      <c r="E272" s="32">
        <v>-0.748087637</v>
      </c>
      <c r="F272" s="32">
        <v>0.403136011</v>
      </c>
      <c r="G272" s="71">
        <v>0.175347612</v>
      </c>
      <c r="H272" s="32">
        <v>-0.469454545</v>
      </c>
    </row>
    <row r="273" spans="5:8">
      <c r="E273" s="32">
        <v>-0.719139759</v>
      </c>
      <c r="F273" s="32">
        <v>0.397429131</v>
      </c>
      <c r="G273" s="71">
        <v>0.173582182</v>
      </c>
      <c r="H273" s="32">
        <v>-0.468362974</v>
      </c>
    </row>
    <row r="274" spans="5:8">
      <c r="E274" s="32">
        <v>-0.68926371</v>
      </c>
      <c r="F274" s="32">
        <v>0.391478369</v>
      </c>
      <c r="G274" s="71">
        <v>0.17171481</v>
      </c>
      <c r="H274" s="32">
        <v>-0.467166584</v>
      </c>
    </row>
    <row r="275" spans="5:8">
      <c r="E275" s="32">
        <v>-0.658641558</v>
      </c>
      <c r="F275" s="32">
        <v>0.385339116</v>
      </c>
      <c r="G275" s="71">
        <v>0.169743273</v>
      </c>
      <c r="H275" s="32">
        <v>-0.465863628</v>
      </c>
    </row>
    <row r="276" spans="5:8">
      <c r="E276" s="32">
        <v>-0.627459487</v>
      </c>
      <c r="F276" s="32">
        <v>0.379065342</v>
      </c>
      <c r="G276" s="71">
        <v>0.167665542</v>
      </c>
      <c r="H276" s="32">
        <v>-0.464452545</v>
      </c>
    </row>
    <row r="277" spans="5:8">
      <c r="E277" s="32">
        <v>-0.595906588</v>
      </c>
      <c r="F277" s="32">
        <v>0.372709464</v>
      </c>
      <c r="G277" s="71">
        <v>0.165479797</v>
      </c>
      <c r="H277" s="32">
        <v>-0.462931968</v>
      </c>
    </row>
    <row r="278" spans="5:8">
      <c r="E278" s="32">
        <v>-0.564173653</v>
      </c>
      <c r="F278" s="32">
        <v>0.366322217</v>
      </c>
      <c r="G278" s="71">
        <v>0.163184432</v>
      </c>
      <c r="H278" s="32">
        <v>-0.461300733</v>
      </c>
    </row>
    <row r="279" spans="5:8">
      <c r="E279" s="32">
        <v>-0.53245197</v>
      </c>
      <c r="F279" s="32">
        <v>0.359952525</v>
      </c>
      <c r="G279" s="71">
        <v>0.160778064</v>
      </c>
      <c r="H279" s="32">
        <v>-0.459557885</v>
      </c>
    </row>
    <row r="280" spans="5:8">
      <c r="E280" s="32">
        <v>-0.500932113</v>
      </c>
      <c r="F280" s="32">
        <v>0.353647371</v>
      </c>
      <c r="G280" s="71">
        <v>0.158259547</v>
      </c>
      <c r="H280" s="32">
        <v>-0.457702691</v>
      </c>
    </row>
    <row r="281" spans="5:8">
      <c r="E281" s="32">
        <v>-0.469802741</v>
      </c>
      <c r="F281" s="32">
        <v>0.347451669</v>
      </c>
      <c r="G281" s="71">
        <v>0.155627979</v>
      </c>
      <c r="H281" s="32">
        <v>-0.455734645</v>
      </c>
    </row>
    <row r="282" spans="5:8">
      <c r="E282" s="32">
        <v>-0.43924939</v>
      </c>
      <c r="F282" s="32">
        <v>0.341408128</v>
      </c>
      <c r="G282" s="71">
        <v>0.15288271</v>
      </c>
      <c r="H282" s="32">
        <v>-0.453653479</v>
      </c>
    </row>
    <row r="283" spans="5:8">
      <c r="E283" s="32">
        <v>-0.409453262</v>
      </c>
      <c r="F283" s="32">
        <v>0.335557132</v>
      </c>
      <c r="G283" s="71">
        <v>0.150023355</v>
      </c>
      <c r="H283" s="32">
        <v>-0.451459166</v>
      </c>
    </row>
    <row r="284" spans="5:8">
      <c r="E284" s="32">
        <v>-0.380590026</v>
      </c>
      <c r="F284" s="32">
        <v>0.329936602</v>
      </c>
      <c r="G284" s="71">
        <v>0.147049803</v>
      </c>
      <c r="H284" s="32">
        <v>-0.449151937</v>
      </c>
    </row>
    <row r="285" spans="5:8">
      <c r="E285" s="32">
        <v>-0.352828607</v>
      </c>
      <c r="F285" s="32">
        <v>0.324581868</v>
      </c>
      <c r="G285" s="71">
        <v>0.143962223</v>
      </c>
      <c r="H285" s="32">
        <v>-0.446732283</v>
      </c>
    </row>
    <row r="286" spans="5:8">
      <c r="E286" s="32">
        <v>-0.326329982</v>
      </c>
      <c r="F286" s="32">
        <v>0.319525545</v>
      </c>
      <c r="G286" s="71">
        <v>0.140761079</v>
      </c>
      <c r="H286" s="32">
        <v>-0.444200964</v>
      </c>
    </row>
    <row r="287" spans="5:8">
      <c r="E287" s="32">
        <v>-0.301245971</v>
      </c>
      <c r="F287" s="32">
        <v>0.314797393</v>
      </c>
      <c r="G287" s="71">
        <v>0.137447137</v>
      </c>
      <c r="H287" s="32">
        <v>-0.441559023</v>
      </c>
    </row>
    <row r="288" spans="5:8">
      <c r="E288" s="32">
        <v>-0.277718035</v>
      </c>
      <c r="F288" s="32">
        <v>0.310424199</v>
      </c>
      <c r="G288" s="71">
        <v>0.134021474</v>
      </c>
      <c r="H288" s="32">
        <v>-0.438807787</v>
      </c>
    </row>
    <row r="289" spans="5:8">
      <c r="E289" s="32">
        <v>-0.255876065</v>
      </c>
      <c r="F289" s="32">
        <v>0.306429636</v>
      </c>
      <c r="G289" s="71">
        <v>0.130485489</v>
      </c>
      <c r="H289" s="32">
        <v>-0.435948879</v>
      </c>
    </row>
    <row r="290" spans="5:8">
      <c r="E290" s="32">
        <v>-0.235837179</v>
      </c>
      <c r="F290" s="32">
        <v>0.302834143</v>
      </c>
      <c r="G290" s="71">
        <v>0.126840911</v>
      </c>
      <c r="H290" s="32">
        <v>-0.432984229</v>
      </c>
    </row>
    <row r="291" spans="5:8">
      <c r="E291" s="32">
        <v>-0.217704516</v>
      </c>
      <c r="F291" s="32">
        <v>0.299654787</v>
      </c>
      <c r="G291" s="71">
        <v>0.123089811</v>
      </c>
      <c r="H291" s="32">
        <v>-0.429916079</v>
      </c>
    </row>
    <row r="292" spans="5:8">
      <c r="E292" s="32">
        <v>-0.201566025</v>
      </c>
      <c r="F292" s="32">
        <v>0.29690514</v>
      </c>
      <c r="G292" s="71">
        <v>0.11923461</v>
      </c>
      <c r="H292" s="32">
        <v>-0.426746989</v>
      </c>
    </row>
    <row r="293" spans="5:8">
      <c r="E293" s="32">
        <v>-0.187493266</v>
      </c>
      <c r="F293" s="32">
        <v>0.294595144</v>
      </c>
      <c r="G293" s="71">
        <v>0.115278091</v>
      </c>
      <c r="H293" s="32">
        <v>-0.423479855</v>
      </c>
    </row>
    <row r="294" spans="5:8">
      <c r="E294" s="32">
        <v>-0.175540198</v>
      </c>
      <c r="F294" s="32">
        <v>0.292730986</v>
      </c>
      <c r="G294" s="71">
        <v>0.111223403</v>
      </c>
      <c r="H294" s="32">
        <v>-0.420117906</v>
      </c>
    </row>
    <row r="295" spans="5:8">
      <c r="E295" s="32">
        <v>-0.165741975</v>
      </c>
      <c r="F295" s="32">
        <v>0.291314963</v>
      </c>
      <c r="G295" s="71">
        <v>0.107074078</v>
      </c>
      <c r="H295" s="32">
        <v>-0.416664722</v>
      </c>
    </row>
    <row r="296" spans="5:8">
      <c r="E296" s="32">
        <v>-0.158113738</v>
      </c>
      <c r="F296" s="32">
        <v>0.290345359</v>
      </c>
      <c r="G296" s="71">
        <v>0.102834035</v>
      </c>
      <c r="H296" s="32">
        <v>-0.413124235</v>
      </c>
    </row>
    <row r="297" spans="5:8">
      <c r="E297" s="32">
        <v>-0.152649413</v>
      </c>
      <c r="F297" s="32">
        <v>0.289816307</v>
      </c>
      <c r="G297" s="71">
        <v>0.098507592</v>
      </c>
      <c r="H297" s="32">
        <v>-0.409500743</v>
      </c>
    </row>
    <row r="298" spans="5:8">
      <c r="E298" s="32">
        <v>-0.1493205</v>
      </c>
      <c r="F298" s="32">
        <v>0.289717667</v>
      </c>
      <c r="G298" s="71">
        <v>0.094099477</v>
      </c>
      <c r="H298" s="32">
        <v>-0.405798916</v>
      </c>
    </row>
    <row r="299" spans="5:8">
      <c r="E299" s="32">
        <v>-0.148074867</v>
      </c>
      <c r="F299" s="32">
        <v>0.290034892</v>
      </c>
      <c r="G299" s="71">
        <v>0.089614835</v>
      </c>
      <c r="H299" s="32">
        <v>-0.402023804</v>
      </c>
    </row>
    <row r="300" spans="5:8">
      <c r="E300" s="32">
        <v>-0.148835549</v>
      </c>
      <c r="F300" s="32">
        <v>0.290748897</v>
      </c>
      <c r="G300" s="71">
        <v>0.085059238</v>
      </c>
      <c r="H300" s="32">
        <v>-0.398180848</v>
      </c>
    </row>
    <row r="301" spans="5:8">
      <c r="E301" s="32">
        <v>-0.151499536</v>
      </c>
      <c r="F301" s="32">
        <v>0.291835936</v>
      </c>
      <c r="G301" s="71">
        <v>0.080438697</v>
      </c>
      <c r="H301" s="32">
        <v>-0.394275886</v>
      </c>
    </row>
    <row r="302" spans="5:8">
      <c r="E302" s="32">
        <v>-0.155936567</v>
      </c>
      <c r="F302" s="32">
        <v>0.293267462</v>
      </c>
      <c r="G302" s="71">
        <v>0.075759669</v>
      </c>
      <c r="H302" s="32">
        <v>-0.390315162</v>
      </c>
    </row>
    <row r="303" spans="5:8">
      <c r="E303" s="32">
        <v>-0.161987929</v>
      </c>
      <c r="F303" s="32">
        <v>0.295010009</v>
      </c>
      <c r="G303" s="71">
        <v>0.071029067</v>
      </c>
      <c r="H303" s="32">
        <v>-0.386305335</v>
      </c>
    </row>
    <row r="304" spans="5:8">
      <c r="E304" s="32">
        <v>-0.169465245</v>
      </c>
      <c r="F304" s="32">
        <v>0.297025051</v>
      </c>
      <c r="G304" s="71">
        <v>0.066254273</v>
      </c>
      <c r="H304" s="32">
        <v>-0.382253488</v>
      </c>
    </row>
    <row r="305" spans="5:8">
      <c r="E305" s="32">
        <v>-0.17814927</v>
      </c>
      <c r="F305" s="32">
        <v>0.29926888</v>
      </c>
      <c r="G305" s="71">
        <v>0.061443143</v>
      </c>
      <c r="H305" s="32">
        <v>-0.378167134</v>
      </c>
    </row>
    <row r="306" spans="5:8">
      <c r="E306" s="32">
        <v>-0.187788686</v>
      </c>
      <c r="F306" s="32">
        <v>0.301692474</v>
      </c>
      <c r="G306" s="71">
        <v>0.056604019</v>
      </c>
      <c r="H306" s="32">
        <v>-0.37405423</v>
      </c>
    </row>
    <row r="307" spans="5:8">
      <c r="E307" s="32">
        <v>-0.198098893</v>
      </c>
      <c r="F307" s="32">
        <v>0.304241365</v>
      </c>
      <c r="G307" s="71">
        <v>0.051745738</v>
      </c>
      <c r="H307" s="32">
        <v>-0.369923177</v>
      </c>
    </row>
    <row r="308" spans="5:8">
      <c r="E308" s="32">
        <v>-0.208760805</v>
      </c>
      <c r="F308" s="32">
        <v>0.306855515</v>
      </c>
      <c r="G308" s="71">
        <v>0.046877644</v>
      </c>
      <c r="H308" s="32">
        <v>-0.365782838</v>
      </c>
    </row>
  </sheetData>
  <mergeCells count="5">
    <mergeCell ref="D1:L1"/>
    <mergeCell ref="N1:V1"/>
    <mergeCell ref="D6:H7"/>
    <mergeCell ref="N6:R7"/>
    <mergeCell ref="N8:R9"/>
  </mergeCells>
  <dataValidations count="4">
    <dataValidation type="textLength" operator="lessThanOrEqual" allowBlank="1" showInputMessage="1" showErrorMessage="1" sqref="I9">
      <formula1>30</formula1>
    </dataValidation>
    <dataValidation type="whole" operator="equal" allowBlank="1" showInputMessage="1" showErrorMessage="1" promptTitle="谨慎修改" prompt="第三代外骨骼膝关节120°" sqref="J9 M9">
      <formula1>120</formula1>
    </dataValidation>
    <dataValidation type="whole" operator="equal" allowBlank="1" showInputMessage="1" showErrorMessage="1" promptTitle="谨慎修改" prompt="第三代外骨骼髋关节157°" sqref="K9:L9">
      <formula1>157</formula1>
    </dataValidation>
    <dataValidation type="decimal" operator="between" allowBlank="1" showInputMessage="1" showErrorMessage="1" errorTitle="时间不合理" error="有效范围：0~60" promptTitle="有效范围：0~60" sqref="D11:D22">
      <formula1>0</formula1>
      <formula2>60</formula2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48"/>
  <sheetViews>
    <sheetView zoomScale="115" zoomScaleNormal="115" topLeftCell="A10" workbookViewId="0">
      <selection activeCell="G27" sqref="G27"/>
    </sheetView>
  </sheetViews>
  <sheetFormatPr defaultColWidth="9" defaultRowHeight="13.5"/>
  <cols>
    <col min="5" max="8" width="13.75"/>
    <col min="15" max="15" width="13.75"/>
    <col min="16" max="16" width="12.625"/>
    <col min="17" max="18" width="13.75"/>
    <col min="22" max="25" width="13.75"/>
  </cols>
  <sheetData>
    <row r="1" spans="1:22">
      <c r="A1" s="1"/>
      <c r="B1" s="1"/>
      <c r="C1" s="1"/>
      <c r="D1" s="77" t="s">
        <v>0</v>
      </c>
      <c r="E1" s="78"/>
      <c r="F1" s="78"/>
      <c r="G1" s="78"/>
      <c r="H1" s="78"/>
      <c r="I1" s="78"/>
      <c r="J1" s="78"/>
      <c r="K1" s="78"/>
      <c r="L1" s="84"/>
      <c r="M1" s="7"/>
      <c r="N1" s="85" t="s">
        <v>1</v>
      </c>
      <c r="O1" s="86"/>
      <c r="P1" s="86"/>
      <c r="Q1" s="86"/>
      <c r="R1" s="86"/>
      <c r="S1" s="86"/>
      <c r="T1" s="86"/>
      <c r="U1" s="86"/>
      <c r="V1" s="86"/>
    </row>
    <row r="2" spans="1:22">
      <c r="A2" s="1"/>
      <c r="B2" s="1"/>
      <c r="C2" s="1"/>
      <c r="D2" s="3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35" t="s">
        <v>9</v>
      </c>
      <c r="L2" s="36" t="s">
        <v>10</v>
      </c>
      <c r="M2" s="7"/>
      <c r="N2" s="37" t="s">
        <v>2</v>
      </c>
      <c r="O2" s="35" t="s">
        <v>3</v>
      </c>
      <c r="P2" s="35" t="s">
        <v>4</v>
      </c>
      <c r="Q2" s="35" t="s">
        <v>5</v>
      </c>
      <c r="R2" s="35" t="s">
        <v>6</v>
      </c>
      <c r="S2" s="35" t="s">
        <v>7</v>
      </c>
      <c r="T2" s="35" t="s">
        <v>8</v>
      </c>
      <c r="U2" s="61" t="s">
        <v>9</v>
      </c>
      <c r="V2" s="36" t="s">
        <v>10</v>
      </c>
    </row>
    <row r="3" ht="14.25" spans="1:22">
      <c r="A3" s="1"/>
      <c r="B3" s="1"/>
      <c r="C3" s="1"/>
      <c r="D3" s="5" t="s">
        <v>11</v>
      </c>
      <c r="E3" s="6">
        <v>24</v>
      </c>
      <c r="F3" s="6">
        <v>50</v>
      </c>
      <c r="G3" s="6">
        <v>73.055</v>
      </c>
      <c r="H3" s="6">
        <v>29</v>
      </c>
      <c r="I3" s="6">
        <v>49.3</v>
      </c>
      <c r="J3" s="6">
        <v>12</v>
      </c>
      <c r="K3" s="35">
        <v>2000</v>
      </c>
      <c r="L3" s="35">
        <v>5</v>
      </c>
      <c r="M3" s="7"/>
      <c r="N3" s="5" t="s">
        <v>11</v>
      </c>
      <c r="O3" s="6">
        <v>24</v>
      </c>
      <c r="P3" s="6">
        <v>55</v>
      </c>
      <c r="Q3" s="6">
        <v>60.05</v>
      </c>
      <c r="R3" s="6">
        <v>23</v>
      </c>
      <c r="S3" s="6">
        <v>52</v>
      </c>
      <c r="T3" s="6">
        <v>12</v>
      </c>
      <c r="U3" s="62">
        <v>2000</v>
      </c>
      <c r="V3" s="36">
        <v>5</v>
      </c>
    </row>
    <row r="4" spans="1:22">
      <c r="A4" s="1"/>
      <c r="B4" s="1"/>
      <c r="C4" s="1"/>
      <c r="D4" s="7" t="s">
        <v>12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14.2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4.25" spans="1:22">
      <c r="A6" s="1"/>
      <c r="B6" s="1"/>
      <c r="C6" s="1"/>
      <c r="D6" s="8" t="s">
        <v>13</v>
      </c>
      <c r="E6" s="79"/>
      <c r="F6" s="79"/>
      <c r="G6" s="79"/>
      <c r="H6" s="80"/>
      <c r="I6" s="7"/>
      <c r="J6" s="7"/>
      <c r="K6" s="7"/>
      <c r="L6" s="7"/>
      <c r="M6" s="7"/>
      <c r="N6" s="38" t="s">
        <v>14</v>
      </c>
      <c r="O6" s="39"/>
      <c r="P6" s="39"/>
      <c r="Q6" s="39"/>
      <c r="R6" s="63"/>
      <c r="S6" s="1"/>
      <c r="T6" s="1"/>
      <c r="U6" s="1"/>
      <c r="V6" s="1"/>
    </row>
    <row r="7" spans="1:22">
      <c r="A7" s="1"/>
      <c r="B7" s="1"/>
      <c r="C7" s="1"/>
      <c r="D7" s="81"/>
      <c r="E7" s="82"/>
      <c r="F7" s="82"/>
      <c r="G7" s="82"/>
      <c r="H7" s="83"/>
      <c r="I7" s="7"/>
      <c r="J7" s="7"/>
      <c r="K7" s="7"/>
      <c r="L7" s="7"/>
      <c r="M7" s="7"/>
      <c r="N7" s="40"/>
      <c r="O7" s="41"/>
      <c r="P7" s="41"/>
      <c r="Q7" s="41"/>
      <c r="R7" s="64"/>
      <c r="S7" s="1"/>
      <c r="T7" s="1"/>
      <c r="U7" s="1"/>
      <c r="V7" s="1"/>
    </row>
    <row r="8" ht="14.25" spans="1:22">
      <c r="A8" s="1"/>
      <c r="B8" s="1"/>
      <c r="C8" s="1"/>
      <c r="D8" s="14" t="s">
        <v>15</v>
      </c>
      <c r="E8" s="15">
        <v>130</v>
      </c>
      <c r="F8" s="15">
        <v>150</v>
      </c>
      <c r="G8" s="15">
        <v>150</v>
      </c>
      <c r="H8" s="16">
        <v>130</v>
      </c>
      <c r="I8" s="42" t="s">
        <v>16</v>
      </c>
      <c r="J8" s="43">
        <v>0.9</v>
      </c>
      <c r="K8" s="7"/>
      <c r="L8" s="42" t="s">
        <v>17</v>
      </c>
      <c r="M8" s="44">
        <v>0.95</v>
      </c>
      <c r="N8" s="45" t="s">
        <v>18</v>
      </c>
      <c r="O8" s="46"/>
      <c r="P8" s="46"/>
      <c r="Q8" s="46"/>
      <c r="R8" s="65"/>
      <c r="S8" s="1"/>
      <c r="T8" s="1"/>
      <c r="U8" s="1"/>
      <c r="V8" s="1"/>
    </row>
    <row r="9" ht="14.25" spans="1:22">
      <c r="A9" s="1"/>
      <c r="B9" s="1"/>
      <c r="C9" s="1"/>
      <c r="D9" s="14" t="s">
        <v>19</v>
      </c>
      <c r="E9" s="15">
        <v>-30</v>
      </c>
      <c r="F9" s="15">
        <v>-20</v>
      </c>
      <c r="G9" s="15">
        <v>-20</v>
      </c>
      <c r="H9" s="16">
        <v>-10</v>
      </c>
      <c r="I9" s="47" t="s">
        <v>20</v>
      </c>
      <c r="J9" s="47">
        <v>120</v>
      </c>
      <c r="K9" s="47">
        <v>157</v>
      </c>
      <c r="L9" s="47">
        <v>157</v>
      </c>
      <c r="M9" s="47">
        <v>120</v>
      </c>
      <c r="N9" s="45"/>
      <c r="O9" s="46"/>
      <c r="P9" s="46"/>
      <c r="Q9" s="46"/>
      <c r="R9" s="65"/>
      <c r="S9" s="1"/>
      <c r="T9" s="1"/>
      <c r="U9" s="1"/>
      <c r="V9" s="1"/>
    </row>
    <row r="10" ht="14.25" spans="1:22">
      <c r="A10" s="1"/>
      <c r="B10" s="1"/>
      <c r="C10" s="1" t="s">
        <v>21</v>
      </c>
      <c r="D10" s="17" t="s">
        <v>22</v>
      </c>
      <c r="E10" s="18" t="s">
        <v>23</v>
      </c>
      <c r="F10" s="18" t="s">
        <v>24</v>
      </c>
      <c r="G10" s="18" t="s">
        <v>25</v>
      </c>
      <c r="H10" s="19" t="s">
        <v>26</v>
      </c>
      <c r="I10" s="7"/>
      <c r="J10" s="7" t="s">
        <v>27</v>
      </c>
      <c r="K10" s="7" t="s">
        <v>28</v>
      </c>
      <c r="L10" s="7" t="s">
        <v>29</v>
      </c>
      <c r="M10" s="7" t="s">
        <v>30</v>
      </c>
      <c r="N10" s="48"/>
      <c r="O10" s="49"/>
      <c r="P10" s="49"/>
      <c r="Q10" s="49"/>
      <c r="R10" s="66"/>
      <c r="S10" s="1"/>
      <c r="T10" s="1"/>
      <c r="U10" s="1"/>
      <c r="V10" s="1"/>
    </row>
    <row r="11" spans="1:22">
      <c r="A11" s="1"/>
      <c r="B11" s="1"/>
      <c r="C11" s="1"/>
      <c r="D11" s="20">
        <v>1.1</v>
      </c>
      <c r="E11" s="21">
        <f t="shared" ref="E11:H14" si="0">E15</f>
        <v>75</v>
      </c>
      <c r="F11" s="21">
        <f t="shared" si="0"/>
        <v>58</v>
      </c>
      <c r="G11" s="21">
        <f t="shared" si="0"/>
        <v>-4</v>
      </c>
      <c r="H11" s="22">
        <f t="shared" si="0"/>
        <v>0</v>
      </c>
      <c r="I11" s="50">
        <f>D11*$J$8</f>
        <v>0.99</v>
      </c>
      <c r="J11" s="21">
        <f>-TRUNC(K$3*J$3*(G$3-H$3*SIN((E11+J$9)*PI()/180)-SQRT(I$3^2-(E$3-F$3-H$3*COS((E11+J$9)*PI()/180))^2))/5)</f>
        <v>-150248</v>
      </c>
      <c r="K11" s="21">
        <f>-TRUNC(U$3*T$3*(Q$3-R$3*SIN((F11+K$9)*PI()/180)-SQRT(S$3^2-(O$3-P$3-R$3*COS((F11+K$9)*PI()/180))^2))/5)</f>
        <v>-108882</v>
      </c>
      <c r="L11" s="21">
        <f>-TRUNC(U$3*T$3*(Q$3-R$3*SIN((G11+L$9)*PI()/180)-SQRT(S$3^2-(O$3-P$3-R$3*COS((G11+L$9)*PI()/180))^2))/5)</f>
        <v>6332</v>
      </c>
      <c r="M11" s="22">
        <f>-TRUNC(K$3*J$3*(G$3-H$3*SIN((H11+M$9)*PI()/180)-SQRT(I$3^2-(E$3-F$3-H$3*COS((H11+M$9)*PI()/180))^2))/5)</f>
        <v>-1</v>
      </c>
      <c r="N11" s="51">
        <f>I11</f>
        <v>0.99</v>
      </c>
      <c r="O11" s="52">
        <f>TRUNC(J11*$M$8)</f>
        <v>-142735</v>
      </c>
      <c r="P11" s="52">
        <f>TRUNC(K11*$M$8)</f>
        <v>-103437</v>
      </c>
      <c r="Q11" s="52">
        <f>TRUNC(L11*$M$8)</f>
        <v>6015</v>
      </c>
      <c r="R11" s="67">
        <f>TRUNC(M11*$M$8)</f>
        <v>0</v>
      </c>
      <c r="S11" s="1"/>
      <c r="T11" s="1"/>
      <c r="U11" s="1"/>
      <c r="V11" s="1"/>
    </row>
    <row r="12" spans="1:22">
      <c r="A12" s="1"/>
      <c r="B12" s="1"/>
      <c r="C12" s="1">
        <v>0.9</v>
      </c>
      <c r="D12" s="23">
        <f>C12+D11</f>
        <v>2</v>
      </c>
      <c r="E12" s="24">
        <f t="shared" si="0"/>
        <v>34</v>
      </c>
      <c r="F12" s="24">
        <f t="shared" si="0"/>
        <v>28</v>
      </c>
      <c r="G12" s="24">
        <v>-18</v>
      </c>
      <c r="H12" s="25">
        <v>16</v>
      </c>
      <c r="I12" s="53">
        <f t="shared" ref="I12:I23" si="1">D12*$J$8</f>
        <v>1.8</v>
      </c>
      <c r="J12" s="24">
        <f t="shared" ref="J12:J25" si="2">-TRUNC(K$3*J$3*(G$3-H$3*SIN((E12+J$9)*PI()/180)-SQRT(I$3^2-(E$3-F$3-H$3*COS((E12+J$9)*PI()/180))^2))/5)</f>
        <v>-53002</v>
      </c>
      <c r="K12" s="24">
        <f t="shared" ref="K12:K25" si="3">-TRUNC(U$3*T$3*(Q$3-R$3*SIN((F12+K$9)*PI()/180)-SQRT(S$3^2-(O$3-P$3-R$3*COS((F12+K$9)*PI()/180))^2))/5)</f>
        <v>-51299</v>
      </c>
      <c r="L12" s="24">
        <f t="shared" ref="L12:L25" si="4">-TRUNC(U$3*T$3*(Q$3-R$3*SIN((G12+L$9)*PI()/180)-SQRT(S$3^2-(O$3-P$3-R$3*COS((G12+L$9)*PI()/180))^2))/5)</f>
        <v>25046</v>
      </c>
      <c r="M12" s="25">
        <f t="shared" ref="M12:M25" si="5">-TRUNC(K$3*J$3*(G$3-H$3*SIN((H12+M$9)*PI()/180)-SQRT(I$3^2-(E$3-F$3-H$3*COS((H12+M$9)*PI()/180))^2))/5)</f>
        <v>-18616</v>
      </c>
      <c r="N12" s="54">
        <f t="shared" ref="N12:N75" si="6">I12</f>
        <v>1.8</v>
      </c>
      <c r="O12" s="55">
        <f t="shared" ref="O12:R24" si="7">TRUNC(J12*$M$8)</f>
        <v>-50351</v>
      </c>
      <c r="P12" s="55">
        <f t="shared" si="7"/>
        <v>-48734</v>
      </c>
      <c r="Q12" s="55">
        <f t="shared" si="7"/>
        <v>23793</v>
      </c>
      <c r="R12" s="68">
        <f t="shared" si="7"/>
        <v>-17685</v>
      </c>
      <c r="S12" s="1"/>
      <c r="T12" s="1"/>
      <c r="U12" s="1"/>
      <c r="V12" s="1"/>
    </row>
    <row r="13" spans="1:22">
      <c r="A13" s="1"/>
      <c r="B13" s="1"/>
      <c r="C13" s="1">
        <v>1.05</v>
      </c>
      <c r="D13" s="23">
        <f t="shared" ref="D13:D24" si="8">C13+D12</f>
        <v>3.05</v>
      </c>
      <c r="E13" s="24">
        <f t="shared" si="0"/>
        <v>0</v>
      </c>
      <c r="F13" s="24">
        <f t="shared" si="0"/>
        <v>-4</v>
      </c>
      <c r="G13" s="24">
        <f t="shared" si="0"/>
        <v>58</v>
      </c>
      <c r="H13" s="25">
        <f t="shared" si="0"/>
        <v>75</v>
      </c>
      <c r="I13" s="53">
        <f t="shared" si="1"/>
        <v>2.745</v>
      </c>
      <c r="J13" s="24">
        <f t="shared" si="2"/>
        <v>-1</v>
      </c>
      <c r="K13" s="24">
        <f t="shared" si="3"/>
        <v>6332</v>
      </c>
      <c r="L13" s="24">
        <f t="shared" si="4"/>
        <v>-108882</v>
      </c>
      <c r="M13" s="25">
        <f t="shared" si="5"/>
        <v>-150248</v>
      </c>
      <c r="N13" s="54">
        <f t="shared" si="6"/>
        <v>2.745</v>
      </c>
      <c r="O13" s="55">
        <f t="shared" si="7"/>
        <v>0</v>
      </c>
      <c r="P13" s="55">
        <f t="shared" si="7"/>
        <v>6015</v>
      </c>
      <c r="Q13" s="55">
        <f t="shared" si="7"/>
        <v>-103437</v>
      </c>
      <c r="R13" s="68">
        <f t="shared" si="7"/>
        <v>-142735</v>
      </c>
      <c r="S13" s="1"/>
      <c r="T13" s="1"/>
      <c r="U13" s="1"/>
      <c r="V13" s="1"/>
    </row>
    <row r="14" spans="1:22">
      <c r="A14" s="1"/>
      <c r="B14" s="1"/>
      <c r="C14" s="1">
        <v>0.9</v>
      </c>
      <c r="D14" s="23">
        <f t="shared" si="8"/>
        <v>3.95</v>
      </c>
      <c r="E14" s="24">
        <f t="shared" si="0"/>
        <v>16</v>
      </c>
      <c r="F14" s="24">
        <f t="shared" si="0"/>
        <v>-18</v>
      </c>
      <c r="G14" s="24">
        <f t="shared" si="0"/>
        <v>28</v>
      </c>
      <c r="H14" s="25">
        <f t="shared" si="0"/>
        <v>34</v>
      </c>
      <c r="I14" s="53">
        <f t="shared" si="1"/>
        <v>3.555</v>
      </c>
      <c r="J14" s="24">
        <f t="shared" si="2"/>
        <v>-18616</v>
      </c>
      <c r="K14" s="24">
        <f t="shared" si="3"/>
        <v>25046</v>
      </c>
      <c r="L14" s="24">
        <f t="shared" si="4"/>
        <v>-51299</v>
      </c>
      <c r="M14" s="25">
        <f t="shared" si="5"/>
        <v>-53002</v>
      </c>
      <c r="N14" s="54">
        <f t="shared" si="6"/>
        <v>3.555</v>
      </c>
      <c r="O14" s="55">
        <f t="shared" si="7"/>
        <v>-17685</v>
      </c>
      <c r="P14" s="55">
        <f t="shared" si="7"/>
        <v>23793</v>
      </c>
      <c r="Q14" s="55">
        <f t="shared" si="7"/>
        <v>-48734</v>
      </c>
      <c r="R14" s="68">
        <f t="shared" si="7"/>
        <v>-50351</v>
      </c>
      <c r="S14" s="1"/>
      <c r="T14" s="1"/>
      <c r="U14" s="1"/>
      <c r="V14" s="1"/>
    </row>
    <row r="15" spans="1:22">
      <c r="A15" s="1"/>
      <c r="B15" s="1"/>
      <c r="C15" s="1">
        <v>1.05</v>
      </c>
      <c r="D15" s="23">
        <f t="shared" si="8"/>
        <v>5</v>
      </c>
      <c r="E15" s="26">
        <v>75</v>
      </c>
      <c r="F15" s="26">
        <v>58</v>
      </c>
      <c r="G15" s="24">
        <f>F17</f>
        <v>-4</v>
      </c>
      <c r="H15" s="25">
        <f>E17</f>
        <v>0</v>
      </c>
      <c r="I15" s="53">
        <f t="shared" si="1"/>
        <v>4.5</v>
      </c>
      <c r="J15" s="24">
        <f t="shared" si="2"/>
        <v>-150248</v>
      </c>
      <c r="K15" s="24">
        <f t="shared" si="3"/>
        <v>-108882</v>
      </c>
      <c r="L15" s="24">
        <f t="shared" si="4"/>
        <v>6332</v>
      </c>
      <c r="M15" s="25">
        <f t="shared" si="5"/>
        <v>-1</v>
      </c>
      <c r="N15" s="54">
        <f t="shared" si="6"/>
        <v>4.5</v>
      </c>
      <c r="O15" s="55">
        <f t="shared" si="7"/>
        <v>-142735</v>
      </c>
      <c r="P15" s="55">
        <f t="shared" si="7"/>
        <v>-103437</v>
      </c>
      <c r="Q15" s="55">
        <f t="shared" si="7"/>
        <v>6015</v>
      </c>
      <c r="R15" s="68">
        <f t="shared" si="7"/>
        <v>0</v>
      </c>
      <c r="S15" s="1"/>
      <c r="T15" s="1"/>
      <c r="U15" s="1"/>
      <c r="V15" s="1"/>
    </row>
    <row r="16" spans="1:22">
      <c r="A16" s="1"/>
      <c r="B16" s="1"/>
      <c r="C16" s="1">
        <v>0.9</v>
      </c>
      <c r="D16" s="23">
        <f t="shared" si="8"/>
        <v>5.9</v>
      </c>
      <c r="E16" s="26">
        <v>34</v>
      </c>
      <c r="F16" s="26">
        <v>28</v>
      </c>
      <c r="G16" s="24">
        <f>F18</f>
        <v>-18</v>
      </c>
      <c r="H16" s="25">
        <f>E18</f>
        <v>16</v>
      </c>
      <c r="I16" s="53">
        <f t="shared" si="1"/>
        <v>5.31</v>
      </c>
      <c r="J16" s="24">
        <f t="shared" si="2"/>
        <v>-53002</v>
      </c>
      <c r="K16" s="24">
        <f t="shared" si="3"/>
        <v>-51299</v>
      </c>
      <c r="L16" s="24">
        <f t="shared" si="4"/>
        <v>25046</v>
      </c>
      <c r="M16" s="25">
        <f t="shared" si="5"/>
        <v>-18616</v>
      </c>
      <c r="N16" s="54">
        <f t="shared" si="6"/>
        <v>5.31</v>
      </c>
      <c r="O16" s="55">
        <f t="shared" si="7"/>
        <v>-50351</v>
      </c>
      <c r="P16" s="55">
        <f t="shared" si="7"/>
        <v>-48734</v>
      </c>
      <c r="Q16" s="55">
        <f t="shared" si="7"/>
        <v>23793</v>
      </c>
      <c r="R16" s="68">
        <f t="shared" si="7"/>
        <v>-17685</v>
      </c>
      <c r="S16" s="1"/>
      <c r="T16" s="1"/>
      <c r="U16" s="1"/>
      <c r="V16" s="1"/>
    </row>
    <row r="17" spans="1:22">
      <c r="A17" s="1"/>
      <c r="B17" s="1"/>
      <c r="C17" s="1">
        <v>1.05</v>
      </c>
      <c r="D17" s="23">
        <f t="shared" si="8"/>
        <v>6.95</v>
      </c>
      <c r="E17" s="26">
        <v>0</v>
      </c>
      <c r="F17" s="26">
        <v>-4</v>
      </c>
      <c r="G17" s="24">
        <f>F15</f>
        <v>58</v>
      </c>
      <c r="H17" s="25">
        <f>E15</f>
        <v>75</v>
      </c>
      <c r="I17" s="53">
        <f t="shared" si="1"/>
        <v>6.255</v>
      </c>
      <c r="J17" s="24">
        <f t="shared" si="2"/>
        <v>-1</v>
      </c>
      <c r="K17" s="24">
        <f t="shared" si="3"/>
        <v>6332</v>
      </c>
      <c r="L17" s="24">
        <f t="shared" si="4"/>
        <v>-108882</v>
      </c>
      <c r="M17" s="25">
        <f t="shared" si="5"/>
        <v>-150248</v>
      </c>
      <c r="N17" s="54">
        <f t="shared" si="6"/>
        <v>6.255</v>
      </c>
      <c r="O17" s="55">
        <f t="shared" si="7"/>
        <v>0</v>
      </c>
      <c r="P17" s="55">
        <f t="shared" si="7"/>
        <v>6015</v>
      </c>
      <c r="Q17" s="55">
        <f t="shared" si="7"/>
        <v>-103437</v>
      </c>
      <c r="R17" s="68">
        <f t="shared" si="7"/>
        <v>-142735</v>
      </c>
      <c r="S17" s="1"/>
      <c r="T17" s="1"/>
      <c r="U17" s="1"/>
      <c r="V17" s="1"/>
    </row>
    <row r="18" spans="1:22">
      <c r="A18" s="1"/>
      <c r="B18" s="1"/>
      <c r="C18" s="1">
        <v>0.9</v>
      </c>
      <c r="D18" s="23">
        <f t="shared" si="8"/>
        <v>7.85</v>
      </c>
      <c r="E18" s="26">
        <v>16</v>
      </c>
      <c r="F18" s="26">
        <v>-18</v>
      </c>
      <c r="G18" s="24">
        <f>F16</f>
        <v>28</v>
      </c>
      <c r="H18" s="25">
        <f>E16</f>
        <v>34</v>
      </c>
      <c r="I18" s="53">
        <f t="shared" si="1"/>
        <v>7.065</v>
      </c>
      <c r="J18" s="24">
        <f t="shared" si="2"/>
        <v>-18616</v>
      </c>
      <c r="K18" s="24">
        <f t="shared" si="3"/>
        <v>25046</v>
      </c>
      <c r="L18" s="24">
        <f t="shared" si="4"/>
        <v>-51299</v>
      </c>
      <c r="M18" s="25">
        <f t="shared" si="5"/>
        <v>-53002</v>
      </c>
      <c r="N18" s="54">
        <f t="shared" si="6"/>
        <v>7.065</v>
      </c>
      <c r="O18" s="55">
        <f t="shared" si="7"/>
        <v>-17685</v>
      </c>
      <c r="P18" s="55">
        <f t="shared" si="7"/>
        <v>23793</v>
      </c>
      <c r="Q18" s="55">
        <f t="shared" si="7"/>
        <v>-48734</v>
      </c>
      <c r="R18" s="68">
        <f t="shared" si="7"/>
        <v>-50351</v>
      </c>
      <c r="S18" s="1"/>
      <c r="T18" s="1"/>
      <c r="U18" s="1"/>
      <c r="V18" s="1"/>
    </row>
    <row r="19" spans="1:22">
      <c r="A19" s="1"/>
      <c r="B19" s="1"/>
      <c r="C19" s="1">
        <v>1.05</v>
      </c>
      <c r="D19" s="23">
        <f t="shared" si="8"/>
        <v>8.9</v>
      </c>
      <c r="E19" s="24">
        <f t="shared" ref="E19:H22" si="9">E15</f>
        <v>75</v>
      </c>
      <c r="F19" s="24">
        <f t="shared" si="9"/>
        <v>58</v>
      </c>
      <c r="G19" s="24">
        <f t="shared" si="9"/>
        <v>-4</v>
      </c>
      <c r="H19" s="25">
        <f t="shared" si="9"/>
        <v>0</v>
      </c>
      <c r="I19" s="53">
        <f t="shared" si="1"/>
        <v>8.01</v>
      </c>
      <c r="J19" s="24">
        <f t="shared" si="2"/>
        <v>-150248</v>
      </c>
      <c r="K19" s="24">
        <f t="shared" si="3"/>
        <v>-108882</v>
      </c>
      <c r="L19" s="24">
        <f t="shared" si="4"/>
        <v>6332</v>
      </c>
      <c r="M19" s="25">
        <f t="shared" si="5"/>
        <v>-1</v>
      </c>
      <c r="N19" s="54">
        <f t="shared" si="6"/>
        <v>8.01</v>
      </c>
      <c r="O19" s="55">
        <f t="shared" si="7"/>
        <v>-142735</v>
      </c>
      <c r="P19" s="55">
        <f t="shared" si="7"/>
        <v>-103437</v>
      </c>
      <c r="Q19" s="55">
        <f t="shared" si="7"/>
        <v>6015</v>
      </c>
      <c r="R19" s="68">
        <f t="shared" si="7"/>
        <v>0</v>
      </c>
      <c r="S19" s="1"/>
      <c r="T19" s="1"/>
      <c r="U19" s="1"/>
      <c r="V19" s="1"/>
    </row>
    <row r="20" spans="1:22">
      <c r="A20" s="1"/>
      <c r="B20" s="1"/>
      <c r="C20" s="1">
        <v>0.9</v>
      </c>
      <c r="D20" s="23">
        <f t="shared" si="8"/>
        <v>9.8</v>
      </c>
      <c r="E20" s="24">
        <f t="shared" si="9"/>
        <v>34</v>
      </c>
      <c r="F20" s="24">
        <f t="shared" si="9"/>
        <v>28</v>
      </c>
      <c r="G20" s="24">
        <f t="shared" si="9"/>
        <v>-18</v>
      </c>
      <c r="H20" s="25">
        <f t="shared" si="9"/>
        <v>16</v>
      </c>
      <c r="I20" s="53">
        <f t="shared" si="1"/>
        <v>8.82</v>
      </c>
      <c r="J20" s="24">
        <f t="shared" si="2"/>
        <v>-53002</v>
      </c>
      <c r="K20" s="24">
        <f t="shared" si="3"/>
        <v>-51299</v>
      </c>
      <c r="L20" s="24">
        <f t="shared" si="4"/>
        <v>25046</v>
      </c>
      <c r="M20" s="25">
        <f t="shared" si="5"/>
        <v>-18616</v>
      </c>
      <c r="N20" s="54">
        <f t="shared" si="6"/>
        <v>8.82</v>
      </c>
      <c r="O20" s="55">
        <f t="shared" si="7"/>
        <v>-50351</v>
      </c>
      <c r="P20" s="55">
        <f t="shared" si="7"/>
        <v>-48734</v>
      </c>
      <c r="Q20" s="55">
        <f t="shared" si="7"/>
        <v>23793</v>
      </c>
      <c r="R20" s="68">
        <f t="shared" si="7"/>
        <v>-17685</v>
      </c>
      <c r="S20" s="1"/>
      <c r="T20" s="1"/>
      <c r="U20" s="1"/>
      <c r="V20" s="1"/>
    </row>
    <row r="21" spans="1:22">
      <c r="A21" s="1"/>
      <c r="B21" s="1"/>
      <c r="C21" s="1">
        <v>1.05</v>
      </c>
      <c r="D21" s="23">
        <f t="shared" si="8"/>
        <v>10.85</v>
      </c>
      <c r="E21" s="24">
        <f t="shared" si="9"/>
        <v>0</v>
      </c>
      <c r="F21" s="24">
        <f t="shared" si="9"/>
        <v>-4</v>
      </c>
      <c r="G21" s="24">
        <f t="shared" si="9"/>
        <v>58</v>
      </c>
      <c r="H21" s="25">
        <f t="shared" si="9"/>
        <v>75</v>
      </c>
      <c r="I21" s="53">
        <f t="shared" si="1"/>
        <v>9.765</v>
      </c>
      <c r="J21" s="24">
        <f t="shared" si="2"/>
        <v>-1</v>
      </c>
      <c r="K21" s="24">
        <f t="shared" si="3"/>
        <v>6332</v>
      </c>
      <c r="L21" s="24">
        <f t="shared" si="4"/>
        <v>-108882</v>
      </c>
      <c r="M21" s="25">
        <f t="shared" si="5"/>
        <v>-150248</v>
      </c>
      <c r="N21" s="54">
        <f t="shared" si="6"/>
        <v>9.765</v>
      </c>
      <c r="O21" s="55">
        <f t="shared" si="7"/>
        <v>0</v>
      </c>
      <c r="P21" s="55">
        <f t="shared" si="7"/>
        <v>6015</v>
      </c>
      <c r="Q21" s="55">
        <f t="shared" si="7"/>
        <v>-103437</v>
      </c>
      <c r="R21" s="68">
        <f t="shared" si="7"/>
        <v>-142735</v>
      </c>
      <c r="S21" s="1"/>
      <c r="T21" s="1"/>
      <c r="U21" s="1"/>
      <c r="V21" s="1"/>
    </row>
    <row r="22" spans="1:22">
      <c r="A22" s="1"/>
      <c r="B22" s="1"/>
      <c r="C22" s="1">
        <v>0.9</v>
      </c>
      <c r="D22" s="23">
        <f t="shared" si="8"/>
        <v>11.75</v>
      </c>
      <c r="E22" s="24">
        <f t="shared" si="9"/>
        <v>16</v>
      </c>
      <c r="F22" s="24">
        <f t="shared" si="9"/>
        <v>-18</v>
      </c>
      <c r="G22" s="24">
        <f t="shared" si="9"/>
        <v>28</v>
      </c>
      <c r="H22" s="25">
        <f t="shared" si="9"/>
        <v>34</v>
      </c>
      <c r="I22" s="53">
        <f t="shared" si="1"/>
        <v>10.575</v>
      </c>
      <c r="J22" s="24">
        <f t="shared" si="2"/>
        <v>-18616</v>
      </c>
      <c r="K22" s="24">
        <f t="shared" si="3"/>
        <v>25046</v>
      </c>
      <c r="L22" s="24">
        <f t="shared" si="4"/>
        <v>-51299</v>
      </c>
      <c r="M22" s="25">
        <f t="shared" si="5"/>
        <v>-53002</v>
      </c>
      <c r="N22" s="54">
        <f t="shared" si="6"/>
        <v>10.575</v>
      </c>
      <c r="O22" s="55">
        <f t="shared" si="7"/>
        <v>-17685</v>
      </c>
      <c r="P22" s="55">
        <f t="shared" si="7"/>
        <v>23793</v>
      </c>
      <c r="Q22" s="55">
        <f t="shared" si="7"/>
        <v>-48734</v>
      </c>
      <c r="R22" s="68">
        <f t="shared" si="7"/>
        <v>-50351</v>
      </c>
      <c r="S22" s="1"/>
      <c r="T22" s="1"/>
      <c r="U22" s="1"/>
      <c r="V22" s="1"/>
    </row>
    <row r="23" spans="1:22">
      <c r="A23" s="1"/>
      <c r="B23" s="1"/>
      <c r="C23" s="27">
        <v>0.8</v>
      </c>
      <c r="D23" s="28">
        <f t="shared" si="8"/>
        <v>12.55</v>
      </c>
      <c r="E23" s="26">
        <v>55</v>
      </c>
      <c r="F23" s="26">
        <v>36</v>
      </c>
      <c r="G23" s="24">
        <f>F17</f>
        <v>-4</v>
      </c>
      <c r="H23" s="25">
        <f>E17</f>
        <v>0</v>
      </c>
      <c r="I23" s="53">
        <f t="shared" si="1"/>
        <v>11.295</v>
      </c>
      <c r="J23" s="24">
        <f t="shared" si="2"/>
        <v>-102298</v>
      </c>
      <c r="K23" s="24">
        <f t="shared" si="3"/>
        <v>-66903</v>
      </c>
      <c r="L23" s="24">
        <f t="shared" si="4"/>
        <v>6332</v>
      </c>
      <c r="M23" s="25">
        <f t="shared" si="5"/>
        <v>-1</v>
      </c>
      <c r="N23" s="54">
        <f t="shared" si="6"/>
        <v>11.295</v>
      </c>
      <c r="O23" s="55">
        <f t="shared" si="7"/>
        <v>-97183</v>
      </c>
      <c r="P23" s="55">
        <f t="shared" si="7"/>
        <v>-63557</v>
      </c>
      <c r="Q23" s="55">
        <f t="shared" si="7"/>
        <v>6015</v>
      </c>
      <c r="R23" s="68">
        <f t="shared" si="7"/>
        <v>0</v>
      </c>
      <c r="S23" s="1"/>
      <c r="T23" s="1"/>
      <c r="U23" s="1"/>
      <c r="V23" s="1"/>
    </row>
    <row r="24" ht="14.25" spans="1:22">
      <c r="A24" s="1"/>
      <c r="B24" s="1"/>
      <c r="C24" s="27">
        <v>1</v>
      </c>
      <c r="D24" s="29">
        <f t="shared" si="8"/>
        <v>13.55</v>
      </c>
      <c r="E24" s="30">
        <v>0</v>
      </c>
      <c r="F24" s="30">
        <v>0</v>
      </c>
      <c r="G24" s="30">
        <v>0</v>
      </c>
      <c r="H24" s="31">
        <v>0</v>
      </c>
      <c r="I24" s="53">
        <f t="shared" ref="I24" si="10">D24*$J$8</f>
        <v>12.195</v>
      </c>
      <c r="J24" s="24">
        <f t="shared" si="2"/>
        <v>-1</v>
      </c>
      <c r="K24" s="24">
        <f t="shared" si="3"/>
        <v>-2</v>
      </c>
      <c r="L24" s="24">
        <f t="shared" si="4"/>
        <v>-2</v>
      </c>
      <c r="M24" s="25">
        <f t="shared" si="5"/>
        <v>-1</v>
      </c>
      <c r="N24" s="56">
        <f t="shared" si="6"/>
        <v>12.195</v>
      </c>
      <c r="O24" s="57">
        <f t="shared" si="7"/>
        <v>0</v>
      </c>
      <c r="P24" s="57">
        <f t="shared" si="7"/>
        <v>-1</v>
      </c>
      <c r="Q24" s="57">
        <f t="shared" si="7"/>
        <v>-1</v>
      </c>
      <c r="R24" s="69">
        <f t="shared" si="7"/>
        <v>0</v>
      </c>
      <c r="S24" s="1"/>
      <c r="T24" s="1"/>
      <c r="U24" s="1"/>
      <c r="V24" s="1"/>
    </row>
    <row r="25" spans="1:40">
      <c r="A25">
        <v>2.955</v>
      </c>
      <c r="B25">
        <v>-1.26996951219512</v>
      </c>
      <c r="C25">
        <v>-2.88841463414634</v>
      </c>
      <c r="D25" s="28">
        <v>0</v>
      </c>
      <c r="E25" s="1">
        <f>'LW30'!E87</f>
        <v>0.469691317908554</v>
      </c>
      <c r="F25" s="1">
        <f>'LW30'!F87</f>
        <v>0.00114822940738968</v>
      </c>
      <c r="G25" s="1">
        <f>'LW30'!G87</f>
        <v>9.56396442489322</v>
      </c>
      <c r="H25" s="1">
        <f>'LW30'!H87</f>
        <v>0.47410089212971</v>
      </c>
      <c r="I25" s="58">
        <f>D25</f>
        <v>0</v>
      </c>
      <c r="J25" s="24">
        <f t="shared" si="2"/>
        <v>-341</v>
      </c>
      <c r="K25" s="24">
        <f t="shared" si="3"/>
        <v>-4</v>
      </c>
      <c r="L25" s="24">
        <f t="shared" si="4"/>
        <v>-16448</v>
      </c>
      <c r="M25" s="25">
        <f t="shared" si="5"/>
        <v>-345</v>
      </c>
      <c r="N25" s="73">
        <f t="shared" si="6"/>
        <v>0</v>
      </c>
      <c r="O25" s="74">
        <v>0</v>
      </c>
      <c r="P25" s="74">
        <v>0</v>
      </c>
      <c r="Q25" s="1">
        <v>0</v>
      </c>
      <c r="R25" s="74">
        <v>0</v>
      </c>
      <c r="S25" s="1"/>
      <c r="T25" s="1">
        <v>0.04</v>
      </c>
      <c r="U25" s="70"/>
      <c r="V25" s="1"/>
      <c r="W25" s="1"/>
      <c r="X25" s="1"/>
      <c r="Y25" s="1"/>
      <c r="AA25">
        <f t="shared" ref="AA25:AD25" si="11">V25-V26</f>
        <v>625</v>
      </c>
      <c r="AB25">
        <f t="shared" si="11"/>
        <v>-2500</v>
      </c>
      <c r="AC25">
        <f t="shared" si="11"/>
        <v>625</v>
      </c>
      <c r="AD25">
        <f t="shared" si="11"/>
        <v>1250</v>
      </c>
      <c r="AF25">
        <f t="shared" ref="AF25:AI25" si="12">AA25-AA26</f>
        <v>-8750</v>
      </c>
      <c r="AG25">
        <f t="shared" si="12"/>
        <v>-1875</v>
      </c>
      <c r="AH25">
        <f t="shared" si="12"/>
        <v>-27500</v>
      </c>
      <c r="AI25">
        <f t="shared" si="12"/>
        <v>-23750</v>
      </c>
      <c r="AK25">
        <f t="shared" ref="AK25:AN25" si="13">AF25-AF26</f>
        <v>-14375</v>
      </c>
      <c r="AL25">
        <f t="shared" si="13"/>
        <v>-8750</v>
      </c>
      <c r="AM25">
        <f t="shared" si="13"/>
        <v>-41250</v>
      </c>
      <c r="AN25">
        <f t="shared" si="13"/>
        <v>-31875</v>
      </c>
    </row>
    <row r="26" spans="1:40">
      <c r="A26">
        <v>2.97</v>
      </c>
      <c r="B26">
        <v>-1.27088414634146</v>
      </c>
      <c r="C26">
        <v>-2.90945121951219</v>
      </c>
      <c r="D26" s="28">
        <f>D25+T25</f>
        <v>0.04</v>
      </c>
      <c r="E26" s="1">
        <v>0.471283462749523</v>
      </c>
      <c r="F26" s="1">
        <f>F91-RStart30!$F$79</f>
        <v>-0.000876120529579971</v>
      </c>
      <c r="G26" s="1">
        <f>G91-RStart30!$G$79</f>
        <v>9.56446624045893</v>
      </c>
      <c r="H26" s="1">
        <v>0.476976555977912</v>
      </c>
      <c r="I26" s="58">
        <f t="shared" ref="I26:I65" si="14">D26</f>
        <v>0.04</v>
      </c>
      <c r="J26" s="24">
        <f t="shared" ref="J26:J65" si="15">-TRUNC(K$3*J$3*(G$3-H$3*SIN((E26+J$9)*PI()/180)-SQRT(I$3^2-(E$3-F$3-H$3*COS((E26+J$9)*PI()/180))^2))/5)</f>
        <v>-342</v>
      </c>
      <c r="K26" s="24">
        <f t="shared" ref="K26:K65" si="16">-TRUNC(U$3*T$3*(Q$3-R$3*SIN((F26+K$9)*PI()/180)-SQRT(S$3^2-(O$3-P$3-R$3*COS((F26+K$9)*PI()/180))^2))/5)</f>
        <v>0</v>
      </c>
      <c r="L26" s="24">
        <f t="shared" ref="L26:L65" si="17">-TRUNC(U$3*T$3*(Q$3-R$3*SIN((G26+L$9)*PI()/180)-SQRT(S$3^2-(O$3-P$3-R$3*COS((G26+L$9)*PI()/180))^2))/5)</f>
        <v>-16449</v>
      </c>
      <c r="M26" s="25">
        <f t="shared" ref="M26:M65" si="18">-TRUNC(K$3*J$3*(G$3-H$3*SIN((H26+M$9)*PI()/180)-SQRT(I$3^2-(E$3-F$3-H$3*COS((H26+M$9)*PI()/180))^2))/5)</f>
        <v>-347</v>
      </c>
      <c r="N26" s="59">
        <f t="shared" si="6"/>
        <v>0.04</v>
      </c>
      <c r="O26" s="60">
        <f>(J26-J25)/(I26-I25)</f>
        <v>-25</v>
      </c>
      <c r="P26" s="60">
        <f>(K26-K25)/(I26-I25)</f>
        <v>100</v>
      </c>
      <c r="Q26" s="1">
        <f>(L26-L25)/(D26-D25)</f>
        <v>-25</v>
      </c>
      <c r="R26" s="60">
        <f>(M26-M25)/(D26-D25)</f>
        <v>-50</v>
      </c>
      <c r="S26" s="1"/>
      <c r="T26" s="1">
        <f t="shared" ref="T26:T89" si="19">$T$25</f>
        <v>0.04</v>
      </c>
      <c r="U26" s="70"/>
      <c r="V26" s="1">
        <f>(O26-O25)/$T$26</f>
        <v>-625</v>
      </c>
      <c r="W26" s="1">
        <f>(P26-P25)/$T$26</f>
        <v>2500</v>
      </c>
      <c r="X26" s="1">
        <f>(Q26-Q25)/$T$26</f>
        <v>-625</v>
      </c>
      <c r="Y26" s="1">
        <f>(R26-R25)/$T$26</f>
        <v>-1250</v>
      </c>
      <c r="AA26">
        <f t="shared" ref="AA26:AD26" si="20">V26-V27</f>
        <v>9375</v>
      </c>
      <c r="AB26">
        <f t="shared" si="20"/>
        <v>-625</v>
      </c>
      <c r="AC26">
        <f t="shared" si="20"/>
        <v>28125</v>
      </c>
      <c r="AD26">
        <f t="shared" si="20"/>
        <v>25000</v>
      </c>
      <c r="AF26">
        <f t="shared" ref="AF26:AI26" si="21">AA26-AA27</f>
        <v>5625</v>
      </c>
      <c r="AG26">
        <f t="shared" si="21"/>
        <v>6875</v>
      </c>
      <c r="AH26">
        <f t="shared" si="21"/>
        <v>13750</v>
      </c>
      <c r="AI26">
        <f t="shared" si="21"/>
        <v>8124.99999999999</v>
      </c>
      <c r="AK26">
        <f t="shared" ref="AK26:AN26" si="22">AF26-AF27</f>
        <v>6249.99999999999</v>
      </c>
      <c r="AL26">
        <f t="shared" si="22"/>
        <v>10000</v>
      </c>
      <c r="AM26">
        <f t="shared" si="22"/>
        <v>13124.9999999999</v>
      </c>
      <c r="AN26">
        <f t="shared" si="22"/>
        <v>6249.99999999994</v>
      </c>
    </row>
    <row r="27" spans="1:40">
      <c r="A27">
        <v>2.985</v>
      </c>
      <c r="B27">
        <v>-1.27957317073171</v>
      </c>
      <c r="C27">
        <v>-2.92682926829268</v>
      </c>
      <c r="D27" s="28">
        <f t="shared" ref="D27:D90" si="23">D26+T26</f>
        <v>0.08</v>
      </c>
      <c r="E27" s="1">
        <v>0.493276950367791</v>
      </c>
      <c r="F27" s="1">
        <f>F92-RStart30!$F$79</f>
        <v>-0.00692161042793948</v>
      </c>
      <c r="G27" s="1">
        <f>G92-RStart30!$G$79</f>
        <v>9.59048232440275</v>
      </c>
      <c r="H27" s="1">
        <v>0.536990301882478</v>
      </c>
      <c r="I27" s="58">
        <f t="shared" si="14"/>
        <v>0.08</v>
      </c>
      <c r="J27" s="24">
        <f t="shared" si="15"/>
        <v>-359</v>
      </c>
      <c r="K27" s="24">
        <f t="shared" si="16"/>
        <v>9</v>
      </c>
      <c r="L27" s="24">
        <f t="shared" si="17"/>
        <v>-16496</v>
      </c>
      <c r="M27" s="25">
        <f t="shared" si="18"/>
        <v>-391</v>
      </c>
      <c r="N27" s="59">
        <f t="shared" si="6"/>
        <v>0.08</v>
      </c>
      <c r="O27" s="60">
        <f t="shared" ref="O27:O90" si="24">(J27-J26)/(I27-I26)</f>
        <v>-425</v>
      </c>
      <c r="P27" s="60">
        <f t="shared" ref="P27:P90" si="25">(K27-K26)/(I27-I26)</f>
        <v>225</v>
      </c>
      <c r="Q27" s="1">
        <f t="shared" ref="Q27:Q90" si="26">(L27-L26)/(D27-D26)</f>
        <v>-1175</v>
      </c>
      <c r="R27" s="60">
        <f t="shared" ref="R27:R58" si="27">(M27-M26)/(D27-D26)</f>
        <v>-1100</v>
      </c>
      <c r="S27" s="1"/>
      <c r="T27" s="1">
        <f t="shared" si="19"/>
        <v>0.04</v>
      </c>
      <c r="U27" s="70"/>
      <c r="V27" s="1">
        <f t="shared" ref="V27:V58" si="28">(O27-O26)/$T$26</f>
        <v>-10000</v>
      </c>
      <c r="W27" s="1">
        <f t="shared" ref="W27:W58" si="29">(P27-P26)/$T$26</f>
        <v>3125</v>
      </c>
      <c r="X27" s="1">
        <f t="shared" ref="X27:X58" si="30">(Q27-Q26)/$T$26</f>
        <v>-28750</v>
      </c>
      <c r="Y27" s="1">
        <f t="shared" ref="Y27:Y58" si="31">(R27-R26)/$T$26</f>
        <v>-26250</v>
      </c>
      <c r="AA27">
        <f t="shared" ref="AA27:AD27" si="32">V27-V28</f>
        <v>3750</v>
      </c>
      <c r="AB27">
        <f t="shared" si="32"/>
        <v>-7500</v>
      </c>
      <c r="AC27">
        <f t="shared" si="32"/>
        <v>14375</v>
      </c>
      <c r="AD27">
        <f t="shared" si="32"/>
        <v>16875</v>
      </c>
      <c r="AF27">
        <f t="shared" ref="AF27:AI27" si="33">AA27-AA28</f>
        <v>-624.999999999989</v>
      </c>
      <c r="AG27">
        <f t="shared" si="33"/>
        <v>-3125.00000000001</v>
      </c>
      <c r="AH27">
        <f t="shared" si="33"/>
        <v>625.000000000051</v>
      </c>
      <c r="AI27">
        <f t="shared" si="33"/>
        <v>1875.00000000005</v>
      </c>
      <c r="AK27">
        <f t="shared" ref="AK27:AN27" si="34">AF27-AF28</f>
        <v>-3749.99999999998</v>
      </c>
      <c r="AL27">
        <f t="shared" si="34"/>
        <v>-2500.00000000003</v>
      </c>
      <c r="AM27">
        <f t="shared" si="34"/>
        <v>-5624.99999999989</v>
      </c>
      <c r="AN27">
        <f t="shared" si="34"/>
        <v>1.01863406598568e-10</v>
      </c>
    </row>
    <row r="28" spans="1:40">
      <c r="A28">
        <v>3</v>
      </c>
      <c r="B28">
        <v>-1.29512195121951</v>
      </c>
      <c r="C28">
        <v>-2.94009146341463</v>
      </c>
      <c r="D28" s="28">
        <f t="shared" si="23"/>
        <v>0.12</v>
      </c>
      <c r="E28" s="1">
        <v>0.546431889261392</v>
      </c>
      <c r="F28" s="1">
        <f>F93-RStart30!$F$79</f>
        <v>-0.0230356843978896</v>
      </c>
      <c r="G28" s="1">
        <f>G93-RStart30!$G$79</f>
        <v>9.65524252887717</v>
      </c>
      <c r="H28" s="1">
        <v>0.687881278048658</v>
      </c>
      <c r="I28" s="58">
        <f t="shared" si="14"/>
        <v>0.12</v>
      </c>
      <c r="J28" s="24">
        <f t="shared" si="15"/>
        <v>-398</v>
      </c>
      <c r="K28" s="24">
        <f t="shared" si="16"/>
        <v>35</v>
      </c>
      <c r="L28" s="24">
        <f t="shared" si="17"/>
        <v>-16612</v>
      </c>
      <c r="M28" s="25">
        <f t="shared" si="18"/>
        <v>-504</v>
      </c>
      <c r="N28" s="59">
        <f t="shared" si="6"/>
        <v>0.12</v>
      </c>
      <c r="O28" s="60">
        <f t="shared" si="24"/>
        <v>-975</v>
      </c>
      <c r="P28" s="60">
        <f t="shared" si="25"/>
        <v>650</v>
      </c>
      <c r="Q28" s="1">
        <f t="shared" si="26"/>
        <v>-2900</v>
      </c>
      <c r="R28" s="60">
        <f t="shared" si="27"/>
        <v>-2825</v>
      </c>
      <c r="S28" s="1"/>
      <c r="T28" s="1">
        <f t="shared" si="19"/>
        <v>0.04</v>
      </c>
      <c r="U28" s="70"/>
      <c r="V28" s="1">
        <f t="shared" si="28"/>
        <v>-13750</v>
      </c>
      <c r="W28" s="1">
        <f t="shared" si="29"/>
        <v>10625</v>
      </c>
      <c r="X28" s="1">
        <f t="shared" si="30"/>
        <v>-43125</v>
      </c>
      <c r="Y28" s="1">
        <f t="shared" si="31"/>
        <v>-43125</v>
      </c>
      <c r="AA28">
        <f t="shared" ref="AA28:AD28" si="35">V28-V29</f>
        <v>4374.99999999999</v>
      </c>
      <c r="AB28">
        <f t="shared" si="35"/>
        <v>-4374.99999999999</v>
      </c>
      <c r="AC28">
        <f t="shared" si="35"/>
        <v>13750</v>
      </c>
      <c r="AD28">
        <f t="shared" si="35"/>
        <v>15000</v>
      </c>
      <c r="AF28">
        <f t="shared" ref="AF28:AI28" si="36">AA28-AA29</f>
        <v>3124.99999999999</v>
      </c>
      <c r="AG28">
        <f t="shared" si="36"/>
        <v>-624.999999999987</v>
      </c>
      <c r="AH28">
        <f t="shared" si="36"/>
        <v>6249.99999999994</v>
      </c>
      <c r="AI28">
        <f t="shared" si="36"/>
        <v>1874.99999999995</v>
      </c>
      <c r="AK28">
        <f t="shared" ref="AK28:AN28" si="37">AF28-AF29</f>
        <v>624.999999999998</v>
      </c>
      <c r="AL28">
        <f t="shared" si="37"/>
        <v>-1249.99999999999</v>
      </c>
      <c r="AM28">
        <f t="shared" si="37"/>
        <v>624.999999999949</v>
      </c>
      <c r="AN28">
        <f t="shared" si="37"/>
        <v>1249.99999999997</v>
      </c>
    </row>
    <row r="29" spans="1:40">
      <c r="A29">
        <v>3.015</v>
      </c>
      <c r="B29">
        <v>-1.31432926829268</v>
      </c>
      <c r="C29">
        <v>-2.95015243902439</v>
      </c>
      <c r="D29" s="28">
        <f t="shared" si="23"/>
        <v>0.16</v>
      </c>
      <c r="E29" s="1">
        <v>0.637606205000575</v>
      </c>
      <c r="F29" s="1">
        <f>F94-RStart30!$F$79</f>
        <v>-0.05376237489702</v>
      </c>
      <c r="G29" s="1">
        <f>G94-RStart30!$G$79</f>
        <v>9.77016898985812</v>
      </c>
      <c r="H29" s="1">
        <v>0.95870605552996</v>
      </c>
      <c r="I29" s="58">
        <f t="shared" si="14"/>
        <v>0.16</v>
      </c>
      <c r="J29" s="24">
        <f t="shared" si="15"/>
        <v>-466</v>
      </c>
      <c r="K29" s="24">
        <f t="shared" si="16"/>
        <v>85</v>
      </c>
      <c r="L29" s="24">
        <f t="shared" si="17"/>
        <v>-16819</v>
      </c>
      <c r="M29" s="25">
        <f t="shared" si="18"/>
        <v>-710</v>
      </c>
      <c r="N29" s="59">
        <f t="shared" si="6"/>
        <v>0.16</v>
      </c>
      <c r="O29" s="60">
        <f t="shared" si="24"/>
        <v>-1700</v>
      </c>
      <c r="P29" s="60">
        <f t="shared" si="25"/>
        <v>1250</v>
      </c>
      <c r="Q29" s="1">
        <f t="shared" si="26"/>
        <v>-5175</v>
      </c>
      <c r="R29" s="60">
        <f t="shared" si="27"/>
        <v>-5150</v>
      </c>
      <c r="S29" s="1"/>
      <c r="T29" s="1">
        <f t="shared" si="19"/>
        <v>0.04</v>
      </c>
      <c r="U29" s="70"/>
      <c r="V29" s="1">
        <f t="shared" si="28"/>
        <v>-18125</v>
      </c>
      <c r="W29" s="1">
        <f t="shared" si="29"/>
        <v>15000</v>
      </c>
      <c r="X29" s="1">
        <f t="shared" si="30"/>
        <v>-56875</v>
      </c>
      <c r="Y29" s="1">
        <f t="shared" si="31"/>
        <v>-58125</v>
      </c>
      <c r="AA29">
        <f t="shared" ref="AA29:AD29" si="38">V29-V30</f>
        <v>1250</v>
      </c>
      <c r="AB29">
        <f t="shared" si="38"/>
        <v>-3750</v>
      </c>
      <c r="AC29">
        <f t="shared" si="38"/>
        <v>7500.00000000001</v>
      </c>
      <c r="AD29">
        <f t="shared" si="38"/>
        <v>13125</v>
      </c>
      <c r="AF29">
        <f t="shared" ref="AF29:AI29" si="39">AA29-AA30</f>
        <v>2499.99999999999</v>
      </c>
      <c r="AG29">
        <f t="shared" si="39"/>
        <v>625.000000000005</v>
      </c>
      <c r="AH29">
        <f t="shared" si="39"/>
        <v>5624.99999999999</v>
      </c>
      <c r="AI29">
        <f t="shared" si="39"/>
        <v>624.999999999978</v>
      </c>
      <c r="AK29">
        <f t="shared" ref="AK29:AN29" si="40">AF29-AF30</f>
        <v>2499.99999999997</v>
      </c>
      <c r="AL29">
        <f t="shared" si="40"/>
        <v>2500.00000000002</v>
      </c>
      <c r="AM29">
        <f t="shared" si="40"/>
        <v>3749.99999999997</v>
      </c>
      <c r="AN29">
        <f t="shared" si="40"/>
        <v>-3125.00000000009</v>
      </c>
    </row>
    <row r="30" spans="1:40">
      <c r="A30">
        <v>3.03</v>
      </c>
      <c r="B30">
        <v>-1.33170731707317</v>
      </c>
      <c r="C30">
        <v>-2.95792682926829</v>
      </c>
      <c r="D30" s="28">
        <f t="shared" si="23"/>
        <v>0.2</v>
      </c>
      <c r="E30" s="1">
        <v>0.768604614840665</v>
      </c>
      <c r="F30" s="1">
        <f>F95-RStart30!$F$79</f>
        <v>-0.10322401726695</v>
      </c>
      <c r="G30" s="1">
        <f>G95-RStart30!$G$79</f>
        <v>9.94187500313329</v>
      </c>
      <c r="H30" s="1">
        <v>1.36849532468569</v>
      </c>
      <c r="I30" s="58">
        <f t="shared" si="14"/>
        <v>0.2</v>
      </c>
      <c r="J30" s="24">
        <f t="shared" si="15"/>
        <v>-565</v>
      </c>
      <c r="K30" s="24">
        <f t="shared" si="16"/>
        <v>165</v>
      </c>
      <c r="L30" s="24">
        <f t="shared" si="17"/>
        <v>-17129</v>
      </c>
      <c r="M30" s="25">
        <f t="shared" si="18"/>
        <v>-1030</v>
      </c>
      <c r="N30" s="59">
        <f t="shared" si="6"/>
        <v>0.2</v>
      </c>
      <c r="O30" s="60">
        <f t="shared" si="24"/>
        <v>-2475</v>
      </c>
      <c r="P30" s="60">
        <f t="shared" si="25"/>
        <v>2000</v>
      </c>
      <c r="Q30" s="1">
        <f t="shared" si="26"/>
        <v>-7750</v>
      </c>
      <c r="R30" s="60">
        <f t="shared" si="27"/>
        <v>-8000</v>
      </c>
      <c r="S30" s="1"/>
      <c r="T30" s="1">
        <f t="shared" si="19"/>
        <v>0.04</v>
      </c>
      <c r="U30" s="70"/>
      <c r="V30" s="1">
        <f t="shared" si="28"/>
        <v>-19375</v>
      </c>
      <c r="W30" s="1">
        <f t="shared" si="29"/>
        <v>18750</v>
      </c>
      <c r="X30" s="1">
        <f t="shared" si="30"/>
        <v>-64375</v>
      </c>
      <c r="Y30" s="1">
        <f t="shared" si="31"/>
        <v>-71250</v>
      </c>
      <c r="AA30">
        <f t="shared" ref="AA30:AD30" si="41">V30-V31</f>
        <v>-1249.99999999999</v>
      </c>
      <c r="AB30">
        <f t="shared" si="41"/>
        <v>-4375.00000000001</v>
      </c>
      <c r="AC30">
        <f t="shared" si="41"/>
        <v>1875.00000000002</v>
      </c>
      <c r="AD30">
        <f t="shared" si="41"/>
        <v>12500</v>
      </c>
      <c r="AF30">
        <f t="shared" ref="AF30:AI30" si="42">AA30-AA31</f>
        <v>1.81898940354586e-11</v>
      </c>
      <c r="AG30">
        <f t="shared" si="42"/>
        <v>-1875.00000000002</v>
      </c>
      <c r="AH30">
        <f t="shared" si="42"/>
        <v>1875.00000000002</v>
      </c>
      <c r="AI30">
        <f t="shared" si="42"/>
        <v>3750.00000000007</v>
      </c>
      <c r="AK30">
        <f t="shared" ref="AK30:AN30" si="43">AF30-AF31</f>
        <v>-3749.99999999989</v>
      </c>
      <c r="AL30">
        <f t="shared" si="43"/>
        <v>-1875.00000000013</v>
      </c>
      <c r="AM30">
        <f t="shared" si="43"/>
        <v>-3749.99999999975</v>
      </c>
      <c r="AN30">
        <f t="shared" si="43"/>
        <v>5000.00000000052</v>
      </c>
    </row>
    <row r="31" spans="1:40">
      <c r="A31">
        <v>3.045</v>
      </c>
      <c r="B31">
        <v>-1.34588414634146</v>
      </c>
      <c r="C31">
        <v>-2.96341463414634</v>
      </c>
      <c r="D31" s="28">
        <f t="shared" si="23"/>
        <v>0.24</v>
      </c>
      <c r="E31" s="1">
        <v>0.936900514624202</v>
      </c>
      <c r="F31" s="1">
        <f>F96-RStart30!$F$79</f>
        <v>-0.1750547348627</v>
      </c>
      <c r="G31" s="1">
        <f>G96-RStart30!$G$79</f>
        <v>10.1726647748878</v>
      </c>
      <c r="H31" s="1">
        <v>1.9271930781489</v>
      </c>
      <c r="I31" s="58">
        <f t="shared" si="14"/>
        <v>0.24</v>
      </c>
      <c r="J31" s="24">
        <f t="shared" si="15"/>
        <v>-693</v>
      </c>
      <c r="K31" s="24">
        <f t="shared" si="16"/>
        <v>282</v>
      </c>
      <c r="L31" s="24">
        <f t="shared" si="17"/>
        <v>-17545</v>
      </c>
      <c r="M31" s="25">
        <f t="shared" si="18"/>
        <v>-1484</v>
      </c>
      <c r="N31" s="59">
        <f t="shared" si="6"/>
        <v>0.24</v>
      </c>
      <c r="O31" s="60">
        <f t="shared" si="24"/>
        <v>-3200</v>
      </c>
      <c r="P31" s="60">
        <f t="shared" si="25"/>
        <v>2925</v>
      </c>
      <c r="Q31" s="1">
        <f t="shared" si="26"/>
        <v>-10400</v>
      </c>
      <c r="R31" s="60">
        <f t="shared" si="27"/>
        <v>-11350</v>
      </c>
      <c r="S31" s="1"/>
      <c r="T31" s="1">
        <f t="shared" si="19"/>
        <v>0.04</v>
      </c>
      <c r="U31" s="70"/>
      <c r="V31" s="1">
        <f t="shared" si="28"/>
        <v>-18125</v>
      </c>
      <c r="W31" s="1">
        <f t="shared" si="29"/>
        <v>23125</v>
      </c>
      <c r="X31" s="1">
        <f t="shared" si="30"/>
        <v>-66250</v>
      </c>
      <c r="Y31" s="1">
        <f t="shared" si="31"/>
        <v>-83750</v>
      </c>
      <c r="AA31">
        <f t="shared" ref="AA31:AD31" si="44">V31-V32</f>
        <v>-1250.00000000001</v>
      </c>
      <c r="AB31">
        <f t="shared" si="44"/>
        <v>-2499.99999999999</v>
      </c>
      <c r="AC31">
        <f t="shared" si="44"/>
        <v>0</v>
      </c>
      <c r="AD31">
        <f t="shared" si="44"/>
        <v>8749.99999999996</v>
      </c>
      <c r="AF31">
        <f t="shared" ref="AF31:AI31" si="45">AA31-AA32</f>
        <v>3749.99999999991</v>
      </c>
      <c r="AG31">
        <f t="shared" si="45"/>
        <v>1.12777343019843e-10</v>
      </c>
      <c r="AH31">
        <f t="shared" si="45"/>
        <v>5624.99999999977</v>
      </c>
      <c r="AI31">
        <f t="shared" si="45"/>
        <v>-1250.00000000045</v>
      </c>
      <c r="AK31">
        <f t="shared" ref="AK31:AN31" si="46">AF31-AF32</f>
        <v>4374.99999999979</v>
      </c>
      <c r="AL31">
        <f t="shared" si="46"/>
        <v>625.000000000306</v>
      </c>
      <c r="AM31">
        <f t="shared" si="46"/>
        <v>2499.99999999932</v>
      </c>
      <c r="AN31">
        <f t="shared" si="46"/>
        <v>-6250.00000000122</v>
      </c>
    </row>
    <row r="32" spans="1:40">
      <c r="A32">
        <v>3.06</v>
      </c>
      <c r="B32">
        <v>-1.35731707317073</v>
      </c>
      <c r="C32">
        <v>-2.96570121951219</v>
      </c>
      <c r="D32" s="28">
        <f t="shared" si="23"/>
        <v>0.28</v>
      </c>
      <c r="E32" s="1">
        <v>1.13635786568307</v>
      </c>
      <c r="F32" s="1">
        <f>F97-RStart30!$F$79</f>
        <v>-0.27233392418198</v>
      </c>
      <c r="G32" s="1">
        <f>G97-RStart30!$G$79</f>
        <v>10.4610331722899</v>
      </c>
      <c r="H32" s="1">
        <v>2.63659579379438</v>
      </c>
      <c r="I32" s="58">
        <f t="shared" si="14"/>
        <v>0.28</v>
      </c>
      <c r="J32" s="24">
        <f t="shared" si="15"/>
        <v>-848</v>
      </c>
      <c r="K32" s="24">
        <f t="shared" si="16"/>
        <v>440</v>
      </c>
      <c r="L32" s="24">
        <f t="shared" si="17"/>
        <v>-18067</v>
      </c>
      <c r="M32" s="25">
        <f t="shared" si="18"/>
        <v>-2086</v>
      </c>
      <c r="N32" s="59">
        <f t="shared" si="6"/>
        <v>0.28</v>
      </c>
      <c r="O32" s="60">
        <f t="shared" si="24"/>
        <v>-3875</v>
      </c>
      <c r="P32" s="60">
        <f t="shared" si="25"/>
        <v>3950</v>
      </c>
      <c r="Q32" s="1">
        <f t="shared" si="26"/>
        <v>-13050</v>
      </c>
      <c r="R32" s="60">
        <f t="shared" si="27"/>
        <v>-15050</v>
      </c>
      <c r="S32" s="1"/>
      <c r="T32" s="1">
        <f t="shared" si="19"/>
        <v>0.04</v>
      </c>
      <c r="U32" s="70"/>
      <c r="V32" s="1">
        <f t="shared" si="28"/>
        <v>-16875</v>
      </c>
      <c r="W32" s="1">
        <f t="shared" si="29"/>
        <v>25625</v>
      </c>
      <c r="X32" s="1">
        <f t="shared" si="30"/>
        <v>-66250</v>
      </c>
      <c r="Y32" s="1">
        <f t="shared" si="31"/>
        <v>-92500</v>
      </c>
      <c r="AA32">
        <f t="shared" ref="AA32:AD32" si="47">V32-V33</f>
        <v>-4999.99999999992</v>
      </c>
      <c r="AB32">
        <f t="shared" si="47"/>
        <v>-2500.0000000001</v>
      </c>
      <c r="AC32">
        <f t="shared" si="47"/>
        <v>-5624.99999999977</v>
      </c>
      <c r="AD32">
        <f t="shared" si="47"/>
        <v>10000.0000000004</v>
      </c>
      <c r="AF32">
        <f t="shared" ref="AF32:AI32" si="48">AA32-AA33</f>
        <v>-624.999999999877</v>
      </c>
      <c r="AG32">
        <f t="shared" si="48"/>
        <v>-625.000000000193</v>
      </c>
      <c r="AH32">
        <f t="shared" si="48"/>
        <v>3125.00000000045</v>
      </c>
      <c r="AI32">
        <f t="shared" si="48"/>
        <v>5000.00000000077</v>
      </c>
      <c r="AK32">
        <f t="shared" ref="AK32:AN32" si="49">AF32-AF33</f>
        <v>-2499.99999999986</v>
      </c>
      <c r="AL32">
        <f t="shared" si="49"/>
        <v>1249.99999999972</v>
      </c>
      <c r="AM32">
        <f t="shared" si="49"/>
        <v>1875.00000000076</v>
      </c>
      <c r="AN32">
        <f t="shared" si="49"/>
        <v>4375.00000000122</v>
      </c>
    </row>
    <row r="33" spans="1:40">
      <c r="A33">
        <v>3.075</v>
      </c>
      <c r="B33">
        <v>-1.36280487804878</v>
      </c>
      <c r="C33">
        <v>-2.96432926829268</v>
      </c>
      <c r="D33" s="28">
        <f t="shared" si="23"/>
        <v>0.32</v>
      </c>
      <c r="E33" s="1">
        <v>1.35795308174062</v>
      </c>
      <c r="F33" s="1">
        <f>F98-RStart30!$F$79</f>
        <v>-0.39751973999453</v>
      </c>
      <c r="G33" s="1">
        <f>G98-RStart30!$G$79</f>
        <v>10.8021654740764</v>
      </c>
      <c r="H33" s="1">
        <v>3.49129161770655</v>
      </c>
      <c r="I33" s="58">
        <f t="shared" si="14"/>
        <v>0.32</v>
      </c>
      <c r="J33" s="24">
        <f t="shared" si="15"/>
        <v>-1022</v>
      </c>
      <c r="K33" s="24">
        <f t="shared" si="16"/>
        <v>643</v>
      </c>
      <c r="L33" s="24">
        <f t="shared" si="17"/>
        <v>-18686</v>
      </c>
      <c r="M33" s="25">
        <f t="shared" si="18"/>
        <v>-2852</v>
      </c>
      <c r="N33" s="59">
        <f t="shared" si="6"/>
        <v>0.32</v>
      </c>
      <c r="O33" s="60">
        <f t="shared" si="24"/>
        <v>-4350</v>
      </c>
      <c r="P33" s="60">
        <f t="shared" si="25"/>
        <v>5075</v>
      </c>
      <c r="Q33" s="1">
        <f t="shared" si="26"/>
        <v>-15475</v>
      </c>
      <c r="R33" s="60">
        <f t="shared" si="27"/>
        <v>-19150</v>
      </c>
      <c r="S33" s="1"/>
      <c r="T33" s="1">
        <f t="shared" si="19"/>
        <v>0.04</v>
      </c>
      <c r="U33" s="70"/>
      <c r="V33" s="1">
        <f t="shared" si="28"/>
        <v>-11875.0000000001</v>
      </c>
      <c r="W33" s="1">
        <f t="shared" si="29"/>
        <v>28125.0000000001</v>
      </c>
      <c r="X33" s="1">
        <f t="shared" si="30"/>
        <v>-60625.0000000002</v>
      </c>
      <c r="Y33" s="1">
        <f t="shared" si="31"/>
        <v>-102500</v>
      </c>
      <c r="AA33">
        <f t="shared" ref="AA33:AD33" si="50">V33-V34</f>
        <v>-4375.00000000004</v>
      </c>
      <c r="AB33">
        <f t="shared" si="50"/>
        <v>-1874.99999999991</v>
      </c>
      <c r="AC33">
        <f t="shared" si="50"/>
        <v>-8750.00000000023</v>
      </c>
      <c r="AD33">
        <f t="shared" si="50"/>
        <v>4999.99999999964</v>
      </c>
      <c r="AF33">
        <f t="shared" ref="AF33:AI33" si="51">AA33-AA34</f>
        <v>1874.99999999998</v>
      </c>
      <c r="AG33">
        <f t="shared" si="51"/>
        <v>-1874.99999999991</v>
      </c>
      <c r="AH33">
        <f t="shared" si="51"/>
        <v>1249.99999999969</v>
      </c>
      <c r="AI33">
        <f t="shared" si="51"/>
        <v>624.999999999549</v>
      </c>
      <c r="AK33">
        <f t="shared" ref="AK33:AN33" si="52">AF33-AF34</f>
        <v>1249.99999999998</v>
      </c>
      <c r="AL33">
        <f t="shared" si="52"/>
        <v>-3124.99999999989</v>
      </c>
      <c r="AM33">
        <f t="shared" si="52"/>
        <v>-2500.00000000049</v>
      </c>
      <c r="AN33">
        <f t="shared" si="52"/>
        <v>-7500.00000000063</v>
      </c>
    </row>
    <row r="34" spans="1:40">
      <c r="A34">
        <v>3.09</v>
      </c>
      <c r="B34">
        <v>-1.35137195121951</v>
      </c>
      <c r="C34">
        <v>-2.96021341463415</v>
      </c>
      <c r="D34" s="28">
        <f t="shared" si="23"/>
        <v>0.36</v>
      </c>
      <c r="E34" s="1">
        <v>1.59049691581382</v>
      </c>
      <c r="F34" s="1">
        <f>F99-RStart30!$F$79</f>
        <v>-0.55238258047143</v>
      </c>
      <c r="G34" s="1">
        <f>G99-RStart30!$G$79</f>
        <v>11.188437121139</v>
      </c>
      <c r="H34" s="1">
        <v>4.4795995471475</v>
      </c>
      <c r="I34" s="58">
        <f t="shared" si="14"/>
        <v>0.36</v>
      </c>
      <c r="J34" s="24">
        <f t="shared" si="15"/>
        <v>-1208</v>
      </c>
      <c r="K34" s="24">
        <f t="shared" si="16"/>
        <v>894</v>
      </c>
      <c r="L34" s="24">
        <f t="shared" si="17"/>
        <v>-19388</v>
      </c>
      <c r="M34" s="25">
        <f t="shared" si="18"/>
        <v>-3790</v>
      </c>
      <c r="N34" s="59">
        <f t="shared" si="6"/>
        <v>0.36</v>
      </c>
      <c r="O34" s="60">
        <f t="shared" si="24"/>
        <v>-4650</v>
      </c>
      <c r="P34" s="60">
        <f t="shared" si="25"/>
        <v>6275</v>
      </c>
      <c r="Q34" s="1">
        <f t="shared" si="26"/>
        <v>-17550</v>
      </c>
      <c r="R34" s="60">
        <f t="shared" si="27"/>
        <v>-23450</v>
      </c>
      <c r="S34" s="1"/>
      <c r="T34" s="1">
        <f t="shared" si="19"/>
        <v>0.04</v>
      </c>
      <c r="U34" s="70"/>
      <c r="V34" s="1">
        <f t="shared" si="28"/>
        <v>-7500.00000000002</v>
      </c>
      <c r="W34" s="1">
        <f t="shared" si="29"/>
        <v>30000</v>
      </c>
      <c r="X34" s="1">
        <f t="shared" si="30"/>
        <v>-51875</v>
      </c>
      <c r="Y34" s="1">
        <f t="shared" si="31"/>
        <v>-107500</v>
      </c>
      <c r="AA34">
        <f t="shared" ref="AA34:AD34" si="53">V34-V35</f>
        <v>-6250.00000000002</v>
      </c>
      <c r="AB34">
        <f t="shared" si="53"/>
        <v>0</v>
      </c>
      <c r="AC34">
        <f t="shared" si="53"/>
        <v>-9999.99999999991</v>
      </c>
      <c r="AD34">
        <f t="shared" si="53"/>
        <v>4375.00000000009</v>
      </c>
      <c r="AF34">
        <f t="shared" ref="AF34:AI34" si="54">AA34-AA35</f>
        <v>625</v>
      </c>
      <c r="AG34">
        <f t="shared" si="54"/>
        <v>1249.99999999998</v>
      </c>
      <c r="AH34">
        <f t="shared" si="54"/>
        <v>3750.00000000017</v>
      </c>
      <c r="AI34">
        <f t="shared" si="54"/>
        <v>8125.00000000017</v>
      </c>
      <c r="AK34">
        <f t="shared" ref="AK34:AN34" si="55">AF34-AF35</f>
        <v>-624.999999999955</v>
      </c>
      <c r="AL34">
        <f t="shared" si="55"/>
        <v>4374.99999999991</v>
      </c>
      <c r="AM34">
        <f t="shared" si="55"/>
        <v>2500.00000000026</v>
      </c>
      <c r="AN34">
        <f t="shared" si="55"/>
        <v>5625.00000000026</v>
      </c>
    </row>
    <row r="35" spans="1:40">
      <c r="A35">
        <v>3.105</v>
      </c>
      <c r="B35">
        <v>-1.32484756097561</v>
      </c>
      <c r="C35">
        <v>-2.95609756097561</v>
      </c>
      <c r="D35" s="28">
        <f t="shared" si="23"/>
        <v>0.4</v>
      </c>
      <c r="E35" s="1">
        <v>1.82135634711537</v>
      </c>
      <c r="F35" s="1">
        <f>F100-RStart30!$F$79</f>
        <v>-0.73793857231443</v>
      </c>
      <c r="G35" s="1">
        <f>G100-RStart30!$G$79</f>
        <v>11.6099134671093</v>
      </c>
      <c r="H35" s="1">
        <v>5.58450861352487</v>
      </c>
      <c r="I35" s="58">
        <f t="shared" si="14"/>
        <v>0.4</v>
      </c>
      <c r="J35" s="24">
        <f t="shared" si="15"/>
        <v>-1396</v>
      </c>
      <c r="K35" s="24">
        <f t="shared" si="16"/>
        <v>1193</v>
      </c>
      <c r="L35" s="24">
        <f t="shared" si="17"/>
        <v>-20157</v>
      </c>
      <c r="M35" s="25">
        <f t="shared" si="18"/>
        <v>-4907</v>
      </c>
      <c r="N35" s="59">
        <f t="shared" si="6"/>
        <v>0.4</v>
      </c>
      <c r="O35" s="60">
        <f t="shared" si="24"/>
        <v>-4700</v>
      </c>
      <c r="P35" s="60">
        <f t="shared" si="25"/>
        <v>7475</v>
      </c>
      <c r="Q35" s="1">
        <f t="shared" si="26"/>
        <v>-19225</v>
      </c>
      <c r="R35" s="60">
        <f t="shared" si="27"/>
        <v>-27925</v>
      </c>
      <c r="S35" s="1"/>
      <c r="T35" s="1">
        <f t="shared" si="19"/>
        <v>0.04</v>
      </c>
      <c r="U35" s="70"/>
      <c r="V35" s="1">
        <f t="shared" si="28"/>
        <v>-1250</v>
      </c>
      <c r="W35" s="1">
        <f t="shared" si="29"/>
        <v>30000</v>
      </c>
      <c r="X35" s="1">
        <f t="shared" si="30"/>
        <v>-41875.0000000001</v>
      </c>
      <c r="Y35" s="1">
        <f t="shared" si="31"/>
        <v>-111875</v>
      </c>
      <c r="AA35">
        <f t="shared" ref="AA35:AD35" si="56">V35-V36</f>
        <v>-6875.00000000002</v>
      </c>
      <c r="AB35">
        <f t="shared" si="56"/>
        <v>-1249.99999999998</v>
      </c>
      <c r="AC35">
        <f t="shared" si="56"/>
        <v>-13750.0000000001</v>
      </c>
      <c r="AD35">
        <f t="shared" si="56"/>
        <v>-3750.00000000009</v>
      </c>
      <c r="AF35">
        <f t="shared" ref="AF35:AI35" si="57">AA35-AA36</f>
        <v>1249.99999999995</v>
      </c>
      <c r="AG35">
        <f t="shared" si="57"/>
        <v>-3124.99999999993</v>
      </c>
      <c r="AH35">
        <f t="shared" si="57"/>
        <v>1249.99999999991</v>
      </c>
      <c r="AI35">
        <f t="shared" si="57"/>
        <v>2499.99999999991</v>
      </c>
      <c r="AK35">
        <f t="shared" ref="AK35:AN35" si="58">AF35-AF36</f>
        <v>3124.99999999992</v>
      </c>
      <c r="AL35">
        <f t="shared" si="58"/>
        <v>-3124.99999999985</v>
      </c>
      <c r="AM35">
        <f t="shared" si="58"/>
        <v>624.999999999913</v>
      </c>
      <c r="AN35">
        <f t="shared" si="58"/>
        <v>-5624.99999999991</v>
      </c>
    </row>
    <row r="36" spans="1:40">
      <c r="A36">
        <v>3.12</v>
      </c>
      <c r="B36">
        <v>-1.29192073170732</v>
      </c>
      <c r="C36">
        <v>-2.95060975609756</v>
      </c>
      <c r="D36" s="28">
        <f t="shared" si="23"/>
        <v>0.44</v>
      </c>
      <c r="E36" s="1">
        <v>2.03717646795584</v>
      </c>
      <c r="F36" s="1">
        <f>F101-RStart30!$F$79</f>
        <v>-0.954383055885279</v>
      </c>
      <c r="G36" s="1">
        <f>G101-RStart30!$G$79</f>
        <v>12.0548495289445</v>
      </c>
      <c r="H36" s="1">
        <v>6.78461706535988</v>
      </c>
      <c r="I36" s="58">
        <f t="shared" si="14"/>
        <v>0.44</v>
      </c>
      <c r="J36" s="24">
        <f t="shared" si="15"/>
        <v>-1575</v>
      </c>
      <c r="K36" s="24">
        <f t="shared" si="16"/>
        <v>1542</v>
      </c>
      <c r="L36" s="24">
        <f t="shared" si="17"/>
        <v>-20971</v>
      </c>
      <c r="M36" s="25">
        <f t="shared" si="18"/>
        <v>-6197</v>
      </c>
      <c r="N36" s="59">
        <f t="shared" si="6"/>
        <v>0.44</v>
      </c>
      <c r="O36" s="60">
        <f t="shared" si="24"/>
        <v>-4475</v>
      </c>
      <c r="P36" s="60">
        <f t="shared" si="25"/>
        <v>8725</v>
      </c>
      <c r="Q36" s="1">
        <f t="shared" si="26"/>
        <v>-20350</v>
      </c>
      <c r="R36" s="60">
        <f t="shared" si="27"/>
        <v>-32250</v>
      </c>
      <c r="S36" s="1"/>
      <c r="T36" s="1">
        <f t="shared" si="19"/>
        <v>0.04</v>
      </c>
      <c r="U36" s="70"/>
      <c r="V36" s="1">
        <f t="shared" si="28"/>
        <v>5625.00000000002</v>
      </c>
      <c r="W36" s="1">
        <f t="shared" si="29"/>
        <v>31250</v>
      </c>
      <c r="X36" s="1">
        <f t="shared" si="30"/>
        <v>-28125</v>
      </c>
      <c r="Y36" s="1">
        <f t="shared" si="31"/>
        <v>-108125</v>
      </c>
      <c r="AA36">
        <f t="shared" ref="AA36:AD36" si="59">V36-V37</f>
        <v>-8124.99999999998</v>
      </c>
      <c r="AB36">
        <f t="shared" si="59"/>
        <v>1874.99999999996</v>
      </c>
      <c r="AC36">
        <f t="shared" si="59"/>
        <v>-15000</v>
      </c>
      <c r="AD36">
        <f t="shared" si="59"/>
        <v>-6250</v>
      </c>
      <c r="AF36">
        <f t="shared" ref="AF36:AI36" si="60">AA36-AA37</f>
        <v>-1874.99999999997</v>
      </c>
      <c r="AG36">
        <f t="shared" si="60"/>
        <v>-8.73114913702011e-11</v>
      </c>
      <c r="AH36">
        <f t="shared" si="60"/>
        <v>625</v>
      </c>
      <c r="AI36">
        <f t="shared" si="60"/>
        <v>8124.99999999983</v>
      </c>
      <c r="AK36">
        <f t="shared" ref="AK36:AN36" si="61">AF36-AF37</f>
        <v>-3125.00000000002</v>
      </c>
      <c r="AL36">
        <f t="shared" si="61"/>
        <v>1250.00000000028</v>
      </c>
      <c r="AM36">
        <f t="shared" si="61"/>
        <v>624.999999999272</v>
      </c>
      <c r="AN36">
        <f t="shared" si="61"/>
        <v>3124.99999999802</v>
      </c>
    </row>
    <row r="37" spans="1:40">
      <c r="A37">
        <v>3.135</v>
      </c>
      <c r="B37">
        <v>-1.25807926829268</v>
      </c>
      <c r="C37">
        <v>-2.94192073170732</v>
      </c>
      <c r="D37" s="28">
        <f t="shared" si="23"/>
        <v>0.48</v>
      </c>
      <c r="E37" s="1">
        <v>2.22460237064579</v>
      </c>
      <c r="F37" s="1">
        <f>F102-RStart30!$F$79</f>
        <v>-1.20102407033502</v>
      </c>
      <c r="G37" s="1">
        <f>G102-RStart30!$G$79</f>
        <v>12.5101897375137</v>
      </c>
      <c r="H37" s="1">
        <v>8.05507155125521</v>
      </c>
      <c r="I37" s="58">
        <f t="shared" si="14"/>
        <v>0.48</v>
      </c>
      <c r="J37" s="24">
        <f t="shared" si="15"/>
        <v>-1732</v>
      </c>
      <c r="K37" s="24">
        <f t="shared" si="16"/>
        <v>1938</v>
      </c>
      <c r="L37" s="24">
        <f t="shared" si="17"/>
        <v>-21806</v>
      </c>
      <c r="M37" s="25">
        <f t="shared" si="18"/>
        <v>-7650</v>
      </c>
      <c r="N37" s="59">
        <f t="shared" si="6"/>
        <v>0.48</v>
      </c>
      <c r="O37" s="60">
        <f t="shared" si="24"/>
        <v>-3925</v>
      </c>
      <c r="P37" s="60">
        <f t="shared" si="25"/>
        <v>9900.00000000001</v>
      </c>
      <c r="Q37" s="1">
        <f t="shared" si="26"/>
        <v>-20875</v>
      </c>
      <c r="R37" s="60">
        <f t="shared" si="27"/>
        <v>-36325</v>
      </c>
      <c r="S37" s="1"/>
      <c r="T37" s="1">
        <f t="shared" si="19"/>
        <v>0.04</v>
      </c>
      <c r="U37" s="70"/>
      <c r="V37" s="1">
        <f t="shared" si="28"/>
        <v>13750</v>
      </c>
      <c r="W37" s="1">
        <f t="shared" si="29"/>
        <v>29375</v>
      </c>
      <c r="X37" s="1">
        <f t="shared" si="30"/>
        <v>-13125</v>
      </c>
      <c r="Y37" s="1">
        <f t="shared" si="31"/>
        <v>-101875</v>
      </c>
      <c r="AA37">
        <f t="shared" ref="AA37:AD37" si="62">V37-V38</f>
        <v>-6250.00000000001</v>
      </c>
      <c r="AB37">
        <f t="shared" si="62"/>
        <v>1875.00000000004</v>
      </c>
      <c r="AC37">
        <f t="shared" si="62"/>
        <v>-15625</v>
      </c>
      <c r="AD37">
        <f t="shared" si="62"/>
        <v>-14374.9999999998</v>
      </c>
      <c r="AF37">
        <f t="shared" ref="AF37:AI37" si="63">AA37-AA38</f>
        <v>1250.00000000006</v>
      </c>
      <c r="AG37">
        <f t="shared" si="63"/>
        <v>-1250.00000000037</v>
      </c>
      <c r="AH37">
        <f t="shared" si="63"/>
        <v>7.27595761418343e-10</v>
      </c>
      <c r="AI37">
        <f t="shared" si="63"/>
        <v>5000.0000000018</v>
      </c>
      <c r="AK37">
        <f t="shared" ref="AK37:AN37" si="64">AF37-AF38</f>
        <v>3125.00000000024</v>
      </c>
      <c r="AL37">
        <f t="shared" si="64"/>
        <v>-1250.00000000119</v>
      </c>
      <c r="AM37">
        <f t="shared" si="64"/>
        <v>-2499.99999999782</v>
      </c>
      <c r="AN37">
        <f t="shared" si="64"/>
        <v>-624.999999995111</v>
      </c>
    </row>
    <row r="38" spans="1:40">
      <c r="A38">
        <v>3.15</v>
      </c>
      <c r="B38">
        <v>-1.22378048780488</v>
      </c>
      <c r="C38">
        <v>-2.93231707317073</v>
      </c>
      <c r="D38" s="28">
        <f t="shared" si="23"/>
        <v>0.52</v>
      </c>
      <c r="E38" s="1">
        <v>2.37100103439794</v>
      </c>
      <c r="F38" s="1">
        <f>F103-RStart30!$F$79</f>
        <v>-1.47621583873335</v>
      </c>
      <c r="G38" s="1">
        <f>G103-RStart30!$G$79</f>
        <v>12.9620676881829</v>
      </c>
      <c r="H38" s="1">
        <v>9.36850630286303</v>
      </c>
      <c r="I38" s="58">
        <f t="shared" si="14"/>
        <v>0.52</v>
      </c>
      <c r="J38" s="24">
        <f t="shared" si="15"/>
        <v>-1857</v>
      </c>
      <c r="K38" s="24">
        <f t="shared" si="16"/>
        <v>2378</v>
      </c>
      <c r="L38" s="24">
        <f t="shared" si="17"/>
        <v>-22637</v>
      </c>
      <c r="M38" s="25">
        <f t="shared" si="18"/>
        <v>-9243</v>
      </c>
      <c r="N38" s="59">
        <f t="shared" si="6"/>
        <v>0.52</v>
      </c>
      <c r="O38" s="60">
        <f t="shared" si="24"/>
        <v>-3125</v>
      </c>
      <c r="P38" s="60">
        <f t="shared" si="25"/>
        <v>11000</v>
      </c>
      <c r="Q38" s="1">
        <f t="shared" si="26"/>
        <v>-20775</v>
      </c>
      <c r="R38" s="60">
        <f t="shared" si="27"/>
        <v>-39825</v>
      </c>
      <c r="S38" s="1"/>
      <c r="T38" s="1">
        <f t="shared" si="19"/>
        <v>0.04</v>
      </c>
      <c r="U38" s="70"/>
      <c r="V38" s="1">
        <f t="shared" si="28"/>
        <v>20000</v>
      </c>
      <c r="W38" s="1">
        <f t="shared" si="29"/>
        <v>27500</v>
      </c>
      <c r="X38" s="1">
        <f t="shared" si="30"/>
        <v>2500</v>
      </c>
      <c r="Y38" s="1">
        <f t="shared" si="31"/>
        <v>-87500.0000000002</v>
      </c>
      <c r="AA38">
        <f t="shared" ref="AA38:AD38" si="65">V38-V39</f>
        <v>-7500.00000000007</v>
      </c>
      <c r="AB38">
        <f t="shared" si="65"/>
        <v>3125.00000000041</v>
      </c>
      <c r="AC38">
        <f t="shared" si="65"/>
        <v>-15625.0000000007</v>
      </c>
      <c r="AD38">
        <f t="shared" si="65"/>
        <v>-19375.0000000016</v>
      </c>
      <c r="AF38">
        <f t="shared" ref="AF38:AI38" si="66">AA38-AA39</f>
        <v>-1875.00000000019</v>
      </c>
      <c r="AG38">
        <f t="shared" si="66"/>
        <v>8.22183210402727e-10</v>
      </c>
      <c r="AH38">
        <f t="shared" si="66"/>
        <v>2499.99999999854</v>
      </c>
      <c r="AI38">
        <f t="shared" si="66"/>
        <v>5624.99999999691</v>
      </c>
      <c r="AK38">
        <f t="shared" ref="AK38:AN38" si="67">AF38-AF39</f>
        <v>624.999999999698</v>
      </c>
      <c r="AL38">
        <f t="shared" si="67"/>
        <v>3125.00000000128</v>
      </c>
      <c r="AM38">
        <f t="shared" si="67"/>
        <v>6874.99999999791</v>
      </c>
      <c r="AN38">
        <f t="shared" si="67"/>
        <v>-4.54019755125046e-9</v>
      </c>
    </row>
    <row r="39" spans="1:40">
      <c r="A39">
        <v>3.165</v>
      </c>
      <c r="B39">
        <v>-1.16981707317073</v>
      </c>
      <c r="C39">
        <v>-2.92865853658537</v>
      </c>
      <c r="D39" s="28">
        <f t="shared" si="23"/>
        <v>0.56</v>
      </c>
      <c r="E39" s="1">
        <v>2.46518321222924</v>
      </c>
      <c r="F39" s="1">
        <f>F104-RStart30!$F$79</f>
        <v>-1.77729225319791</v>
      </c>
      <c r="G39" s="1">
        <f>G104-RStart30!$G$79</f>
        <v>13.3963058914012</v>
      </c>
      <c r="H39" s="1">
        <v>10.6959823178529</v>
      </c>
      <c r="I39" s="58">
        <f t="shared" si="14"/>
        <v>0.56</v>
      </c>
      <c r="J39" s="24">
        <f t="shared" si="15"/>
        <v>-1938</v>
      </c>
      <c r="K39" s="24">
        <f t="shared" si="16"/>
        <v>2857</v>
      </c>
      <c r="L39" s="24">
        <f t="shared" si="17"/>
        <v>-23439</v>
      </c>
      <c r="M39" s="25">
        <f t="shared" si="18"/>
        <v>-10945</v>
      </c>
      <c r="N39" s="59">
        <f t="shared" si="6"/>
        <v>0.56</v>
      </c>
      <c r="O39" s="60">
        <f t="shared" si="24"/>
        <v>-2025</v>
      </c>
      <c r="P39" s="60">
        <f t="shared" si="25"/>
        <v>11975</v>
      </c>
      <c r="Q39" s="1">
        <f t="shared" si="26"/>
        <v>-20050</v>
      </c>
      <c r="R39" s="60">
        <f t="shared" si="27"/>
        <v>-42550</v>
      </c>
      <c r="S39" s="1"/>
      <c r="T39" s="1">
        <f t="shared" si="19"/>
        <v>0.04</v>
      </c>
      <c r="U39" s="70"/>
      <c r="V39" s="1">
        <f t="shared" si="28"/>
        <v>27500.0000000001</v>
      </c>
      <c r="W39" s="1">
        <f t="shared" si="29"/>
        <v>24374.9999999996</v>
      </c>
      <c r="X39" s="1">
        <f t="shared" si="30"/>
        <v>18125.0000000007</v>
      </c>
      <c r="Y39" s="1">
        <f t="shared" si="31"/>
        <v>-68124.9999999985</v>
      </c>
      <c r="AA39">
        <f t="shared" ref="AA39:AD39" si="68">V39-V40</f>
        <v>-5624.99999999988</v>
      </c>
      <c r="AB39">
        <f t="shared" si="68"/>
        <v>3124.99999999959</v>
      </c>
      <c r="AC39">
        <f t="shared" si="68"/>
        <v>-18124.9999999993</v>
      </c>
      <c r="AD39">
        <f t="shared" si="68"/>
        <v>-24999.9999999985</v>
      </c>
      <c r="AF39">
        <f t="shared" ref="AF39:AI39" si="69">AA39-AA40</f>
        <v>-2499.99999999988</v>
      </c>
      <c r="AG39">
        <f t="shared" si="69"/>
        <v>-3125.00000000046</v>
      </c>
      <c r="AH39">
        <f t="shared" si="69"/>
        <v>-4374.99999999937</v>
      </c>
      <c r="AI39">
        <f t="shared" si="69"/>
        <v>5625.00000000146</v>
      </c>
      <c r="AK39">
        <f t="shared" ref="AK39:AN39" si="70">AF39-AF40</f>
        <v>1.09139364212751e-10</v>
      </c>
      <c r="AL39">
        <f t="shared" si="70"/>
        <v>-3750.00000000055</v>
      </c>
      <c r="AM39">
        <f t="shared" si="70"/>
        <v>-6874.99999999951</v>
      </c>
      <c r="AN39">
        <f t="shared" si="70"/>
        <v>3125.00000000146</v>
      </c>
    </row>
    <row r="40" spans="1:40">
      <c r="A40">
        <v>3.18</v>
      </c>
      <c r="B40">
        <v>-1.10487804878049</v>
      </c>
      <c r="C40">
        <v>-2.93094512195122</v>
      </c>
      <c r="D40" s="28">
        <f t="shared" si="23"/>
        <v>0.6</v>
      </c>
      <c r="E40" s="1">
        <v>2.49812531786305</v>
      </c>
      <c r="F40" s="1">
        <f>F105-RStart30!$F$79</f>
        <v>-2.10050036002361</v>
      </c>
      <c r="G40" s="1">
        <f>G105-RStart30!$G$79</f>
        <v>13.798915523286</v>
      </c>
      <c r="H40" s="1">
        <v>12.0079265428798</v>
      </c>
      <c r="I40" s="58">
        <f t="shared" si="14"/>
        <v>0.6</v>
      </c>
      <c r="J40" s="24">
        <f t="shared" si="15"/>
        <v>-1966</v>
      </c>
      <c r="K40" s="24">
        <f t="shared" si="16"/>
        <v>3370</v>
      </c>
      <c r="L40" s="24">
        <f t="shared" si="17"/>
        <v>-24183</v>
      </c>
      <c r="M40" s="25">
        <f t="shared" si="18"/>
        <v>-12716</v>
      </c>
      <c r="N40" s="59">
        <f t="shared" si="6"/>
        <v>0.6</v>
      </c>
      <c r="O40" s="60">
        <f t="shared" si="24"/>
        <v>-699.999999999999</v>
      </c>
      <c r="P40" s="60">
        <f t="shared" si="25"/>
        <v>12825</v>
      </c>
      <c r="Q40" s="1">
        <f t="shared" si="26"/>
        <v>-18600</v>
      </c>
      <c r="R40" s="60">
        <f t="shared" si="27"/>
        <v>-44275</v>
      </c>
      <c r="S40" s="1"/>
      <c r="T40" s="1">
        <f t="shared" si="19"/>
        <v>0.04</v>
      </c>
      <c r="U40" s="70"/>
      <c r="V40" s="1">
        <f t="shared" si="28"/>
        <v>33125</v>
      </c>
      <c r="W40" s="1">
        <f t="shared" si="29"/>
        <v>21250</v>
      </c>
      <c r="X40" s="1">
        <f t="shared" si="30"/>
        <v>36250</v>
      </c>
      <c r="Y40" s="1">
        <f t="shared" si="31"/>
        <v>-43125</v>
      </c>
      <c r="AA40">
        <f t="shared" ref="AA40:AD40" si="71">V40-V41</f>
        <v>-3125</v>
      </c>
      <c r="AB40">
        <f t="shared" si="71"/>
        <v>6250.00000000005</v>
      </c>
      <c r="AC40">
        <f t="shared" si="71"/>
        <v>-13749.9999999999</v>
      </c>
      <c r="AD40">
        <f t="shared" si="71"/>
        <v>-30625</v>
      </c>
      <c r="AF40">
        <f t="shared" ref="AF40:AI40" si="72">AA40-AA41</f>
        <v>-2499.99999999999</v>
      </c>
      <c r="AG40">
        <f t="shared" si="72"/>
        <v>625.000000000091</v>
      </c>
      <c r="AH40">
        <f t="shared" si="72"/>
        <v>2500.00000000015</v>
      </c>
      <c r="AI40">
        <f t="shared" si="72"/>
        <v>2500</v>
      </c>
      <c r="AK40">
        <f t="shared" ref="AK40:AN40" si="73">AF40-AF41</f>
        <v>-624.999999999978</v>
      </c>
      <c r="AL40">
        <f t="shared" si="73"/>
        <v>2500.00000000014</v>
      </c>
      <c r="AM40">
        <f t="shared" si="73"/>
        <v>7500.00000000024</v>
      </c>
      <c r="AN40">
        <f t="shared" si="73"/>
        <v>2500</v>
      </c>
    </row>
    <row r="41" spans="1:40">
      <c r="A41">
        <v>3.195</v>
      </c>
      <c r="B41">
        <v>-1.02576219512195</v>
      </c>
      <c r="C41">
        <v>-2.94146341463415</v>
      </c>
      <c r="D41" s="28">
        <f t="shared" si="23"/>
        <v>0.64</v>
      </c>
      <c r="E41" s="1">
        <v>2.46369131263127</v>
      </c>
      <c r="F41" s="1">
        <f>F106-RStart30!$F$79</f>
        <v>-2.44093384481198</v>
      </c>
      <c r="G41" s="1">
        <f>G106-RStart30!$G$79</f>
        <v>14.1565961762089</v>
      </c>
      <c r="H41" s="1">
        <v>13.2750710565521</v>
      </c>
      <c r="I41" s="58">
        <f t="shared" si="14"/>
        <v>0.64</v>
      </c>
      <c r="J41" s="24">
        <f t="shared" si="15"/>
        <v>-1936</v>
      </c>
      <c r="K41" s="24">
        <f t="shared" si="16"/>
        <v>3907</v>
      </c>
      <c r="L41" s="24">
        <f t="shared" si="17"/>
        <v>-24847</v>
      </c>
      <c r="M41" s="25">
        <f t="shared" si="18"/>
        <v>-14507</v>
      </c>
      <c r="N41" s="59">
        <f t="shared" si="6"/>
        <v>0.64</v>
      </c>
      <c r="O41" s="60">
        <f t="shared" si="24"/>
        <v>749.999999999999</v>
      </c>
      <c r="P41" s="60">
        <f t="shared" si="25"/>
        <v>13425</v>
      </c>
      <c r="Q41" s="1">
        <f t="shared" si="26"/>
        <v>-16600</v>
      </c>
      <c r="R41" s="60">
        <f t="shared" si="27"/>
        <v>-44775</v>
      </c>
      <c r="S41" s="1"/>
      <c r="T41" s="1">
        <f t="shared" si="19"/>
        <v>0.04</v>
      </c>
      <c r="U41" s="70"/>
      <c r="V41" s="1">
        <f t="shared" si="28"/>
        <v>36250</v>
      </c>
      <c r="W41" s="1">
        <f t="shared" si="29"/>
        <v>15000</v>
      </c>
      <c r="X41" s="1">
        <f t="shared" si="30"/>
        <v>49999.9999999999</v>
      </c>
      <c r="Y41" s="1">
        <f t="shared" si="31"/>
        <v>-12500</v>
      </c>
      <c r="AA41">
        <f t="shared" ref="AA41:AD41" si="74">V41-V42</f>
        <v>-625.000000000007</v>
      </c>
      <c r="AB41">
        <f t="shared" si="74"/>
        <v>5624.99999999995</v>
      </c>
      <c r="AC41">
        <f t="shared" si="74"/>
        <v>-16250.0000000001</v>
      </c>
      <c r="AD41">
        <f t="shared" si="74"/>
        <v>-33125</v>
      </c>
      <c r="AF41">
        <f t="shared" ref="AF41:AI41" si="75">AA41-AA42</f>
        <v>-1875.00000000001</v>
      </c>
      <c r="AG41">
        <f t="shared" si="75"/>
        <v>-1875.00000000005</v>
      </c>
      <c r="AH41">
        <f t="shared" si="75"/>
        <v>-5000.00000000009</v>
      </c>
      <c r="AI41">
        <f t="shared" si="75"/>
        <v>0</v>
      </c>
      <c r="AK41">
        <f t="shared" ref="AK41:AN41" si="76">AF41-AF42</f>
        <v>1249.99999999998</v>
      </c>
      <c r="AL41">
        <f t="shared" si="76"/>
        <v>-4.54747350886464e-11</v>
      </c>
      <c r="AM41">
        <f t="shared" si="76"/>
        <v>-4375.00000000015</v>
      </c>
      <c r="AN41">
        <f t="shared" si="76"/>
        <v>0</v>
      </c>
    </row>
    <row r="42" spans="1:40">
      <c r="A42">
        <v>3.21</v>
      </c>
      <c r="B42">
        <v>-0.92469512195122</v>
      </c>
      <c r="C42">
        <v>-2.96524390243902</v>
      </c>
      <c r="D42" s="28">
        <f t="shared" si="23"/>
        <v>0.68</v>
      </c>
      <c r="E42" s="1">
        <v>2.35935459237642</v>
      </c>
      <c r="F42" s="1">
        <f>F107-RStart30!$F$79</f>
        <v>-2.79246651760045</v>
      </c>
      <c r="G42" s="1">
        <f>G107-RStart30!$G$79</f>
        <v>14.4572356093817</v>
      </c>
      <c r="H42" s="1">
        <v>14.4693922523992</v>
      </c>
      <c r="I42" s="58">
        <f t="shared" si="14"/>
        <v>0.68</v>
      </c>
      <c r="J42" s="24">
        <f t="shared" si="15"/>
        <v>-1847</v>
      </c>
      <c r="K42" s="24">
        <f t="shared" si="16"/>
        <v>4459</v>
      </c>
      <c r="L42" s="24">
        <f t="shared" si="17"/>
        <v>-25405</v>
      </c>
      <c r="M42" s="25">
        <f t="shared" si="18"/>
        <v>-16265</v>
      </c>
      <c r="N42" s="59">
        <f t="shared" si="6"/>
        <v>0.68</v>
      </c>
      <c r="O42" s="60">
        <f t="shared" si="24"/>
        <v>2225</v>
      </c>
      <c r="P42" s="60">
        <f t="shared" si="25"/>
        <v>13800</v>
      </c>
      <c r="Q42" s="1">
        <f t="shared" si="26"/>
        <v>-13950</v>
      </c>
      <c r="R42" s="60">
        <f t="shared" si="27"/>
        <v>-43950</v>
      </c>
      <c r="S42" s="1"/>
      <c r="T42" s="1">
        <f t="shared" si="19"/>
        <v>0.04</v>
      </c>
      <c r="U42" s="70"/>
      <c r="V42" s="1">
        <f t="shared" si="28"/>
        <v>36875</v>
      </c>
      <c r="W42" s="1">
        <f t="shared" si="29"/>
        <v>9375</v>
      </c>
      <c r="X42" s="1">
        <f t="shared" si="30"/>
        <v>66250</v>
      </c>
      <c r="Y42" s="1">
        <f t="shared" si="31"/>
        <v>20625</v>
      </c>
      <c r="AA42">
        <f t="shared" ref="AA42:AD42" si="77">V42-V43</f>
        <v>1250.00000000001</v>
      </c>
      <c r="AB42">
        <f t="shared" si="77"/>
        <v>7500</v>
      </c>
      <c r="AC42">
        <f t="shared" si="77"/>
        <v>-11250</v>
      </c>
      <c r="AD42">
        <f t="shared" si="77"/>
        <v>-33125</v>
      </c>
      <c r="AF42">
        <f t="shared" ref="AF42:AI42" si="78">AA42-AA43</f>
        <v>-3124.99999999999</v>
      </c>
      <c r="AG42">
        <f t="shared" si="78"/>
        <v>-1875</v>
      </c>
      <c r="AH42">
        <f t="shared" si="78"/>
        <v>-624.999999999942</v>
      </c>
      <c r="AI42">
        <f t="shared" si="78"/>
        <v>0</v>
      </c>
      <c r="AK42">
        <f t="shared" ref="AK42:AN42" si="79">AF42-AF43</f>
        <v>1249.99999999999</v>
      </c>
      <c r="AL42">
        <f t="shared" si="79"/>
        <v>-2500.00000000005</v>
      </c>
      <c r="AM42">
        <f t="shared" si="79"/>
        <v>3750.00000000009</v>
      </c>
      <c r="AN42">
        <f t="shared" si="79"/>
        <v>3125.00000000019</v>
      </c>
    </row>
    <row r="43" spans="1:40">
      <c r="A43">
        <v>3.225</v>
      </c>
      <c r="B43">
        <v>-0.79344512195122</v>
      </c>
      <c r="C43">
        <v>-3.00594512195122</v>
      </c>
      <c r="D43" s="28">
        <f t="shared" si="23"/>
        <v>0.72</v>
      </c>
      <c r="E43" s="1">
        <v>2.18691987435385</v>
      </c>
      <c r="F43" s="1">
        <f>F108-RStart30!$F$79</f>
        <v>-3.14768579799172</v>
      </c>
      <c r="G43" s="1">
        <f>G108-RStart30!$G$79</f>
        <v>14.6904094994415</v>
      </c>
      <c r="H43" s="1">
        <v>15.56505002184</v>
      </c>
      <c r="I43" s="58">
        <f t="shared" si="14"/>
        <v>0.72</v>
      </c>
      <c r="J43" s="24">
        <f t="shared" si="15"/>
        <v>-1701</v>
      </c>
      <c r="K43" s="24">
        <f t="shared" si="16"/>
        <v>5014</v>
      </c>
      <c r="L43" s="24">
        <f t="shared" si="17"/>
        <v>-25839</v>
      </c>
      <c r="M43" s="25">
        <f t="shared" si="18"/>
        <v>-17937</v>
      </c>
      <c r="N43" s="59">
        <f t="shared" si="6"/>
        <v>0.72</v>
      </c>
      <c r="O43" s="60">
        <f t="shared" si="24"/>
        <v>3650</v>
      </c>
      <c r="P43" s="60">
        <f t="shared" si="25"/>
        <v>13875</v>
      </c>
      <c r="Q43" s="1">
        <f t="shared" si="26"/>
        <v>-10850</v>
      </c>
      <c r="R43" s="60">
        <f t="shared" si="27"/>
        <v>-41800</v>
      </c>
      <c r="S43" s="1"/>
      <c r="T43" s="1">
        <f t="shared" si="19"/>
        <v>0.04</v>
      </c>
      <c r="U43" s="70"/>
      <c r="V43" s="1">
        <f t="shared" si="28"/>
        <v>35625</v>
      </c>
      <c r="W43" s="1">
        <f t="shared" si="29"/>
        <v>1875</v>
      </c>
      <c r="X43" s="1">
        <f t="shared" si="30"/>
        <v>77499.9999999999</v>
      </c>
      <c r="Y43" s="1">
        <f t="shared" si="31"/>
        <v>53750</v>
      </c>
      <c r="AA43">
        <f t="shared" ref="AA43:AD43" si="80">V43-V44</f>
        <v>4375</v>
      </c>
      <c r="AB43">
        <f t="shared" si="80"/>
        <v>9375</v>
      </c>
      <c r="AC43">
        <f t="shared" si="80"/>
        <v>-10625</v>
      </c>
      <c r="AD43">
        <f t="shared" si="80"/>
        <v>-33125</v>
      </c>
      <c r="AF43">
        <f t="shared" ref="AF43:AI43" si="81">AA43-AA44</f>
        <v>-4374.99999999999</v>
      </c>
      <c r="AG43">
        <f t="shared" si="81"/>
        <v>625.000000000045</v>
      </c>
      <c r="AH43">
        <f t="shared" si="81"/>
        <v>-4375.00000000003</v>
      </c>
      <c r="AI43">
        <f t="shared" si="81"/>
        <v>-3125.00000000019</v>
      </c>
      <c r="AK43">
        <f t="shared" ref="AK43:AN43" si="82">AF43-AF44</f>
        <v>-1874.99999999999</v>
      </c>
      <c r="AL43">
        <f t="shared" si="82"/>
        <v>2500.00000000014</v>
      </c>
      <c r="AM43">
        <f t="shared" si="82"/>
        <v>-625.000000000044</v>
      </c>
      <c r="AN43">
        <f t="shared" si="82"/>
        <v>2499.99999999952</v>
      </c>
    </row>
    <row r="44" spans="1:40">
      <c r="A44">
        <v>3.24</v>
      </c>
      <c r="B44">
        <v>-0.629725609756098</v>
      </c>
      <c r="C44">
        <v>-3.06585365853659</v>
      </c>
      <c r="D44" s="28">
        <f t="shared" si="23"/>
        <v>0.76</v>
      </c>
      <c r="E44" s="1">
        <v>1.9532450841338</v>
      </c>
      <c r="F44" s="1">
        <f>F109-RStart30!$F$79</f>
        <v>-3.49782620028302</v>
      </c>
      <c r="G44" s="1">
        <f>G109-RStart30!$G$79</f>
        <v>14.8478811910367</v>
      </c>
      <c r="H44" s="1">
        <v>16.5393269371505</v>
      </c>
      <c r="I44" s="58">
        <f t="shared" si="14"/>
        <v>0.76</v>
      </c>
      <c r="J44" s="24">
        <f t="shared" si="15"/>
        <v>-1505</v>
      </c>
      <c r="K44" s="24">
        <f t="shared" si="16"/>
        <v>5557</v>
      </c>
      <c r="L44" s="24">
        <f t="shared" si="17"/>
        <v>-26132</v>
      </c>
      <c r="M44" s="25">
        <f t="shared" si="18"/>
        <v>-19470</v>
      </c>
      <c r="N44" s="59">
        <f t="shared" si="6"/>
        <v>0.76</v>
      </c>
      <c r="O44" s="60">
        <f t="shared" si="24"/>
        <v>4900</v>
      </c>
      <c r="P44" s="60">
        <f t="shared" si="25"/>
        <v>13575</v>
      </c>
      <c r="Q44" s="1">
        <f t="shared" si="26"/>
        <v>-7324.99999999999</v>
      </c>
      <c r="R44" s="60">
        <f t="shared" si="27"/>
        <v>-38325</v>
      </c>
      <c r="S44" s="1"/>
      <c r="T44" s="1">
        <f t="shared" si="19"/>
        <v>0.04</v>
      </c>
      <c r="U44" s="70"/>
      <c r="V44" s="1">
        <f t="shared" si="28"/>
        <v>31250</v>
      </c>
      <c r="W44" s="1">
        <f t="shared" si="29"/>
        <v>-7500</v>
      </c>
      <c r="X44" s="1">
        <f t="shared" si="30"/>
        <v>88124.9999999999</v>
      </c>
      <c r="Y44" s="1">
        <f t="shared" si="31"/>
        <v>86875</v>
      </c>
      <c r="AA44">
        <f t="shared" ref="AA44:AD44" si="83">V44-V45</f>
        <v>8749.99999999999</v>
      </c>
      <c r="AB44">
        <f t="shared" si="83"/>
        <v>8749.99999999995</v>
      </c>
      <c r="AC44">
        <f t="shared" si="83"/>
        <v>-6249.99999999999</v>
      </c>
      <c r="AD44">
        <f t="shared" si="83"/>
        <v>-29999.9999999998</v>
      </c>
      <c r="AF44">
        <f t="shared" ref="AF44:AI44" si="84">AA44-AA45</f>
        <v>-2499.99999999999</v>
      </c>
      <c r="AG44">
        <f t="shared" si="84"/>
        <v>-1875.00000000009</v>
      </c>
      <c r="AH44">
        <f t="shared" si="84"/>
        <v>-3749.99999999999</v>
      </c>
      <c r="AI44">
        <f t="shared" si="84"/>
        <v>-5624.99999999971</v>
      </c>
      <c r="AK44">
        <f t="shared" ref="AK44:AN44" si="85">AF44-AF45</f>
        <v>-624.999999999971</v>
      </c>
      <c r="AL44">
        <f t="shared" si="85"/>
        <v>1249.99999999982</v>
      </c>
      <c r="AM44">
        <f t="shared" si="85"/>
        <v>-624.999999999985</v>
      </c>
      <c r="AN44">
        <f t="shared" si="85"/>
        <v>2500.00000000048</v>
      </c>
    </row>
    <row r="45" spans="1:40">
      <c r="A45">
        <v>3.255</v>
      </c>
      <c r="B45">
        <v>-0.423475609756098</v>
      </c>
      <c r="C45">
        <v>-3.15045731707317</v>
      </c>
      <c r="D45" s="28">
        <f t="shared" si="23"/>
        <v>0.8</v>
      </c>
      <c r="E45" s="1">
        <v>1.67096324250357</v>
      </c>
      <c r="F45" s="1">
        <f>F110-RStart30!$F$79</f>
        <v>-3.8327028185955</v>
      </c>
      <c r="G45" s="1">
        <f>G110-RStart30!$G$79</f>
        <v>14.9241014474126</v>
      </c>
      <c r="H45" s="1">
        <v>17.3735674344319</v>
      </c>
      <c r="I45" s="58">
        <f t="shared" si="14"/>
        <v>0.8</v>
      </c>
      <c r="J45" s="24">
        <f t="shared" si="15"/>
        <v>-1273</v>
      </c>
      <c r="K45" s="24">
        <f t="shared" si="16"/>
        <v>6074</v>
      </c>
      <c r="L45" s="24">
        <f t="shared" si="17"/>
        <v>-26274</v>
      </c>
      <c r="M45" s="25">
        <f t="shared" si="18"/>
        <v>-20816</v>
      </c>
      <c r="N45" s="59">
        <f t="shared" si="6"/>
        <v>0.8</v>
      </c>
      <c r="O45" s="60">
        <f t="shared" si="24"/>
        <v>5799.99999999999</v>
      </c>
      <c r="P45" s="60">
        <f t="shared" si="25"/>
        <v>12925</v>
      </c>
      <c r="Q45" s="1">
        <f t="shared" si="26"/>
        <v>-3550</v>
      </c>
      <c r="R45" s="60">
        <f t="shared" si="27"/>
        <v>-33650</v>
      </c>
      <c r="S45" s="1"/>
      <c r="T45" s="1">
        <f t="shared" si="19"/>
        <v>0.04</v>
      </c>
      <c r="U45" s="70"/>
      <c r="V45" s="1">
        <f t="shared" si="28"/>
        <v>22500</v>
      </c>
      <c r="W45" s="1">
        <f t="shared" si="29"/>
        <v>-16250</v>
      </c>
      <c r="X45" s="1">
        <f t="shared" si="30"/>
        <v>94374.9999999999</v>
      </c>
      <c r="Y45" s="1">
        <f t="shared" si="31"/>
        <v>116875</v>
      </c>
      <c r="AA45">
        <f t="shared" ref="AA45:AD45" si="86">V45-V46</f>
        <v>11250</v>
      </c>
      <c r="AB45">
        <f t="shared" si="86"/>
        <v>10625</v>
      </c>
      <c r="AC45">
        <f t="shared" si="86"/>
        <v>-2500</v>
      </c>
      <c r="AD45">
        <f t="shared" si="86"/>
        <v>-24375.0000000001</v>
      </c>
      <c r="AF45">
        <f t="shared" ref="AF45:AI45" si="87">AA45-AA46</f>
        <v>-1875.00000000002</v>
      </c>
      <c r="AG45">
        <f t="shared" si="87"/>
        <v>-3124.99999999991</v>
      </c>
      <c r="AH45">
        <f t="shared" si="87"/>
        <v>-3125</v>
      </c>
      <c r="AI45">
        <f t="shared" si="87"/>
        <v>-8125.00000000019</v>
      </c>
      <c r="AK45">
        <f t="shared" ref="AK45:AN45" si="88">AF45-AF46</f>
        <v>1874.99999999996</v>
      </c>
      <c r="AL45">
        <f t="shared" si="88"/>
        <v>-4374.99999999987</v>
      </c>
      <c r="AM45">
        <f t="shared" si="88"/>
        <v>3125</v>
      </c>
      <c r="AN45">
        <f t="shared" si="88"/>
        <v>-3.05590219795704e-10</v>
      </c>
    </row>
    <row r="46" spans="1:40">
      <c r="A46">
        <v>3.27</v>
      </c>
      <c r="B46">
        <v>-0.165091463414635</v>
      </c>
      <c r="C46">
        <v>-3.26432926829268</v>
      </c>
      <c r="D46" s="28">
        <f t="shared" si="23"/>
        <v>0.84</v>
      </c>
      <c r="E46" s="1">
        <v>1.35920435236964</v>
      </c>
      <c r="F46" s="1">
        <f>F111-RStart30!$F$79</f>
        <v>-4.1406448120035</v>
      </c>
      <c r="G46" s="1">
        <f>G111-RStart30!$G$79</f>
        <v>14.9167082009973</v>
      </c>
      <c r="H46" s="1">
        <v>18.0541169965786</v>
      </c>
      <c r="I46" s="58">
        <f t="shared" si="14"/>
        <v>0.84</v>
      </c>
      <c r="J46" s="24">
        <f t="shared" si="15"/>
        <v>-1023</v>
      </c>
      <c r="K46" s="24">
        <f t="shared" si="16"/>
        <v>6548</v>
      </c>
      <c r="L46" s="24">
        <f t="shared" si="17"/>
        <v>-26261</v>
      </c>
      <c r="M46" s="25">
        <f t="shared" si="18"/>
        <v>-21936</v>
      </c>
      <c r="N46" s="59">
        <f t="shared" si="6"/>
        <v>0.84</v>
      </c>
      <c r="O46" s="60">
        <f t="shared" si="24"/>
        <v>6249.99999999999</v>
      </c>
      <c r="P46" s="60">
        <f t="shared" si="25"/>
        <v>11850</v>
      </c>
      <c r="Q46" s="1">
        <f t="shared" si="26"/>
        <v>325</v>
      </c>
      <c r="R46" s="60">
        <f t="shared" si="27"/>
        <v>-28000</v>
      </c>
      <c r="S46" s="1"/>
      <c r="T46" s="1">
        <f t="shared" si="19"/>
        <v>0.04</v>
      </c>
      <c r="U46" s="70"/>
      <c r="V46" s="1">
        <f t="shared" si="28"/>
        <v>11250</v>
      </c>
      <c r="W46" s="1">
        <f t="shared" si="29"/>
        <v>-26875</v>
      </c>
      <c r="X46" s="1">
        <f t="shared" si="30"/>
        <v>96874.9999999999</v>
      </c>
      <c r="Y46" s="1">
        <f t="shared" si="31"/>
        <v>141250</v>
      </c>
      <c r="AA46">
        <f t="shared" ref="AA46:AD46" si="89">V46-V47</f>
        <v>13125</v>
      </c>
      <c r="AB46">
        <f t="shared" si="89"/>
        <v>13750</v>
      </c>
      <c r="AC46">
        <f t="shared" si="89"/>
        <v>625</v>
      </c>
      <c r="AD46">
        <f t="shared" si="89"/>
        <v>-16249.9999999999</v>
      </c>
      <c r="AF46">
        <f t="shared" ref="AF46:AI46" si="90">AA46-AA47</f>
        <v>-3749.99999999998</v>
      </c>
      <c r="AG46">
        <f t="shared" si="90"/>
        <v>1249.99999999996</v>
      </c>
      <c r="AH46">
        <f t="shared" si="90"/>
        <v>-6250</v>
      </c>
      <c r="AI46">
        <f t="shared" si="90"/>
        <v>-8124.99999999988</v>
      </c>
      <c r="AK46">
        <f t="shared" ref="AK46:AN46" si="91">AF46-AF47</f>
        <v>-1874.99999999996</v>
      </c>
      <c r="AL46">
        <f t="shared" si="91"/>
        <v>3749.99999999993</v>
      </c>
      <c r="AM46">
        <f t="shared" si="91"/>
        <v>-1250.00000000004</v>
      </c>
      <c r="AN46">
        <f t="shared" si="91"/>
        <v>3125.00000000015</v>
      </c>
    </row>
    <row r="47" spans="1:40">
      <c r="A47">
        <v>3.285</v>
      </c>
      <c r="B47">
        <v>0.14405487804878</v>
      </c>
      <c r="C47">
        <v>-3.40975609756098</v>
      </c>
      <c r="D47" s="28">
        <f t="shared" si="23"/>
        <v>0.88</v>
      </c>
      <c r="E47" s="1">
        <v>1.04431728565985</v>
      </c>
      <c r="F47" s="1">
        <f>F112-RStart30!$F$79</f>
        <v>-4.40842888966389</v>
      </c>
      <c r="G47" s="1">
        <f>G112-RStart30!$G$79</f>
        <v>14.827026303987</v>
      </c>
      <c r="H47" s="1">
        <v>18.5732613362459</v>
      </c>
      <c r="I47" s="58">
        <f t="shared" si="14"/>
        <v>0.88</v>
      </c>
      <c r="J47" s="24">
        <f t="shared" si="15"/>
        <v>-776</v>
      </c>
      <c r="K47" s="24">
        <f t="shared" si="16"/>
        <v>6957</v>
      </c>
      <c r="L47" s="24">
        <f t="shared" si="17"/>
        <v>-26094</v>
      </c>
      <c r="M47" s="25">
        <f t="shared" si="18"/>
        <v>-22804</v>
      </c>
      <c r="N47" s="59">
        <f t="shared" si="6"/>
        <v>0.88</v>
      </c>
      <c r="O47" s="60">
        <f t="shared" si="24"/>
        <v>6174.99999999999</v>
      </c>
      <c r="P47" s="60">
        <f t="shared" si="25"/>
        <v>10225</v>
      </c>
      <c r="Q47" s="1">
        <f t="shared" si="26"/>
        <v>4175</v>
      </c>
      <c r="R47" s="60">
        <f t="shared" si="27"/>
        <v>-21700</v>
      </c>
      <c r="S47" s="1"/>
      <c r="T47" s="1">
        <f t="shared" si="19"/>
        <v>0.04</v>
      </c>
      <c r="U47" s="70"/>
      <c r="V47" s="1">
        <f t="shared" si="28"/>
        <v>-1875</v>
      </c>
      <c r="W47" s="1">
        <f t="shared" si="29"/>
        <v>-40625</v>
      </c>
      <c r="X47" s="1">
        <f t="shared" si="30"/>
        <v>96249.9999999999</v>
      </c>
      <c r="Y47" s="1">
        <f t="shared" si="31"/>
        <v>157500</v>
      </c>
      <c r="AA47">
        <f t="shared" ref="AA47:AD47" si="92">V47-V48</f>
        <v>16875</v>
      </c>
      <c r="AB47">
        <f t="shared" si="92"/>
        <v>12500</v>
      </c>
      <c r="AC47">
        <f t="shared" si="92"/>
        <v>6875</v>
      </c>
      <c r="AD47">
        <f t="shared" si="92"/>
        <v>-8125.00000000003</v>
      </c>
      <c r="AF47">
        <f t="shared" ref="AF47:AI47" si="93">AA47-AA48</f>
        <v>-1875.00000000002</v>
      </c>
      <c r="AG47">
        <f t="shared" si="93"/>
        <v>-2499.99999999997</v>
      </c>
      <c r="AH47">
        <f t="shared" si="93"/>
        <v>-4999.99999999996</v>
      </c>
      <c r="AI47">
        <f t="shared" si="93"/>
        <v>-11250</v>
      </c>
      <c r="AK47">
        <f t="shared" ref="AK47:AN47" si="94">AF47-AF48</f>
        <v>1249.99999999984</v>
      </c>
      <c r="AL47">
        <f t="shared" si="94"/>
        <v>-7.27595761418343e-11</v>
      </c>
      <c r="AM47">
        <f t="shared" si="94"/>
        <v>1874.99999999918</v>
      </c>
      <c r="AN47">
        <f t="shared" si="94"/>
        <v>1.45519152283669e-10</v>
      </c>
    </row>
    <row r="48" spans="1:40">
      <c r="A48">
        <v>3.3</v>
      </c>
      <c r="B48">
        <v>0.519969512195121</v>
      </c>
      <c r="C48">
        <v>-3.59542682926829</v>
      </c>
      <c r="D48" s="28">
        <f t="shared" si="23"/>
        <v>0.92</v>
      </c>
      <c r="E48" s="1">
        <v>0.760591670225399</v>
      </c>
      <c r="F48" s="1">
        <f>F113-RStart30!$F$79</f>
        <v>-4.62121279594542</v>
      </c>
      <c r="G48" s="1">
        <f>G113-RStart30!$G$79</f>
        <v>14.660567278932</v>
      </c>
      <c r="H48" s="1">
        <v>18.9301655788182</v>
      </c>
      <c r="I48" s="58">
        <f t="shared" si="14"/>
        <v>0.92</v>
      </c>
      <c r="J48" s="24">
        <f t="shared" si="15"/>
        <v>-559</v>
      </c>
      <c r="K48" s="24">
        <f t="shared" si="16"/>
        <v>7281</v>
      </c>
      <c r="L48" s="24">
        <f t="shared" si="17"/>
        <v>-25784</v>
      </c>
      <c r="M48" s="25">
        <f t="shared" si="18"/>
        <v>-23407</v>
      </c>
      <c r="N48" s="59">
        <f t="shared" si="6"/>
        <v>0.92</v>
      </c>
      <c r="O48" s="60">
        <f t="shared" si="24"/>
        <v>5425</v>
      </c>
      <c r="P48" s="60">
        <f t="shared" si="25"/>
        <v>8099.99999999999</v>
      </c>
      <c r="Q48" s="1">
        <f t="shared" si="26"/>
        <v>7749.99999999999</v>
      </c>
      <c r="R48" s="60">
        <f t="shared" si="27"/>
        <v>-15075</v>
      </c>
      <c r="S48" s="1"/>
      <c r="T48" s="1">
        <f t="shared" si="19"/>
        <v>0.04</v>
      </c>
      <c r="U48" s="70"/>
      <c r="V48" s="1">
        <f t="shared" si="28"/>
        <v>-18750</v>
      </c>
      <c r="W48" s="1">
        <f t="shared" si="29"/>
        <v>-53125</v>
      </c>
      <c r="X48" s="1">
        <f t="shared" si="30"/>
        <v>89374.9999999999</v>
      </c>
      <c r="Y48" s="1">
        <f t="shared" si="31"/>
        <v>165625</v>
      </c>
      <c r="AA48">
        <f t="shared" ref="AA48:AD48" si="95">V48-V49</f>
        <v>18750</v>
      </c>
      <c r="AB48">
        <f t="shared" si="95"/>
        <v>15000</v>
      </c>
      <c r="AC48">
        <f t="shared" si="95"/>
        <v>11875</v>
      </c>
      <c r="AD48">
        <f t="shared" si="95"/>
        <v>3125</v>
      </c>
      <c r="AF48">
        <f t="shared" ref="AF48:AI48" si="96">AA48-AA49</f>
        <v>-3124.99999999986</v>
      </c>
      <c r="AG48">
        <f t="shared" si="96"/>
        <v>-2499.9999999999</v>
      </c>
      <c r="AH48">
        <f t="shared" si="96"/>
        <v>-6874.99999999913</v>
      </c>
      <c r="AI48">
        <f t="shared" si="96"/>
        <v>-11250.0000000002</v>
      </c>
      <c r="AK48">
        <f t="shared" ref="AK48:AN48" si="97">AF48-AF49</f>
        <v>2500.00000000045</v>
      </c>
      <c r="AL48">
        <f t="shared" si="97"/>
        <v>-1874.99999999952</v>
      </c>
      <c r="AM48">
        <f t="shared" si="97"/>
        <v>-1874.99999999641</v>
      </c>
      <c r="AN48">
        <f t="shared" si="97"/>
        <v>-7.56699591875076e-10</v>
      </c>
    </row>
    <row r="49" spans="1:40">
      <c r="A49">
        <v>3.31500000000001</v>
      </c>
      <c r="B49">
        <v>0.974085365853658</v>
      </c>
      <c r="C49">
        <v>-3.82362804878049</v>
      </c>
      <c r="D49" s="28">
        <f t="shared" si="23"/>
        <v>0.96</v>
      </c>
      <c r="E49" s="1">
        <v>0.550979776743137</v>
      </c>
      <c r="F49" s="1">
        <f>F114-RStart30!$F$79</f>
        <v>-4.76246879555798</v>
      </c>
      <c r="G49" s="1">
        <f>G114-RStart30!$G$79</f>
        <v>14.4275290693221</v>
      </c>
      <c r="H49" s="1">
        <v>19.131813445377</v>
      </c>
      <c r="I49" s="58">
        <f t="shared" si="14"/>
        <v>0.96</v>
      </c>
      <c r="J49" s="24">
        <f t="shared" si="15"/>
        <v>-402</v>
      </c>
      <c r="K49" s="24">
        <f t="shared" si="16"/>
        <v>7496</v>
      </c>
      <c r="L49" s="24">
        <f t="shared" si="17"/>
        <v>-25350</v>
      </c>
      <c r="M49" s="25">
        <f t="shared" si="18"/>
        <v>-23750</v>
      </c>
      <c r="N49" s="59">
        <f t="shared" si="6"/>
        <v>0.96</v>
      </c>
      <c r="O49" s="60">
        <f t="shared" si="24"/>
        <v>3925</v>
      </c>
      <c r="P49" s="60">
        <f t="shared" si="25"/>
        <v>5375</v>
      </c>
      <c r="Q49" s="1">
        <f t="shared" si="26"/>
        <v>10850</v>
      </c>
      <c r="R49" s="60">
        <f t="shared" si="27"/>
        <v>-8574.99999999999</v>
      </c>
      <c r="S49" s="1"/>
      <c r="T49" s="1">
        <f t="shared" si="19"/>
        <v>0.04</v>
      </c>
      <c r="U49" s="70"/>
      <c r="V49" s="1">
        <f t="shared" si="28"/>
        <v>-37500</v>
      </c>
      <c r="W49" s="1">
        <f t="shared" si="29"/>
        <v>-68124.9999999999</v>
      </c>
      <c r="X49" s="1">
        <f t="shared" si="30"/>
        <v>77500</v>
      </c>
      <c r="Y49" s="1">
        <f t="shared" si="31"/>
        <v>162500</v>
      </c>
      <c r="AA49">
        <f t="shared" ref="AA49:AD49" si="98">V49-V50</f>
        <v>21874.9999999999</v>
      </c>
      <c r="AB49">
        <f t="shared" si="98"/>
        <v>17499.9999999999</v>
      </c>
      <c r="AC49">
        <f t="shared" si="98"/>
        <v>18749.9999999991</v>
      </c>
      <c r="AD49">
        <f t="shared" si="98"/>
        <v>14375.0000000002</v>
      </c>
      <c r="AF49">
        <f t="shared" ref="AF49:AI49" si="99">AA49-AA50</f>
        <v>-5625.00000000031</v>
      </c>
      <c r="AG49">
        <f t="shared" si="99"/>
        <v>-625.000000000378</v>
      </c>
      <c r="AH49">
        <f t="shared" si="99"/>
        <v>-5000.00000000273</v>
      </c>
      <c r="AI49">
        <f t="shared" si="99"/>
        <v>-11249.9999999994</v>
      </c>
      <c r="AK49">
        <f t="shared" ref="AK49:AN49" si="100">AF49-AF50</f>
        <v>-2500.00000000059</v>
      </c>
      <c r="AL49">
        <f t="shared" si="100"/>
        <v>-625.000000000786</v>
      </c>
      <c r="AM49">
        <f t="shared" si="100"/>
        <v>-3750.0000000055</v>
      </c>
      <c r="AN49">
        <f t="shared" si="100"/>
        <v>-6249.99999999884</v>
      </c>
    </row>
    <row r="50" spans="1:40">
      <c r="A50">
        <v>3.33000000000001</v>
      </c>
      <c r="B50">
        <v>1.51189024390244</v>
      </c>
      <c r="C50">
        <v>-4.10076219512195</v>
      </c>
      <c r="D50" s="28">
        <f t="shared" si="23"/>
        <v>1</v>
      </c>
      <c r="E50" s="1">
        <v>0.467818405617588</v>
      </c>
      <c r="F50" s="1">
        <f>F115-RStart30!$F$79</f>
        <v>-4.81391715868197</v>
      </c>
      <c r="G50" s="1">
        <f>G115-RStart30!$G$79</f>
        <v>14.1432957901726</v>
      </c>
      <c r="H50" s="1">
        <v>19.1939464356687</v>
      </c>
      <c r="I50" s="58">
        <f t="shared" si="14"/>
        <v>1</v>
      </c>
      <c r="J50" s="24">
        <f t="shared" si="15"/>
        <v>-340</v>
      </c>
      <c r="K50" s="24">
        <f t="shared" si="16"/>
        <v>7574</v>
      </c>
      <c r="L50" s="24">
        <f t="shared" si="17"/>
        <v>-24822</v>
      </c>
      <c r="M50" s="25">
        <f t="shared" si="18"/>
        <v>-23856</v>
      </c>
      <c r="N50" s="59">
        <f t="shared" si="6"/>
        <v>1</v>
      </c>
      <c r="O50" s="60">
        <f t="shared" si="24"/>
        <v>1550</v>
      </c>
      <c r="P50" s="60">
        <f t="shared" si="25"/>
        <v>1950</v>
      </c>
      <c r="Q50" s="1">
        <f t="shared" si="26"/>
        <v>13200</v>
      </c>
      <c r="R50" s="60">
        <f t="shared" si="27"/>
        <v>-2650.00000000001</v>
      </c>
      <c r="S50" s="1"/>
      <c r="T50" s="1">
        <f t="shared" si="19"/>
        <v>0.04</v>
      </c>
      <c r="U50" s="70"/>
      <c r="V50" s="1">
        <f t="shared" si="28"/>
        <v>-59374.9999999998</v>
      </c>
      <c r="W50" s="1">
        <f t="shared" si="29"/>
        <v>-85624.9999999998</v>
      </c>
      <c r="X50" s="1">
        <f t="shared" si="30"/>
        <v>58750.0000000009</v>
      </c>
      <c r="Y50" s="1">
        <f t="shared" si="31"/>
        <v>148125</v>
      </c>
      <c r="AA50">
        <f t="shared" ref="AA50:AD50" si="101">V50-V51</f>
        <v>27500.0000000002</v>
      </c>
      <c r="AB50">
        <f t="shared" si="101"/>
        <v>18125.0000000002</v>
      </c>
      <c r="AC50">
        <f t="shared" si="101"/>
        <v>23750.0000000018</v>
      </c>
      <c r="AD50">
        <f t="shared" si="101"/>
        <v>25624.9999999996</v>
      </c>
      <c r="AF50">
        <f t="shared" ref="AF50:AI50" si="102">AA50-AA51</f>
        <v>-3124.99999999972</v>
      </c>
      <c r="AG50">
        <f t="shared" si="102"/>
        <v>4.07453626394272e-10</v>
      </c>
      <c r="AH50">
        <f t="shared" si="102"/>
        <v>-1249.99999999723</v>
      </c>
      <c r="AI50">
        <f t="shared" si="102"/>
        <v>-5000.00000000058</v>
      </c>
      <c r="AK50">
        <f t="shared" ref="AK50:AN50" si="103">AF50-AF51</f>
        <v>-3124.99999999968</v>
      </c>
      <c r="AL50">
        <f t="shared" si="103"/>
        <v>-3124.99999999943</v>
      </c>
      <c r="AM50">
        <f t="shared" si="103"/>
        <v>-6874.99999999627</v>
      </c>
      <c r="AN50">
        <f t="shared" si="103"/>
        <v>-8125.0000000008</v>
      </c>
    </row>
    <row r="51" spans="1:40">
      <c r="A51">
        <v>3.34500000000001</v>
      </c>
      <c r="B51">
        <v>2.15716463414634</v>
      </c>
      <c r="C51">
        <v>-4.44100609756098</v>
      </c>
      <c r="D51" s="28">
        <f t="shared" si="23"/>
        <v>1.04</v>
      </c>
      <c r="E51" s="1">
        <v>0.572369145715538</v>
      </c>
      <c r="F51" s="1">
        <f>F116-RStart30!$F$79</f>
        <v>-4.75572405681224</v>
      </c>
      <c r="G51" s="1">
        <f>G116-RStart30!$G$79</f>
        <v>13.8284701036346</v>
      </c>
      <c r="H51" s="1">
        <v>19.1414004131763</v>
      </c>
      <c r="I51" s="58">
        <f t="shared" si="14"/>
        <v>1.04</v>
      </c>
      <c r="J51" s="24">
        <f t="shared" si="15"/>
        <v>-417</v>
      </c>
      <c r="K51" s="24">
        <f t="shared" si="16"/>
        <v>7486</v>
      </c>
      <c r="L51" s="24">
        <f t="shared" si="17"/>
        <v>-24238</v>
      </c>
      <c r="M51" s="25">
        <f t="shared" si="18"/>
        <v>-23766</v>
      </c>
      <c r="N51" s="59">
        <f t="shared" si="6"/>
        <v>1.04</v>
      </c>
      <c r="O51" s="60">
        <f t="shared" si="24"/>
        <v>-1925</v>
      </c>
      <c r="P51" s="60">
        <f t="shared" si="25"/>
        <v>-2200</v>
      </c>
      <c r="Q51" s="1">
        <f t="shared" si="26"/>
        <v>14600</v>
      </c>
      <c r="R51" s="60">
        <f t="shared" si="27"/>
        <v>2250</v>
      </c>
      <c r="S51" s="1"/>
      <c r="T51" s="1">
        <f t="shared" si="19"/>
        <v>0.04</v>
      </c>
      <c r="U51" s="70"/>
      <c r="V51" s="1">
        <f t="shared" si="28"/>
        <v>-86875</v>
      </c>
      <c r="W51" s="1">
        <f t="shared" si="29"/>
        <v>-103750</v>
      </c>
      <c r="X51" s="1">
        <f t="shared" si="30"/>
        <v>34999.999999999</v>
      </c>
      <c r="Y51" s="1">
        <f t="shared" si="31"/>
        <v>122500</v>
      </c>
      <c r="AA51">
        <f t="shared" ref="AA51:AD51" si="104">V51-V52</f>
        <v>30624.9999999999</v>
      </c>
      <c r="AB51">
        <f t="shared" si="104"/>
        <v>18124.9999999998</v>
      </c>
      <c r="AC51">
        <f t="shared" si="104"/>
        <v>24999.999999999</v>
      </c>
      <c r="AD51">
        <f t="shared" si="104"/>
        <v>30625.0000000002</v>
      </c>
      <c r="AF51">
        <f t="shared" ref="AF51:AI51" si="105">AA51-AA52</f>
        <v>-4.36557456851006e-11</v>
      </c>
      <c r="AG51">
        <f t="shared" si="105"/>
        <v>3124.99999999984</v>
      </c>
      <c r="AH51">
        <f t="shared" si="105"/>
        <v>5624.99999999905</v>
      </c>
      <c r="AI51">
        <f t="shared" si="105"/>
        <v>3125.00000000022</v>
      </c>
      <c r="AK51">
        <f t="shared" ref="AK51:AN51" si="106">AF51-AF52</f>
        <v>4999.99999999999</v>
      </c>
      <c r="AL51">
        <f t="shared" si="106"/>
        <v>-2.18278728425503e-10</v>
      </c>
      <c r="AM51">
        <f t="shared" si="106"/>
        <v>624.999999999047</v>
      </c>
      <c r="AN51">
        <f t="shared" si="106"/>
        <v>-624.999999999738</v>
      </c>
    </row>
    <row r="52" spans="1:40">
      <c r="A52">
        <v>3.36000000000001</v>
      </c>
      <c r="B52">
        <v>2.91905487804878</v>
      </c>
      <c r="C52">
        <v>-4.85579268292683</v>
      </c>
      <c r="D52" s="28">
        <f t="shared" si="23"/>
        <v>1.08</v>
      </c>
      <c r="E52" s="1">
        <v>0.922575003524812</v>
      </c>
      <c r="F52" s="1">
        <f>F117-RStart30!$F$79</f>
        <v>-4.56935076527577</v>
      </c>
      <c r="G52" s="1">
        <f>G117-RStart30!$G$79</f>
        <v>13.5042111217217</v>
      </c>
      <c r="H52" s="1">
        <v>19.0023014129355</v>
      </c>
      <c r="I52" s="58">
        <f t="shared" si="14"/>
        <v>1.08</v>
      </c>
      <c r="J52" s="24">
        <f t="shared" si="15"/>
        <v>-682</v>
      </c>
      <c r="K52" s="24">
        <f t="shared" si="16"/>
        <v>7203</v>
      </c>
      <c r="L52" s="24">
        <f t="shared" si="17"/>
        <v>-23638</v>
      </c>
      <c r="M52" s="25">
        <f t="shared" si="18"/>
        <v>-23529</v>
      </c>
      <c r="N52" s="59">
        <f t="shared" si="6"/>
        <v>1.08</v>
      </c>
      <c r="O52" s="60">
        <f t="shared" si="24"/>
        <v>-6624.99999999999</v>
      </c>
      <c r="P52" s="60">
        <f t="shared" si="25"/>
        <v>-7074.99999999999</v>
      </c>
      <c r="Q52" s="1">
        <f t="shared" si="26"/>
        <v>15000</v>
      </c>
      <c r="R52" s="60">
        <f t="shared" si="27"/>
        <v>5924.99999999999</v>
      </c>
      <c r="S52" s="1"/>
      <c r="T52" s="1">
        <f t="shared" si="19"/>
        <v>0.04</v>
      </c>
      <c r="U52" s="70"/>
      <c r="V52" s="1">
        <f t="shared" si="28"/>
        <v>-117500</v>
      </c>
      <c r="W52" s="1">
        <f t="shared" si="29"/>
        <v>-121875</v>
      </c>
      <c r="X52" s="1">
        <f t="shared" si="30"/>
        <v>10000</v>
      </c>
      <c r="Y52" s="1">
        <f t="shared" si="31"/>
        <v>91874.9999999999</v>
      </c>
      <c r="AA52">
        <f t="shared" ref="AA52:AD52" si="107">V52-V53</f>
        <v>30624.9999999999</v>
      </c>
      <c r="AB52">
        <f t="shared" si="107"/>
        <v>15000</v>
      </c>
      <c r="AC52">
        <f t="shared" si="107"/>
        <v>19375</v>
      </c>
      <c r="AD52">
        <f t="shared" si="107"/>
        <v>27500</v>
      </c>
      <c r="AF52">
        <f t="shared" ref="AF52:AI52" si="108">AA52-AA53</f>
        <v>-5000.00000000003</v>
      </c>
      <c r="AG52">
        <f t="shared" si="108"/>
        <v>3125.00000000006</v>
      </c>
      <c r="AH52">
        <f t="shared" si="108"/>
        <v>5000</v>
      </c>
      <c r="AI52">
        <f t="shared" si="108"/>
        <v>3749.99999999996</v>
      </c>
      <c r="AK52">
        <f t="shared" ref="AK52:AN52" si="109">AF52-AF53</f>
        <v>-625</v>
      </c>
      <c r="AL52">
        <f t="shared" si="109"/>
        <v>-624.999999999796</v>
      </c>
      <c r="AM52">
        <f t="shared" si="109"/>
        <v>1249.99999999996</v>
      </c>
      <c r="AN52">
        <f t="shared" si="109"/>
        <v>-625.000000000087</v>
      </c>
    </row>
    <row r="53" spans="1:40">
      <c r="A53">
        <v>3.37500000000001</v>
      </c>
      <c r="B53">
        <v>3.80579268292683</v>
      </c>
      <c r="C53">
        <v>-5.35289634146341</v>
      </c>
      <c r="D53" s="28">
        <f t="shared" si="23"/>
        <v>1.12</v>
      </c>
      <c r="E53" s="1">
        <v>1.56095172222378</v>
      </c>
      <c r="F53" s="1">
        <f>F118-RStart30!$F$79</f>
        <v>-4.24043256380081</v>
      </c>
      <c r="G53" s="1">
        <f>G118-RStart30!$G$79</f>
        <v>13.1874868261094</v>
      </c>
      <c r="H53" s="1">
        <v>18.8017879063836</v>
      </c>
      <c r="I53" s="58">
        <f t="shared" si="14"/>
        <v>1.12</v>
      </c>
      <c r="J53" s="24">
        <f t="shared" si="15"/>
        <v>-1184</v>
      </c>
      <c r="K53" s="24">
        <f t="shared" si="16"/>
        <v>6701</v>
      </c>
      <c r="L53" s="24">
        <f t="shared" si="17"/>
        <v>-23053</v>
      </c>
      <c r="M53" s="25">
        <f t="shared" si="18"/>
        <v>-23189</v>
      </c>
      <c r="N53" s="59">
        <f t="shared" si="6"/>
        <v>1.12</v>
      </c>
      <c r="O53" s="60">
        <f t="shared" si="24"/>
        <v>-12550</v>
      </c>
      <c r="P53" s="60">
        <f t="shared" si="25"/>
        <v>-12550</v>
      </c>
      <c r="Q53" s="1">
        <f t="shared" si="26"/>
        <v>14625</v>
      </c>
      <c r="R53" s="60">
        <f t="shared" si="27"/>
        <v>8499.99999999999</v>
      </c>
      <c r="S53" s="1"/>
      <c r="T53" s="1">
        <f t="shared" si="19"/>
        <v>0.04</v>
      </c>
      <c r="U53" s="70"/>
      <c r="V53" s="1">
        <f t="shared" si="28"/>
        <v>-148125</v>
      </c>
      <c r="W53" s="1">
        <f t="shared" si="29"/>
        <v>-136875</v>
      </c>
      <c r="X53" s="1">
        <f t="shared" si="30"/>
        <v>-9375</v>
      </c>
      <c r="Y53" s="1">
        <f t="shared" si="31"/>
        <v>64375</v>
      </c>
      <c r="AA53">
        <f t="shared" ref="AA53:AD53" si="110">V53-V54</f>
        <v>35625</v>
      </c>
      <c r="AB53">
        <f t="shared" si="110"/>
        <v>11874.9999999999</v>
      </c>
      <c r="AC53">
        <f t="shared" si="110"/>
        <v>14375</v>
      </c>
      <c r="AD53">
        <f t="shared" si="110"/>
        <v>23750</v>
      </c>
      <c r="AF53">
        <f t="shared" ref="AF53:AI53" si="111">AA53-AA54</f>
        <v>-4375.00000000003</v>
      </c>
      <c r="AG53">
        <f t="shared" si="111"/>
        <v>3749.99999999985</v>
      </c>
      <c r="AH53">
        <f t="shared" si="111"/>
        <v>3750.00000000004</v>
      </c>
      <c r="AI53">
        <f t="shared" si="111"/>
        <v>4375.00000000004</v>
      </c>
      <c r="AK53">
        <f t="shared" ref="AK53:AN53" si="112">AF53-AF54</f>
        <v>-1.45519152283669e-10</v>
      </c>
      <c r="AL53">
        <f t="shared" si="112"/>
        <v>1874.99999999968</v>
      </c>
      <c r="AM53">
        <f t="shared" si="112"/>
        <v>-2499.99999999991</v>
      </c>
      <c r="AN53">
        <f t="shared" si="112"/>
        <v>1250.00000000009</v>
      </c>
    </row>
    <row r="54" spans="1:40">
      <c r="A54">
        <v>3.39000000000001</v>
      </c>
      <c r="B54">
        <v>4.83795731707317</v>
      </c>
      <c r="C54">
        <v>-5.95564024390244</v>
      </c>
      <c r="D54" s="28">
        <f t="shared" si="23"/>
        <v>1.16</v>
      </c>
      <c r="E54" s="1">
        <v>2.51436884965157</v>
      </c>
      <c r="F54" s="1">
        <f>F119-RStart30!$F$79</f>
        <v>-3.75902972887702</v>
      </c>
      <c r="G54" s="1">
        <f>G119-RStart30!$G$79</f>
        <v>12.8909536106335</v>
      </c>
      <c r="H54" s="1">
        <v>18.5615007490063</v>
      </c>
      <c r="I54" s="58">
        <f t="shared" si="14"/>
        <v>1.16</v>
      </c>
      <c r="J54" s="24">
        <f t="shared" si="15"/>
        <v>-1980</v>
      </c>
      <c r="K54" s="24">
        <f t="shared" si="16"/>
        <v>5961</v>
      </c>
      <c r="L54" s="24">
        <f t="shared" si="17"/>
        <v>-22506</v>
      </c>
      <c r="M54" s="25">
        <f t="shared" si="18"/>
        <v>-22784</v>
      </c>
      <c r="N54" s="59">
        <f t="shared" si="6"/>
        <v>1.16</v>
      </c>
      <c r="O54" s="60">
        <f t="shared" si="24"/>
        <v>-19900</v>
      </c>
      <c r="P54" s="60">
        <f t="shared" si="25"/>
        <v>-18500</v>
      </c>
      <c r="Q54" s="1">
        <f t="shared" si="26"/>
        <v>13675</v>
      </c>
      <c r="R54" s="60">
        <f t="shared" si="27"/>
        <v>10125</v>
      </c>
      <c r="S54" s="1"/>
      <c r="T54" s="1">
        <f t="shared" si="19"/>
        <v>0.04</v>
      </c>
      <c r="U54" s="70"/>
      <c r="V54" s="1">
        <f t="shared" si="28"/>
        <v>-183750</v>
      </c>
      <c r="W54" s="1">
        <f t="shared" si="29"/>
        <v>-148750</v>
      </c>
      <c r="X54" s="1">
        <f t="shared" si="30"/>
        <v>-23750</v>
      </c>
      <c r="Y54" s="1">
        <f t="shared" si="31"/>
        <v>40625</v>
      </c>
      <c r="AA54">
        <f t="shared" ref="AA54:AD54" si="113">V54-V55</f>
        <v>40000</v>
      </c>
      <c r="AB54">
        <f t="shared" si="113"/>
        <v>8125.00000000009</v>
      </c>
      <c r="AC54">
        <f t="shared" si="113"/>
        <v>10625</v>
      </c>
      <c r="AD54">
        <f t="shared" si="113"/>
        <v>19375</v>
      </c>
      <c r="AF54">
        <f t="shared" ref="AF54:AI54" si="114">AA54-AA55</f>
        <v>-4374.99999999988</v>
      </c>
      <c r="AG54">
        <f t="shared" si="114"/>
        <v>1875.00000000017</v>
      </c>
      <c r="AH54">
        <f t="shared" si="114"/>
        <v>6249.99999999996</v>
      </c>
      <c r="AI54">
        <f t="shared" si="114"/>
        <v>3124.99999999996</v>
      </c>
      <c r="AK54">
        <f t="shared" ref="AK54:AN54" si="115">AF54-AF55</f>
        <v>-5624.99999999965</v>
      </c>
      <c r="AL54">
        <f t="shared" si="115"/>
        <v>-3124.99999999974</v>
      </c>
      <c r="AM54">
        <f t="shared" si="115"/>
        <v>4999.99999999996</v>
      </c>
      <c r="AN54">
        <f t="shared" si="115"/>
        <v>-1250.00000000004</v>
      </c>
    </row>
    <row r="55" spans="1:40">
      <c r="A55">
        <v>3.40500000000001</v>
      </c>
      <c r="B55">
        <v>6.00685975609756</v>
      </c>
      <c r="C55">
        <v>-6.67682926829268</v>
      </c>
      <c r="D55" s="28">
        <f t="shared" si="23"/>
        <v>1.2</v>
      </c>
      <c r="E55" s="1">
        <v>3.7950165159573</v>
      </c>
      <c r="F55" s="1">
        <f>F120-RStart30!$F$79</f>
        <v>-3.11961501534181</v>
      </c>
      <c r="G55" s="1">
        <f>G120-RStart30!$G$79</f>
        <v>12.6233006083717</v>
      </c>
      <c r="H55" s="1">
        <v>18.2996613760936</v>
      </c>
      <c r="I55" s="58">
        <f t="shared" si="14"/>
        <v>1.2</v>
      </c>
      <c r="J55" s="24">
        <f t="shared" si="15"/>
        <v>-3134</v>
      </c>
      <c r="K55" s="24">
        <f t="shared" si="16"/>
        <v>4970</v>
      </c>
      <c r="L55" s="24">
        <f t="shared" si="17"/>
        <v>-22014</v>
      </c>
      <c r="M55" s="25">
        <f t="shared" si="18"/>
        <v>-22345</v>
      </c>
      <c r="N55" s="59">
        <f t="shared" si="6"/>
        <v>1.2</v>
      </c>
      <c r="O55" s="60">
        <f t="shared" si="24"/>
        <v>-28850</v>
      </c>
      <c r="P55" s="60">
        <f t="shared" si="25"/>
        <v>-24775</v>
      </c>
      <c r="Q55" s="1">
        <f t="shared" si="26"/>
        <v>12300</v>
      </c>
      <c r="R55" s="60">
        <f t="shared" si="27"/>
        <v>10975</v>
      </c>
      <c r="S55" s="1"/>
      <c r="T55" s="1">
        <f t="shared" si="19"/>
        <v>0.04</v>
      </c>
      <c r="U55" s="70"/>
      <c r="V55" s="1">
        <f t="shared" si="28"/>
        <v>-223750</v>
      </c>
      <c r="W55" s="1">
        <f t="shared" si="29"/>
        <v>-156875</v>
      </c>
      <c r="X55" s="1">
        <f t="shared" si="30"/>
        <v>-34375</v>
      </c>
      <c r="Y55" s="1">
        <f t="shared" si="31"/>
        <v>21250</v>
      </c>
      <c r="AA55">
        <f t="shared" ref="AA55:AD55" si="116">V55-V56</f>
        <v>44374.9999999999</v>
      </c>
      <c r="AB55">
        <f t="shared" si="116"/>
        <v>6249.99999999991</v>
      </c>
      <c r="AC55">
        <f t="shared" si="116"/>
        <v>4375</v>
      </c>
      <c r="AD55">
        <f t="shared" si="116"/>
        <v>16250</v>
      </c>
      <c r="AF55">
        <f t="shared" ref="AF55:AI55" si="117">AA55-AA56</f>
        <v>1249.99999999977</v>
      </c>
      <c r="AG55">
        <f t="shared" si="117"/>
        <v>4999.99999999991</v>
      </c>
      <c r="AH55">
        <f t="shared" si="117"/>
        <v>1250</v>
      </c>
      <c r="AI55">
        <f t="shared" si="117"/>
        <v>4375</v>
      </c>
      <c r="AK55">
        <f t="shared" ref="AK55:AN55" si="118">AF55-AF56</f>
        <v>-5000.00000000052</v>
      </c>
      <c r="AL55">
        <f t="shared" si="118"/>
        <v>2500.00000000009</v>
      </c>
      <c r="AM55">
        <f t="shared" si="118"/>
        <v>-3749.99999999998</v>
      </c>
      <c r="AN55">
        <f t="shared" si="118"/>
        <v>1250</v>
      </c>
    </row>
    <row r="56" spans="1:40">
      <c r="A56">
        <v>3.42000000000001</v>
      </c>
      <c r="B56">
        <v>7.28003048780488</v>
      </c>
      <c r="C56">
        <v>-7.50960365853659</v>
      </c>
      <c r="D56" s="28">
        <f t="shared" si="23"/>
        <v>1.24</v>
      </c>
      <c r="E56" s="1">
        <v>5.40137221125047</v>
      </c>
      <c r="F56" s="1">
        <f>F121-RStart30!$F$79</f>
        <v>-2.32106113796684</v>
      </c>
      <c r="G56" s="1">
        <f>G121-RStart30!$G$79</f>
        <v>12.3895940187262</v>
      </c>
      <c r="H56" s="1">
        <v>18.0311499984968</v>
      </c>
      <c r="I56" s="58">
        <f t="shared" si="14"/>
        <v>1.24</v>
      </c>
      <c r="J56" s="24">
        <f t="shared" si="15"/>
        <v>-4717</v>
      </c>
      <c r="K56" s="24">
        <f t="shared" si="16"/>
        <v>3718</v>
      </c>
      <c r="L56" s="24">
        <f t="shared" si="17"/>
        <v>-21584</v>
      </c>
      <c r="M56" s="25">
        <f t="shared" si="18"/>
        <v>-21898</v>
      </c>
      <c r="N56" s="59">
        <f t="shared" si="6"/>
        <v>1.24</v>
      </c>
      <c r="O56" s="60">
        <f t="shared" si="24"/>
        <v>-39575</v>
      </c>
      <c r="P56" s="60">
        <f t="shared" si="25"/>
        <v>-31300</v>
      </c>
      <c r="Q56" s="1">
        <f t="shared" si="26"/>
        <v>10750</v>
      </c>
      <c r="R56" s="60">
        <f t="shared" si="27"/>
        <v>11175</v>
      </c>
      <c r="S56" s="1"/>
      <c r="T56" s="1">
        <f t="shared" si="19"/>
        <v>0.04</v>
      </c>
      <c r="U56" s="1"/>
      <c r="V56" s="1">
        <f t="shared" si="28"/>
        <v>-268125</v>
      </c>
      <c r="W56" s="1">
        <f t="shared" si="29"/>
        <v>-163125</v>
      </c>
      <c r="X56" s="1">
        <f t="shared" si="30"/>
        <v>-38750</v>
      </c>
      <c r="Y56" s="1">
        <f t="shared" si="31"/>
        <v>5000</v>
      </c>
      <c r="AA56">
        <f t="shared" ref="AA56:AD56" si="119">V56-V57</f>
        <v>43125.0000000001</v>
      </c>
      <c r="AB56">
        <f t="shared" si="119"/>
        <v>1250</v>
      </c>
      <c r="AC56">
        <f t="shared" si="119"/>
        <v>3125</v>
      </c>
      <c r="AD56">
        <f t="shared" si="119"/>
        <v>11875</v>
      </c>
      <c r="AF56">
        <f t="shared" ref="AF56:AI56" si="120">AA56-AA57</f>
        <v>6250.00000000029</v>
      </c>
      <c r="AG56">
        <f t="shared" si="120"/>
        <v>2499.99999999983</v>
      </c>
      <c r="AH56">
        <f t="shared" si="120"/>
        <v>4999.99999999998</v>
      </c>
      <c r="AI56">
        <f t="shared" si="120"/>
        <v>3125</v>
      </c>
      <c r="AK56">
        <f t="shared" ref="AK56:AN56" si="121">AF56-AF57</f>
        <v>-6874.99999999953</v>
      </c>
      <c r="AL56">
        <f t="shared" si="121"/>
        <v>-2500.00000000052</v>
      </c>
      <c r="AM56">
        <f t="shared" si="121"/>
        <v>1874.99999999996</v>
      </c>
      <c r="AN56">
        <f t="shared" si="121"/>
        <v>-625</v>
      </c>
    </row>
    <row r="57" spans="1:40">
      <c r="A57">
        <v>3.43500000000001</v>
      </c>
      <c r="B57">
        <v>8.60579268292683</v>
      </c>
      <c r="C57">
        <v>-8.45670731707317</v>
      </c>
      <c r="D57" s="28">
        <f t="shared" si="23"/>
        <v>1.28</v>
      </c>
      <c r="E57" s="1">
        <v>7.31916756325015</v>
      </c>
      <c r="F57" s="1">
        <f>F122-RStart30!$F$79</f>
        <v>-1.36662825304442</v>
      </c>
      <c r="G57" s="1">
        <f>G122-RStart30!$G$79</f>
        <v>12.1916214345046</v>
      </c>
      <c r="H57" s="1">
        <v>17.7675837983834</v>
      </c>
      <c r="I57" s="58">
        <f t="shared" si="14"/>
        <v>1.28</v>
      </c>
      <c r="J57" s="24">
        <f t="shared" si="15"/>
        <v>-6798</v>
      </c>
      <c r="K57" s="24">
        <f t="shared" si="16"/>
        <v>2203</v>
      </c>
      <c r="L57" s="24">
        <f t="shared" si="17"/>
        <v>-21221</v>
      </c>
      <c r="M57" s="25">
        <f t="shared" si="18"/>
        <v>-21462</v>
      </c>
      <c r="N57" s="59">
        <f t="shared" si="6"/>
        <v>1.28</v>
      </c>
      <c r="O57" s="60">
        <f t="shared" si="24"/>
        <v>-52025</v>
      </c>
      <c r="P57" s="60">
        <f t="shared" si="25"/>
        <v>-37875</v>
      </c>
      <c r="Q57" s="1">
        <f t="shared" si="26"/>
        <v>9074.99999999999</v>
      </c>
      <c r="R57" s="60">
        <f t="shared" si="27"/>
        <v>10900</v>
      </c>
      <c r="S57" s="1"/>
      <c r="T57" s="1">
        <f t="shared" si="19"/>
        <v>0.04</v>
      </c>
      <c r="U57" s="1"/>
      <c r="V57" s="1">
        <f t="shared" si="28"/>
        <v>-311250</v>
      </c>
      <c r="W57" s="1">
        <f t="shared" si="29"/>
        <v>-164375</v>
      </c>
      <c r="X57" s="1">
        <f t="shared" si="30"/>
        <v>-41875</v>
      </c>
      <c r="Y57" s="1">
        <f t="shared" si="31"/>
        <v>-6875</v>
      </c>
      <c r="AA57">
        <f t="shared" ref="AA57:AD57" si="122">V57-V58</f>
        <v>36874.9999999998</v>
      </c>
      <c r="AB57">
        <f t="shared" si="122"/>
        <v>-1249.99999999983</v>
      </c>
      <c r="AC57">
        <f t="shared" si="122"/>
        <v>-1874.99999999998</v>
      </c>
      <c r="AD57">
        <f t="shared" si="122"/>
        <v>8750</v>
      </c>
      <c r="AF57">
        <f t="shared" ref="AF57:AI57" si="123">AA57-AA58</f>
        <v>13124.9999999998</v>
      </c>
      <c r="AG57">
        <f t="shared" si="123"/>
        <v>5000.00000000035</v>
      </c>
      <c r="AH57">
        <f t="shared" si="123"/>
        <v>3125.00000000002</v>
      </c>
      <c r="AI57">
        <f t="shared" si="123"/>
        <v>3750</v>
      </c>
      <c r="AK57">
        <f t="shared" ref="AK57:AN57" si="124">AF57-AF58</f>
        <v>-6875.00000000017</v>
      </c>
      <c r="AL57">
        <f t="shared" si="124"/>
        <v>5.23868948221207e-10</v>
      </c>
      <c r="AM57">
        <f t="shared" si="124"/>
        <v>1875.00000000002</v>
      </c>
      <c r="AN57">
        <f t="shared" si="124"/>
        <v>624.999999999953</v>
      </c>
    </row>
    <row r="58" spans="1:40">
      <c r="A58">
        <v>3.45000000000001</v>
      </c>
      <c r="B58">
        <v>9.96768292682927</v>
      </c>
      <c r="C58">
        <v>-9.48567073170732</v>
      </c>
      <c r="D58" s="28">
        <f t="shared" si="23"/>
        <v>1.32</v>
      </c>
      <c r="E58" s="1">
        <v>9.52235511493483</v>
      </c>
      <c r="F58" s="1">
        <f>F123-RStart30!$F$79</f>
        <v>-0.2639514399739</v>
      </c>
      <c r="G58" s="1">
        <f>G123-RStart30!$G$79</f>
        <v>12.0282361690019</v>
      </c>
      <c r="H58" s="1">
        <v>17.5173951249936</v>
      </c>
      <c r="I58" s="58">
        <f t="shared" si="14"/>
        <v>1.32</v>
      </c>
      <c r="J58" s="24">
        <f t="shared" si="15"/>
        <v>-9436</v>
      </c>
      <c r="K58" s="24">
        <f t="shared" si="16"/>
        <v>427</v>
      </c>
      <c r="L58" s="24">
        <f t="shared" si="17"/>
        <v>-20922</v>
      </c>
      <c r="M58" s="25">
        <f t="shared" si="18"/>
        <v>-21051</v>
      </c>
      <c r="N58" s="59">
        <f t="shared" si="6"/>
        <v>1.32</v>
      </c>
      <c r="O58" s="60">
        <f t="shared" si="24"/>
        <v>-65949.9999999999</v>
      </c>
      <c r="P58" s="60">
        <f t="shared" si="25"/>
        <v>-44400</v>
      </c>
      <c r="Q58" s="1">
        <f t="shared" si="26"/>
        <v>7474.99999999999</v>
      </c>
      <c r="R58" s="60">
        <f t="shared" si="27"/>
        <v>10275</v>
      </c>
      <c r="S58" s="1"/>
      <c r="T58" s="1">
        <f t="shared" si="19"/>
        <v>0.04</v>
      </c>
      <c r="U58" s="1"/>
      <c r="V58" s="1">
        <f t="shared" si="28"/>
        <v>-348125</v>
      </c>
      <c r="W58" s="1">
        <f t="shared" si="29"/>
        <v>-163125</v>
      </c>
      <c r="X58" s="1">
        <f t="shared" si="30"/>
        <v>-40000</v>
      </c>
      <c r="Y58" s="1">
        <f t="shared" si="31"/>
        <v>-15625</v>
      </c>
      <c r="AA58">
        <f t="shared" ref="AA58:AD58" si="125">V58-V59</f>
        <v>23750</v>
      </c>
      <c r="AB58">
        <f t="shared" si="125"/>
        <v>-6250.00000000017</v>
      </c>
      <c r="AC58">
        <f t="shared" si="125"/>
        <v>-5000</v>
      </c>
      <c r="AD58">
        <f t="shared" si="125"/>
        <v>5000</v>
      </c>
      <c r="AF58">
        <f t="shared" ref="AF58:AI58" si="126">AA58-AA59</f>
        <v>20000</v>
      </c>
      <c r="AG58">
        <f t="shared" si="126"/>
        <v>4999.99999999983</v>
      </c>
      <c r="AH58">
        <f t="shared" si="126"/>
        <v>1250</v>
      </c>
      <c r="AI58">
        <f t="shared" si="126"/>
        <v>3125.00000000005</v>
      </c>
      <c r="AK58">
        <f t="shared" ref="AK58:AN58" si="127">AF58-AF59</f>
        <v>-5000</v>
      </c>
      <c r="AL58">
        <f t="shared" si="127"/>
        <v>-1250.00000000019</v>
      </c>
      <c r="AM58">
        <f t="shared" si="127"/>
        <v>-1875</v>
      </c>
      <c r="AN58">
        <f t="shared" si="127"/>
        <v>625.00000000012</v>
      </c>
    </row>
    <row r="59" spans="1:40">
      <c r="A59">
        <v>3.46500000000001</v>
      </c>
      <c r="B59">
        <v>11.3638719512195</v>
      </c>
      <c r="C59">
        <v>-10.5653963414634</v>
      </c>
      <c r="D59" s="28">
        <f t="shared" si="23"/>
        <v>1.36</v>
      </c>
      <c r="E59" s="1">
        <v>11.9740751021925</v>
      </c>
      <c r="F59" s="1">
        <f>F124-RStart30!$F$79</f>
        <v>0.9749718171518</v>
      </c>
      <c r="G59" s="1">
        <f>G124-RStart30!$G$79</f>
        <v>11.8957015830832</v>
      </c>
      <c r="H59" s="1">
        <v>17.2859096903967</v>
      </c>
      <c r="I59" s="58">
        <f t="shared" si="14"/>
        <v>1.36</v>
      </c>
      <c r="J59" s="24">
        <f t="shared" si="15"/>
        <v>-12669</v>
      </c>
      <c r="K59" s="24">
        <f t="shared" si="16"/>
        <v>-1600</v>
      </c>
      <c r="L59" s="24">
        <f t="shared" si="17"/>
        <v>-20679</v>
      </c>
      <c r="M59" s="25">
        <f t="shared" si="18"/>
        <v>-20673</v>
      </c>
      <c r="N59" s="59">
        <f t="shared" si="6"/>
        <v>1.36</v>
      </c>
      <c r="O59" s="60">
        <f t="shared" si="24"/>
        <v>-80824.9999999999</v>
      </c>
      <c r="P59" s="60">
        <f t="shared" si="25"/>
        <v>-50675</v>
      </c>
      <c r="Q59" s="1">
        <f t="shared" si="26"/>
        <v>6074.99999999999</v>
      </c>
      <c r="R59" s="60">
        <f t="shared" ref="R59:R90" si="128">(M59-M58)/(D59-D58)</f>
        <v>9449.99999999999</v>
      </c>
      <c r="S59" s="1"/>
      <c r="T59" s="1">
        <f t="shared" si="19"/>
        <v>0.04</v>
      </c>
      <c r="U59" s="1"/>
      <c r="V59" s="1">
        <f t="shared" ref="V59:V90" si="129">(O59-O58)/$T$26</f>
        <v>-371875</v>
      </c>
      <c r="W59" s="1">
        <f t="shared" ref="W59:W90" si="130">(P59-P58)/$T$26</f>
        <v>-156875</v>
      </c>
      <c r="X59" s="1">
        <f t="shared" ref="X59:X90" si="131">(Q59-Q58)/$T$26</f>
        <v>-35000</v>
      </c>
      <c r="Y59" s="1">
        <f t="shared" ref="Y59:Y90" si="132">(R59-R58)/$T$26</f>
        <v>-20625</v>
      </c>
      <c r="AA59">
        <f t="shared" ref="AA59:AD59" si="133">V59-V60</f>
        <v>3750</v>
      </c>
      <c r="AB59">
        <f t="shared" si="133"/>
        <v>-11250</v>
      </c>
      <c r="AC59">
        <f t="shared" si="133"/>
        <v>-6250</v>
      </c>
      <c r="AD59">
        <f t="shared" si="133"/>
        <v>1874.99999999995</v>
      </c>
      <c r="AF59">
        <f t="shared" ref="AF59:AI59" si="134">AA59-AA60</f>
        <v>25000</v>
      </c>
      <c r="AG59">
        <f t="shared" si="134"/>
        <v>6250.00000000001</v>
      </c>
      <c r="AH59">
        <f t="shared" si="134"/>
        <v>3125</v>
      </c>
      <c r="AI59">
        <f t="shared" si="134"/>
        <v>2499.99999999993</v>
      </c>
      <c r="AK59">
        <f t="shared" ref="AK59:AN59" si="135">AF59-AF60</f>
        <v>-6874.99999999965</v>
      </c>
      <c r="AL59">
        <f t="shared" si="135"/>
        <v>625.000000000218</v>
      </c>
      <c r="AM59">
        <f t="shared" si="135"/>
        <v>2500.00000000001</v>
      </c>
      <c r="AN59">
        <f t="shared" si="135"/>
        <v>-625.000000000076</v>
      </c>
    </row>
    <row r="60" spans="1:40">
      <c r="A60">
        <v>3.48000000000001</v>
      </c>
      <c r="B60">
        <v>12.7746951219512</v>
      </c>
      <c r="C60">
        <v>-11.6524390243902</v>
      </c>
      <c r="D60" s="28">
        <f t="shared" si="23"/>
        <v>1.4</v>
      </c>
      <c r="E60" s="1">
        <v>14.6276222314704</v>
      </c>
      <c r="F60" s="1">
        <f>F125-RStart30!$F$79</f>
        <v>2.33379414795986</v>
      </c>
      <c r="G60" s="1">
        <f>G125-RStart30!$G$79</f>
        <v>11.7880354122647</v>
      </c>
      <c r="H60" s="1">
        <v>17.0754247652477</v>
      </c>
      <c r="I60" s="58">
        <f t="shared" si="14"/>
        <v>1.4</v>
      </c>
      <c r="J60" s="24">
        <f t="shared" si="15"/>
        <v>-16503</v>
      </c>
      <c r="K60" s="24">
        <f t="shared" si="16"/>
        <v>-3860</v>
      </c>
      <c r="L60" s="24">
        <f t="shared" si="17"/>
        <v>-20482</v>
      </c>
      <c r="M60" s="25">
        <f t="shared" si="18"/>
        <v>-20331</v>
      </c>
      <c r="N60" s="59">
        <f t="shared" si="6"/>
        <v>1.4</v>
      </c>
      <c r="O60" s="60">
        <f t="shared" si="24"/>
        <v>-95849.9999999999</v>
      </c>
      <c r="P60" s="60">
        <f t="shared" si="25"/>
        <v>-56499.9999999999</v>
      </c>
      <c r="Q60" s="1">
        <f t="shared" si="26"/>
        <v>4925</v>
      </c>
      <c r="R60" s="60">
        <f t="shared" si="128"/>
        <v>8549.99999999999</v>
      </c>
      <c r="S60" s="1"/>
      <c r="T60" s="1">
        <f t="shared" si="19"/>
        <v>0.04</v>
      </c>
      <c r="U60" s="1"/>
      <c r="V60" s="1">
        <f t="shared" si="129"/>
        <v>-375625</v>
      </c>
      <c r="W60" s="1">
        <f t="shared" si="130"/>
        <v>-145625</v>
      </c>
      <c r="X60" s="1">
        <f t="shared" si="131"/>
        <v>-28750</v>
      </c>
      <c r="Y60" s="1">
        <f t="shared" si="132"/>
        <v>-22500</v>
      </c>
      <c r="AA60">
        <f t="shared" ref="AA60:AD60" si="136">V60-V61</f>
        <v>-21250</v>
      </c>
      <c r="AB60">
        <f t="shared" si="136"/>
        <v>-17500</v>
      </c>
      <c r="AC60">
        <f t="shared" si="136"/>
        <v>-9375</v>
      </c>
      <c r="AD60">
        <f t="shared" si="136"/>
        <v>-624.999999999975</v>
      </c>
      <c r="AF60">
        <f t="shared" ref="AF60:AI60" si="137">AA60-AA61</f>
        <v>31874.9999999997</v>
      </c>
      <c r="AG60">
        <f t="shared" si="137"/>
        <v>5624.9999999998</v>
      </c>
      <c r="AH60">
        <f t="shared" si="137"/>
        <v>624.999999999989</v>
      </c>
      <c r="AI60">
        <f t="shared" si="137"/>
        <v>3125</v>
      </c>
      <c r="AK60">
        <f t="shared" ref="AK60:AN60" si="138">AF60-AF61</f>
        <v>5624.99999999892</v>
      </c>
      <c r="AL60">
        <f t="shared" si="138"/>
        <v>-1250.00000000039</v>
      </c>
      <c r="AM60">
        <f t="shared" si="138"/>
        <v>-3125</v>
      </c>
      <c r="AN60">
        <f t="shared" si="138"/>
        <v>-4.18367562815547e-11</v>
      </c>
    </row>
    <row r="61" spans="1:40">
      <c r="A61">
        <v>3.49500000000001</v>
      </c>
      <c r="B61">
        <v>14.2019817073171</v>
      </c>
      <c r="C61">
        <v>-12.7724085365854</v>
      </c>
      <c r="D61" s="28">
        <f t="shared" si="23"/>
        <v>1.44</v>
      </c>
      <c r="E61" s="1">
        <v>17.4274124574242</v>
      </c>
      <c r="F61" s="1">
        <f>F126-RStart30!$F$79</f>
        <v>3.79183081421111</v>
      </c>
      <c r="G61" s="1">
        <f>G126-RStart30!$G$79</f>
        <v>11.6973540937953</v>
      </c>
      <c r="H61" s="1">
        <v>16.8852873745416</v>
      </c>
      <c r="I61" s="58">
        <f t="shared" si="14"/>
        <v>1.44</v>
      </c>
      <c r="J61" s="24">
        <f t="shared" si="15"/>
        <v>-20904</v>
      </c>
      <c r="K61" s="24">
        <f t="shared" si="16"/>
        <v>-6325</v>
      </c>
      <c r="L61" s="24">
        <f t="shared" si="17"/>
        <v>-20316</v>
      </c>
      <c r="M61" s="25">
        <f t="shared" si="18"/>
        <v>-20024</v>
      </c>
      <c r="N61" s="59">
        <f t="shared" si="6"/>
        <v>1.44</v>
      </c>
      <c r="O61" s="60">
        <f t="shared" si="24"/>
        <v>-110025</v>
      </c>
      <c r="P61" s="60">
        <f t="shared" si="25"/>
        <v>-61624.9999999999</v>
      </c>
      <c r="Q61" s="1">
        <f t="shared" si="26"/>
        <v>4150</v>
      </c>
      <c r="R61" s="60">
        <f t="shared" si="128"/>
        <v>7674.99999999999</v>
      </c>
      <c r="S61" s="1"/>
      <c r="T61" s="1">
        <f t="shared" si="19"/>
        <v>0.04</v>
      </c>
      <c r="U61" s="1"/>
      <c r="V61" s="1">
        <f t="shared" si="129"/>
        <v>-354375</v>
      </c>
      <c r="W61" s="1">
        <f t="shared" si="130"/>
        <v>-128125</v>
      </c>
      <c r="X61" s="1">
        <f t="shared" si="131"/>
        <v>-19375</v>
      </c>
      <c r="Y61" s="1">
        <f t="shared" si="132"/>
        <v>-21875</v>
      </c>
      <c r="AA61">
        <f t="shared" ref="AA61:AD61" si="139">V61-V62</f>
        <v>-53124.9999999997</v>
      </c>
      <c r="AB61">
        <f t="shared" si="139"/>
        <v>-23124.9999999998</v>
      </c>
      <c r="AC61">
        <f t="shared" si="139"/>
        <v>-9999.99999999999</v>
      </c>
      <c r="AD61">
        <f t="shared" si="139"/>
        <v>-3749.99999999998</v>
      </c>
      <c r="AF61">
        <f t="shared" ref="AF61:AI61" si="140">AA61-AA62</f>
        <v>26250.0000000007</v>
      </c>
      <c r="AG61">
        <f t="shared" si="140"/>
        <v>6875.00000000019</v>
      </c>
      <c r="AH61">
        <f t="shared" si="140"/>
        <v>3749.99999999999</v>
      </c>
      <c r="AI61">
        <f t="shared" si="140"/>
        <v>3125.00000000005</v>
      </c>
      <c r="AK61">
        <f t="shared" ref="AK61:AK68" si="141">AF61-AF62</f>
        <v>-5624.99999999852</v>
      </c>
      <c r="AL61">
        <f t="shared" ref="AL61:AL68" si="142">AG61-AG62</f>
        <v>-624.999999999811</v>
      </c>
      <c r="AM61">
        <f t="shared" ref="AM61:AM68" si="143">AH61-AH62</f>
        <v>5624.99999999996</v>
      </c>
      <c r="AN61">
        <f t="shared" ref="AN61:AN68" si="144">AI61-AI62</f>
        <v>625.000000000093</v>
      </c>
    </row>
    <row r="62" spans="1:40">
      <c r="A62">
        <v>3.51000000000001</v>
      </c>
      <c r="B62">
        <v>15.6420731707317</v>
      </c>
      <c r="C62">
        <v>-13.9184451219512</v>
      </c>
      <c r="D62" s="28">
        <f t="shared" si="23"/>
        <v>1.48</v>
      </c>
      <c r="E62" s="1">
        <v>20.3099497605683</v>
      </c>
      <c r="F62" s="1">
        <f>F127-RStart30!$F$79</f>
        <v>5.32407222821358</v>
      </c>
      <c r="G62" s="1">
        <f>G127-RStart30!$G$79</f>
        <v>11.6142170937392</v>
      </c>
      <c r="H62" s="1">
        <v>16.7119724933711</v>
      </c>
      <c r="I62" s="58">
        <f t="shared" si="14"/>
        <v>1.48</v>
      </c>
      <c r="J62" s="24">
        <f t="shared" si="15"/>
        <v>-25787</v>
      </c>
      <c r="K62" s="24">
        <f t="shared" si="16"/>
        <v>-8958</v>
      </c>
      <c r="L62" s="24">
        <f t="shared" si="17"/>
        <v>-20165</v>
      </c>
      <c r="M62" s="25">
        <f t="shared" si="18"/>
        <v>-19746</v>
      </c>
      <c r="N62" s="59">
        <f t="shared" si="6"/>
        <v>1.48</v>
      </c>
      <c r="O62" s="60">
        <f t="shared" si="24"/>
        <v>-122075</v>
      </c>
      <c r="P62" s="60">
        <f t="shared" si="25"/>
        <v>-65824.9999999999</v>
      </c>
      <c r="Q62" s="1">
        <f t="shared" si="26"/>
        <v>3775</v>
      </c>
      <c r="R62" s="60">
        <f t="shared" si="128"/>
        <v>6949.99999999999</v>
      </c>
      <c r="S62" s="1"/>
      <c r="T62" s="1">
        <f t="shared" si="19"/>
        <v>0.04</v>
      </c>
      <c r="U62" s="1"/>
      <c r="V62" s="1">
        <f t="shared" si="129"/>
        <v>-301250</v>
      </c>
      <c r="W62" s="1">
        <f t="shared" si="130"/>
        <v>-105000</v>
      </c>
      <c r="X62" s="1">
        <f t="shared" si="131"/>
        <v>-9374.99999999999</v>
      </c>
      <c r="Y62" s="1">
        <f t="shared" si="132"/>
        <v>-18125</v>
      </c>
      <c r="AA62">
        <f t="shared" ref="AA62:AD62" si="145">V62-V63</f>
        <v>-79375.0000000004</v>
      </c>
      <c r="AB62">
        <f t="shared" si="145"/>
        <v>-30000</v>
      </c>
      <c r="AC62">
        <f t="shared" si="145"/>
        <v>-13750</v>
      </c>
      <c r="AD62">
        <f t="shared" si="145"/>
        <v>-6875.00000000002</v>
      </c>
      <c r="AF62">
        <f t="shared" ref="AF62:AF69" si="146">AA62-AA63</f>
        <v>31874.9999999992</v>
      </c>
      <c r="AG62">
        <f t="shared" ref="AG62:AG69" si="147">AB62-AB63</f>
        <v>7500</v>
      </c>
      <c r="AH62">
        <f t="shared" ref="AH62:AH69" si="148">AC62-AC63</f>
        <v>-1874.99999999997</v>
      </c>
      <c r="AI62">
        <f t="shared" ref="AI62:AI69" si="149">AD62-AD63</f>
        <v>2499.99999999995</v>
      </c>
      <c r="AK62">
        <f t="shared" si="141"/>
        <v>11249.9999999989</v>
      </c>
      <c r="AL62">
        <f t="shared" si="142"/>
        <v>625</v>
      </c>
      <c r="AM62">
        <f t="shared" si="143"/>
        <v>-3749.99999999991</v>
      </c>
      <c r="AN62">
        <f t="shared" si="144"/>
        <v>624.999999999953</v>
      </c>
    </row>
    <row r="63" spans="1:40">
      <c r="A63">
        <v>3.52500000000001</v>
      </c>
      <c r="B63">
        <v>17.0615853658537</v>
      </c>
      <c r="C63">
        <v>-15.1010670731707</v>
      </c>
      <c r="D63" s="28">
        <f t="shared" si="23"/>
        <v>1.52</v>
      </c>
      <c r="E63" s="1">
        <v>23.2047929249258</v>
      </c>
      <c r="F63" s="1">
        <f>F128-RStart30!$F$79</f>
        <v>6.90119647123608</v>
      </c>
      <c r="G63" s="1">
        <f>G128-RStart30!$G$79</f>
        <v>11.5279712340574</v>
      </c>
      <c r="H63" s="1">
        <v>16.5491612426826</v>
      </c>
      <c r="I63" s="58">
        <f t="shared" si="14"/>
        <v>1.52</v>
      </c>
      <c r="J63" s="24">
        <f t="shared" si="15"/>
        <v>-31025</v>
      </c>
      <c r="K63" s="24">
        <f t="shared" si="16"/>
        <v>-11711</v>
      </c>
      <c r="L63" s="24">
        <f t="shared" si="17"/>
        <v>-20007</v>
      </c>
      <c r="M63" s="25">
        <f t="shared" si="18"/>
        <v>-19486</v>
      </c>
      <c r="N63" s="59">
        <f t="shared" si="6"/>
        <v>1.52</v>
      </c>
      <c r="O63" s="60">
        <f t="shared" si="24"/>
        <v>-130950</v>
      </c>
      <c r="P63" s="60">
        <f t="shared" si="25"/>
        <v>-68824.9999999999</v>
      </c>
      <c r="Q63" s="1">
        <f t="shared" si="26"/>
        <v>3950</v>
      </c>
      <c r="R63" s="60">
        <f t="shared" si="128"/>
        <v>6499.99999999999</v>
      </c>
      <c r="S63" s="1"/>
      <c r="T63" s="1">
        <f t="shared" si="19"/>
        <v>0.04</v>
      </c>
      <c r="U63" s="1"/>
      <c r="V63" s="1">
        <f t="shared" si="129"/>
        <v>-221875</v>
      </c>
      <c r="W63" s="1">
        <f t="shared" si="130"/>
        <v>-75000</v>
      </c>
      <c r="X63" s="1">
        <f t="shared" si="131"/>
        <v>4374.99999999999</v>
      </c>
      <c r="Y63" s="1">
        <f t="shared" si="132"/>
        <v>-11250</v>
      </c>
      <c r="AA63">
        <f t="shared" ref="AA63:AD63" si="150">V63-V64</f>
        <v>-111250</v>
      </c>
      <c r="AB63">
        <f t="shared" si="150"/>
        <v>-37500</v>
      </c>
      <c r="AC63">
        <f t="shared" si="150"/>
        <v>-11875</v>
      </c>
      <c r="AD63">
        <f t="shared" si="150"/>
        <v>-9374.99999999998</v>
      </c>
      <c r="AF63">
        <f t="shared" si="146"/>
        <v>20625.0000000004</v>
      </c>
      <c r="AG63">
        <f t="shared" si="147"/>
        <v>6875</v>
      </c>
      <c r="AH63">
        <f t="shared" si="148"/>
        <v>1874.99999999994</v>
      </c>
      <c r="AI63">
        <f t="shared" si="149"/>
        <v>1875</v>
      </c>
      <c r="AK63">
        <f t="shared" si="141"/>
        <v>1875.00000000038</v>
      </c>
      <c r="AL63">
        <f t="shared" si="142"/>
        <v>1250</v>
      </c>
      <c r="AM63">
        <f t="shared" si="143"/>
        <v>624.999999999869</v>
      </c>
      <c r="AN63">
        <f t="shared" si="144"/>
        <v>-625.000000000025</v>
      </c>
    </row>
    <row r="64" spans="1:40">
      <c r="A64">
        <v>3.54000000000001</v>
      </c>
      <c r="B64">
        <v>18.4394817073171</v>
      </c>
      <c r="C64">
        <v>-16.3262195121951</v>
      </c>
      <c r="D64" s="28">
        <f t="shared" si="23"/>
        <v>1.56</v>
      </c>
      <c r="E64" s="1">
        <v>26.0355223156773</v>
      </c>
      <c r="F64" s="1">
        <f>F129-RStart30!$F$79</f>
        <v>8.48958181192178</v>
      </c>
      <c r="G64" s="1">
        <f>G129-RStart30!$G$79</f>
        <v>11.4270950196893</v>
      </c>
      <c r="H64" s="1">
        <v>16.3878190850309</v>
      </c>
      <c r="I64" s="58">
        <f t="shared" si="14"/>
        <v>1.56</v>
      </c>
      <c r="J64" s="24">
        <f t="shared" si="15"/>
        <v>-36440</v>
      </c>
      <c r="K64" s="24">
        <f t="shared" si="16"/>
        <v>-14524</v>
      </c>
      <c r="L64" s="24">
        <f t="shared" si="17"/>
        <v>-19823</v>
      </c>
      <c r="M64" s="25">
        <f t="shared" si="18"/>
        <v>-19229</v>
      </c>
      <c r="N64" s="59">
        <f t="shared" si="6"/>
        <v>1.56</v>
      </c>
      <c r="O64" s="60">
        <f t="shared" si="24"/>
        <v>-135375</v>
      </c>
      <c r="P64" s="60">
        <f t="shared" si="25"/>
        <v>-70324.9999999999</v>
      </c>
      <c r="Q64" s="1">
        <f t="shared" si="26"/>
        <v>4600</v>
      </c>
      <c r="R64" s="60">
        <f t="shared" si="128"/>
        <v>6424.99999999999</v>
      </c>
      <c r="S64" s="1"/>
      <c r="T64" s="1">
        <f t="shared" si="19"/>
        <v>0.04</v>
      </c>
      <c r="U64" s="1"/>
      <c r="V64" s="1">
        <f t="shared" si="129"/>
        <v>-110625</v>
      </c>
      <c r="W64" s="1">
        <f t="shared" si="130"/>
        <v>-37500</v>
      </c>
      <c r="X64" s="1">
        <f t="shared" si="131"/>
        <v>16250</v>
      </c>
      <c r="Y64" s="1">
        <f t="shared" si="132"/>
        <v>-1875</v>
      </c>
      <c r="AA64">
        <f t="shared" ref="AA64:AD64" si="151">V64-V65</f>
        <v>-131875</v>
      </c>
      <c r="AB64">
        <f t="shared" si="151"/>
        <v>-44375</v>
      </c>
      <c r="AC64">
        <f t="shared" si="151"/>
        <v>-13750</v>
      </c>
      <c r="AD64">
        <f t="shared" si="151"/>
        <v>-11250</v>
      </c>
      <c r="AF64">
        <f t="shared" si="146"/>
        <v>18750</v>
      </c>
      <c r="AG64">
        <f t="shared" si="147"/>
        <v>5625</v>
      </c>
      <c r="AH64">
        <f t="shared" si="148"/>
        <v>1250.00000000007</v>
      </c>
      <c r="AI64">
        <f t="shared" si="149"/>
        <v>2500.00000000003</v>
      </c>
      <c r="AK64">
        <f t="shared" si="141"/>
        <v>7500.00000000035</v>
      </c>
      <c r="AL64">
        <f t="shared" si="142"/>
        <v>-3125</v>
      </c>
      <c r="AM64">
        <f t="shared" si="143"/>
        <v>4375.00000000015</v>
      </c>
      <c r="AN64">
        <f t="shared" si="144"/>
        <v>625.000000000049</v>
      </c>
    </row>
    <row r="65" spans="1:40">
      <c r="A65">
        <v>3.55500000000001</v>
      </c>
      <c r="B65">
        <v>19.7606707317073</v>
      </c>
      <c r="C65">
        <v>-17.5765243902439</v>
      </c>
      <c r="D65" s="28">
        <f t="shared" si="23"/>
        <v>1.6</v>
      </c>
      <c r="E65" s="1">
        <v>28.7207066568117</v>
      </c>
      <c r="F65" s="1">
        <f>F130-RStart30!$F$79</f>
        <v>10.0513192247017</v>
      </c>
      <c r="G65" s="1">
        <f>G130-RStart30!$G$79</f>
        <v>11.2995429656348</v>
      </c>
      <c r="H65" s="1">
        <v>16.2162740203373</v>
      </c>
      <c r="I65" s="58">
        <f t="shared" si="14"/>
        <v>1.6</v>
      </c>
      <c r="J65" s="24">
        <f t="shared" si="15"/>
        <v>-41821</v>
      </c>
      <c r="K65" s="24">
        <f t="shared" si="16"/>
        <v>-17326</v>
      </c>
      <c r="L65" s="24">
        <f t="shared" si="17"/>
        <v>-19591</v>
      </c>
      <c r="M65" s="25">
        <f t="shared" si="18"/>
        <v>-18957</v>
      </c>
      <c r="N65" s="59">
        <f t="shared" si="6"/>
        <v>1.6</v>
      </c>
      <c r="O65" s="60">
        <f t="shared" si="24"/>
        <v>-134525</v>
      </c>
      <c r="P65" s="60">
        <f t="shared" si="25"/>
        <v>-70049.9999999999</v>
      </c>
      <c r="Q65" s="1">
        <f t="shared" si="26"/>
        <v>5799.99999999999</v>
      </c>
      <c r="R65" s="60">
        <f t="shared" si="128"/>
        <v>6799.99999999999</v>
      </c>
      <c r="S65" s="1"/>
      <c r="T65" s="1">
        <f t="shared" si="19"/>
        <v>0.04</v>
      </c>
      <c r="U65" s="1"/>
      <c r="V65" s="1">
        <f t="shared" si="129"/>
        <v>21250</v>
      </c>
      <c r="W65" s="1">
        <f t="shared" si="130"/>
        <v>6875</v>
      </c>
      <c r="X65" s="1">
        <f t="shared" si="131"/>
        <v>30000</v>
      </c>
      <c r="Y65" s="1">
        <f t="shared" si="132"/>
        <v>9374.99999999998</v>
      </c>
      <c r="AA65">
        <f>V65-V66</f>
        <v>-150625</v>
      </c>
      <c r="AB65">
        <f>W65-W66</f>
        <v>-50000</v>
      </c>
      <c r="AC65">
        <f>X65-X66</f>
        <v>-15000</v>
      </c>
      <c r="AD65">
        <f>Y65-Y66</f>
        <v>-13750</v>
      </c>
      <c r="AF65">
        <f t="shared" si="146"/>
        <v>11249.9999999997</v>
      </c>
      <c r="AG65">
        <f t="shared" si="147"/>
        <v>8750</v>
      </c>
      <c r="AH65">
        <f t="shared" si="148"/>
        <v>-3125.00000000008</v>
      </c>
      <c r="AI65">
        <f t="shared" si="149"/>
        <v>1874.99999999998</v>
      </c>
      <c r="AK65">
        <f t="shared" si="141"/>
        <v>8749.9999999993</v>
      </c>
      <c r="AL65">
        <f t="shared" si="142"/>
        <v>5000.00000000017</v>
      </c>
      <c r="AM65">
        <f t="shared" si="143"/>
        <v>-5000.00000000016</v>
      </c>
      <c r="AN65">
        <f t="shared" si="144"/>
        <v>-625.000000000045</v>
      </c>
    </row>
    <row r="66" spans="1:40">
      <c r="A66">
        <v>3.57000000000001</v>
      </c>
      <c r="B66">
        <v>20.9926829268293</v>
      </c>
      <c r="C66">
        <v>-18.8190548780488</v>
      </c>
      <c r="D66" s="28">
        <f t="shared" si="23"/>
        <v>1.64</v>
      </c>
      <c r="E66" s="1">
        <v>31.1748698087754</v>
      </c>
      <c r="F66" s="1">
        <f>F131-RStart30!$F$79</f>
        <v>11.5442249082086</v>
      </c>
      <c r="G66" s="1">
        <f>G131-RStart30!$G$79</f>
        <v>11.133089924036</v>
      </c>
      <c r="H66" s="1">
        <v>16.020294781644</v>
      </c>
      <c r="I66" s="58">
        <f t="shared" ref="I66:I97" si="152">D66</f>
        <v>1.64</v>
      </c>
      <c r="J66" s="24">
        <f t="shared" ref="J66:J97" si="153">-TRUNC(K$3*J$3*(G$3-H$3*SIN((E66+J$9)*PI()/180)-SQRT(I$3^2-(E$3-F$3-H$3*COS((E66+J$9)*PI()/180))^2))/5)</f>
        <v>-46927</v>
      </c>
      <c r="K66" s="24">
        <f t="shared" ref="K66:K97" si="154">-TRUNC(U$3*T$3*(Q$3-R$3*SIN((F66+K$9)*PI()/180)-SQRT(S$3^2-(O$3-P$3-R$3*COS((F66+K$9)*PI()/180))^2))/5)</f>
        <v>-20037</v>
      </c>
      <c r="L66" s="24">
        <f t="shared" ref="L66:L97" si="155">-TRUNC(U$3*T$3*(Q$3-R$3*SIN((G66+L$9)*PI()/180)-SQRT(S$3^2-(O$3-P$3-R$3*COS((G66+L$9)*PI()/180))^2))/5)</f>
        <v>-19287</v>
      </c>
      <c r="M66" s="25">
        <f t="shared" ref="M66:M97" si="156">-TRUNC(K$3*J$3*(G$3-H$3*SIN((H66+M$9)*PI()/180)-SQRT(I$3^2-(E$3-F$3-H$3*COS((H66+M$9)*PI()/180))^2))/5)</f>
        <v>-18648</v>
      </c>
      <c r="N66" s="59">
        <f t="shared" si="6"/>
        <v>1.64</v>
      </c>
      <c r="O66" s="60">
        <f t="shared" si="24"/>
        <v>-127650</v>
      </c>
      <c r="P66" s="60">
        <f t="shared" si="25"/>
        <v>-67774.9999999999</v>
      </c>
      <c r="Q66" s="1">
        <f t="shared" si="26"/>
        <v>7599.99999999999</v>
      </c>
      <c r="R66" s="60">
        <f t="shared" si="128"/>
        <v>7724.99999999999</v>
      </c>
      <c r="S66" s="1"/>
      <c r="T66" s="1">
        <f t="shared" si="19"/>
        <v>0.04</v>
      </c>
      <c r="U66" s="1"/>
      <c r="V66" s="1">
        <f t="shared" si="129"/>
        <v>171875</v>
      </c>
      <c r="W66" s="1">
        <f t="shared" si="130"/>
        <v>56875</v>
      </c>
      <c r="X66" s="1">
        <f t="shared" si="131"/>
        <v>45000</v>
      </c>
      <c r="Y66" s="1">
        <f t="shared" si="132"/>
        <v>23125</v>
      </c>
      <c r="AA66">
        <f>V66-V67</f>
        <v>-161875</v>
      </c>
      <c r="AB66">
        <f>W66-W67</f>
        <v>-58750</v>
      </c>
      <c r="AC66">
        <f>X66-X67</f>
        <v>-11874.9999999999</v>
      </c>
      <c r="AD66">
        <f>Y66-Y67</f>
        <v>-15625</v>
      </c>
      <c r="AF66">
        <f t="shared" si="146"/>
        <v>2500.00000000035</v>
      </c>
      <c r="AG66">
        <f t="shared" si="147"/>
        <v>3749.99999999983</v>
      </c>
      <c r="AH66">
        <f t="shared" si="148"/>
        <v>1875.00000000008</v>
      </c>
      <c r="AI66">
        <f t="shared" si="149"/>
        <v>2500.00000000002</v>
      </c>
      <c r="AK66">
        <f t="shared" si="141"/>
        <v>2500.0000000007</v>
      </c>
      <c r="AL66">
        <f t="shared" si="142"/>
        <v>-3750.00000000035</v>
      </c>
      <c r="AM66">
        <f t="shared" si="143"/>
        <v>3750.00000000015</v>
      </c>
      <c r="AN66">
        <f t="shared" si="144"/>
        <v>1250.00000000002</v>
      </c>
    </row>
    <row r="67" spans="1:40">
      <c r="A67">
        <v>3.58500000000001</v>
      </c>
      <c r="B67">
        <v>22.103506097561</v>
      </c>
      <c r="C67">
        <v>-20.0199695121951</v>
      </c>
      <c r="D67" s="28">
        <f t="shared" ref="D67:D98" si="157">D66+T66</f>
        <v>1.68</v>
      </c>
      <c r="E67" s="1">
        <v>33.3094575461225</v>
      </c>
      <c r="F67" s="1">
        <f>F132-RStart30!$F$79</f>
        <v>12.9218528036901</v>
      </c>
      <c r="G67" s="1">
        <f>G132-RStart30!$G$79</f>
        <v>10.9156754112595</v>
      </c>
      <c r="H67" s="1">
        <v>15.7831690308715</v>
      </c>
      <c r="I67" s="58">
        <f t="shared" si="152"/>
        <v>1.68</v>
      </c>
      <c r="J67" s="24">
        <f t="shared" si="153"/>
        <v>-51499</v>
      </c>
      <c r="K67" s="24">
        <f t="shared" si="154"/>
        <v>-22563</v>
      </c>
      <c r="L67" s="24">
        <f t="shared" si="155"/>
        <v>-18892</v>
      </c>
      <c r="M67" s="25">
        <f t="shared" si="156"/>
        <v>-18277</v>
      </c>
      <c r="N67" s="59">
        <f t="shared" si="6"/>
        <v>1.68</v>
      </c>
      <c r="O67" s="60">
        <f t="shared" si="24"/>
        <v>-114300</v>
      </c>
      <c r="P67" s="60">
        <f t="shared" si="25"/>
        <v>-63149.9999999999</v>
      </c>
      <c r="Q67" s="1">
        <f t="shared" si="26"/>
        <v>9874.99999999999</v>
      </c>
      <c r="R67" s="60">
        <f t="shared" si="128"/>
        <v>9274.99999999999</v>
      </c>
      <c r="S67" s="1"/>
      <c r="T67" s="1">
        <f t="shared" si="19"/>
        <v>0.04</v>
      </c>
      <c r="U67" s="1"/>
      <c r="V67" s="1">
        <f t="shared" si="129"/>
        <v>333750</v>
      </c>
      <c r="W67" s="1">
        <f t="shared" si="130"/>
        <v>115625</v>
      </c>
      <c r="X67" s="1">
        <f t="shared" si="131"/>
        <v>56874.9999999999</v>
      </c>
      <c r="Y67" s="1">
        <f t="shared" si="132"/>
        <v>38750</v>
      </c>
      <c r="AA67">
        <f>V67-V68</f>
        <v>-164375</v>
      </c>
      <c r="AB67">
        <f>W67-W68</f>
        <v>-62499.9999999998</v>
      </c>
      <c r="AC67">
        <f>X67-X68</f>
        <v>-13750</v>
      </c>
      <c r="AD67">
        <f>Y67-Y68</f>
        <v>-18125</v>
      </c>
      <c r="AF67">
        <f t="shared" si="146"/>
        <v>-3.49245965480804e-10</v>
      </c>
      <c r="AG67">
        <f t="shared" si="147"/>
        <v>7500.00000000017</v>
      </c>
      <c r="AH67">
        <f t="shared" si="148"/>
        <v>-1875.00000000007</v>
      </c>
      <c r="AI67">
        <f t="shared" si="149"/>
        <v>1250</v>
      </c>
      <c r="AK67">
        <f t="shared" si="141"/>
        <v>9999.9999999993</v>
      </c>
      <c r="AL67">
        <f t="shared" si="142"/>
        <v>3750.00000000035</v>
      </c>
      <c r="AM67">
        <f t="shared" si="143"/>
        <v>624.999999999884</v>
      </c>
      <c r="AN67">
        <f t="shared" si="144"/>
        <v>1875</v>
      </c>
    </row>
    <row r="68" spans="1:40">
      <c r="A68">
        <v>3.60000000000001</v>
      </c>
      <c r="B68">
        <v>22.9975609756098</v>
      </c>
      <c r="C68">
        <v>-21.1577743902439</v>
      </c>
      <c r="D68" s="28">
        <f t="shared" si="157"/>
        <v>1.72</v>
      </c>
      <c r="E68" s="1">
        <v>35.0338043351639</v>
      </c>
      <c r="F68" s="1">
        <f>F133-RStart30!$F$79</f>
        <v>14.1335071134224</v>
      </c>
      <c r="G68" s="1">
        <f>G133-RStart30!$G$79</f>
        <v>10.6357479349769</v>
      </c>
      <c r="H68" s="1">
        <v>15.4857815545733</v>
      </c>
      <c r="I68" s="58">
        <f t="shared" si="152"/>
        <v>1.72</v>
      </c>
      <c r="J68" s="24">
        <f t="shared" si="153"/>
        <v>-55274</v>
      </c>
      <c r="K68" s="24">
        <f t="shared" si="154"/>
        <v>-24804</v>
      </c>
      <c r="L68" s="24">
        <f t="shared" si="155"/>
        <v>-18384</v>
      </c>
      <c r="M68" s="25">
        <f t="shared" si="156"/>
        <v>-17815</v>
      </c>
      <c r="N68" s="59">
        <f t="shared" si="6"/>
        <v>1.72</v>
      </c>
      <c r="O68" s="60">
        <f t="shared" si="24"/>
        <v>-94374.9999999999</v>
      </c>
      <c r="P68" s="60">
        <f t="shared" si="25"/>
        <v>-56024.9999999999</v>
      </c>
      <c r="Q68" s="1">
        <f t="shared" ref="Q68:Q89" si="158">(L68-L67)/(D69-D68)</f>
        <v>12700</v>
      </c>
      <c r="R68" s="60">
        <f t="shared" si="128"/>
        <v>11550</v>
      </c>
      <c r="S68" s="1"/>
      <c r="T68" s="1">
        <f t="shared" si="19"/>
        <v>0.04</v>
      </c>
      <c r="U68" s="1"/>
      <c r="V68" s="1">
        <f t="shared" si="129"/>
        <v>498125</v>
      </c>
      <c r="W68" s="1">
        <f t="shared" si="130"/>
        <v>178125</v>
      </c>
      <c r="X68" s="1">
        <f t="shared" si="131"/>
        <v>70625</v>
      </c>
      <c r="Y68" s="1">
        <f t="shared" si="132"/>
        <v>56875</v>
      </c>
      <c r="AA68">
        <f t="shared" ref="AA68:AD68" si="159">V68-V69</f>
        <v>-164375</v>
      </c>
      <c r="AB68">
        <f t="shared" si="159"/>
        <v>-70000</v>
      </c>
      <c r="AC68">
        <f t="shared" si="159"/>
        <v>-11875</v>
      </c>
      <c r="AD68">
        <f t="shared" si="159"/>
        <v>-19375</v>
      </c>
      <c r="AF68">
        <f t="shared" si="146"/>
        <v>-9999.99999999965</v>
      </c>
      <c r="AG68">
        <f t="shared" si="147"/>
        <v>3749.99999999983</v>
      </c>
      <c r="AH68">
        <f t="shared" si="148"/>
        <v>-2499.99999999996</v>
      </c>
      <c r="AI68">
        <f t="shared" si="149"/>
        <v>-625</v>
      </c>
      <c r="AK68">
        <f t="shared" si="141"/>
        <v>5000.00000000035</v>
      </c>
      <c r="AL68">
        <f t="shared" si="142"/>
        <v>1249.99999999965</v>
      </c>
      <c r="AM68">
        <f t="shared" si="143"/>
        <v>-624.999999999956</v>
      </c>
      <c r="AN68">
        <f t="shared" si="144"/>
        <v>-624.999999999854</v>
      </c>
    </row>
    <row r="69" spans="1:40">
      <c r="A69">
        <v>3.61500000000001</v>
      </c>
      <c r="B69">
        <v>23.6185975609756</v>
      </c>
      <c r="C69">
        <v>-22.2361280487805</v>
      </c>
      <c r="D69" s="28">
        <f t="shared" si="157"/>
        <v>1.76</v>
      </c>
      <c r="E69" s="1">
        <v>36.2561001116171</v>
      </c>
      <c r="F69" s="1">
        <f>F134-RStart30!$F$79</f>
        <v>15.1242548191241</v>
      </c>
      <c r="G69" s="1">
        <f>G134-RStart30!$G$79</f>
        <v>10.2826093212485</v>
      </c>
      <c r="H69" s="1">
        <v>15.1066924596934</v>
      </c>
      <c r="I69" s="58">
        <f t="shared" si="152"/>
        <v>1.76</v>
      </c>
      <c r="J69" s="24">
        <f t="shared" si="153"/>
        <v>-57989</v>
      </c>
      <c r="K69" s="24">
        <f t="shared" si="154"/>
        <v>-26648</v>
      </c>
      <c r="L69" s="24">
        <f t="shared" si="155"/>
        <v>-17744</v>
      </c>
      <c r="M69" s="25">
        <f t="shared" si="156"/>
        <v>-17231</v>
      </c>
      <c r="N69" s="59">
        <f t="shared" si="6"/>
        <v>1.76</v>
      </c>
      <c r="O69" s="60">
        <f t="shared" si="24"/>
        <v>-67874.9999999999</v>
      </c>
      <c r="P69" s="60">
        <f t="shared" si="25"/>
        <v>-46100</v>
      </c>
      <c r="Q69" s="1">
        <f t="shared" si="158"/>
        <v>16000</v>
      </c>
      <c r="R69" s="60">
        <f t="shared" si="128"/>
        <v>14600</v>
      </c>
      <c r="S69" s="1"/>
      <c r="T69" s="1">
        <f t="shared" si="19"/>
        <v>0.04</v>
      </c>
      <c r="U69" s="1"/>
      <c r="V69" s="1">
        <f t="shared" si="129"/>
        <v>662499.999999999</v>
      </c>
      <c r="W69" s="1">
        <f t="shared" si="130"/>
        <v>248125</v>
      </c>
      <c r="X69" s="1">
        <f t="shared" si="131"/>
        <v>82499.9999999999</v>
      </c>
      <c r="Y69" s="1">
        <f t="shared" si="132"/>
        <v>76250</v>
      </c>
      <c r="AA69">
        <f t="shared" ref="AA69:AD69" si="160">V69-V70</f>
        <v>-154375</v>
      </c>
      <c r="AB69">
        <f t="shared" si="160"/>
        <v>-73749.9999999998</v>
      </c>
      <c r="AC69">
        <f t="shared" si="160"/>
        <v>-9375</v>
      </c>
      <c r="AD69">
        <f t="shared" si="160"/>
        <v>-18750</v>
      </c>
      <c r="AF69">
        <f t="shared" si="146"/>
        <v>-15000</v>
      </c>
      <c r="AG69">
        <f t="shared" si="147"/>
        <v>2500.00000000017</v>
      </c>
      <c r="AH69">
        <f t="shared" si="148"/>
        <v>-1875</v>
      </c>
      <c r="AI69">
        <f t="shared" si="149"/>
        <v>-1.45519152283669e-10</v>
      </c>
      <c r="AK69">
        <f t="shared" ref="AK69:AN69" si="161">AF69-AF70</f>
        <v>49375.0000000002</v>
      </c>
      <c r="AL69">
        <f t="shared" si="161"/>
        <v>23750.0000000002</v>
      </c>
      <c r="AM69">
        <f t="shared" si="161"/>
        <v>3750</v>
      </c>
      <c r="AN69">
        <f t="shared" si="161"/>
        <v>10624.9999999996</v>
      </c>
    </row>
    <row r="70" spans="1:40">
      <c r="A70">
        <v>3.63000000000001</v>
      </c>
      <c r="B70">
        <v>23.9858231707317</v>
      </c>
      <c r="C70">
        <v>-23.2632621951219</v>
      </c>
      <c r="D70" s="28">
        <f t="shared" si="157"/>
        <v>1.8</v>
      </c>
      <c r="E70" s="1">
        <v>36.8843570582573</v>
      </c>
      <c r="F70" s="1">
        <f>F135-RStart30!$F$79</f>
        <v>15.8349382003696</v>
      </c>
      <c r="G70" s="1">
        <f>G135-RStart30!$G$79</f>
        <v>9.84675904160372</v>
      </c>
      <c r="H70" s="1">
        <v>14.6222153693218</v>
      </c>
      <c r="I70" s="58">
        <f t="shared" si="152"/>
        <v>1.8</v>
      </c>
      <c r="J70" s="24">
        <f t="shared" si="153"/>
        <v>-59397</v>
      </c>
      <c r="K70" s="24">
        <f t="shared" si="154"/>
        <v>-27977</v>
      </c>
      <c r="L70" s="24">
        <f t="shared" si="155"/>
        <v>-16957</v>
      </c>
      <c r="M70" s="25">
        <f t="shared" si="156"/>
        <v>-16495</v>
      </c>
      <c r="N70" s="59">
        <f t="shared" si="6"/>
        <v>1.8</v>
      </c>
      <c r="O70" s="60">
        <f t="shared" si="24"/>
        <v>-35200</v>
      </c>
      <c r="P70" s="60">
        <f t="shared" si="25"/>
        <v>-33225</v>
      </c>
      <c r="Q70" s="1">
        <f t="shared" si="158"/>
        <v>19675</v>
      </c>
      <c r="R70" s="60">
        <f t="shared" si="128"/>
        <v>18400</v>
      </c>
      <c r="S70" s="1"/>
      <c r="T70" s="1">
        <f t="shared" si="19"/>
        <v>0.04</v>
      </c>
      <c r="U70" s="1"/>
      <c r="V70" s="1">
        <f t="shared" si="129"/>
        <v>816874.999999999</v>
      </c>
      <c r="W70" s="1">
        <f t="shared" si="130"/>
        <v>321875</v>
      </c>
      <c r="X70" s="1">
        <f t="shared" si="131"/>
        <v>91874.9999999999</v>
      </c>
      <c r="Y70" s="1">
        <f t="shared" si="132"/>
        <v>95000</v>
      </c>
      <c r="AA70">
        <f t="shared" ref="AA70:AD70" si="162">V70-V71</f>
        <v>-139375</v>
      </c>
      <c r="AB70">
        <f t="shared" si="162"/>
        <v>-76250</v>
      </c>
      <c r="AC70">
        <f t="shared" si="162"/>
        <v>-7500</v>
      </c>
      <c r="AD70">
        <f t="shared" si="162"/>
        <v>-18749.9999999999</v>
      </c>
      <c r="AF70">
        <f t="shared" ref="AF70:AI70" si="163">AA70-AA71</f>
        <v>-64375.0000000002</v>
      </c>
      <c r="AG70">
        <f t="shared" si="163"/>
        <v>-21250</v>
      </c>
      <c r="AH70">
        <f t="shared" si="163"/>
        <v>-5625</v>
      </c>
      <c r="AI70">
        <f t="shared" si="163"/>
        <v>-10624.9999999998</v>
      </c>
      <c r="AK70">
        <f t="shared" ref="AK70:AN70" si="164">AF70-AF71</f>
        <v>37499.9999999995</v>
      </c>
      <c r="AL70">
        <f t="shared" si="164"/>
        <v>20625.0000000001</v>
      </c>
      <c r="AM70">
        <f t="shared" si="164"/>
        <v>5000</v>
      </c>
      <c r="AN70">
        <f t="shared" si="164"/>
        <v>6250.00000000035</v>
      </c>
    </row>
    <row r="71" spans="1:40">
      <c r="A71">
        <v>3.64500000000001</v>
      </c>
      <c r="B71">
        <v>24.0704268292683</v>
      </c>
      <c r="C71">
        <v>-24.2391768292683</v>
      </c>
      <c r="D71" s="28">
        <f t="shared" si="157"/>
        <v>1.84</v>
      </c>
      <c r="E71" s="1">
        <v>36.830132496775</v>
      </c>
      <c r="F71" s="1">
        <f>F136-RStart30!$F$79</f>
        <v>16.2039916991144</v>
      </c>
      <c r="G71" s="1">
        <f>G136-RStart30!$G$79</f>
        <v>9.32055835421735</v>
      </c>
      <c r="H71" s="1">
        <v>14.0073673413598</v>
      </c>
      <c r="I71" s="58">
        <f t="shared" si="152"/>
        <v>1.84</v>
      </c>
      <c r="J71" s="24">
        <f t="shared" si="153"/>
        <v>-59275</v>
      </c>
      <c r="K71" s="24">
        <f t="shared" si="154"/>
        <v>-28669</v>
      </c>
      <c r="L71" s="24">
        <f t="shared" si="155"/>
        <v>-16011</v>
      </c>
      <c r="M71" s="25">
        <f t="shared" si="156"/>
        <v>-15577</v>
      </c>
      <c r="N71" s="59">
        <f t="shared" si="6"/>
        <v>1.84</v>
      </c>
      <c r="O71" s="60">
        <f t="shared" si="24"/>
        <v>3050</v>
      </c>
      <c r="P71" s="60">
        <f t="shared" si="25"/>
        <v>-17300</v>
      </c>
      <c r="Q71" s="1">
        <f t="shared" si="158"/>
        <v>23650</v>
      </c>
      <c r="R71" s="60">
        <f t="shared" si="128"/>
        <v>22950</v>
      </c>
      <c r="S71" s="1"/>
      <c r="T71" s="1">
        <f t="shared" si="19"/>
        <v>0.04</v>
      </c>
      <c r="U71" s="1"/>
      <c r="V71" s="1">
        <f t="shared" si="129"/>
        <v>956249.999999999</v>
      </c>
      <c r="W71" s="1">
        <f t="shared" si="130"/>
        <v>398125</v>
      </c>
      <c r="X71" s="1">
        <f t="shared" si="131"/>
        <v>99374.9999999999</v>
      </c>
      <c r="Y71" s="1">
        <f t="shared" si="132"/>
        <v>113750</v>
      </c>
      <c r="AA71">
        <f t="shared" ref="AA71:AD71" si="165">V71-V72</f>
        <v>-74999.9999999998</v>
      </c>
      <c r="AB71">
        <f t="shared" si="165"/>
        <v>-55000</v>
      </c>
      <c r="AC71">
        <f t="shared" si="165"/>
        <v>-1875</v>
      </c>
      <c r="AD71">
        <f t="shared" si="165"/>
        <v>-8125.0000000001</v>
      </c>
      <c r="AF71">
        <f t="shared" ref="AF71:AI71" si="166">AA71-AA72</f>
        <v>-101875</v>
      </c>
      <c r="AG71">
        <f t="shared" si="166"/>
        <v>-41875.0000000001</v>
      </c>
      <c r="AH71">
        <f t="shared" si="166"/>
        <v>-10625</v>
      </c>
      <c r="AI71">
        <f t="shared" si="166"/>
        <v>-16875.0000000001</v>
      </c>
      <c r="AK71">
        <f t="shared" ref="AK71:AN71" si="167">AF71-AF72</f>
        <v>-8125</v>
      </c>
      <c r="AL71">
        <f t="shared" si="167"/>
        <v>-5000.00000000023</v>
      </c>
      <c r="AM71">
        <f t="shared" si="167"/>
        <v>-3750.00000000482</v>
      </c>
      <c r="AN71">
        <f t="shared" si="167"/>
        <v>-1250.00000000019</v>
      </c>
    </row>
    <row r="72" spans="1:40">
      <c r="A72">
        <v>3.66000000000001</v>
      </c>
      <c r="B72">
        <v>23.8440548780488</v>
      </c>
      <c r="C72">
        <v>-25.1620426829268</v>
      </c>
      <c r="D72" s="28">
        <f t="shared" si="157"/>
        <v>1.88</v>
      </c>
      <c r="E72" s="1">
        <v>36.0384231917193</v>
      </c>
      <c r="F72" s="1">
        <f>F137-RStart30!$F$79</f>
        <v>16.1866050973666</v>
      </c>
      <c r="G72" s="1">
        <f>G137-RStart30!$G$79</f>
        <v>8.70185197880257</v>
      </c>
      <c r="H72" s="1">
        <v>13.2451725853986</v>
      </c>
      <c r="I72" s="58">
        <f t="shared" si="152"/>
        <v>1.88</v>
      </c>
      <c r="J72" s="24">
        <f t="shared" si="153"/>
        <v>-57503</v>
      </c>
      <c r="K72" s="24">
        <f t="shared" si="154"/>
        <v>-28636</v>
      </c>
      <c r="L72" s="24">
        <f t="shared" si="155"/>
        <v>-14903</v>
      </c>
      <c r="M72" s="25">
        <f t="shared" si="156"/>
        <v>-14464</v>
      </c>
      <c r="N72" s="59">
        <f t="shared" si="6"/>
        <v>1.88</v>
      </c>
      <c r="O72" s="60">
        <f t="shared" si="24"/>
        <v>44300</v>
      </c>
      <c r="P72" s="60">
        <f t="shared" si="25"/>
        <v>824.999999999999</v>
      </c>
      <c r="Q72" s="1">
        <f t="shared" si="158"/>
        <v>27700</v>
      </c>
      <c r="R72" s="60">
        <f t="shared" si="128"/>
        <v>27825</v>
      </c>
      <c r="S72" s="1"/>
      <c r="T72" s="1">
        <f t="shared" si="19"/>
        <v>0.04</v>
      </c>
      <c r="U72" s="1"/>
      <c r="V72" s="1">
        <f t="shared" si="129"/>
        <v>1031250</v>
      </c>
      <c r="W72" s="1">
        <f t="shared" si="130"/>
        <v>453125</v>
      </c>
      <c r="X72" s="1">
        <f t="shared" si="131"/>
        <v>101250</v>
      </c>
      <c r="Y72" s="1">
        <f t="shared" si="132"/>
        <v>121875</v>
      </c>
      <c r="AA72">
        <f t="shared" ref="AA72:AD72" si="168">V72-V73</f>
        <v>26875</v>
      </c>
      <c r="AB72">
        <f t="shared" si="168"/>
        <v>-13124.9999999999</v>
      </c>
      <c r="AC72">
        <f t="shared" si="168"/>
        <v>8750</v>
      </c>
      <c r="AD72">
        <f t="shared" si="168"/>
        <v>8750</v>
      </c>
      <c r="AF72">
        <f t="shared" ref="AF72:AI72" si="169">AA72-AA73</f>
        <v>-93749.9999999998</v>
      </c>
      <c r="AG72">
        <f t="shared" si="169"/>
        <v>-36874.9999999999</v>
      </c>
      <c r="AH72">
        <f t="shared" si="169"/>
        <v>-6874.99999999518</v>
      </c>
      <c r="AI72">
        <f t="shared" si="169"/>
        <v>-15624.9999999999</v>
      </c>
      <c r="AK72">
        <f t="shared" ref="AK72:AN72" si="170">AF72-AF73</f>
        <v>-13750.0000000203</v>
      </c>
      <c r="AL72">
        <f t="shared" si="170"/>
        <v>-6250.00000000745</v>
      </c>
      <c r="AM72">
        <f t="shared" si="170"/>
        <v>625.000000019092</v>
      </c>
      <c r="AN72">
        <f t="shared" si="170"/>
        <v>-6875.00000000492</v>
      </c>
    </row>
    <row r="73" spans="1:40">
      <c r="A73">
        <v>3.67500000000001</v>
      </c>
      <c r="B73">
        <v>23.3272865853659</v>
      </c>
      <c r="C73">
        <v>-26.0496951219512</v>
      </c>
      <c r="D73" s="28">
        <f t="shared" si="157"/>
        <v>1.92</v>
      </c>
      <c r="E73" s="1">
        <v>34.5118270181264</v>
      </c>
      <c r="F73" s="1">
        <f>F138-RStart30!$F$79</f>
        <v>15.7710109594649</v>
      </c>
      <c r="G73" s="1">
        <f>G138-RStart30!$G$79</f>
        <v>7.99659726669436</v>
      </c>
      <c r="H73" s="1">
        <v>12.3344670271765</v>
      </c>
      <c r="I73" s="58">
        <f t="shared" si="152"/>
        <v>1.92</v>
      </c>
      <c r="J73" s="24">
        <f t="shared" si="153"/>
        <v>-54124</v>
      </c>
      <c r="K73" s="24">
        <f t="shared" si="154"/>
        <v>-27857</v>
      </c>
      <c r="L73" s="24">
        <f t="shared" si="155"/>
        <v>-13647</v>
      </c>
      <c r="M73" s="25">
        <f t="shared" si="156"/>
        <v>-13170</v>
      </c>
      <c r="N73" s="59">
        <f t="shared" si="6"/>
        <v>1.92</v>
      </c>
      <c r="O73" s="60">
        <f t="shared" si="24"/>
        <v>84474.9999999999</v>
      </c>
      <c r="P73" s="60">
        <f t="shared" si="25"/>
        <v>19475</v>
      </c>
      <c r="Q73" s="1">
        <f t="shared" si="158"/>
        <v>31400</v>
      </c>
      <c r="R73" s="60">
        <f t="shared" si="128"/>
        <v>32350</v>
      </c>
      <c r="S73" s="1"/>
      <c r="T73" s="1">
        <f t="shared" si="19"/>
        <v>0.04</v>
      </c>
      <c r="U73" s="1"/>
      <c r="V73" s="1">
        <f t="shared" si="129"/>
        <v>1004375</v>
      </c>
      <c r="W73" s="1">
        <f t="shared" si="130"/>
        <v>466250</v>
      </c>
      <c r="X73" s="1">
        <f t="shared" si="131"/>
        <v>92499.9999999999</v>
      </c>
      <c r="Y73" s="1">
        <f t="shared" si="132"/>
        <v>113125</v>
      </c>
      <c r="AA73">
        <f t="shared" ref="AA73:AD73" si="171">V73-V74</f>
        <v>120625</v>
      </c>
      <c r="AB73">
        <f t="shared" si="171"/>
        <v>23750</v>
      </c>
      <c r="AC73">
        <f t="shared" si="171"/>
        <v>15624.9999999952</v>
      </c>
      <c r="AD73">
        <f t="shared" si="171"/>
        <v>24374.9999999999</v>
      </c>
      <c r="AF73">
        <f t="shared" ref="AF73:AI73" si="172">AA73-AA74</f>
        <v>-79999.9999999795</v>
      </c>
      <c r="AG73">
        <f t="shared" si="172"/>
        <v>-30624.9999999924</v>
      </c>
      <c r="AH73">
        <f t="shared" si="172"/>
        <v>-7500.00000001428</v>
      </c>
      <c r="AI73">
        <f t="shared" si="172"/>
        <v>-8749.99999999499</v>
      </c>
      <c r="AK73">
        <f t="shared" ref="AK73:AN73" si="173">AF73-AF74</f>
        <v>-23124.9999999176</v>
      </c>
      <c r="AL73">
        <f t="shared" si="173"/>
        <v>-4374.99999997014</v>
      </c>
      <c r="AM73">
        <f t="shared" si="173"/>
        <v>-5000.00000002828</v>
      </c>
      <c r="AN73">
        <f t="shared" si="173"/>
        <v>-2499.99999997953</v>
      </c>
    </row>
    <row r="74" spans="1:40">
      <c r="A74">
        <v>3.69000000000001</v>
      </c>
      <c r="B74">
        <v>22.5077743902439</v>
      </c>
      <c r="C74">
        <v>-26.8916158536585</v>
      </c>
      <c r="D74" s="28">
        <f t="shared" si="157"/>
        <v>1.96</v>
      </c>
      <c r="E74" s="1">
        <v>32.304016594521</v>
      </c>
      <c r="F74" s="1">
        <f>F139-RStart30!$F$79</f>
        <v>14.9751600302974</v>
      </c>
      <c r="G74" s="1">
        <f>G139-RStart30!$G$79</f>
        <v>7.21775386373307</v>
      </c>
      <c r="H74" s="1">
        <v>11.2881679244368</v>
      </c>
      <c r="I74" s="58">
        <f t="shared" si="152"/>
        <v>1.96</v>
      </c>
      <c r="J74" s="24">
        <f t="shared" si="153"/>
        <v>-49331</v>
      </c>
      <c r="K74" s="24">
        <f t="shared" si="154"/>
        <v>-26370</v>
      </c>
      <c r="L74" s="24">
        <f t="shared" si="155"/>
        <v>-12268</v>
      </c>
      <c r="M74" s="25">
        <f t="shared" si="156"/>
        <v>-11734</v>
      </c>
      <c r="N74" s="59">
        <f t="shared" si="6"/>
        <v>1.96</v>
      </c>
      <c r="O74" s="60">
        <f t="shared" si="24"/>
        <v>119825</v>
      </c>
      <c r="P74" s="60">
        <f t="shared" si="25"/>
        <v>37175</v>
      </c>
      <c r="Q74" s="1">
        <f t="shared" si="158"/>
        <v>34475.0000000002</v>
      </c>
      <c r="R74" s="60">
        <f t="shared" si="128"/>
        <v>35900</v>
      </c>
      <c r="S74" s="1"/>
      <c r="T74" s="1">
        <f t="shared" si="19"/>
        <v>0.04</v>
      </c>
      <c r="U74" s="1"/>
      <c r="V74" s="1">
        <f t="shared" si="129"/>
        <v>883749.999999999</v>
      </c>
      <c r="W74" s="1">
        <f t="shared" si="130"/>
        <v>442500</v>
      </c>
      <c r="X74" s="1">
        <f t="shared" si="131"/>
        <v>76875.0000000047</v>
      </c>
      <c r="Y74" s="1">
        <f t="shared" si="132"/>
        <v>88750</v>
      </c>
      <c r="AA74">
        <f t="shared" ref="AA74:AD74" si="174">V74-V75</f>
        <v>200624.999999979</v>
      </c>
      <c r="AB74">
        <f t="shared" si="174"/>
        <v>54374.9999999924</v>
      </c>
      <c r="AC74">
        <f t="shared" si="174"/>
        <v>23125.0000000095</v>
      </c>
      <c r="AD74">
        <f t="shared" si="174"/>
        <v>33124.9999999949</v>
      </c>
      <c r="AF74">
        <f t="shared" ref="AF74:AI74" si="175">AA74-AA75</f>
        <v>-56875.0000000619</v>
      </c>
      <c r="AG74">
        <f t="shared" si="175"/>
        <v>-26250.0000000223</v>
      </c>
      <c r="AH74">
        <f t="shared" si="175"/>
        <v>-2499.99999998599</v>
      </c>
      <c r="AI74">
        <f t="shared" si="175"/>
        <v>-6250.00000001546</v>
      </c>
      <c r="AK74">
        <f t="shared" ref="AK74:AN74" si="176">AF74-AF75</f>
        <v>-30625.0000001242</v>
      </c>
      <c r="AL74">
        <f t="shared" si="176"/>
        <v>-11875.0000000446</v>
      </c>
      <c r="AM74">
        <f t="shared" si="176"/>
        <v>625.000000018372</v>
      </c>
      <c r="AN74">
        <f t="shared" si="176"/>
        <v>-6875.0000000311</v>
      </c>
    </row>
    <row r="75" spans="1:40">
      <c r="A75">
        <v>3.70500000000001</v>
      </c>
      <c r="B75">
        <v>21.4175304878049</v>
      </c>
      <c r="C75">
        <v>-27.6873475609756</v>
      </c>
      <c r="D75" s="28">
        <f t="shared" si="157"/>
        <v>2</v>
      </c>
      <c r="E75" s="1">
        <v>29.5102830854506</v>
      </c>
      <c r="F75" s="1">
        <f>F140-RStart30!$F$79</f>
        <v>13.8415051439102</v>
      </c>
      <c r="G75" s="1">
        <f>G140-RStart30!$G$79</f>
        <v>6.38382348315011</v>
      </c>
      <c r="H75" s="1">
        <v>10.1306263310107</v>
      </c>
      <c r="I75" s="58">
        <f t="shared" si="152"/>
        <v>2</v>
      </c>
      <c r="J75" s="24">
        <f t="shared" si="153"/>
        <v>-43445</v>
      </c>
      <c r="K75" s="24">
        <f t="shared" si="154"/>
        <v>-24262</v>
      </c>
      <c r="L75" s="24">
        <f t="shared" si="155"/>
        <v>-10803</v>
      </c>
      <c r="M75" s="25">
        <f t="shared" si="156"/>
        <v>-10209</v>
      </c>
      <c r="N75" s="59">
        <f t="shared" ref="N75:N99" si="177">I75</f>
        <v>2</v>
      </c>
      <c r="O75" s="60">
        <f t="shared" si="24"/>
        <v>147150.000000001</v>
      </c>
      <c r="P75" s="60">
        <f t="shared" si="25"/>
        <v>52700.0000000002</v>
      </c>
      <c r="Q75" s="1">
        <f t="shared" si="158"/>
        <v>36625</v>
      </c>
      <c r="R75" s="60">
        <f t="shared" si="128"/>
        <v>38125.0000000002</v>
      </c>
      <c r="S75" s="1"/>
      <c r="T75" s="1">
        <f t="shared" si="19"/>
        <v>0.04</v>
      </c>
      <c r="U75" s="1"/>
      <c r="V75" s="1">
        <f t="shared" si="129"/>
        <v>683125.00000002</v>
      </c>
      <c r="W75" s="1">
        <f t="shared" si="130"/>
        <v>388125.000000007</v>
      </c>
      <c r="X75" s="1">
        <f t="shared" si="131"/>
        <v>53749.9999999953</v>
      </c>
      <c r="Y75" s="1">
        <f t="shared" si="132"/>
        <v>55625.0000000051</v>
      </c>
      <c r="AA75">
        <f t="shared" ref="AA75:AD75" si="178">V75-V76</f>
        <v>257500.000000041</v>
      </c>
      <c r="AB75">
        <f t="shared" si="178"/>
        <v>80625.0000000147</v>
      </c>
      <c r="AC75">
        <f t="shared" si="178"/>
        <v>25624.9999999955</v>
      </c>
      <c r="AD75">
        <f t="shared" si="178"/>
        <v>39375.0000000104</v>
      </c>
      <c r="AF75">
        <f t="shared" ref="AF75:AI75" si="179">AA75-AA76</f>
        <v>-26249.9999999377</v>
      </c>
      <c r="AG75">
        <f t="shared" si="179"/>
        <v>-14374.9999999776</v>
      </c>
      <c r="AH75">
        <f t="shared" si="179"/>
        <v>-3125.00000000437</v>
      </c>
      <c r="AI75">
        <f t="shared" si="179"/>
        <v>625.000000015643</v>
      </c>
      <c r="AK75">
        <f t="shared" ref="AK75:AN75" si="180">AF75-AF76</f>
        <v>-29374.9999999166</v>
      </c>
      <c r="AL75">
        <f t="shared" si="180"/>
        <v>-5624.99999996966</v>
      </c>
      <c r="AM75">
        <f t="shared" si="180"/>
        <v>-4375.00000000437</v>
      </c>
      <c r="AN75">
        <f t="shared" si="180"/>
        <v>-3124.99999997926</v>
      </c>
    </row>
    <row r="76" spans="1:40">
      <c r="A76">
        <v>3.72000000000001</v>
      </c>
      <c r="B76">
        <v>20.0675304878049</v>
      </c>
      <c r="C76">
        <v>-28.4483231707317</v>
      </c>
      <c r="D76" s="28">
        <f t="shared" si="157"/>
        <v>2.04</v>
      </c>
      <c r="E76" s="1">
        <v>26.258080004024</v>
      </c>
      <c r="F76" s="1">
        <f>F141-RStart30!$F$79</f>
        <v>12.4317851321173</v>
      </c>
      <c r="G76" s="1">
        <f>G141-RStart30!$G$79</f>
        <v>5.51738967845182</v>
      </c>
      <c r="H76" s="1">
        <v>8.89497956090496</v>
      </c>
      <c r="I76" s="58">
        <f t="shared" si="152"/>
        <v>2.04</v>
      </c>
      <c r="J76" s="24">
        <f t="shared" si="153"/>
        <v>-36878</v>
      </c>
      <c r="K76" s="24">
        <f t="shared" si="154"/>
        <v>-21662</v>
      </c>
      <c r="L76" s="24">
        <f t="shared" si="155"/>
        <v>-9293</v>
      </c>
      <c r="M76" s="25">
        <f t="shared" si="156"/>
        <v>-8658</v>
      </c>
      <c r="N76" s="59">
        <f t="shared" si="177"/>
        <v>2.04</v>
      </c>
      <c r="O76" s="60">
        <f t="shared" si="24"/>
        <v>164175</v>
      </c>
      <c r="P76" s="60">
        <f t="shared" si="25"/>
        <v>64999.9999999999</v>
      </c>
      <c r="Q76" s="1">
        <f t="shared" si="158"/>
        <v>37750</v>
      </c>
      <c r="R76" s="60">
        <f t="shared" si="128"/>
        <v>38775</v>
      </c>
      <c r="S76" s="1"/>
      <c r="T76" s="1">
        <f t="shared" si="19"/>
        <v>0.04</v>
      </c>
      <c r="U76" s="1"/>
      <c r="V76" s="1">
        <f t="shared" si="129"/>
        <v>425624.999999979</v>
      </c>
      <c r="W76" s="1">
        <f t="shared" si="130"/>
        <v>307499.999999992</v>
      </c>
      <c r="X76" s="1">
        <f t="shared" si="131"/>
        <v>28124.9999999998</v>
      </c>
      <c r="Y76" s="1">
        <f t="shared" si="132"/>
        <v>16249.9999999947</v>
      </c>
      <c r="AA76">
        <f t="shared" ref="AA76:AD76" si="181">V76-V77</f>
        <v>283749.999999979</v>
      </c>
      <c r="AB76">
        <f t="shared" si="181"/>
        <v>94999.9999999924</v>
      </c>
      <c r="AC76">
        <f t="shared" si="181"/>
        <v>28749.9999999998</v>
      </c>
      <c r="AD76">
        <f t="shared" si="181"/>
        <v>38749.9999999947</v>
      </c>
      <c r="AF76">
        <f t="shared" ref="AF76:AI76" si="182">AA76-AA77</f>
        <v>3124.99999997887</v>
      </c>
      <c r="AG76">
        <f t="shared" si="182"/>
        <v>-8750.00000000799</v>
      </c>
      <c r="AH76">
        <f t="shared" si="182"/>
        <v>1250</v>
      </c>
      <c r="AI76">
        <f t="shared" si="182"/>
        <v>3749.99999999491</v>
      </c>
      <c r="AK76">
        <f t="shared" ref="AK76:AN76" si="183">AF76-AF77</f>
        <v>-40000.0000000211</v>
      </c>
      <c r="AL76">
        <f t="shared" si="183"/>
        <v>-6250.00000000872</v>
      </c>
      <c r="AM76">
        <f t="shared" si="183"/>
        <v>1875.00000000036</v>
      </c>
      <c r="AN76">
        <f t="shared" si="183"/>
        <v>-1875.00000000473</v>
      </c>
    </row>
    <row r="77" spans="1:40">
      <c r="A77">
        <v>3.73500000000001</v>
      </c>
      <c r="B77">
        <v>18.4545731707317</v>
      </c>
      <c r="C77">
        <v>-29.1626524390244</v>
      </c>
      <c r="D77" s="28">
        <f t="shared" si="157"/>
        <v>2.08</v>
      </c>
      <c r="E77" s="1">
        <v>22.6975670144487</v>
      </c>
      <c r="F77" s="1">
        <f>F142-RStart30!$F$79</f>
        <v>10.8218087331097</v>
      </c>
      <c r="G77" s="1">
        <f>G142-RStart30!$G$79</f>
        <v>4.6436576163066</v>
      </c>
      <c r="H77" s="1">
        <v>7.62050365238589</v>
      </c>
      <c r="I77" s="58">
        <f t="shared" si="152"/>
        <v>2.08</v>
      </c>
      <c r="J77" s="24">
        <f t="shared" si="153"/>
        <v>-30084</v>
      </c>
      <c r="K77" s="24">
        <f t="shared" si="154"/>
        <v>-18722</v>
      </c>
      <c r="L77" s="24">
        <f t="shared" si="155"/>
        <v>-7784</v>
      </c>
      <c r="M77" s="25">
        <f t="shared" si="156"/>
        <v>-7143</v>
      </c>
      <c r="N77" s="59">
        <f t="shared" si="177"/>
        <v>2.08</v>
      </c>
      <c r="O77" s="60">
        <f t="shared" si="24"/>
        <v>169850</v>
      </c>
      <c r="P77" s="60">
        <f t="shared" si="25"/>
        <v>73499.9999999999</v>
      </c>
      <c r="Q77" s="1">
        <f t="shared" si="158"/>
        <v>37725</v>
      </c>
      <c r="R77" s="60">
        <f t="shared" si="128"/>
        <v>37875</v>
      </c>
      <c r="S77" s="1"/>
      <c r="T77" s="1">
        <f t="shared" si="19"/>
        <v>0.04</v>
      </c>
      <c r="U77" s="1"/>
      <c r="V77" s="1">
        <f t="shared" si="129"/>
        <v>141875</v>
      </c>
      <c r="W77" s="1">
        <f t="shared" si="130"/>
        <v>212500</v>
      </c>
      <c r="X77" s="1">
        <f t="shared" si="131"/>
        <v>-625</v>
      </c>
      <c r="Y77" s="1">
        <f t="shared" si="132"/>
        <v>-22500</v>
      </c>
      <c r="AA77">
        <f t="shared" ref="AA77:AD77" si="184">V77-V78</f>
        <v>280625</v>
      </c>
      <c r="AB77">
        <f t="shared" si="184"/>
        <v>103750</v>
      </c>
      <c r="AC77">
        <f t="shared" si="184"/>
        <v>27499.9999999998</v>
      </c>
      <c r="AD77">
        <f t="shared" si="184"/>
        <v>34999.9999999998</v>
      </c>
      <c r="AF77">
        <f t="shared" ref="AF77:AI77" si="185">AA77-AA78</f>
        <v>43125</v>
      </c>
      <c r="AG77">
        <f t="shared" si="185"/>
        <v>-2499.99999999927</v>
      </c>
      <c r="AH77">
        <f t="shared" si="185"/>
        <v>-625.000000000364</v>
      </c>
      <c r="AI77">
        <f t="shared" si="185"/>
        <v>5624.99999999964</v>
      </c>
      <c r="AK77">
        <f t="shared" ref="AK77:AN77" si="186">AF77-AF78</f>
        <v>-26250.0000000007</v>
      </c>
      <c r="AL77">
        <f t="shared" si="186"/>
        <v>-11874.9999999989</v>
      </c>
      <c r="AM77">
        <f t="shared" si="186"/>
        <v>-4375.00000000055</v>
      </c>
      <c r="AN77">
        <f t="shared" si="186"/>
        <v>-5000.00000000063</v>
      </c>
    </row>
    <row r="78" spans="1:40">
      <c r="A78">
        <v>3.75000000000001</v>
      </c>
      <c r="B78">
        <v>16.6074695121951</v>
      </c>
      <c r="C78">
        <v>-29.8198170731707</v>
      </c>
      <c r="D78" s="28">
        <f t="shared" si="157"/>
        <v>2.12</v>
      </c>
      <c r="E78" s="1">
        <v>18.9921537345692</v>
      </c>
      <c r="F78" s="1">
        <f>F143-RStart30!$F$79</f>
        <v>9.09623850006472</v>
      </c>
      <c r="G78" s="1">
        <f>G143-RStart30!$G$79</f>
        <v>3.78899384942966</v>
      </c>
      <c r="H78" s="1">
        <v>6.34996583206599</v>
      </c>
      <c r="I78" s="58">
        <f t="shared" si="152"/>
        <v>2.12</v>
      </c>
      <c r="J78" s="24">
        <f t="shared" si="153"/>
        <v>-23512</v>
      </c>
      <c r="K78" s="24">
        <f t="shared" si="154"/>
        <v>-15608</v>
      </c>
      <c r="L78" s="24">
        <f t="shared" si="155"/>
        <v>-6320</v>
      </c>
      <c r="M78" s="25">
        <f t="shared" si="156"/>
        <v>-5720</v>
      </c>
      <c r="N78" s="59">
        <f t="shared" si="177"/>
        <v>2.12</v>
      </c>
      <c r="O78" s="60">
        <f t="shared" si="24"/>
        <v>164300</v>
      </c>
      <c r="P78" s="60">
        <f t="shared" si="25"/>
        <v>77849.9999999999</v>
      </c>
      <c r="Q78" s="1">
        <f t="shared" si="158"/>
        <v>36600</v>
      </c>
      <c r="R78" s="60">
        <f t="shared" si="128"/>
        <v>35575</v>
      </c>
      <c r="S78" s="1"/>
      <c r="T78" s="1">
        <f t="shared" si="19"/>
        <v>0.04</v>
      </c>
      <c r="U78" s="1"/>
      <c r="V78" s="1">
        <f t="shared" si="129"/>
        <v>-138750</v>
      </c>
      <c r="W78" s="1">
        <f t="shared" si="130"/>
        <v>108750</v>
      </c>
      <c r="X78" s="1">
        <f t="shared" si="131"/>
        <v>-28124.9999999998</v>
      </c>
      <c r="Y78" s="1">
        <f t="shared" si="132"/>
        <v>-57499.9999999998</v>
      </c>
      <c r="AA78">
        <f t="shared" ref="AA78:AD78" si="187">V78-V79</f>
        <v>237500</v>
      </c>
      <c r="AB78">
        <f t="shared" si="187"/>
        <v>106250</v>
      </c>
      <c r="AC78">
        <f t="shared" si="187"/>
        <v>28125.0000000002</v>
      </c>
      <c r="AD78">
        <f t="shared" si="187"/>
        <v>29375.0000000002</v>
      </c>
      <c r="AF78">
        <f t="shared" ref="AF78:AI78" si="188">AA78-AA79</f>
        <v>69375.0000000007</v>
      </c>
      <c r="AG78">
        <f t="shared" si="188"/>
        <v>9374.99999999964</v>
      </c>
      <c r="AH78">
        <f t="shared" si="188"/>
        <v>3750.00000000018</v>
      </c>
      <c r="AI78">
        <f t="shared" si="188"/>
        <v>10625.0000000003</v>
      </c>
      <c r="AK78">
        <f t="shared" ref="AK78:AN78" si="189">AF78-AF79</f>
        <v>-14999.9999999986</v>
      </c>
      <c r="AL78">
        <f t="shared" si="189"/>
        <v>-1875.00000000074</v>
      </c>
      <c r="AM78">
        <f t="shared" si="189"/>
        <v>9.45874489843845e-11</v>
      </c>
      <c r="AN78">
        <f t="shared" si="189"/>
        <v>3750.00000000036</v>
      </c>
    </row>
    <row r="79" spans="1:40">
      <c r="A79">
        <v>3.76500000000001</v>
      </c>
      <c r="B79">
        <v>14.5719512195122</v>
      </c>
      <c r="C79">
        <v>-30.4275914634146</v>
      </c>
      <c r="D79" s="28">
        <f t="shared" si="157"/>
        <v>2.16</v>
      </c>
      <c r="E79" s="1">
        <v>15.3090435384005</v>
      </c>
      <c r="F79" s="1">
        <f>F144-RStart30!$F$79</f>
        <v>7.34337470975552</v>
      </c>
      <c r="G79" s="1">
        <f>G144-RStart30!$G$79</f>
        <v>2.97946608946958</v>
      </c>
      <c r="H79" s="1">
        <v>5.126976978989</v>
      </c>
      <c r="I79" s="58">
        <f t="shared" si="152"/>
        <v>2.16</v>
      </c>
      <c r="J79" s="24">
        <f t="shared" si="153"/>
        <v>-17542</v>
      </c>
      <c r="K79" s="24">
        <f t="shared" si="154"/>
        <v>-12490</v>
      </c>
      <c r="L79" s="24">
        <f t="shared" si="155"/>
        <v>-4946</v>
      </c>
      <c r="M79" s="25">
        <f t="shared" si="156"/>
        <v>-4436</v>
      </c>
      <c r="N79" s="59">
        <f t="shared" si="177"/>
        <v>2.16</v>
      </c>
      <c r="O79" s="60">
        <f t="shared" si="24"/>
        <v>149250</v>
      </c>
      <c r="P79" s="60">
        <f t="shared" si="25"/>
        <v>77949.9999999999</v>
      </c>
      <c r="Q79" s="1">
        <f t="shared" si="158"/>
        <v>34350</v>
      </c>
      <c r="R79" s="60">
        <f t="shared" si="128"/>
        <v>32100</v>
      </c>
      <c r="S79" s="1"/>
      <c r="T79" s="1">
        <f t="shared" si="19"/>
        <v>0.04</v>
      </c>
      <c r="U79" s="1"/>
      <c r="V79" s="1">
        <f t="shared" si="129"/>
        <v>-376250</v>
      </c>
      <c r="W79" s="1">
        <f t="shared" si="130"/>
        <v>2500</v>
      </c>
      <c r="X79" s="1">
        <f t="shared" si="131"/>
        <v>-56250</v>
      </c>
      <c r="Y79" s="1">
        <f t="shared" si="132"/>
        <v>-86875</v>
      </c>
      <c r="AA79">
        <f t="shared" ref="AA79:AD79" si="190">V79-V80</f>
        <v>168124.999999999</v>
      </c>
      <c r="AB79">
        <f t="shared" si="190"/>
        <v>96875</v>
      </c>
      <c r="AC79">
        <f t="shared" si="190"/>
        <v>24375</v>
      </c>
      <c r="AD79">
        <f t="shared" si="190"/>
        <v>18749.9999999999</v>
      </c>
      <c r="AF79">
        <f t="shared" ref="AF79:AI79" si="191">AA79-AA80</f>
        <v>84374.9999999993</v>
      </c>
      <c r="AG79">
        <f t="shared" si="191"/>
        <v>11250.0000000004</v>
      </c>
      <c r="AH79">
        <f t="shared" si="191"/>
        <v>3750.00000000009</v>
      </c>
      <c r="AI79">
        <f t="shared" si="191"/>
        <v>6874.99999999991</v>
      </c>
      <c r="AK79">
        <f t="shared" ref="AK79:AN79" si="192">AF79-AF80</f>
        <v>2499.99999999965</v>
      </c>
      <c r="AL79">
        <f t="shared" si="192"/>
        <v>-8749.99999999904</v>
      </c>
      <c r="AM79">
        <f t="shared" si="192"/>
        <v>-3124.99999999993</v>
      </c>
      <c r="AN79">
        <f t="shared" si="192"/>
        <v>-3125.00000000019</v>
      </c>
    </row>
    <row r="80" spans="1:40">
      <c r="A80">
        <v>3.78000000000001</v>
      </c>
      <c r="B80">
        <v>12.3644817073171</v>
      </c>
      <c r="C80">
        <v>-30.9786585365854</v>
      </c>
      <c r="D80" s="28">
        <f t="shared" si="157"/>
        <v>2.2</v>
      </c>
      <c r="E80" s="1">
        <v>11.8097773586684</v>
      </c>
      <c r="F80" s="1">
        <f>F145-RStart30!$F$79</f>
        <v>5.64993927116002</v>
      </c>
      <c r="G80" s="1">
        <f>G145-RStart30!$G$79</f>
        <v>2.23938297988963</v>
      </c>
      <c r="H80" s="1">
        <v>3.99334408870993</v>
      </c>
      <c r="I80" s="58">
        <f t="shared" si="152"/>
        <v>2.2</v>
      </c>
      <c r="J80" s="24">
        <f t="shared" si="153"/>
        <v>-12443</v>
      </c>
      <c r="K80" s="24">
        <f t="shared" si="154"/>
        <v>-9523</v>
      </c>
      <c r="L80" s="24">
        <f t="shared" si="155"/>
        <v>-3701</v>
      </c>
      <c r="M80" s="25">
        <f t="shared" si="156"/>
        <v>-3321</v>
      </c>
      <c r="N80" s="59">
        <f t="shared" si="177"/>
        <v>2.2</v>
      </c>
      <c r="O80" s="60">
        <f t="shared" si="24"/>
        <v>127475</v>
      </c>
      <c r="P80" s="60">
        <f t="shared" si="25"/>
        <v>74174.9999999999</v>
      </c>
      <c r="Q80" s="1">
        <f t="shared" si="158"/>
        <v>31125</v>
      </c>
      <c r="R80" s="60">
        <f t="shared" si="128"/>
        <v>27875</v>
      </c>
      <c r="S80" s="1"/>
      <c r="T80" s="1">
        <f t="shared" si="19"/>
        <v>0.04</v>
      </c>
      <c r="U80" s="1"/>
      <c r="V80" s="1">
        <f t="shared" si="129"/>
        <v>-544374.999999999</v>
      </c>
      <c r="W80" s="1">
        <f t="shared" si="130"/>
        <v>-94375</v>
      </c>
      <c r="X80" s="1">
        <f t="shared" si="131"/>
        <v>-80625</v>
      </c>
      <c r="Y80" s="1">
        <f t="shared" si="132"/>
        <v>-105625</v>
      </c>
      <c r="AA80">
        <f t="shared" ref="AA80:AD80" si="193">V80-V81</f>
        <v>83750</v>
      </c>
      <c r="AB80">
        <f t="shared" si="193"/>
        <v>85624.9999999996</v>
      </c>
      <c r="AC80">
        <f t="shared" si="193"/>
        <v>20624.9999999999</v>
      </c>
      <c r="AD80">
        <f t="shared" si="193"/>
        <v>11875</v>
      </c>
      <c r="AF80">
        <f t="shared" ref="AF80:AI80" si="194">AA80-AA81</f>
        <v>81874.9999999997</v>
      </c>
      <c r="AG80">
        <f t="shared" si="194"/>
        <v>19999.9999999994</v>
      </c>
      <c r="AH80">
        <f t="shared" si="194"/>
        <v>6875.00000000001</v>
      </c>
      <c r="AI80">
        <f t="shared" si="194"/>
        <v>10000.0000000001</v>
      </c>
      <c r="AK80">
        <f t="shared" ref="AK80:AN80" si="195">AF80-AF81</f>
        <v>19999.9999999991</v>
      </c>
      <c r="AL80">
        <f t="shared" si="195"/>
        <v>-1875.00000000079</v>
      </c>
      <c r="AM80">
        <f t="shared" si="195"/>
        <v>2500.00000000022</v>
      </c>
      <c r="AN80">
        <f t="shared" si="195"/>
        <v>4375.00000000035</v>
      </c>
    </row>
    <row r="81" spans="1:40">
      <c r="A81">
        <v>3.79500000000001</v>
      </c>
      <c r="B81">
        <v>10.0157012195122</v>
      </c>
      <c r="C81">
        <v>-31.4611280487805</v>
      </c>
      <c r="D81" s="28">
        <f t="shared" si="157"/>
        <v>2.24</v>
      </c>
      <c r="E81" s="1">
        <v>8.64077748934742</v>
      </c>
      <c r="F81" s="1">
        <f>F146-RStart30!$F$79</f>
        <v>4.09585963407109</v>
      </c>
      <c r="G81" s="1">
        <f>G146-RStart30!$G$79</f>
        <v>1.5898338688606</v>
      </c>
      <c r="H81" s="1">
        <v>2.98642273739383</v>
      </c>
      <c r="I81" s="58">
        <f t="shared" si="152"/>
        <v>2.24</v>
      </c>
      <c r="J81" s="24">
        <f t="shared" si="153"/>
        <v>-8349</v>
      </c>
      <c r="K81" s="24">
        <f t="shared" si="154"/>
        <v>-6844</v>
      </c>
      <c r="L81" s="24">
        <f t="shared" si="155"/>
        <v>-2618</v>
      </c>
      <c r="M81" s="25">
        <f t="shared" si="156"/>
        <v>-2394</v>
      </c>
      <c r="N81" s="59">
        <f t="shared" si="177"/>
        <v>2.24</v>
      </c>
      <c r="O81" s="60">
        <f t="shared" si="24"/>
        <v>102350</v>
      </c>
      <c r="P81" s="60">
        <f t="shared" si="25"/>
        <v>66974.9999999999</v>
      </c>
      <c r="Q81" s="1">
        <f t="shared" si="158"/>
        <v>27075</v>
      </c>
      <c r="R81" s="60">
        <f t="shared" si="128"/>
        <v>23175</v>
      </c>
      <c r="S81" s="1"/>
      <c r="T81" s="1">
        <f t="shared" si="19"/>
        <v>0.04</v>
      </c>
      <c r="U81" s="1"/>
      <c r="V81" s="1">
        <f t="shared" si="129"/>
        <v>-628124.999999999</v>
      </c>
      <c r="W81" s="1">
        <f t="shared" si="130"/>
        <v>-180000</v>
      </c>
      <c r="X81" s="1">
        <f t="shared" si="131"/>
        <v>-101250</v>
      </c>
      <c r="Y81" s="1">
        <f t="shared" si="132"/>
        <v>-117500</v>
      </c>
      <c r="AA81">
        <f t="shared" ref="AA81:AD81" si="196">V81-V82</f>
        <v>1875.00000000035</v>
      </c>
      <c r="AB81">
        <f t="shared" si="196"/>
        <v>65625.0000000002</v>
      </c>
      <c r="AC81">
        <f t="shared" si="196"/>
        <v>13749.9999999999</v>
      </c>
      <c r="AD81">
        <f t="shared" si="196"/>
        <v>1874.9999999999</v>
      </c>
      <c r="AF81">
        <f t="shared" ref="AF81:AI81" si="197">AA81-AA82</f>
        <v>61875.0000000006</v>
      </c>
      <c r="AG81">
        <f t="shared" si="197"/>
        <v>21875.0000000002</v>
      </c>
      <c r="AH81">
        <f t="shared" si="197"/>
        <v>4374.9999999998</v>
      </c>
      <c r="AI81">
        <f t="shared" si="197"/>
        <v>5624.99999999975</v>
      </c>
      <c r="AK81">
        <f t="shared" ref="AK81:AN81" si="198">AF81-AF82</f>
        <v>25625.0000000008</v>
      </c>
      <c r="AL81">
        <f t="shared" si="198"/>
        <v>-2499.99999999997</v>
      </c>
      <c r="AM81">
        <f t="shared" si="198"/>
        <v>-5000.00000000031</v>
      </c>
      <c r="AN81">
        <f t="shared" si="198"/>
        <v>-1250.00000000044</v>
      </c>
    </row>
    <row r="82" spans="1:40">
      <c r="A82">
        <v>3.81000000000001</v>
      </c>
      <c r="B82">
        <v>7.56173780487805</v>
      </c>
      <c r="C82">
        <v>-31.8681402439024</v>
      </c>
      <c r="D82" s="28">
        <f t="shared" si="157"/>
        <v>2.28</v>
      </c>
      <c r="E82" s="1">
        <v>5.9238913881952</v>
      </c>
      <c r="F82" s="1">
        <f>F147-RStart30!$F$79</f>
        <v>2.74905269770498</v>
      </c>
      <c r="G82" s="1">
        <f>G147-RStart30!$G$79</f>
        <v>1.04722858213806</v>
      </c>
      <c r="H82" s="1">
        <v>2.13646954588409</v>
      </c>
      <c r="I82" s="58">
        <f t="shared" si="152"/>
        <v>2.28</v>
      </c>
      <c r="J82" s="24">
        <f t="shared" si="153"/>
        <v>-5263</v>
      </c>
      <c r="K82" s="24">
        <f t="shared" si="154"/>
        <v>-4558</v>
      </c>
      <c r="L82" s="24">
        <f t="shared" si="155"/>
        <v>-1719</v>
      </c>
      <c r="M82" s="25">
        <f t="shared" si="156"/>
        <v>-1658</v>
      </c>
      <c r="N82" s="59">
        <f t="shared" si="177"/>
        <v>2.28</v>
      </c>
      <c r="O82" s="60">
        <f t="shared" si="24"/>
        <v>77149.9999999999</v>
      </c>
      <c r="P82" s="60">
        <f t="shared" si="25"/>
        <v>57149.9999999999</v>
      </c>
      <c r="Q82" s="1">
        <f t="shared" si="158"/>
        <v>22475</v>
      </c>
      <c r="R82" s="60">
        <f t="shared" si="128"/>
        <v>18400</v>
      </c>
      <c r="S82" s="1"/>
      <c r="T82" s="1">
        <f t="shared" si="19"/>
        <v>0.04</v>
      </c>
      <c r="U82" s="1"/>
      <c r="V82" s="1">
        <f t="shared" si="129"/>
        <v>-630000</v>
      </c>
      <c r="W82" s="1">
        <f t="shared" si="130"/>
        <v>-245625</v>
      </c>
      <c r="X82" s="1">
        <f t="shared" si="131"/>
        <v>-115000</v>
      </c>
      <c r="Y82" s="1">
        <f t="shared" si="132"/>
        <v>-119375</v>
      </c>
      <c r="AA82">
        <f t="shared" ref="AA82:AD82" si="199">V82-V83</f>
        <v>-60000.0000000002</v>
      </c>
      <c r="AB82">
        <f t="shared" si="199"/>
        <v>43750</v>
      </c>
      <c r="AC82">
        <f t="shared" si="199"/>
        <v>9375.0000000001</v>
      </c>
      <c r="AD82">
        <f t="shared" si="199"/>
        <v>-3749.99999999985</v>
      </c>
      <c r="AF82">
        <f t="shared" ref="AF82:AI82" si="200">AA82-AA83</f>
        <v>36249.9999999998</v>
      </c>
      <c r="AG82">
        <f t="shared" si="200"/>
        <v>24375.0000000002</v>
      </c>
      <c r="AH82">
        <f t="shared" si="200"/>
        <v>9375.0000000001</v>
      </c>
      <c r="AI82">
        <f t="shared" si="200"/>
        <v>6875.00000000019</v>
      </c>
      <c r="AK82">
        <f t="shared" ref="AK82:AN82" si="201">AF82-AF83</f>
        <v>28125.0000000001</v>
      </c>
      <c r="AL82">
        <f t="shared" si="201"/>
        <v>-1874.99999999959</v>
      </c>
      <c r="AM82">
        <f t="shared" si="201"/>
        <v>1875.0000000001</v>
      </c>
      <c r="AN82">
        <f t="shared" si="201"/>
        <v>5625.00000000023</v>
      </c>
    </row>
    <row r="83" spans="1:40">
      <c r="A83">
        <v>3.82500000000001</v>
      </c>
      <c r="B83">
        <v>5.02774390243902</v>
      </c>
      <c r="C83">
        <v>-32.191006097561</v>
      </c>
      <c r="D83" s="28">
        <f t="shared" si="157"/>
        <v>2.32</v>
      </c>
      <c r="E83" s="1">
        <v>3.74693547929178</v>
      </c>
      <c r="F83" s="1">
        <f>F148-RStart30!$F$79</f>
        <v>1.66020871931096</v>
      </c>
      <c r="G83" s="1">
        <f>G148-RStart30!$G$79</f>
        <v>0.621837195955</v>
      </c>
      <c r="H83" s="1">
        <v>1.46399464380078</v>
      </c>
      <c r="I83" s="58">
        <f t="shared" si="152"/>
        <v>2.32</v>
      </c>
      <c r="J83" s="24">
        <f t="shared" si="153"/>
        <v>-3089</v>
      </c>
      <c r="K83" s="24">
        <f t="shared" si="154"/>
        <v>-2735</v>
      </c>
      <c r="L83" s="24">
        <f t="shared" si="155"/>
        <v>-1019</v>
      </c>
      <c r="M83" s="25">
        <f t="shared" si="156"/>
        <v>-1107</v>
      </c>
      <c r="N83" s="59">
        <f t="shared" si="177"/>
        <v>2.32</v>
      </c>
      <c r="O83" s="60">
        <f t="shared" si="24"/>
        <v>54349.9999999999</v>
      </c>
      <c r="P83" s="60">
        <f t="shared" si="25"/>
        <v>45575</v>
      </c>
      <c r="Q83" s="1">
        <f t="shared" si="158"/>
        <v>17500</v>
      </c>
      <c r="R83" s="60">
        <f t="shared" si="128"/>
        <v>13775</v>
      </c>
      <c r="S83" s="1"/>
      <c r="T83" s="1">
        <f t="shared" si="19"/>
        <v>0.04</v>
      </c>
      <c r="U83" s="1"/>
      <c r="V83" s="1">
        <f t="shared" si="129"/>
        <v>-569999.999999999</v>
      </c>
      <c r="W83" s="1">
        <f t="shared" si="130"/>
        <v>-289375</v>
      </c>
      <c r="X83" s="1">
        <f t="shared" si="131"/>
        <v>-124375</v>
      </c>
      <c r="Y83" s="1">
        <f t="shared" si="132"/>
        <v>-115625</v>
      </c>
      <c r="AA83">
        <f t="shared" ref="AA83:AD83" si="202">V83-V84</f>
        <v>-96250</v>
      </c>
      <c r="AB83">
        <f t="shared" si="202"/>
        <v>19374.9999999998</v>
      </c>
      <c r="AC83">
        <f t="shared" si="202"/>
        <v>0</v>
      </c>
      <c r="AD83">
        <f t="shared" si="202"/>
        <v>-10625</v>
      </c>
      <c r="AF83">
        <f t="shared" ref="AF83:AI83" si="203">AA83-AA84</f>
        <v>8124.99999999971</v>
      </c>
      <c r="AG83">
        <f t="shared" si="203"/>
        <v>26249.9999999998</v>
      </c>
      <c r="AH83">
        <f t="shared" si="203"/>
        <v>7500</v>
      </c>
      <c r="AI83">
        <f t="shared" si="203"/>
        <v>1249.99999999996</v>
      </c>
      <c r="AK83">
        <f t="shared" ref="AK83:AN83" si="204">AF83-AF84</f>
        <v>14374.9999999995</v>
      </c>
      <c r="AL83">
        <f t="shared" si="204"/>
        <v>-6875.00000000023</v>
      </c>
      <c r="AM83">
        <f t="shared" si="204"/>
        <v>-2500</v>
      </c>
      <c r="AN83">
        <f t="shared" si="204"/>
        <v>-5625.00000000003</v>
      </c>
    </row>
    <row r="84" spans="1:40">
      <c r="A84">
        <v>3.84000000000001</v>
      </c>
      <c r="B84">
        <v>2.45213414634146</v>
      </c>
      <c r="C84">
        <v>-32.4393292682927</v>
      </c>
      <c r="D84" s="28">
        <f t="shared" si="157"/>
        <v>2.36</v>
      </c>
      <c r="E84" s="1">
        <v>2.15423895557525</v>
      </c>
      <c r="F84" s="1">
        <f>F149-RStart30!$F$79</f>
        <v>0.85757522278117</v>
      </c>
      <c r="G84" s="1">
        <f>G149-RStart30!$G$79</f>
        <v>0.31632980990123</v>
      </c>
      <c r="H84" s="1">
        <v>0.977114133621301</v>
      </c>
      <c r="I84" s="58">
        <f t="shared" si="152"/>
        <v>2.36</v>
      </c>
      <c r="J84" s="24">
        <f t="shared" si="153"/>
        <v>-1673</v>
      </c>
      <c r="K84" s="24">
        <f t="shared" si="154"/>
        <v>-1406</v>
      </c>
      <c r="L84" s="24">
        <f t="shared" si="155"/>
        <v>-518</v>
      </c>
      <c r="M84" s="25">
        <f t="shared" si="156"/>
        <v>-724</v>
      </c>
      <c r="N84" s="59">
        <f t="shared" si="177"/>
        <v>2.36</v>
      </c>
      <c r="O84" s="60">
        <f t="shared" si="24"/>
        <v>35400</v>
      </c>
      <c r="P84" s="60">
        <f t="shared" si="25"/>
        <v>33225</v>
      </c>
      <c r="Q84" s="1">
        <f t="shared" si="158"/>
        <v>12525</v>
      </c>
      <c r="R84" s="60">
        <f t="shared" si="128"/>
        <v>9574.99999999999</v>
      </c>
      <c r="S84" s="1"/>
      <c r="T84" s="1">
        <f t="shared" si="19"/>
        <v>0.04</v>
      </c>
      <c r="U84" s="1"/>
      <c r="V84" s="1">
        <f t="shared" si="129"/>
        <v>-473749.999999999</v>
      </c>
      <c r="W84" s="1">
        <f t="shared" si="130"/>
        <v>-308750</v>
      </c>
      <c r="X84" s="1">
        <f t="shared" si="131"/>
        <v>-124375</v>
      </c>
      <c r="Y84" s="1">
        <f t="shared" si="132"/>
        <v>-105000</v>
      </c>
      <c r="AA84">
        <f t="shared" ref="AA84:AD84" si="205">V84-V85</f>
        <v>-104375</v>
      </c>
      <c r="AB84">
        <f t="shared" si="205"/>
        <v>-6874.99999999994</v>
      </c>
      <c r="AC84">
        <f t="shared" si="205"/>
        <v>-7500</v>
      </c>
      <c r="AD84">
        <f t="shared" si="205"/>
        <v>-11875</v>
      </c>
      <c r="AF84">
        <f t="shared" ref="AF84:AI84" si="206">AA84-AA85</f>
        <v>-6249.99999999977</v>
      </c>
      <c r="AG84">
        <f t="shared" si="206"/>
        <v>33125</v>
      </c>
      <c r="AH84">
        <f t="shared" si="206"/>
        <v>10000</v>
      </c>
      <c r="AI84">
        <f t="shared" si="206"/>
        <v>6874.99999999999</v>
      </c>
      <c r="AK84">
        <f t="shared" ref="AK84:AN84" si="207">AF84-AF85</f>
        <v>-4999.99999999977</v>
      </c>
      <c r="AL84">
        <f t="shared" si="207"/>
        <v>-625</v>
      </c>
      <c r="AM84">
        <f t="shared" si="207"/>
        <v>25453.6290322581</v>
      </c>
      <c r="AN84">
        <f t="shared" si="207"/>
        <v>1875</v>
      </c>
    </row>
    <row r="85" spans="1:40">
      <c r="A85">
        <v>3.85500000000001</v>
      </c>
      <c r="B85">
        <v>-0.139939024390248</v>
      </c>
      <c r="C85">
        <v>-32.6167682926829</v>
      </c>
      <c r="D85" s="28">
        <f t="shared" si="157"/>
        <v>2.4</v>
      </c>
      <c r="E85" s="1">
        <v>1.13718758137864</v>
      </c>
      <c r="F85" s="1">
        <f>F150-RStart30!$F$79</f>
        <v>0.34174090725914</v>
      </c>
      <c r="G85" s="1">
        <f>G150-RStart30!$G$79</f>
        <v>0.12431631981081</v>
      </c>
      <c r="H85" s="1">
        <v>0.668902554760369</v>
      </c>
      <c r="I85" s="58">
        <f t="shared" si="152"/>
        <v>2.4</v>
      </c>
      <c r="J85" s="24">
        <f t="shared" si="153"/>
        <v>-848</v>
      </c>
      <c r="K85" s="24">
        <f t="shared" si="154"/>
        <v>-560</v>
      </c>
      <c r="L85" s="24">
        <f t="shared" si="155"/>
        <v>-204</v>
      </c>
      <c r="M85" s="25">
        <f t="shared" si="156"/>
        <v>-490</v>
      </c>
      <c r="N85" s="59">
        <f t="shared" si="177"/>
        <v>2.4</v>
      </c>
      <c r="O85" s="60">
        <f t="shared" si="24"/>
        <v>20625</v>
      </c>
      <c r="P85" s="60">
        <f t="shared" si="25"/>
        <v>21150</v>
      </c>
      <c r="Q85" s="1">
        <f t="shared" si="158"/>
        <v>7849.99999999999</v>
      </c>
      <c r="R85" s="60">
        <f t="shared" si="128"/>
        <v>5849.99999999999</v>
      </c>
      <c r="T85" s="1">
        <f t="shared" si="19"/>
        <v>0.04</v>
      </c>
      <c r="V85" s="1">
        <f t="shared" si="129"/>
        <v>-369375</v>
      </c>
      <c r="W85" s="1">
        <f t="shared" si="130"/>
        <v>-301875</v>
      </c>
      <c r="X85" s="1">
        <f t="shared" si="131"/>
        <v>-116875</v>
      </c>
      <c r="Y85" s="1">
        <f t="shared" si="132"/>
        <v>-93124.9999999999</v>
      </c>
      <c r="AA85">
        <f t="shared" ref="AA85:AD85" si="208">V85-V86</f>
        <v>-98124.9999999999</v>
      </c>
      <c r="AB85">
        <f t="shared" si="208"/>
        <v>-39999.9999999999</v>
      </c>
      <c r="AC85">
        <f t="shared" si="208"/>
        <v>-17500</v>
      </c>
      <c r="AD85">
        <f t="shared" si="208"/>
        <v>-18750</v>
      </c>
      <c r="AF85">
        <f t="shared" ref="AF85:AI85" si="209">AA85-AA86</f>
        <v>-1250</v>
      </c>
      <c r="AG85">
        <f t="shared" si="209"/>
        <v>33750</v>
      </c>
      <c r="AH85">
        <f t="shared" si="209"/>
        <v>-15453.6290322581</v>
      </c>
      <c r="AI85">
        <f t="shared" si="209"/>
        <v>4999.99999999999</v>
      </c>
      <c r="AK85">
        <f t="shared" ref="AK85:AN85" si="210">AF85-AF86</f>
        <v>-78749.9999999999</v>
      </c>
      <c r="AL85">
        <f t="shared" si="210"/>
        <v>-80624.9999999999</v>
      </c>
      <c r="AM85">
        <f t="shared" si="210"/>
        <v>-110735.887096774</v>
      </c>
      <c r="AN85">
        <f t="shared" si="210"/>
        <v>-21875</v>
      </c>
    </row>
    <row r="86" spans="4:40">
      <c r="D86" s="28">
        <f t="shared" si="157"/>
        <v>2.44</v>
      </c>
      <c r="E86" s="1">
        <v>0.624767494973867</v>
      </c>
      <c r="F86" s="1">
        <f>F151-RStart30!$F$79</f>
        <v>0.0804195557497902</v>
      </c>
      <c r="G86" s="1">
        <f>G151-RStart30!$G$79</f>
        <v>0.0288861906533606</v>
      </c>
      <c r="H86" s="1">
        <v>0.514745347672043</v>
      </c>
      <c r="I86" s="58">
        <f t="shared" si="152"/>
        <v>2.44</v>
      </c>
      <c r="J86" s="24">
        <f t="shared" si="153"/>
        <v>-457</v>
      </c>
      <c r="K86" s="24">
        <f t="shared" si="154"/>
        <v>-133</v>
      </c>
      <c r="L86" s="24">
        <f t="shared" si="155"/>
        <v>-49</v>
      </c>
      <c r="M86" s="25">
        <f t="shared" si="156"/>
        <v>-375</v>
      </c>
      <c r="N86" s="59">
        <f t="shared" si="177"/>
        <v>2.44</v>
      </c>
      <c r="O86" s="60">
        <f t="shared" si="24"/>
        <v>9774.99999999999</v>
      </c>
      <c r="P86" s="60">
        <f t="shared" si="25"/>
        <v>10675</v>
      </c>
      <c r="Q86" s="1">
        <f t="shared" si="158"/>
        <v>3875</v>
      </c>
      <c r="R86" s="60">
        <f t="shared" si="128"/>
        <v>2875</v>
      </c>
      <c r="T86" s="1">
        <f t="shared" si="19"/>
        <v>0.04</v>
      </c>
      <c r="V86" s="1">
        <f t="shared" si="129"/>
        <v>-271250</v>
      </c>
      <c r="W86" s="1">
        <f t="shared" si="130"/>
        <v>-261875</v>
      </c>
      <c r="X86" s="1">
        <f t="shared" si="131"/>
        <v>-99374.9999999999</v>
      </c>
      <c r="Y86" s="1">
        <f t="shared" si="132"/>
        <v>-74374.9999999999</v>
      </c>
      <c r="AA86">
        <f t="shared" ref="AA86:AD86" si="211">V86-V87</f>
        <v>-96874.9999999999</v>
      </c>
      <c r="AB86">
        <f t="shared" si="211"/>
        <v>-73749.9999999999</v>
      </c>
      <c r="AC86">
        <f t="shared" si="211"/>
        <v>-2046.37096774194</v>
      </c>
      <c r="AD86">
        <f t="shared" si="211"/>
        <v>-23750</v>
      </c>
      <c r="AF86">
        <f t="shared" ref="AF86:AI86" si="212">AA86-AA87</f>
        <v>77499.9999999999</v>
      </c>
      <c r="AG86">
        <f t="shared" si="212"/>
        <v>114375</v>
      </c>
      <c r="AH86">
        <f t="shared" si="212"/>
        <v>95282.258064516</v>
      </c>
      <c r="AI86">
        <f t="shared" si="212"/>
        <v>26875</v>
      </c>
      <c r="AK86">
        <f t="shared" ref="AK86:AN86" si="213">AF86-AF87</f>
        <v>251875</v>
      </c>
      <c r="AL86">
        <f t="shared" si="213"/>
        <v>302500</v>
      </c>
      <c r="AM86">
        <f t="shared" si="213"/>
        <v>192610.887096774</v>
      </c>
      <c r="AN86">
        <f t="shared" si="213"/>
        <v>77499.9999999999</v>
      </c>
    </row>
    <row r="87" spans="4:40">
      <c r="D87" s="28">
        <f t="shared" si="157"/>
        <v>2.48</v>
      </c>
      <c r="E87" s="1">
        <v>0.474109011095515</v>
      </c>
      <c r="F87" s="1">
        <f>F152-RStart30!$F$79</f>
        <v>0.00323394372851027</v>
      </c>
      <c r="G87" s="1">
        <f>G152-RStart30!$G$79</f>
        <v>0.00114822940737991</v>
      </c>
      <c r="H87" s="1">
        <v>0.469691317908554</v>
      </c>
      <c r="I87" s="58">
        <f t="shared" si="152"/>
        <v>2.48</v>
      </c>
      <c r="J87" s="24">
        <f t="shared" si="153"/>
        <v>-345</v>
      </c>
      <c r="K87" s="24">
        <f t="shared" si="154"/>
        <v>-7</v>
      </c>
      <c r="L87" s="24">
        <f t="shared" si="155"/>
        <v>-4</v>
      </c>
      <c r="M87" s="25">
        <f t="shared" si="156"/>
        <v>-341</v>
      </c>
      <c r="N87" s="59">
        <f t="shared" si="177"/>
        <v>2.48</v>
      </c>
      <c r="O87" s="60">
        <f t="shared" si="24"/>
        <v>2800</v>
      </c>
      <c r="P87" s="60">
        <f t="shared" si="25"/>
        <v>3150</v>
      </c>
      <c r="Q87" s="1">
        <f t="shared" si="158"/>
        <v>-18.1451612903226</v>
      </c>
      <c r="R87" s="60">
        <f t="shared" si="128"/>
        <v>849.999999999999</v>
      </c>
      <c r="T87" s="1">
        <f t="shared" si="19"/>
        <v>0.04</v>
      </c>
      <c r="V87" s="1">
        <f t="shared" si="129"/>
        <v>-174375</v>
      </c>
      <c r="W87" s="1">
        <f t="shared" si="130"/>
        <v>-188125</v>
      </c>
      <c r="X87" s="1">
        <f t="shared" si="131"/>
        <v>-97328.629032258</v>
      </c>
      <c r="Y87" s="1">
        <f t="shared" si="132"/>
        <v>-50625</v>
      </c>
      <c r="AA87">
        <f t="shared" ref="AA87:AD87" si="214">V87-V88</f>
        <v>-174375</v>
      </c>
      <c r="AB87">
        <f t="shared" si="214"/>
        <v>-188125</v>
      </c>
      <c r="AC87">
        <f t="shared" si="214"/>
        <v>-97328.629032258</v>
      </c>
      <c r="AD87">
        <f t="shared" si="214"/>
        <v>-50625</v>
      </c>
      <c r="AF87">
        <f t="shared" ref="AF87:AI87" si="215">AA87-AA88</f>
        <v>-174375</v>
      </c>
      <c r="AG87">
        <f t="shared" si="215"/>
        <v>-188125</v>
      </c>
      <c r="AH87">
        <f t="shared" si="215"/>
        <v>-97328.629032258</v>
      </c>
      <c r="AI87">
        <f t="shared" si="215"/>
        <v>-50625</v>
      </c>
      <c r="AK87">
        <f t="shared" ref="AK87:AN87" si="216">AF87-AF88</f>
        <v>-174375</v>
      </c>
      <c r="AL87">
        <f t="shared" si="216"/>
        <v>-188125</v>
      </c>
      <c r="AM87">
        <f t="shared" si="216"/>
        <v>-97328.629032258</v>
      </c>
      <c r="AN87">
        <f t="shared" si="216"/>
        <v>-50625</v>
      </c>
    </row>
    <row r="88" spans="4:25">
      <c r="D88" s="28"/>
      <c r="E88" s="32"/>
      <c r="F88" s="32"/>
      <c r="G88" s="32"/>
      <c r="H88" s="32"/>
      <c r="I88" s="58"/>
      <c r="J88" s="24"/>
      <c r="K88" s="24"/>
      <c r="L88" s="24"/>
      <c r="M88" s="25"/>
      <c r="N88" s="59"/>
      <c r="O88" s="60"/>
      <c r="P88" s="60"/>
      <c r="Q88" s="1"/>
      <c r="R88" s="60"/>
      <c r="T88" s="1"/>
      <c r="V88" s="1"/>
      <c r="W88" s="1"/>
      <c r="X88" s="1"/>
      <c r="Y88" s="1"/>
    </row>
    <row r="89" spans="4:25">
      <c r="D89" s="28"/>
      <c r="E89" s="32"/>
      <c r="F89" s="32"/>
      <c r="G89" s="32"/>
      <c r="H89" s="32"/>
      <c r="I89" s="58"/>
      <c r="J89" s="24"/>
      <c r="K89" s="24"/>
      <c r="L89" s="24"/>
      <c r="M89" s="25"/>
      <c r="N89" s="59"/>
      <c r="O89" s="60"/>
      <c r="P89" s="60"/>
      <c r="Q89" s="1"/>
      <c r="R89" s="60"/>
      <c r="T89" s="1"/>
      <c r="V89" s="1"/>
      <c r="W89" s="1"/>
      <c r="X89" s="1"/>
      <c r="Y89" s="1"/>
    </row>
    <row r="90" spans="4:25">
      <c r="D90" s="28"/>
      <c r="E90" s="1">
        <v>0.467818405619293</v>
      </c>
      <c r="F90" s="1">
        <v>-4.54632257233826</v>
      </c>
      <c r="G90" s="1">
        <v>5.01414097795755</v>
      </c>
      <c r="H90" s="1">
        <v>0.467818405619293</v>
      </c>
      <c r="I90" s="58"/>
      <c r="J90" s="24"/>
      <c r="K90" s="24"/>
      <c r="L90" s="24"/>
      <c r="M90" s="25"/>
      <c r="N90" s="59"/>
      <c r="O90" s="60"/>
      <c r="P90" s="60"/>
      <c r="Q90" s="1"/>
      <c r="R90" s="60"/>
      <c r="T90" s="1"/>
      <c r="V90" s="1"/>
      <c r="W90" s="1"/>
      <c r="X90" s="1"/>
      <c r="Y90" s="1"/>
    </row>
    <row r="91" spans="4:25">
      <c r="D91" s="28"/>
      <c r="E91" s="1">
        <v>0.471283462749523</v>
      </c>
      <c r="F91" s="1">
        <v>-4.54719869286785</v>
      </c>
      <c r="G91" s="1">
        <v>5.01814366812067</v>
      </c>
      <c r="H91" s="1">
        <v>0.476976555977912</v>
      </c>
      <c r="I91" s="58"/>
      <c r="J91" s="24"/>
      <c r="K91" s="24"/>
      <c r="L91" s="24"/>
      <c r="M91" s="25"/>
      <c r="N91" s="59"/>
      <c r="O91" s="60"/>
      <c r="P91" s="60"/>
      <c r="Q91" s="1"/>
      <c r="R91" s="60"/>
      <c r="T91" s="1"/>
      <c r="V91" s="1"/>
      <c r="W91" s="1"/>
      <c r="X91" s="1"/>
      <c r="Y91" s="1"/>
    </row>
    <row r="92" spans="4:25">
      <c r="D92" s="28"/>
      <c r="E92" s="1">
        <v>0.493276950367791</v>
      </c>
      <c r="F92" s="1">
        <v>-4.55324418276621</v>
      </c>
      <c r="G92" s="1">
        <v>5.04415975206449</v>
      </c>
      <c r="H92" s="1">
        <v>0.536990301882478</v>
      </c>
      <c r="I92" s="58"/>
      <c r="J92" s="24"/>
      <c r="K92" s="24"/>
      <c r="L92" s="24"/>
      <c r="M92" s="25"/>
      <c r="N92" s="59"/>
      <c r="O92" s="60"/>
      <c r="P92" s="60"/>
      <c r="Q92" s="1"/>
      <c r="R92" s="60"/>
      <c r="T92" s="1"/>
      <c r="V92" s="1"/>
      <c r="W92" s="1"/>
      <c r="X92" s="1"/>
      <c r="Y92" s="1"/>
    </row>
    <row r="93" spans="4:25">
      <c r="D93" s="28"/>
      <c r="E93" s="1">
        <v>0.546431889261392</v>
      </c>
      <c r="F93" s="1">
        <v>-4.56935825673616</v>
      </c>
      <c r="G93" s="1">
        <v>5.10891995653891</v>
      </c>
      <c r="H93" s="1">
        <v>0.687881278048658</v>
      </c>
      <c r="I93" s="58"/>
      <c r="J93" s="24"/>
      <c r="K93" s="24"/>
      <c r="L93" s="24"/>
      <c r="M93" s="25"/>
      <c r="N93" s="59"/>
      <c r="O93" s="60"/>
      <c r="P93" s="60"/>
      <c r="Q93" s="1"/>
      <c r="R93" s="60"/>
      <c r="T93" s="1"/>
      <c r="V93" s="1"/>
      <c r="W93" s="1"/>
      <c r="X93" s="1"/>
      <c r="Y93" s="1"/>
    </row>
    <row r="94" spans="4:25">
      <c r="D94" s="28"/>
      <c r="E94" s="1">
        <v>0.637606205000575</v>
      </c>
      <c r="F94" s="1">
        <v>-4.60008494723529</v>
      </c>
      <c r="G94" s="1">
        <v>5.22384641751986</v>
      </c>
      <c r="H94" s="1">
        <v>0.95870605552996</v>
      </c>
      <c r="I94" s="58"/>
      <c r="J94" s="24"/>
      <c r="K94" s="24"/>
      <c r="L94" s="24"/>
      <c r="M94" s="25"/>
      <c r="N94" s="59"/>
      <c r="O94" s="60"/>
      <c r="P94" s="60"/>
      <c r="Q94" s="1"/>
      <c r="R94" s="60"/>
      <c r="T94" s="1"/>
      <c r="V94" s="1"/>
      <c r="W94" s="1"/>
      <c r="X94" s="1"/>
      <c r="Y94" s="1"/>
    </row>
    <row r="95" spans="4:25">
      <c r="D95" s="28"/>
      <c r="E95" s="1">
        <v>0.768604614840665</v>
      </c>
      <c r="F95" s="1">
        <v>-4.64954658960522</v>
      </c>
      <c r="G95" s="1">
        <v>5.39555243079503</v>
      </c>
      <c r="H95" s="1">
        <v>1.36849532468569</v>
      </c>
      <c r="I95" s="58"/>
      <c r="J95" s="24"/>
      <c r="K95" s="24"/>
      <c r="L95" s="24"/>
      <c r="M95" s="25"/>
      <c r="N95" s="59"/>
      <c r="O95" s="60"/>
      <c r="P95" s="60"/>
      <c r="Q95" s="1"/>
      <c r="R95" s="60"/>
      <c r="T95" s="1"/>
      <c r="V95" s="1"/>
      <c r="W95" s="1"/>
      <c r="X95" s="1"/>
      <c r="Y95" s="1"/>
    </row>
    <row r="96" spans="4:25">
      <c r="D96" s="28"/>
      <c r="E96" s="1">
        <v>0.936900514624202</v>
      </c>
      <c r="F96" s="1">
        <v>-4.72137730720097</v>
      </c>
      <c r="G96" s="1">
        <v>5.62634220254954</v>
      </c>
      <c r="H96" s="1">
        <v>1.9271930781489</v>
      </c>
      <c r="I96" s="58"/>
      <c r="J96" s="24"/>
      <c r="K96" s="24"/>
      <c r="L96" s="24"/>
      <c r="M96" s="25"/>
      <c r="N96" s="59"/>
      <c r="O96" s="60"/>
      <c r="P96" s="60"/>
      <c r="Q96" s="1"/>
      <c r="R96" s="60"/>
      <c r="T96" s="1"/>
      <c r="V96" s="1"/>
      <c r="W96" s="1"/>
      <c r="X96" s="1"/>
      <c r="Y96" s="1"/>
    </row>
    <row r="97" spans="4:25">
      <c r="D97" s="28"/>
      <c r="E97" s="1">
        <v>1.13635786568307</v>
      </c>
      <c r="F97" s="1">
        <v>-4.81865649652025</v>
      </c>
      <c r="G97" s="1">
        <v>5.91471059995159</v>
      </c>
      <c r="H97" s="1">
        <v>2.63659579379438</v>
      </c>
      <c r="I97" s="58"/>
      <c r="J97" s="24"/>
      <c r="K97" s="24"/>
      <c r="L97" s="24"/>
      <c r="M97" s="25"/>
      <c r="N97" s="59"/>
      <c r="O97" s="60"/>
      <c r="P97" s="60"/>
      <c r="Q97" s="1"/>
      <c r="R97" s="60"/>
      <c r="T97" s="1"/>
      <c r="V97" s="1"/>
      <c r="W97" s="1"/>
      <c r="X97" s="1"/>
      <c r="Y97" s="1"/>
    </row>
    <row r="98" spans="4:25">
      <c r="D98" s="28"/>
      <c r="E98" s="1">
        <v>1.35795308174062</v>
      </c>
      <c r="F98" s="1">
        <v>-4.9438423123328</v>
      </c>
      <c r="G98" s="1">
        <v>6.25584290173818</v>
      </c>
      <c r="H98" s="1">
        <v>3.49129161770655</v>
      </c>
      <c r="I98" s="58"/>
      <c r="J98" s="24"/>
      <c r="K98" s="24"/>
      <c r="L98" s="24"/>
      <c r="M98" s="25"/>
      <c r="N98" s="59"/>
      <c r="O98" s="60"/>
      <c r="P98" s="60"/>
      <c r="Q98" s="1"/>
      <c r="R98" s="60"/>
      <c r="T98" s="1"/>
      <c r="V98" s="1"/>
      <c r="W98" s="1"/>
      <c r="X98" s="1"/>
      <c r="Y98" s="1"/>
    </row>
    <row r="99" spans="4:25">
      <c r="D99" s="28"/>
      <c r="E99" s="1">
        <v>1.59049691581382</v>
      </c>
      <c r="F99" s="1">
        <v>-5.0987051528097</v>
      </c>
      <c r="G99" s="1">
        <v>6.64211454880079</v>
      </c>
      <c r="H99" s="1">
        <v>4.4795995471475</v>
      </c>
      <c r="I99" s="58"/>
      <c r="J99" s="24"/>
      <c r="K99" s="24"/>
      <c r="L99" s="24"/>
      <c r="M99" s="25"/>
      <c r="N99" s="59"/>
      <c r="O99" s="60"/>
      <c r="P99" s="60"/>
      <c r="Q99" s="1"/>
      <c r="R99" s="60"/>
      <c r="T99" s="1"/>
      <c r="V99" s="1"/>
      <c r="W99" s="1"/>
      <c r="X99" s="1"/>
      <c r="Y99" s="1"/>
    </row>
    <row r="100" spans="4:25">
      <c r="D100" s="28"/>
      <c r="E100" s="1">
        <v>1.82135634711537</v>
      </c>
      <c r="F100" s="1">
        <v>-5.2842611446527</v>
      </c>
      <c r="G100" s="1">
        <v>7.063590894771</v>
      </c>
      <c r="H100" s="1">
        <v>5.58450861352487</v>
      </c>
      <c r="I100" s="58"/>
      <c r="J100" s="24"/>
      <c r="K100" s="24"/>
      <c r="L100" s="24"/>
      <c r="M100" s="25"/>
      <c r="N100" s="59"/>
      <c r="O100" s="60"/>
      <c r="P100" s="60"/>
      <c r="Q100" s="1"/>
      <c r="R100" s="60"/>
      <c r="T100" s="1"/>
      <c r="V100" s="1"/>
      <c r="W100" s="1"/>
      <c r="X100" s="1"/>
      <c r="Y100" s="1"/>
    </row>
    <row r="101" spans="4:25">
      <c r="D101" s="28"/>
      <c r="E101" s="1">
        <v>2.03717646795584</v>
      </c>
      <c r="F101" s="1">
        <v>-5.50070562822355</v>
      </c>
      <c r="G101" s="1">
        <v>7.50852695660625</v>
      </c>
      <c r="H101" s="1">
        <v>6.78461706535988</v>
      </c>
      <c r="I101" s="58"/>
      <c r="J101" s="24"/>
      <c r="K101" s="24"/>
      <c r="L101" s="24"/>
      <c r="M101" s="25"/>
      <c r="N101" s="59"/>
      <c r="O101" s="60"/>
      <c r="P101" s="60"/>
      <c r="Q101" s="1"/>
      <c r="R101" s="60"/>
      <c r="T101" s="1"/>
      <c r="V101" s="1"/>
      <c r="W101" s="1"/>
      <c r="X101" s="1"/>
      <c r="Y101" s="1"/>
    </row>
    <row r="102" spans="4:25">
      <c r="D102" s="28"/>
      <c r="E102" s="1">
        <v>2.22460237064579</v>
      </c>
      <c r="F102" s="1">
        <v>-5.74734664267329</v>
      </c>
      <c r="G102" s="1">
        <v>7.96386716517544</v>
      </c>
      <c r="H102" s="1">
        <v>8.05507155125521</v>
      </c>
      <c r="I102" s="58"/>
      <c r="J102" s="24"/>
      <c r="K102" s="24"/>
      <c r="L102" s="24"/>
      <c r="M102" s="25"/>
      <c r="N102" s="59"/>
      <c r="O102" s="60"/>
      <c r="P102" s="60"/>
      <c r="Q102" s="1"/>
      <c r="R102" s="60"/>
      <c r="T102" s="1"/>
      <c r="V102" s="1"/>
      <c r="W102" s="1"/>
      <c r="X102" s="1"/>
      <c r="Y102" s="1"/>
    </row>
    <row r="103" spans="4:25">
      <c r="D103" s="28"/>
      <c r="E103" s="1">
        <v>2.37100103439794</v>
      </c>
      <c r="F103" s="1">
        <v>-6.02253841107162</v>
      </c>
      <c r="G103" s="1">
        <v>8.41574511584469</v>
      </c>
      <c r="H103" s="1">
        <v>9.36850630286303</v>
      </c>
      <c r="I103" s="58"/>
      <c r="J103" s="24"/>
      <c r="K103" s="24"/>
      <c r="L103" s="24"/>
      <c r="M103" s="25"/>
      <c r="N103" s="59"/>
      <c r="O103" s="60"/>
      <c r="P103" s="60"/>
      <c r="Q103" s="1"/>
      <c r="R103" s="60"/>
      <c r="T103" s="1"/>
      <c r="V103" s="1"/>
      <c r="W103" s="1"/>
      <c r="X103" s="1"/>
      <c r="Y103" s="1"/>
    </row>
    <row r="104" spans="4:25">
      <c r="D104" s="28"/>
      <c r="E104" s="1">
        <v>2.46518321222924</v>
      </c>
      <c r="F104" s="1">
        <v>-6.32361482553618</v>
      </c>
      <c r="G104" s="1">
        <v>8.84998331906294</v>
      </c>
      <c r="H104" s="1">
        <v>10.6959823178529</v>
      </c>
      <c r="I104" s="58"/>
      <c r="J104" s="24"/>
      <c r="K104" s="24"/>
      <c r="L104" s="24"/>
      <c r="M104" s="25"/>
      <c r="N104" s="59"/>
      <c r="O104" s="60"/>
      <c r="P104" s="60"/>
      <c r="Q104" s="1"/>
      <c r="R104" s="60"/>
      <c r="T104" s="1"/>
      <c r="V104" s="1"/>
      <c r="W104" s="1"/>
      <c r="X104" s="1"/>
      <c r="Y104" s="1"/>
    </row>
    <row r="105" spans="4:25">
      <c r="D105" s="28"/>
      <c r="E105" s="1">
        <v>2.49812531786305</v>
      </c>
      <c r="F105" s="1">
        <v>-6.64682293236188</v>
      </c>
      <c r="G105" s="1">
        <v>9.25259295094769</v>
      </c>
      <c r="H105" s="1">
        <v>12.0079265428798</v>
      </c>
      <c r="I105" s="58"/>
      <c r="J105" s="24"/>
      <c r="K105" s="24"/>
      <c r="L105" s="24"/>
      <c r="M105" s="25"/>
      <c r="N105" s="59"/>
      <c r="O105" s="60"/>
      <c r="P105" s="60"/>
      <c r="Q105" s="1"/>
      <c r="R105" s="60"/>
      <c r="T105" s="1"/>
      <c r="V105" s="1"/>
      <c r="W105" s="1"/>
      <c r="X105" s="1"/>
      <c r="Y105" s="1"/>
    </row>
    <row r="106" spans="4:25">
      <c r="D106" s="28"/>
      <c r="E106" s="1">
        <v>2.46369131263127</v>
      </c>
      <c r="F106" s="1">
        <v>-6.98725641715025</v>
      </c>
      <c r="G106" s="1">
        <v>9.61027360387065</v>
      </c>
      <c r="H106" s="1">
        <v>13.2750710565521</v>
      </c>
      <c r="I106" s="58"/>
      <c r="J106" s="24"/>
      <c r="K106" s="24"/>
      <c r="L106" s="24"/>
      <c r="M106" s="25"/>
      <c r="N106" s="59"/>
      <c r="O106" s="60"/>
      <c r="P106" s="60"/>
      <c r="Q106" s="1"/>
      <c r="R106" s="60"/>
      <c r="T106" s="1"/>
      <c r="V106" s="1"/>
      <c r="W106" s="1"/>
      <c r="X106" s="1"/>
      <c r="Y106" s="1"/>
    </row>
    <row r="107" spans="4:25">
      <c r="D107" s="28"/>
      <c r="E107" s="1">
        <v>2.35935459237642</v>
      </c>
      <c r="F107" s="1">
        <v>-7.33878908993872</v>
      </c>
      <c r="G107" s="1">
        <v>9.91091303704342</v>
      </c>
      <c r="H107" s="1">
        <v>14.4693922523992</v>
      </c>
      <c r="I107" s="58"/>
      <c r="J107" s="24"/>
      <c r="K107" s="24"/>
      <c r="L107" s="24"/>
      <c r="M107" s="25"/>
      <c r="N107" s="59"/>
      <c r="O107" s="60"/>
      <c r="P107" s="60"/>
      <c r="Q107" s="1"/>
      <c r="R107" s="60"/>
      <c r="T107" s="1"/>
      <c r="V107" s="1"/>
      <c r="W107" s="1"/>
      <c r="X107" s="1"/>
      <c r="Y107" s="1"/>
    </row>
    <row r="108" spans="4:25">
      <c r="D108" s="28"/>
      <c r="E108" s="1">
        <v>2.18691987435385</v>
      </c>
      <c r="F108" s="1">
        <v>-7.69400837032999</v>
      </c>
      <c r="G108" s="1">
        <v>10.1440869271032</v>
      </c>
      <c r="H108" s="1">
        <v>15.56505002184</v>
      </c>
      <c r="I108" s="58"/>
      <c r="J108" s="24"/>
      <c r="K108" s="24"/>
      <c r="L108" s="24"/>
      <c r="M108" s="25"/>
      <c r="N108" s="59"/>
      <c r="O108" s="60"/>
      <c r="P108" s="60"/>
      <c r="Q108" s="1"/>
      <c r="R108" s="60"/>
      <c r="T108" s="1"/>
      <c r="V108" s="1"/>
      <c r="W108" s="1"/>
      <c r="X108" s="1"/>
      <c r="Y108" s="1"/>
    </row>
    <row r="109" spans="4:25">
      <c r="D109" s="28"/>
      <c r="E109" s="1">
        <v>1.9532450841338</v>
      </c>
      <c r="F109" s="1">
        <v>-8.04414877262129</v>
      </c>
      <c r="G109" s="1">
        <v>10.3015586186984</v>
      </c>
      <c r="H109" s="1">
        <v>16.5393269371505</v>
      </c>
      <c r="I109" s="58"/>
      <c r="J109" s="24"/>
      <c r="K109" s="24"/>
      <c r="L109" s="24"/>
      <c r="M109" s="25"/>
      <c r="N109" s="59"/>
      <c r="O109" s="60"/>
      <c r="P109" s="60"/>
      <c r="Q109" s="1"/>
      <c r="R109" s="60"/>
      <c r="T109" s="1"/>
      <c r="V109" s="1"/>
      <c r="W109" s="1"/>
      <c r="X109" s="1"/>
      <c r="Y109" s="1"/>
    </row>
    <row r="110" spans="4:25">
      <c r="D110" s="28"/>
      <c r="E110" s="1">
        <v>1.67096324250357</v>
      </c>
      <c r="F110" s="1">
        <v>-8.37902539093377</v>
      </c>
      <c r="G110" s="1">
        <v>10.3777788750743</v>
      </c>
      <c r="H110" s="1">
        <v>17.3735674344319</v>
      </c>
      <c r="I110" s="58"/>
      <c r="J110" s="24"/>
      <c r="K110" s="24"/>
      <c r="L110" s="24"/>
      <c r="M110" s="25"/>
      <c r="N110" s="59"/>
      <c r="O110" s="60"/>
      <c r="P110" s="60"/>
      <c r="Q110" s="1"/>
      <c r="R110" s="60"/>
      <c r="T110" s="1"/>
      <c r="V110" s="1"/>
      <c r="W110" s="1"/>
      <c r="X110" s="1"/>
      <c r="Y110" s="1"/>
    </row>
    <row r="111" spans="4:25">
      <c r="D111" s="28"/>
      <c r="E111" s="1">
        <v>1.35920435236964</v>
      </c>
      <c r="F111" s="1">
        <v>-8.68696738434177</v>
      </c>
      <c r="G111" s="1">
        <v>10.370385628659</v>
      </c>
      <c r="H111" s="1">
        <v>18.0541169965786</v>
      </c>
      <c r="I111" s="58"/>
      <c r="J111" s="24"/>
      <c r="K111" s="24"/>
      <c r="L111" s="24"/>
      <c r="M111" s="25"/>
      <c r="N111" s="59"/>
      <c r="O111" s="60"/>
      <c r="P111" s="60"/>
      <c r="Q111" s="1"/>
      <c r="R111" s="60"/>
      <c r="T111" s="1"/>
      <c r="V111" s="1"/>
      <c r="W111" s="1"/>
      <c r="X111" s="1"/>
      <c r="Y111" s="1"/>
    </row>
    <row r="112" spans="4:25">
      <c r="D112" s="28"/>
      <c r="E112" s="1">
        <v>1.04431728565985</v>
      </c>
      <c r="F112" s="1">
        <v>-8.95475146200216</v>
      </c>
      <c r="G112" s="1">
        <v>10.2807037316487</v>
      </c>
      <c r="H112" s="1">
        <v>18.5732613362459</v>
      </c>
      <c r="I112" s="58"/>
      <c r="J112" s="24"/>
      <c r="K112" s="24"/>
      <c r="L112" s="24"/>
      <c r="M112" s="25"/>
      <c r="N112" s="59"/>
      <c r="O112" s="60"/>
      <c r="P112" s="60"/>
      <c r="Q112" s="1"/>
      <c r="R112" s="60"/>
      <c r="T112" s="1"/>
      <c r="V112" s="1"/>
      <c r="W112" s="1"/>
      <c r="X112" s="1"/>
      <c r="Y112" s="1"/>
    </row>
    <row r="113" spans="4:25">
      <c r="D113" s="28"/>
      <c r="E113" s="1">
        <v>0.760591670225399</v>
      </c>
      <c r="F113" s="1">
        <v>-9.16753536828369</v>
      </c>
      <c r="G113" s="1">
        <v>10.1142447065937</v>
      </c>
      <c r="H113" s="1">
        <v>18.9301655788182</v>
      </c>
      <c r="I113" s="58"/>
      <c r="J113" s="24"/>
      <c r="K113" s="24"/>
      <c r="L113" s="24"/>
      <c r="M113" s="25"/>
      <c r="N113" s="59"/>
      <c r="O113" s="60"/>
      <c r="P113" s="60"/>
      <c r="Q113" s="1"/>
      <c r="R113" s="60"/>
      <c r="T113" s="1"/>
      <c r="V113" s="1"/>
      <c r="W113" s="1"/>
      <c r="X113" s="1"/>
      <c r="Y113" s="1"/>
    </row>
    <row r="114" spans="4:25">
      <c r="D114" s="28"/>
      <c r="E114" s="1">
        <v>0.550979776743137</v>
      </c>
      <c r="F114" s="1">
        <v>-9.30879136789625</v>
      </c>
      <c r="G114" s="1">
        <v>9.88120649698385</v>
      </c>
      <c r="H114" s="1">
        <v>19.131813445377</v>
      </c>
      <c r="I114" s="58"/>
      <c r="J114" s="24"/>
      <c r="K114" s="24"/>
      <c r="L114" s="24"/>
      <c r="M114" s="25"/>
      <c r="N114" s="59"/>
      <c r="O114" s="60"/>
      <c r="P114" s="60"/>
      <c r="Q114" s="1"/>
      <c r="R114" s="60"/>
      <c r="T114" s="1"/>
      <c r="V114" s="1"/>
      <c r="W114" s="1"/>
      <c r="X114" s="1"/>
      <c r="Y114" s="1"/>
    </row>
    <row r="115" spans="4:25">
      <c r="D115" s="28"/>
      <c r="E115" s="1">
        <v>0.467818405617588</v>
      </c>
      <c r="F115" s="1">
        <v>-9.36023973102024</v>
      </c>
      <c r="G115" s="1">
        <v>9.5969732178343</v>
      </c>
      <c r="H115" s="1">
        <v>19.1939464356687</v>
      </c>
      <c r="I115" s="58"/>
      <c r="J115" s="24"/>
      <c r="K115" s="24"/>
      <c r="L115" s="24"/>
      <c r="M115" s="25"/>
      <c r="N115" s="59"/>
      <c r="O115" s="60"/>
      <c r="P115" s="60"/>
      <c r="Q115" s="1"/>
      <c r="R115" s="60"/>
      <c r="T115" s="1"/>
      <c r="V115" s="1"/>
      <c r="W115" s="1"/>
      <c r="X115" s="1"/>
      <c r="Y115" s="1"/>
    </row>
    <row r="116" spans="4:25">
      <c r="D116" s="28"/>
      <c r="E116" s="1">
        <v>0.572369145715538</v>
      </c>
      <c r="F116" s="1">
        <v>-9.30204662915051</v>
      </c>
      <c r="G116" s="1">
        <v>9.28214753129629</v>
      </c>
      <c r="H116" s="1">
        <v>19.1414004131763</v>
      </c>
      <c r="I116" s="58"/>
      <c r="J116" s="24"/>
      <c r="K116" s="24"/>
      <c r="L116" s="24"/>
      <c r="M116" s="25"/>
      <c r="N116" s="59"/>
      <c r="O116" s="60"/>
      <c r="P116" s="60"/>
      <c r="Q116" s="1"/>
      <c r="R116" s="60"/>
      <c r="T116" s="1"/>
      <c r="V116" s="1"/>
      <c r="W116" s="1"/>
      <c r="X116" s="1"/>
      <c r="Y116" s="1"/>
    </row>
    <row r="117" spans="4:25">
      <c r="D117" s="28"/>
      <c r="E117" s="1">
        <v>0.922575003524812</v>
      </c>
      <c r="F117" s="1">
        <v>-9.11567333761404</v>
      </c>
      <c r="G117" s="1">
        <v>8.95788854938345</v>
      </c>
      <c r="H117" s="1">
        <v>19.0023014129355</v>
      </c>
      <c r="I117" s="58"/>
      <c r="J117" s="24"/>
      <c r="K117" s="24"/>
      <c r="L117" s="24"/>
      <c r="M117" s="25"/>
      <c r="N117" s="59"/>
      <c r="O117" s="60"/>
      <c r="P117" s="60"/>
      <c r="Q117" s="1"/>
      <c r="R117" s="60"/>
      <c r="T117" s="1"/>
      <c r="V117" s="1"/>
      <c r="W117" s="1"/>
      <c r="X117" s="1"/>
      <c r="Y117" s="1"/>
    </row>
    <row r="118" spans="4:25">
      <c r="D118" s="28"/>
      <c r="E118" s="1">
        <v>1.56095172222378</v>
      </c>
      <c r="F118" s="1">
        <v>-8.78675513613908</v>
      </c>
      <c r="G118" s="1">
        <v>8.64116425377113</v>
      </c>
      <c r="H118" s="1">
        <v>18.8017879063836</v>
      </c>
      <c r="I118" s="58"/>
      <c r="J118" s="24"/>
      <c r="K118" s="24"/>
      <c r="L118" s="24"/>
      <c r="M118" s="25"/>
      <c r="N118" s="59"/>
      <c r="O118" s="60"/>
      <c r="P118" s="60"/>
      <c r="Q118" s="1"/>
      <c r="R118" s="60"/>
      <c r="T118" s="1"/>
      <c r="V118" s="1"/>
      <c r="W118" s="1"/>
      <c r="X118" s="1"/>
      <c r="Y118" s="1"/>
    </row>
    <row r="119" spans="4:25">
      <c r="D119" s="28"/>
      <c r="E119" s="1">
        <v>2.51436884965157</v>
      </c>
      <c r="F119" s="1">
        <v>-8.30535230121529</v>
      </c>
      <c r="G119" s="1">
        <v>8.34463103829522</v>
      </c>
      <c r="H119" s="1">
        <v>18.5615007490063</v>
      </c>
      <c r="I119" s="58"/>
      <c r="J119" s="24"/>
      <c r="K119" s="24"/>
      <c r="L119" s="24"/>
      <c r="M119" s="25"/>
      <c r="N119" s="59"/>
      <c r="O119" s="60"/>
      <c r="P119" s="60"/>
      <c r="Q119" s="1"/>
      <c r="R119" s="60"/>
      <c r="T119" s="1"/>
      <c r="V119" s="1"/>
      <c r="W119" s="1"/>
      <c r="X119" s="1"/>
      <c r="Y119" s="1"/>
    </row>
    <row r="120" spans="4:25">
      <c r="D120" s="28"/>
      <c r="E120" s="1">
        <v>3.7950165159573</v>
      </c>
      <c r="F120" s="1">
        <v>-7.66593758768008</v>
      </c>
      <c r="G120" s="1">
        <v>8.07697803603349</v>
      </c>
      <c r="H120" s="1">
        <v>18.2996613760936</v>
      </c>
      <c r="I120" s="58"/>
      <c r="J120" s="24"/>
      <c r="K120" s="24"/>
      <c r="L120" s="24"/>
      <c r="M120" s="25"/>
      <c r="N120" s="59"/>
      <c r="O120" s="60"/>
      <c r="P120" s="60"/>
      <c r="Q120" s="1"/>
      <c r="R120" s="60"/>
      <c r="T120" s="1"/>
      <c r="V120" s="1"/>
      <c r="W120" s="1"/>
      <c r="X120" s="1"/>
      <c r="Y120" s="1"/>
    </row>
    <row r="121" spans="4:25">
      <c r="D121" s="28"/>
      <c r="E121" s="1">
        <v>5.40137221125047</v>
      </c>
      <c r="F121" s="1">
        <v>-6.86738371030511</v>
      </c>
      <c r="G121" s="1">
        <v>7.84327144638795</v>
      </c>
      <c r="H121" s="1">
        <v>18.0311499984968</v>
      </c>
      <c r="I121" s="58"/>
      <c r="J121" s="24"/>
      <c r="K121" s="24"/>
      <c r="L121" s="24"/>
      <c r="M121" s="25"/>
      <c r="N121" s="59"/>
      <c r="O121" s="60"/>
      <c r="P121" s="60"/>
      <c r="Q121" s="1"/>
      <c r="R121" s="60"/>
      <c r="T121" s="1"/>
      <c r="V121" s="1"/>
      <c r="W121" s="1"/>
      <c r="X121" s="1"/>
      <c r="Y121" s="1"/>
    </row>
    <row r="122" spans="4:25">
      <c r="D122" s="28"/>
      <c r="E122" s="1">
        <v>7.31916756325015</v>
      </c>
      <c r="F122" s="1">
        <v>-5.91295082538269</v>
      </c>
      <c r="G122" s="1">
        <v>7.64529886216629</v>
      </c>
      <c r="H122" s="1">
        <v>17.7675837983834</v>
      </c>
      <c r="I122" s="58"/>
      <c r="J122" s="24"/>
      <c r="K122" s="24"/>
      <c r="L122" s="24"/>
      <c r="M122" s="25"/>
      <c r="N122" s="59"/>
      <c r="O122" s="60"/>
      <c r="P122" s="60"/>
      <c r="Q122" s="1"/>
      <c r="R122" s="60"/>
      <c r="T122" s="1"/>
      <c r="V122" s="1"/>
      <c r="W122" s="1"/>
      <c r="X122" s="1"/>
      <c r="Y122" s="1"/>
    </row>
    <row r="123" spans="4:25">
      <c r="D123" s="28"/>
      <c r="E123" s="1">
        <v>9.52235511493483</v>
      </c>
      <c r="F123" s="1">
        <v>-4.81027401231217</v>
      </c>
      <c r="G123" s="1">
        <v>7.48191359666366</v>
      </c>
      <c r="H123" s="1">
        <v>17.5173951249936</v>
      </c>
      <c r="I123" s="58"/>
      <c r="J123" s="24"/>
      <c r="K123" s="24"/>
      <c r="L123" s="24"/>
      <c r="M123" s="25"/>
      <c r="N123" s="59"/>
      <c r="O123" s="60"/>
      <c r="P123" s="60"/>
      <c r="Q123" s="1"/>
      <c r="R123" s="60"/>
      <c r="T123" s="1"/>
      <c r="V123" s="1"/>
      <c r="W123" s="1"/>
      <c r="X123" s="1"/>
      <c r="Y123" s="1"/>
    </row>
    <row r="124" spans="4:25">
      <c r="D124" s="28"/>
      <c r="E124" s="1">
        <v>11.9740751021925</v>
      </c>
      <c r="F124" s="1">
        <v>-3.57135075518647</v>
      </c>
      <c r="G124" s="1">
        <v>7.34937901074497</v>
      </c>
      <c r="H124" s="1">
        <v>17.2859096903967</v>
      </c>
      <c r="I124" s="58"/>
      <c r="J124" s="24"/>
      <c r="K124" s="24"/>
      <c r="L124" s="24"/>
      <c r="M124" s="25"/>
      <c r="N124" s="59"/>
      <c r="O124" s="60"/>
      <c r="P124" s="60"/>
      <c r="Q124" s="1"/>
      <c r="R124" s="60"/>
      <c r="T124" s="1"/>
      <c r="V124" s="1"/>
      <c r="W124" s="1"/>
      <c r="X124" s="1"/>
      <c r="Y124" s="1"/>
    </row>
    <row r="125" spans="4:25">
      <c r="D125" s="28"/>
      <c r="E125" s="1">
        <v>14.6276222314704</v>
      </c>
      <c r="F125" s="1">
        <v>-2.21252842437841</v>
      </c>
      <c r="G125" s="1">
        <v>7.24171283992643</v>
      </c>
      <c r="H125" s="1">
        <v>17.0754247652477</v>
      </c>
      <c r="I125" s="58"/>
      <c r="J125" s="24"/>
      <c r="K125" s="24"/>
      <c r="L125" s="24"/>
      <c r="M125" s="25"/>
      <c r="N125" s="59"/>
      <c r="O125" s="60"/>
      <c r="P125" s="60"/>
      <c r="Q125" s="1"/>
      <c r="R125" s="60"/>
      <c r="T125" s="1"/>
      <c r="V125" s="1"/>
      <c r="W125" s="1"/>
      <c r="X125" s="1"/>
      <c r="Y125" s="1"/>
    </row>
    <row r="126" spans="4:25">
      <c r="D126" s="28"/>
      <c r="E126" s="1">
        <v>17.4274124574242</v>
      </c>
      <c r="F126" s="1">
        <v>-0.754491758127163</v>
      </c>
      <c r="G126" s="1">
        <v>7.15103152145706</v>
      </c>
      <c r="H126" s="1">
        <v>16.8852873745416</v>
      </c>
      <c r="I126" s="58"/>
      <c r="J126" s="24"/>
      <c r="K126" s="24"/>
      <c r="L126" s="24"/>
      <c r="M126" s="25"/>
      <c r="N126" s="59"/>
      <c r="O126" s="60"/>
      <c r="P126" s="60"/>
      <c r="Q126" s="1"/>
      <c r="R126" s="60"/>
      <c r="T126" s="1"/>
      <c r="V126" s="1"/>
      <c r="W126" s="1"/>
      <c r="X126" s="1"/>
      <c r="Y126" s="1"/>
    </row>
    <row r="127" spans="4:25">
      <c r="D127" s="28"/>
      <c r="E127" s="1">
        <v>20.3099497605683</v>
      </c>
      <c r="F127" s="1">
        <v>0.777749655875309</v>
      </c>
      <c r="G127" s="1">
        <v>7.06789452140093</v>
      </c>
      <c r="H127" s="1">
        <v>16.7119724933711</v>
      </c>
      <c r="I127" s="58"/>
      <c r="J127" s="24"/>
      <c r="K127" s="24"/>
      <c r="L127" s="24"/>
      <c r="M127" s="25"/>
      <c r="N127" s="59"/>
      <c r="O127" s="60"/>
      <c r="P127" s="60"/>
      <c r="Q127" s="1"/>
      <c r="R127" s="60"/>
      <c r="T127" s="1"/>
      <c r="V127" s="1"/>
      <c r="W127" s="1"/>
      <c r="X127" s="1"/>
      <c r="Y127" s="1"/>
    </row>
    <row r="128" spans="4:25">
      <c r="D128" s="28"/>
      <c r="E128" s="1">
        <v>23.2047929249258</v>
      </c>
      <c r="F128" s="1">
        <v>2.35487389889781</v>
      </c>
      <c r="G128" s="1">
        <v>6.98164866171913</v>
      </c>
      <c r="H128" s="1">
        <v>16.5491612426826</v>
      </c>
      <c r="I128" s="58"/>
      <c r="J128" s="24"/>
      <c r="K128" s="24"/>
      <c r="L128" s="24"/>
      <c r="M128" s="25"/>
      <c r="N128" s="59"/>
      <c r="O128" s="60"/>
      <c r="P128" s="60"/>
      <c r="Q128" s="1"/>
      <c r="R128" s="60"/>
      <c r="T128" s="1"/>
      <c r="V128" s="1"/>
      <c r="W128" s="1"/>
      <c r="X128" s="1"/>
      <c r="Y128" s="1"/>
    </row>
    <row r="129" spans="4:25">
      <c r="D129" s="28"/>
      <c r="E129" s="1">
        <v>26.0355223156773</v>
      </c>
      <c r="F129" s="1">
        <v>3.94325923958351</v>
      </c>
      <c r="G129" s="1">
        <v>6.88077244735102</v>
      </c>
      <c r="H129" s="1">
        <v>16.3878190850309</v>
      </c>
      <c r="I129" s="58"/>
      <c r="J129" s="24"/>
      <c r="K129" s="24"/>
      <c r="L129" s="24"/>
      <c r="M129" s="25"/>
      <c r="N129" s="59"/>
      <c r="O129" s="60"/>
      <c r="P129" s="60"/>
      <c r="Q129" s="1"/>
      <c r="R129" s="60"/>
      <c r="T129" s="1"/>
      <c r="V129" s="1"/>
      <c r="W129" s="1"/>
      <c r="X129" s="1"/>
      <c r="Y129" s="1"/>
    </row>
    <row r="130" spans="4:25">
      <c r="D130" s="28"/>
      <c r="E130" s="1">
        <v>28.7207066568117</v>
      </c>
      <c r="F130" s="1">
        <v>5.50499665236348</v>
      </c>
      <c r="G130" s="1">
        <v>6.75322039329654</v>
      </c>
      <c r="H130" s="1">
        <v>16.2162740203373</v>
      </c>
      <c r="I130" s="58"/>
      <c r="J130" s="24"/>
      <c r="K130" s="24"/>
      <c r="L130" s="24"/>
      <c r="M130" s="25"/>
      <c r="N130" s="59"/>
      <c r="O130" s="60"/>
      <c r="P130" s="60"/>
      <c r="Q130" s="1"/>
      <c r="R130" s="60"/>
      <c r="T130" s="1"/>
      <c r="V130" s="1"/>
      <c r="W130" s="1"/>
      <c r="X130" s="1"/>
      <c r="Y130" s="1"/>
    </row>
    <row r="131" spans="4:25">
      <c r="D131" s="28"/>
      <c r="E131" s="1">
        <v>31.1748698087754</v>
      </c>
      <c r="F131" s="1">
        <v>6.99790233587036</v>
      </c>
      <c r="G131" s="1">
        <v>6.58676735169779</v>
      </c>
      <c r="H131" s="1">
        <v>16.020294781644</v>
      </c>
      <c r="I131" s="58"/>
      <c r="J131" s="24"/>
      <c r="K131" s="24"/>
      <c r="L131" s="24"/>
      <c r="M131" s="25"/>
      <c r="N131" s="59"/>
      <c r="O131" s="60"/>
      <c r="P131" s="60"/>
      <c r="Q131" s="1"/>
      <c r="R131" s="60"/>
      <c r="T131" s="1"/>
      <c r="V131" s="1"/>
      <c r="W131" s="1"/>
      <c r="X131" s="1"/>
      <c r="Y131" s="1"/>
    </row>
    <row r="132" spans="4:25">
      <c r="D132" s="28"/>
      <c r="E132" s="1">
        <v>33.3094575461225</v>
      </c>
      <c r="F132" s="1">
        <v>8.3755302313518</v>
      </c>
      <c r="G132" s="1">
        <v>6.36935283892126</v>
      </c>
      <c r="H132" s="1">
        <v>15.7831690308715</v>
      </c>
      <c r="I132" s="58"/>
      <c r="J132" s="24"/>
      <c r="K132" s="24">
        <f>-TRUNC(U$3*T$3*(Q$3-R$3*SIN((F132+K$9)*PI()/180)-SQRT(S$3^2-(O$3-P$3-R$3*COS((F132+K$9)*PI()/180))^2))/5)</f>
        <v>-14320</v>
      </c>
      <c r="L132" s="24">
        <f>-TRUNC(U$3*T$3*(Q$3-R$3*SIN((G132+L$9)*PI()/180)-SQRT(S$3^2-(O$3-P$3-R$3*COS((G132+L$9)*PI()/180))^2))/5)</f>
        <v>-10778</v>
      </c>
      <c r="M132" s="25">
        <f>-TRUNC(K$3*J$3*(G$3-H$3*SIN((H132+M$9)*PI()/180)-SQRT(I$3^2-(E$3-F$3-H$3*COS((H132+M$9)*PI()/180))^2))/5)</f>
        <v>-18277</v>
      </c>
      <c r="N132" s="59">
        <f>I132</f>
        <v>0</v>
      </c>
      <c r="O132" s="60" t="e">
        <f>(J132-J131)/(I132-I131)</f>
        <v>#DIV/0!</v>
      </c>
      <c r="P132" s="60" t="e">
        <f>(K132-K131)/(I132-I131)</f>
        <v>#DIV/0!</v>
      </c>
      <c r="Q132" s="1" t="e">
        <f>(L132-L131)/(D133-D132)</f>
        <v>#DIV/0!</v>
      </c>
      <c r="R132" s="60" t="e">
        <f>(M132-M131)/(D132-D131)</f>
        <v>#DIV/0!</v>
      </c>
      <c r="T132" s="1">
        <f>$T$25</f>
        <v>0.04</v>
      </c>
      <c r="V132" s="1"/>
      <c r="W132" s="1"/>
      <c r="X132" s="1"/>
      <c r="Y132" s="1"/>
    </row>
    <row r="133" spans="4:25">
      <c r="D133" s="28"/>
      <c r="E133" s="1">
        <v>35.0338043351639</v>
      </c>
      <c r="F133" s="1">
        <v>9.58718454108412</v>
      </c>
      <c r="G133" s="1">
        <v>6.08942536263868</v>
      </c>
      <c r="H133" s="1">
        <v>15.4857815545733</v>
      </c>
      <c r="I133" s="58"/>
      <c r="J133" s="24"/>
      <c r="K133" s="24">
        <f>-TRUNC(U$3*T$3*(Q$3-R$3*SIN((F133+K$9)*PI()/180)-SQRT(S$3^2-(O$3-P$3-R$3*COS((F133+K$9)*PI()/180))^2))/5)</f>
        <v>-16490</v>
      </c>
      <c r="L133" s="24">
        <f>-TRUNC(U$3*T$3*(Q$3-R$3*SIN((G133+L$9)*PI()/180)-SQRT(S$3^2-(O$3-P$3-R$3*COS((G133+L$9)*PI()/180))^2))/5)</f>
        <v>-10289</v>
      </c>
      <c r="M133" s="25">
        <f>-TRUNC(K$3*J$3*(G$3-H$3*SIN((H133+M$9)*PI()/180)-SQRT(I$3^2-(E$3-F$3-H$3*COS((H133+M$9)*PI()/180))^2))/5)</f>
        <v>-17815</v>
      </c>
      <c r="N133" s="59">
        <f>I133</f>
        <v>0</v>
      </c>
      <c r="O133" s="60" t="e">
        <f>(J133-J132)/(I133-I132)</f>
        <v>#DIV/0!</v>
      </c>
      <c r="P133" s="60" t="e">
        <f>(K133-K132)/(I133-I132)</f>
        <v>#DIV/0!</v>
      </c>
      <c r="Q133" s="1" t="e">
        <f>(L133-L132)/(D134-D133)</f>
        <v>#DIV/0!</v>
      </c>
      <c r="R133" s="60" t="e">
        <f>(M133-M132)/(D133-D132)</f>
        <v>#DIV/0!</v>
      </c>
      <c r="T133" s="1">
        <f>$T$25</f>
        <v>0.04</v>
      </c>
      <c r="V133" s="1"/>
      <c r="W133" s="1"/>
      <c r="X133" s="1"/>
      <c r="Y133" s="1"/>
    </row>
    <row r="134" spans="5:8">
      <c r="E134" s="1">
        <v>36.2561001116171</v>
      </c>
      <c r="F134" s="1">
        <v>10.5779322467858</v>
      </c>
      <c r="G134" s="1">
        <v>5.73628674891028</v>
      </c>
      <c r="H134" s="1">
        <v>15.1066924596934</v>
      </c>
    </row>
    <row r="135" spans="5:25">
      <c r="E135" s="1">
        <v>36.8843570582573</v>
      </c>
      <c r="F135" s="1">
        <v>11.2886156280313</v>
      </c>
      <c r="G135" s="1">
        <v>5.30043646926546</v>
      </c>
      <c r="H135" s="1">
        <v>14.6222153693218</v>
      </c>
      <c r="T135" s="1"/>
      <c r="V135" s="1"/>
      <c r="W135" s="1"/>
      <c r="X135" s="1"/>
      <c r="Y135" s="1"/>
    </row>
    <row r="136" spans="5:25">
      <c r="E136" s="1">
        <v>36.830132496775</v>
      </c>
      <c r="F136" s="1">
        <v>11.6576691267761</v>
      </c>
      <c r="G136" s="1">
        <v>4.77423578187909</v>
      </c>
      <c r="H136" s="1">
        <v>14.0073673413598</v>
      </c>
      <c r="V136" s="1"/>
      <c r="W136" s="1"/>
      <c r="X136" s="1"/>
      <c r="Y136" s="1"/>
    </row>
    <row r="137" spans="5:25">
      <c r="E137" s="1">
        <v>36.0384231917193</v>
      </c>
      <c r="F137" s="1">
        <v>11.6402825250283</v>
      </c>
      <c r="G137" s="1">
        <v>4.15552940646431</v>
      </c>
      <c r="H137" s="1">
        <v>13.2451725853986</v>
      </c>
      <c r="V137" s="1"/>
      <c r="W137" s="1"/>
      <c r="X137" s="1"/>
      <c r="Y137" s="1"/>
    </row>
    <row r="138" spans="5:25">
      <c r="E138" s="1">
        <v>34.5118270181264</v>
      </c>
      <c r="F138" s="1">
        <v>11.2246883871266</v>
      </c>
      <c r="G138" s="1">
        <v>3.4502746943561</v>
      </c>
      <c r="H138" s="1">
        <v>12.3344670271765</v>
      </c>
      <c r="V138" s="1"/>
      <c r="W138" s="1"/>
      <c r="X138" s="1"/>
      <c r="Y138" s="1"/>
    </row>
    <row r="139" spans="5:25">
      <c r="E139" s="1">
        <v>32.304016594521</v>
      </c>
      <c r="F139" s="1">
        <v>10.4288374579591</v>
      </c>
      <c r="G139" s="1">
        <v>2.67143129139481</v>
      </c>
      <c r="H139" s="1">
        <v>11.2881679244368</v>
      </c>
      <c r="V139" s="1"/>
      <c r="W139" s="1"/>
      <c r="X139" s="1"/>
      <c r="Y139" s="1"/>
    </row>
    <row r="140" spans="5:25">
      <c r="E140" s="1">
        <v>29.5102830854506</v>
      </c>
      <c r="F140" s="1">
        <v>9.29518257157194</v>
      </c>
      <c r="G140" s="1">
        <v>1.83750091081185</v>
      </c>
      <c r="H140" s="1">
        <v>10.1306263310107</v>
      </c>
      <c r="V140" s="1"/>
      <c r="W140" s="1"/>
      <c r="X140" s="1"/>
      <c r="Y140" s="1"/>
    </row>
    <row r="141" spans="5:25">
      <c r="E141" s="1">
        <v>26.258080004024</v>
      </c>
      <c r="F141" s="1">
        <v>7.88546255977905</v>
      </c>
      <c r="G141" s="1">
        <v>0.971067106113559</v>
      </c>
      <c r="H141" s="1">
        <v>8.89497956090496</v>
      </c>
      <c r="V141" s="1"/>
      <c r="W141" s="1"/>
      <c r="X141" s="1"/>
      <c r="Y141" s="1"/>
    </row>
    <row r="142" spans="5:25">
      <c r="E142" s="1">
        <v>22.6975670144487</v>
      </c>
      <c r="F142" s="1">
        <v>6.27548616077143</v>
      </c>
      <c r="G142" s="1">
        <v>0.0973350439683394</v>
      </c>
      <c r="H142" s="1">
        <v>7.62050365238589</v>
      </c>
      <c r="V142" s="1"/>
      <c r="W142" s="1"/>
      <c r="X142" s="1"/>
      <c r="Y142" s="1"/>
    </row>
    <row r="143" spans="5:25">
      <c r="E143" s="1">
        <v>18.9921537345692</v>
      </c>
      <c r="F143" s="1">
        <v>4.54991592772645</v>
      </c>
      <c r="G143" s="1">
        <v>-0.757328722908603</v>
      </c>
      <c r="H143" s="1">
        <v>6.34996583206599</v>
      </c>
      <c r="V143" s="1"/>
      <c r="W143" s="1"/>
      <c r="X143" s="1"/>
      <c r="Y143" s="1"/>
    </row>
    <row r="144" spans="5:25">
      <c r="E144" s="1">
        <v>15.3090435384005</v>
      </c>
      <c r="F144" s="1">
        <v>2.79705213741725</v>
      </c>
      <c r="G144" s="1">
        <v>-1.56685648286868</v>
      </c>
      <c r="H144" s="1">
        <v>5.126976978989</v>
      </c>
      <c r="V144" s="1"/>
      <c r="W144" s="1"/>
      <c r="X144" s="1"/>
      <c r="Y144" s="1"/>
    </row>
    <row r="145" spans="5:25">
      <c r="E145" s="1">
        <v>11.8097773586684</v>
      </c>
      <c r="F145" s="1">
        <v>1.10361669882175</v>
      </c>
      <c r="G145" s="1">
        <v>-2.30693959244863</v>
      </c>
      <c r="H145" s="1">
        <v>3.99334408870993</v>
      </c>
      <c r="V145" s="1"/>
      <c r="W145" s="1"/>
      <c r="X145" s="1"/>
      <c r="Y145" s="1"/>
    </row>
    <row r="146" spans="5:25">
      <c r="E146" s="1">
        <v>8.64077748934742</v>
      </c>
      <c r="F146" s="1">
        <v>-0.450462938267176</v>
      </c>
      <c r="G146" s="1">
        <v>-2.95648870347766</v>
      </c>
      <c r="H146" s="1">
        <v>2.98642273739383</v>
      </c>
      <c r="V146" s="1"/>
      <c r="W146" s="1"/>
      <c r="X146" s="1"/>
      <c r="Y146" s="1"/>
    </row>
    <row r="147" spans="5:25">
      <c r="E147" s="1">
        <v>5.9238913881952</v>
      </c>
      <c r="F147" s="1">
        <v>-1.79726987463329</v>
      </c>
      <c r="G147" s="1">
        <v>-3.4990939902002</v>
      </c>
      <c r="H147" s="1">
        <v>2.13646954588409</v>
      </c>
      <c r="V147" s="1"/>
      <c r="W147" s="1"/>
      <c r="X147" s="1"/>
      <c r="Y147" s="1"/>
    </row>
    <row r="148" spans="5:25">
      <c r="E148" s="1">
        <v>3.74693547929178</v>
      </c>
      <c r="F148" s="1">
        <v>-2.88611385302731</v>
      </c>
      <c r="G148" s="1">
        <v>-3.92448537638326</v>
      </c>
      <c r="H148" s="1">
        <v>1.46399464380078</v>
      </c>
      <c r="V148" s="1"/>
      <c r="W148" s="1"/>
      <c r="X148" s="1"/>
      <c r="Y148" s="1"/>
    </row>
    <row r="149" spans="5:25">
      <c r="E149" s="1">
        <v>2.15423895557525</v>
      </c>
      <c r="F149" s="1">
        <v>-3.6887473495571</v>
      </c>
      <c r="G149" s="1">
        <v>-4.22999276243703</v>
      </c>
      <c r="H149" s="1">
        <v>0.977114133621301</v>
      </c>
      <c r="V149" s="1"/>
      <c r="W149" s="1"/>
      <c r="X149" s="1"/>
      <c r="Y149" s="1"/>
    </row>
    <row r="150" spans="5:25">
      <c r="E150" s="1">
        <v>1.13718758137864</v>
      </c>
      <c r="F150" s="1">
        <v>-4.20458166507913</v>
      </c>
      <c r="G150" s="1">
        <v>-4.42200625252745</v>
      </c>
      <c r="H150" s="1">
        <v>0.668902554760369</v>
      </c>
      <c r="V150" s="1"/>
      <c r="W150" s="1"/>
      <c r="X150" s="1"/>
      <c r="Y150" s="1"/>
    </row>
    <row r="151" spans="5:25">
      <c r="E151" s="1">
        <v>0.624767494973867</v>
      </c>
      <c r="F151" s="1">
        <v>-4.46590301658848</v>
      </c>
      <c r="G151" s="1">
        <v>-4.5174363816849</v>
      </c>
      <c r="H151" s="1">
        <v>0.514745347672043</v>
      </c>
      <c r="V151" s="1"/>
      <c r="W151" s="1"/>
      <c r="X151" s="1"/>
      <c r="Y151" s="1"/>
    </row>
    <row r="152" spans="5:25">
      <c r="E152" s="1">
        <v>0.474109011095515</v>
      </c>
      <c r="F152" s="1">
        <v>-4.54308862860976</v>
      </c>
      <c r="G152" s="1">
        <v>-4.54517434293088</v>
      </c>
      <c r="H152" s="1">
        <v>0.469691317908554</v>
      </c>
      <c r="V152" s="1"/>
      <c r="W152" s="1"/>
      <c r="X152" s="1"/>
      <c r="Y152" s="1"/>
    </row>
    <row r="153" spans="5:25">
      <c r="E153" s="32"/>
      <c r="F153" s="32"/>
      <c r="G153" s="32"/>
      <c r="H153" s="32"/>
      <c r="V153" s="1"/>
      <c r="W153" s="1"/>
      <c r="X153" s="1"/>
      <c r="Y153" s="1"/>
    </row>
    <row r="154" spans="5:25">
      <c r="E154" s="32"/>
      <c r="F154" s="32"/>
      <c r="G154" s="32"/>
      <c r="H154" s="32"/>
      <c r="V154" s="1"/>
      <c r="W154" s="1"/>
      <c r="X154" s="1"/>
      <c r="Y154" s="1"/>
    </row>
    <row r="155" spans="5:25">
      <c r="E155" s="32"/>
      <c r="F155" s="32"/>
      <c r="G155" s="32"/>
      <c r="H155" s="32"/>
      <c r="V155" s="1"/>
      <c r="W155" s="1"/>
      <c r="X155" s="1"/>
      <c r="Y155" s="1"/>
    </row>
    <row r="156" spans="5:25">
      <c r="E156" s="32"/>
      <c r="F156" s="32"/>
      <c r="G156" s="32"/>
      <c r="H156" s="32"/>
      <c r="V156" s="1"/>
      <c r="W156" s="1"/>
      <c r="X156" s="1"/>
      <c r="Y156" s="1"/>
    </row>
    <row r="157" spans="5:25">
      <c r="E157" s="32"/>
      <c r="F157" s="32"/>
      <c r="G157" s="32"/>
      <c r="H157" s="32"/>
      <c r="V157" s="1"/>
      <c r="W157" s="1"/>
      <c r="X157" s="1"/>
      <c r="Y157" s="1"/>
    </row>
    <row r="158" spans="5:25">
      <c r="E158" s="32"/>
      <c r="F158" s="32"/>
      <c r="G158" s="32"/>
      <c r="H158" s="32"/>
      <c r="V158" s="1"/>
      <c r="W158" s="1"/>
      <c r="X158" s="1"/>
      <c r="Y158" s="1"/>
    </row>
    <row r="159" spans="5:25">
      <c r="E159" s="32"/>
      <c r="F159" s="32"/>
      <c r="G159" s="32"/>
      <c r="H159" s="32"/>
      <c r="V159" s="1"/>
      <c r="W159" s="1"/>
      <c r="X159" s="1"/>
      <c r="Y159" s="1"/>
    </row>
    <row r="160" spans="5:25">
      <c r="E160" s="32"/>
      <c r="F160" s="32"/>
      <c r="G160" s="32"/>
      <c r="H160" s="32"/>
      <c r="V160" s="1"/>
      <c r="W160" s="1"/>
      <c r="X160" s="1"/>
      <c r="Y160" s="1"/>
    </row>
    <row r="161" spans="5:25">
      <c r="E161" s="32"/>
      <c r="F161" s="32"/>
      <c r="G161" s="32"/>
      <c r="H161" s="32"/>
      <c r="V161" s="1"/>
      <c r="W161" s="1"/>
      <c r="X161" s="1"/>
      <c r="Y161" s="1"/>
    </row>
    <row r="162" spans="5:25">
      <c r="E162" s="32"/>
      <c r="F162" s="32"/>
      <c r="G162" s="32"/>
      <c r="H162" s="32"/>
      <c r="V162" s="1"/>
      <c r="W162" s="1"/>
      <c r="X162" s="1"/>
      <c r="Y162" s="1"/>
    </row>
    <row r="163" spans="5:25">
      <c r="E163" s="32"/>
      <c r="F163" s="32"/>
      <c r="G163" s="32"/>
      <c r="H163" s="32"/>
      <c r="V163" s="1"/>
      <c r="W163" s="1"/>
      <c r="X163" s="1"/>
      <c r="Y163" s="1"/>
    </row>
    <row r="164" spans="5:25">
      <c r="E164" s="32"/>
      <c r="F164" s="32"/>
      <c r="G164" s="32"/>
      <c r="H164" s="32"/>
      <c r="V164" s="1"/>
      <c r="W164" s="1"/>
      <c r="X164" s="1"/>
      <c r="Y164" s="1"/>
    </row>
    <row r="165" spans="5:25">
      <c r="E165" s="32"/>
      <c r="F165" s="32"/>
      <c r="G165" s="32"/>
      <c r="H165" s="32"/>
      <c r="V165" s="1"/>
      <c r="W165" s="1"/>
      <c r="X165" s="1"/>
      <c r="Y165" s="1"/>
    </row>
    <row r="166" spans="5:25">
      <c r="E166" s="32"/>
      <c r="F166" s="32"/>
      <c r="G166" s="32"/>
      <c r="H166" s="32"/>
      <c r="V166" s="1"/>
      <c r="W166" s="1"/>
      <c r="X166" s="1"/>
      <c r="Y166" s="1"/>
    </row>
    <row r="167" spans="5:25">
      <c r="E167" s="32"/>
      <c r="F167" s="32"/>
      <c r="G167" s="32"/>
      <c r="H167" s="32"/>
      <c r="V167" s="1"/>
      <c r="W167" s="1"/>
      <c r="X167" s="1"/>
      <c r="Y167" s="1"/>
    </row>
    <row r="168" spans="5:25">
      <c r="E168" s="32"/>
      <c r="F168" s="32"/>
      <c r="G168" s="32"/>
      <c r="H168" s="32"/>
      <c r="V168" s="1"/>
      <c r="W168" s="1"/>
      <c r="X168" s="1"/>
      <c r="Y168" s="1"/>
    </row>
    <row r="169" spans="5:25">
      <c r="E169" s="32"/>
      <c r="F169" s="32"/>
      <c r="G169" s="32"/>
      <c r="H169" s="32"/>
      <c r="V169" s="1"/>
      <c r="W169" s="1"/>
      <c r="X169" s="1"/>
      <c r="Y169" s="1"/>
    </row>
    <row r="170" spans="5:25">
      <c r="E170" s="32"/>
      <c r="F170" s="32"/>
      <c r="G170" s="32"/>
      <c r="H170" s="32"/>
      <c r="V170" s="1"/>
      <c r="W170" s="1"/>
      <c r="X170" s="1"/>
      <c r="Y170" s="1"/>
    </row>
    <row r="171" spans="5:25">
      <c r="E171" s="32"/>
      <c r="F171" s="32"/>
      <c r="G171" s="32"/>
      <c r="H171" s="32"/>
      <c r="V171" s="1"/>
      <c r="W171" s="1"/>
      <c r="X171" s="1"/>
      <c r="Y171" s="1"/>
    </row>
    <row r="172" spans="5:25">
      <c r="E172" s="32"/>
      <c r="F172" s="32"/>
      <c r="G172" s="32"/>
      <c r="H172" s="32"/>
      <c r="V172" s="1"/>
      <c r="W172" s="1"/>
      <c r="X172" s="1"/>
      <c r="Y172" s="1"/>
    </row>
    <row r="173" spans="5:25">
      <c r="E173" s="32"/>
      <c r="F173" s="32"/>
      <c r="G173" s="32"/>
      <c r="H173" s="32"/>
      <c r="V173" s="1"/>
      <c r="W173" s="1"/>
      <c r="X173" s="1"/>
      <c r="Y173" s="1"/>
    </row>
    <row r="174" spans="5:25">
      <c r="E174" s="32"/>
      <c r="F174" s="32"/>
      <c r="G174" s="32"/>
      <c r="H174" s="32"/>
      <c r="V174" s="1"/>
      <c r="W174" s="1"/>
      <c r="X174" s="1"/>
      <c r="Y174" s="1"/>
    </row>
    <row r="175" spans="5:25">
      <c r="E175" s="32"/>
      <c r="F175" s="32"/>
      <c r="G175" s="32"/>
      <c r="H175" s="32"/>
      <c r="V175" s="1"/>
      <c r="W175" s="1"/>
      <c r="X175" s="1"/>
      <c r="Y175" s="1"/>
    </row>
    <row r="176" spans="5:25">
      <c r="E176" s="32"/>
      <c r="F176" s="32"/>
      <c r="G176" s="32"/>
      <c r="H176" s="32"/>
      <c r="V176" s="1"/>
      <c r="W176" s="1"/>
      <c r="X176" s="1"/>
      <c r="Y176" s="1"/>
    </row>
    <row r="177" spans="5:25">
      <c r="E177" s="32"/>
      <c r="F177" s="32"/>
      <c r="G177" s="32"/>
      <c r="H177" s="32"/>
      <c r="V177" s="1"/>
      <c r="W177" s="1"/>
      <c r="X177" s="1"/>
      <c r="Y177" s="1"/>
    </row>
    <row r="178" spans="5:25">
      <c r="E178" s="32"/>
      <c r="F178" s="32"/>
      <c r="G178" s="32"/>
      <c r="H178" s="32"/>
      <c r="V178" s="1"/>
      <c r="W178" s="1"/>
      <c r="X178" s="1"/>
      <c r="Y178" s="1"/>
    </row>
    <row r="179" spans="5:25">
      <c r="E179" s="32"/>
      <c r="F179" s="32"/>
      <c r="G179" s="32"/>
      <c r="H179" s="32"/>
      <c r="V179" s="1"/>
      <c r="W179" s="1"/>
      <c r="X179" s="1"/>
      <c r="Y179" s="1"/>
    </row>
    <row r="180" spans="5:25">
      <c r="E180" s="32"/>
      <c r="F180" s="32"/>
      <c r="G180" s="32"/>
      <c r="H180" s="32"/>
      <c r="V180" s="1"/>
      <c r="W180" s="1"/>
      <c r="X180" s="1"/>
      <c r="Y180" s="1"/>
    </row>
    <row r="181" spans="5:8">
      <c r="E181" s="32"/>
      <c r="F181" s="32"/>
      <c r="G181" s="32"/>
      <c r="H181" s="32"/>
    </row>
    <row r="182" spans="5:8">
      <c r="E182" s="32"/>
      <c r="F182" s="32"/>
      <c r="G182" s="32"/>
      <c r="H182" s="32"/>
    </row>
    <row r="183" spans="5:8">
      <c r="E183" s="32"/>
      <c r="F183" s="32"/>
      <c r="G183" s="32"/>
      <c r="H183" s="32"/>
    </row>
    <row r="184" spans="5:8">
      <c r="E184" s="32"/>
      <c r="F184" s="32"/>
      <c r="G184" s="32"/>
      <c r="H184" s="32"/>
    </row>
    <row r="185" spans="5:8">
      <c r="E185" s="32"/>
      <c r="F185" s="32"/>
      <c r="G185" s="32"/>
      <c r="H185" s="32"/>
    </row>
    <row r="186" spans="5:8">
      <c r="E186" s="32"/>
      <c r="F186" s="32"/>
      <c r="G186" s="32"/>
      <c r="H186" s="32"/>
    </row>
    <row r="187" spans="5:8">
      <c r="E187" s="32"/>
      <c r="F187" s="32"/>
      <c r="G187" s="32"/>
      <c r="H187" s="32"/>
    </row>
    <row r="188" spans="5:8">
      <c r="E188" s="32"/>
      <c r="F188" s="32"/>
      <c r="G188" s="32"/>
      <c r="H188" s="32"/>
    </row>
    <row r="189" spans="5:8">
      <c r="E189" s="32"/>
      <c r="F189" s="32"/>
      <c r="G189" s="32"/>
      <c r="H189" s="32"/>
    </row>
    <row r="190" spans="5:8">
      <c r="E190" s="32"/>
      <c r="F190" s="32"/>
      <c r="G190" s="32"/>
      <c r="H190" s="32"/>
    </row>
    <row r="191" spans="5:8">
      <c r="E191" s="32"/>
      <c r="F191" s="32"/>
      <c r="G191" s="32"/>
      <c r="H191" s="32"/>
    </row>
    <row r="192" spans="5:8">
      <c r="E192" s="32"/>
      <c r="F192" s="32"/>
      <c r="G192" s="32"/>
      <c r="H192" s="32"/>
    </row>
    <row r="193" spans="5:8">
      <c r="E193" s="32"/>
      <c r="F193" s="32"/>
      <c r="G193" s="32"/>
      <c r="H193" s="32"/>
    </row>
    <row r="194" spans="5:8">
      <c r="E194" s="32"/>
      <c r="F194" s="32"/>
      <c r="G194" s="32"/>
      <c r="H194" s="32"/>
    </row>
    <row r="195" spans="5:8">
      <c r="E195" s="32"/>
      <c r="F195" s="32"/>
      <c r="G195" s="32"/>
      <c r="H195" s="32"/>
    </row>
    <row r="196" spans="5:8">
      <c r="E196" s="32"/>
      <c r="F196" s="32"/>
      <c r="G196" s="32"/>
      <c r="H196" s="32"/>
    </row>
    <row r="197" spans="5:8">
      <c r="E197" s="32"/>
      <c r="F197" s="32"/>
      <c r="G197" s="32"/>
      <c r="H197" s="32"/>
    </row>
    <row r="198" spans="5:8">
      <c r="E198" s="32"/>
      <c r="F198" s="32"/>
      <c r="G198" s="32"/>
      <c r="H198" s="32"/>
    </row>
    <row r="199" spans="5:8">
      <c r="E199" s="32"/>
      <c r="F199" s="32"/>
      <c r="G199" s="32"/>
      <c r="H199" s="32"/>
    </row>
    <row r="200" spans="5:8">
      <c r="E200" s="32"/>
      <c r="F200" s="32"/>
      <c r="G200" s="32"/>
      <c r="H200" s="32"/>
    </row>
    <row r="201" spans="5:8">
      <c r="E201" s="32"/>
      <c r="F201" s="32"/>
      <c r="G201" s="32"/>
      <c r="H201" s="32"/>
    </row>
    <row r="202" spans="5:8">
      <c r="E202" s="32"/>
      <c r="F202" s="32"/>
      <c r="G202" s="32"/>
      <c r="H202" s="32"/>
    </row>
    <row r="203" spans="5:8">
      <c r="E203" s="32"/>
      <c r="F203" s="32"/>
      <c r="G203" s="32"/>
      <c r="H203" s="32"/>
    </row>
    <row r="204" spans="5:8">
      <c r="E204" s="32"/>
      <c r="F204" s="32"/>
      <c r="G204" s="32"/>
      <c r="H204" s="32"/>
    </row>
    <row r="205" spans="5:8">
      <c r="E205" s="32"/>
      <c r="F205" s="32"/>
      <c r="G205" s="32"/>
      <c r="H205" s="32"/>
    </row>
    <row r="206" spans="5:8">
      <c r="E206" s="32"/>
      <c r="F206" s="32"/>
      <c r="G206" s="32"/>
      <c r="H206" s="32"/>
    </row>
    <row r="207" spans="5:8">
      <c r="E207" s="32"/>
      <c r="F207" s="32"/>
      <c r="G207" s="32"/>
      <c r="H207" s="32"/>
    </row>
    <row r="208" spans="5:8">
      <c r="E208" s="32"/>
      <c r="F208" s="32"/>
      <c r="G208" s="32"/>
      <c r="H208" s="32"/>
    </row>
    <row r="209" spans="5:8">
      <c r="E209" s="32"/>
      <c r="F209" s="32"/>
      <c r="G209" s="32"/>
      <c r="H209" s="32"/>
    </row>
    <row r="210" spans="5:8">
      <c r="E210" s="32"/>
      <c r="F210" s="32"/>
      <c r="G210" s="32"/>
      <c r="H210" s="32"/>
    </row>
    <row r="211" spans="5:8">
      <c r="E211" s="32"/>
      <c r="F211" s="32"/>
      <c r="G211" s="32"/>
      <c r="H211" s="32"/>
    </row>
    <row r="212" spans="5:8">
      <c r="E212" s="32"/>
      <c r="F212" s="32"/>
      <c r="G212" s="32"/>
      <c r="H212" s="32"/>
    </row>
    <row r="213" spans="5:8">
      <c r="E213" s="32"/>
      <c r="F213" s="32"/>
      <c r="G213" s="32"/>
      <c r="H213" s="32"/>
    </row>
    <row r="214" spans="5:8">
      <c r="E214" s="32"/>
      <c r="F214" s="32"/>
      <c r="G214" s="32"/>
      <c r="H214" s="32"/>
    </row>
    <row r="215" spans="5:8">
      <c r="E215" s="32"/>
      <c r="F215" s="32"/>
      <c r="G215" s="32"/>
      <c r="H215" s="32"/>
    </row>
    <row r="216" spans="5:8">
      <c r="E216" s="32"/>
      <c r="F216" s="32"/>
      <c r="G216" s="32"/>
      <c r="H216" s="32"/>
    </row>
    <row r="217" spans="5:8">
      <c r="E217" s="32"/>
      <c r="F217" s="32"/>
      <c r="G217" s="32"/>
      <c r="H217" s="32"/>
    </row>
    <row r="218" spans="5:8">
      <c r="E218" s="32"/>
      <c r="F218" s="32"/>
      <c r="G218" s="32"/>
      <c r="H218" s="32"/>
    </row>
    <row r="219" spans="5:8">
      <c r="E219" s="32"/>
      <c r="F219" s="32"/>
      <c r="G219" s="32"/>
      <c r="H219" s="32"/>
    </row>
    <row r="220" spans="5:8">
      <c r="E220" s="32"/>
      <c r="F220" s="32"/>
      <c r="G220" s="32"/>
      <c r="H220" s="32"/>
    </row>
    <row r="221" spans="5:8">
      <c r="E221" s="32"/>
      <c r="F221" s="32"/>
      <c r="G221" s="32"/>
      <c r="H221" s="32"/>
    </row>
    <row r="222" spans="5:8">
      <c r="E222" s="32"/>
      <c r="F222" s="32"/>
      <c r="G222" s="32"/>
      <c r="H222" s="32"/>
    </row>
    <row r="223" spans="5:8">
      <c r="E223" s="32"/>
      <c r="F223" s="32"/>
      <c r="G223" s="32"/>
      <c r="H223" s="32"/>
    </row>
    <row r="224" spans="5:8">
      <c r="E224" s="32">
        <v>-0.186046974</v>
      </c>
      <c r="F224" s="32">
        <v>0.121305341</v>
      </c>
      <c r="G224" s="32">
        <v>0.156505232</v>
      </c>
      <c r="H224" s="32">
        <v>-0.658282332</v>
      </c>
    </row>
    <row r="225" spans="5:8">
      <c r="E225" s="32">
        <v>-0.175823452</v>
      </c>
      <c r="F225" s="32">
        <v>0.117066271</v>
      </c>
      <c r="G225" s="32">
        <v>0.150212892</v>
      </c>
      <c r="H225" s="32">
        <v>-0.621424835</v>
      </c>
    </row>
    <row r="226" spans="5:8">
      <c r="E226" s="32">
        <v>-0.165741462</v>
      </c>
      <c r="F226" s="32">
        <v>0.112737795</v>
      </c>
      <c r="G226" s="32">
        <v>0.143592736</v>
      </c>
      <c r="H226" s="32">
        <v>-0.582899575</v>
      </c>
    </row>
    <row r="227" spans="5:8">
      <c r="E227" s="32">
        <v>-0.155821557</v>
      </c>
      <c r="F227" s="32">
        <v>0.108321295</v>
      </c>
      <c r="G227" s="32">
        <v>0.136720504</v>
      </c>
      <c r="H227" s="32">
        <v>-0.543122503</v>
      </c>
    </row>
    <row r="228" spans="5:8">
      <c r="E228" s="32">
        <v>-0.146082868</v>
      </c>
      <c r="F228" s="32">
        <v>0.103818354</v>
      </c>
      <c r="G228" s="32">
        <v>0.129664389</v>
      </c>
      <c r="H228" s="32">
        <v>-0.502517171</v>
      </c>
    </row>
    <row r="229" spans="5:8">
      <c r="E229" s="32">
        <v>-0.136542951</v>
      </c>
      <c r="F229" s="32">
        <v>0.099230766</v>
      </c>
      <c r="G229" s="32">
        <v>0.122485317</v>
      </c>
      <c r="H229" s="32">
        <v>-0.461509184</v>
      </c>
    </row>
    <row r="230" spans="5:8">
      <c r="E230" s="32">
        <v>-0.127217653</v>
      </c>
      <c r="F230" s="32">
        <v>0.094560534</v>
      </c>
      <c r="G230" s="32">
        <v>0.115237228</v>
      </c>
      <c r="H230" s="32">
        <v>-0.420520645</v>
      </c>
    </row>
    <row r="231" spans="5:8">
      <c r="E231" s="32">
        <v>-0.118120963</v>
      </c>
      <c r="F231" s="32">
        <v>0.089809876</v>
      </c>
      <c r="G231" s="32">
        <v>0.107967353</v>
      </c>
      <c r="H231" s="32">
        <v>-0.379964607</v>
      </c>
    </row>
    <row r="232" spans="5:8">
      <c r="E232" s="32">
        <v>-0.109264871</v>
      </c>
      <c r="F232" s="32">
        <v>0.084981227</v>
      </c>
      <c r="G232" s="32">
        <v>0.100716495</v>
      </c>
      <c r="H232" s="32">
        <v>-0.340239516</v>
      </c>
    </row>
    <row r="233" spans="5:8">
      <c r="E233" s="32">
        <v>-0.100659223</v>
      </c>
      <c r="F233" s="32">
        <v>0.080077244</v>
      </c>
      <c r="G233" s="32">
        <v>0.093519307</v>
      </c>
      <c r="H233" s="32">
        <v>-0.301723664</v>
      </c>
    </row>
    <row r="234" spans="5:8">
      <c r="E234" s="32">
        <v>-0.092311581</v>
      </c>
      <c r="F234" s="32">
        <v>0.075100807</v>
      </c>
      <c r="G234" s="32">
        <v>0.086404575</v>
      </c>
      <c r="H234" s="32">
        <v>-0.264769636</v>
      </c>
    </row>
    <row r="235" spans="5:8">
      <c r="E235" s="32">
        <v>-0.084227075</v>
      </c>
      <c r="F235" s="32">
        <v>0.070055026</v>
      </c>
      <c r="G235" s="32">
        <v>0.079395493</v>
      </c>
      <c r="H235" s="32">
        <v>-0.229698757</v>
      </c>
    </row>
    <row r="236" spans="5:8">
      <c r="E236" s="32">
        <v>-0.076408263</v>
      </c>
      <c r="F236" s="32">
        <v>0.06494324</v>
      </c>
      <c r="G236" s="32">
        <v>0.072509944</v>
      </c>
      <c r="H236" s="32">
        <v>-0.196795539</v>
      </c>
    </row>
    <row r="237" spans="5:8">
      <c r="E237" s="32">
        <v>-0.068854988</v>
      </c>
      <c r="F237" s="32">
        <v>0.059769025</v>
      </c>
      <c r="G237" s="32">
        <v>0.06576078</v>
      </c>
      <c r="H237" s="32">
        <v>-0.166302134</v>
      </c>
    </row>
    <row r="238" spans="5:8">
      <c r="E238" s="32">
        <v>-0.061564232</v>
      </c>
      <c r="F238" s="32">
        <v>0.054536193</v>
      </c>
      <c r="G238" s="32">
        <v>0.059156103</v>
      </c>
      <c r="H238" s="32">
        <v>-0.138412777</v>
      </c>
    </row>
    <row r="239" spans="5:8">
      <c r="E239" s="32">
        <v>-0.054529975</v>
      </c>
      <c r="F239" s="32">
        <v>0.049248801</v>
      </c>
      <c r="G239" s="32">
        <v>0.05269954</v>
      </c>
      <c r="H239" s="32">
        <v>-0.113268238</v>
      </c>
    </row>
    <row r="240" spans="5:8">
      <c r="E240" s="32">
        <v>-0.047743052</v>
      </c>
      <c r="F240" s="32">
        <v>0.043911146</v>
      </c>
      <c r="G240" s="32">
        <v>0.046390526</v>
      </c>
      <c r="H240" s="32">
        <v>-0.090950267</v>
      </c>
    </row>
    <row r="241" spans="5:8">
      <c r="E241" s="32">
        <v>-0.041191005</v>
      </c>
      <c r="F241" s="32">
        <v>0.038527778</v>
      </c>
      <c r="G241" s="32">
        <v>0.040224583</v>
      </c>
      <c r="H241" s="32">
        <v>-0.071476046</v>
      </c>
    </row>
    <row r="242" spans="5:8">
      <c r="E242" s="32">
        <v>-0.034857948</v>
      </c>
      <c r="F242" s="32">
        <v>0.033103496</v>
      </c>
      <c r="G242" s="32">
        <v>0.034193598</v>
      </c>
      <c r="H242" s="32">
        <v>-0.054792632</v>
      </c>
    </row>
    <row r="243" spans="5:8">
      <c r="E243" s="32">
        <v>-0.028724415</v>
      </c>
      <c r="F243" s="32">
        <v>0.027643355</v>
      </c>
      <c r="G243" s="32">
        <v>0.028286103</v>
      </c>
      <c r="H243" s="32">
        <v>-0.040771412</v>
      </c>
    </row>
    <row r="244" spans="5:8">
      <c r="E244" s="32">
        <v>-0.022767224</v>
      </c>
      <c r="F244" s="32">
        <v>0.02215267</v>
      </c>
      <c r="G244" s="32">
        <v>0.022487556</v>
      </c>
      <c r="H244" s="32">
        <v>-0.029202544</v>
      </c>
    </row>
    <row r="245" spans="5:8">
      <c r="E245" s="32">
        <v>-0.016959328</v>
      </c>
      <c r="F245" s="32">
        <v>0.016637016</v>
      </c>
      <c r="G245" s="32">
        <v>0.016780618</v>
      </c>
      <c r="H245" s="32">
        <v>-0.019789412</v>
      </c>
    </row>
    <row r="246" spans="5:8">
      <c r="E246" s="32">
        <v>-0.011269674</v>
      </c>
      <c r="F246" s="32">
        <v>0.011102234</v>
      </c>
      <c r="G246" s="32">
        <v>0.011145434</v>
      </c>
      <c r="H246" s="32">
        <v>-0.012143067</v>
      </c>
    </row>
    <row r="247" spans="5:8">
      <c r="E247" s="32">
        <v>-0.005663063</v>
      </c>
      <c r="F247" s="32">
        <v>0.005554434</v>
      </c>
      <c r="G247" s="32">
        <v>0.005559911</v>
      </c>
      <c r="H247" s="32">
        <v>-0.005776684</v>
      </c>
    </row>
    <row r="248" spans="5:8">
      <c r="E248">
        <v>-0.0001</v>
      </c>
      <c r="F248">
        <v>0</v>
      </c>
      <c r="G248">
        <v>0</v>
      </c>
      <c r="H248">
        <v>-0.0001</v>
      </c>
    </row>
  </sheetData>
  <mergeCells count="5">
    <mergeCell ref="D1:L1"/>
    <mergeCell ref="N1:V1"/>
    <mergeCell ref="D6:H7"/>
    <mergeCell ref="N6:R7"/>
    <mergeCell ref="N8:R9"/>
  </mergeCells>
  <dataValidations count="4">
    <dataValidation type="textLength" operator="lessThanOrEqual" allowBlank="1" showInputMessage="1" showErrorMessage="1" sqref="I9">
      <formula1>30</formula1>
    </dataValidation>
    <dataValidation type="whole" operator="equal" allowBlank="1" showInputMessage="1" showErrorMessage="1" promptTitle="谨慎修改" prompt="第三代外骨骼膝关节120°" sqref="J9 M9">
      <formula1>120</formula1>
    </dataValidation>
    <dataValidation type="whole" operator="equal" allowBlank="1" showInputMessage="1" showErrorMessage="1" promptTitle="谨慎修改" prompt="第三代外骨骼髋关节157°" sqref="K9:L9">
      <formula1>157</formula1>
    </dataValidation>
    <dataValidation type="decimal" operator="between" allowBlank="1" showInputMessage="1" showErrorMessage="1" errorTitle="时间不合理" error="有效范围：0~60" promptTitle="有效范围：0~60" sqref="D11:D22">
      <formula1>0</formula1>
      <formula2>60</formula2>
    </dataValidation>
  </dataValidation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65"/>
  <sheetViews>
    <sheetView zoomScale="115" zoomScaleNormal="115" topLeftCell="A67" workbookViewId="0">
      <selection activeCell="H78" sqref="H78"/>
    </sheetView>
  </sheetViews>
  <sheetFormatPr defaultColWidth="9" defaultRowHeight="13.5"/>
  <cols>
    <col min="5" max="5" width="9.5" customWidth="1"/>
    <col min="6" max="6" width="10.375" customWidth="1"/>
    <col min="7" max="8" width="13.75"/>
    <col min="15" max="17" width="13.75"/>
    <col min="18" max="18" width="12.625"/>
    <col min="22" max="22" width="9.5" customWidth="1"/>
  </cols>
  <sheetData>
    <row r="1" spans="1:22">
      <c r="A1" s="1"/>
      <c r="B1" s="1"/>
      <c r="C1" s="1"/>
      <c r="D1" s="76" t="s">
        <v>0</v>
      </c>
      <c r="E1" s="2"/>
      <c r="F1" s="2"/>
      <c r="G1" s="2"/>
      <c r="H1" s="2"/>
      <c r="I1" s="2"/>
      <c r="J1" s="2"/>
      <c r="K1" s="2"/>
      <c r="L1" s="2"/>
      <c r="M1" s="7"/>
      <c r="N1" s="33" t="s">
        <v>1</v>
      </c>
      <c r="O1" s="34"/>
      <c r="P1" s="34"/>
      <c r="Q1" s="34"/>
      <c r="R1" s="34"/>
      <c r="S1" s="34"/>
      <c r="T1" s="34"/>
      <c r="U1" s="34"/>
      <c r="V1" s="34"/>
    </row>
    <row r="2" spans="1:22">
      <c r="A2" s="1"/>
      <c r="B2" s="1"/>
      <c r="C2" s="1"/>
      <c r="D2" s="3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35" t="s">
        <v>9</v>
      </c>
      <c r="L2" s="36" t="s">
        <v>10</v>
      </c>
      <c r="M2" s="7"/>
      <c r="N2" s="37" t="s">
        <v>2</v>
      </c>
      <c r="O2" s="35" t="s">
        <v>3</v>
      </c>
      <c r="P2" s="35" t="s">
        <v>4</v>
      </c>
      <c r="Q2" s="35" t="s">
        <v>5</v>
      </c>
      <c r="R2" s="35" t="s">
        <v>6</v>
      </c>
      <c r="S2" s="35" t="s">
        <v>7</v>
      </c>
      <c r="T2" s="35" t="s">
        <v>8</v>
      </c>
      <c r="U2" s="61" t="s">
        <v>9</v>
      </c>
      <c r="V2" s="36" t="s">
        <v>10</v>
      </c>
    </row>
    <row r="3" ht="14.25" spans="1:22">
      <c r="A3" s="1"/>
      <c r="B3" s="1"/>
      <c r="C3" s="1"/>
      <c r="D3" s="5" t="s">
        <v>11</v>
      </c>
      <c r="E3" s="6">
        <v>24</v>
      </c>
      <c r="F3" s="6">
        <v>50</v>
      </c>
      <c r="G3" s="6">
        <v>73.055</v>
      </c>
      <c r="H3" s="6">
        <v>29</v>
      </c>
      <c r="I3" s="6">
        <v>49.3</v>
      </c>
      <c r="J3" s="6">
        <v>12</v>
      </c>
      <c r="K3" s="35">
        <v>2000</v>
      </c>
      <c r="L3" s="35">
        <v>5</v>
      </c>
      <c r="M3" s="7"/>
      <c r="N3" s="5" t="s">
        <v>11</v>
      </c>
      <c r="O3" s="6">
        <v>24</v>
      </c>
      <c r="P3" s="6">
        <v>55</v>
      </c>
      <c r="Q3" s="6">
        <v>60.05</v>
      </c>
      <c r="R3" s="6">
        <v>23</v>
      </c>
      <c r="S3" s="6">
        <v>52</v>
      </c>
      <c r="T3" s="6">
        <v>12</v>
      </c>
      <c r="U3" s="62">
        <v>2000</v>
      </c>
      <c r="V3" s="36">
        <v>5</v>
      </c>
    </row>
    <row r="4" spans="1:22">
      <c r="A4" s="1"/>
      <c r="B4" s="1"/>
      <c r="C4" s="1"/>
      <c r="D4" s="7" t="s">
        <v>12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14.2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4.25" spans="1:22">
      <c r="A6" s="1"/>
      <c r="B6" s="1"/>
      <c r="C6" s="1"/>
      <c r="D6" s="8" t="s">
        <v>13</v>
      </c>
      <c r="E6" s="9"/>
      <c r="F6" s="9"/>
      <c r="G6" s="9"/>
      <c r="H6" s="10"/>
      <c r="I6" s="7"/>
      <c r="J6" s="7"/>
      <c r="K6" s="7"/>
      <c r="L6" s="7"/>
      <c r="M6" s="7"/>
      <c r="N6" s="38" t="s">
        <v>14</v>
      </c>
      <c r="O6" s="39"/>
      <c r="P6" s="39"/>
      <c r="Q6" s="39"/>
      <c r="R6" s="63"/>
      <c r="S6" s="1"/>
      <c r="T6" s="1"/>
      <c r="U6" s="1"/>
      <c r="V6" s="1"/>
    </row>
    <row r="7" spans="1:22">
      <c r="A7" s="1"/>
      <c r="B7" s="1"/>
      <c r="C7" s="1"/>
      <c r="D7" s="11"/>
      <c r="E7" s="12"/>
      <c r="F7" s="12"/>
      <c r="G7" s="12"/>
      <c r="H7" s="13"/>
      <c r="I7" s="7"/>
      <c r="J7" s="7"/>
      <c r="K7" s="7"/>
      <c r="L7" s="7"/>
      <c r="M7" s="7"/>
      <c r="N7" s="40"/>
      <c r="O7" s="41"/>
      <c r="P7" s="41"/>
      <c r="Q7" s="41"/>
      <c r="R7" s="64"/>
      <c r="S7" s="1"/>
      <c r="T7" s="1"/>
      <c r="U7" s="1"/>
      <c r="V7" s="1"/>
    </row>
    <row r="8" ht="14.25" spans="1:22">
      <c r="A8" s="1"/>
      <c r="B8" s="1"/>
      <c r="C8" s="1"/>
      <c r="D8" s="14" t="s">
        <v>15</v>
      </c>
      <c r="E8" s="15">
        <v>130</v>
      </c>
      <c r="F8" s="15">
        <v>150</v>
      </c>
      <c r="G8" s="15">
        <v>150</v>
      </c>
      <c r="H8" s="16">
        <v>130</v>
      </c>
      <c r="I8" s="42" t="s">
        <v>16</v>
      </c>
      <c r="J8" s="43">
        <v>0.9</v>
      </c>
      <c r="K8" s="7"/>
      <c r="L8" s="42" t="s">
        <v>17</v>
      </c>
      <c r="M8" s="44">
        <v>0.95</v>
      </c>
      <c r="N8" s="45" t="s">
        <v>18</v>
      </c>
      <c r="O8" s="46"/>
      <c r="P8" s="46"/>
      <c r="Q8" s="46"/>
      <c r="R8" s="65"/>
      <c r="S8" s="1"/>
      <c r="T8" s="1"/>
      <c r="U8" s="1"/>
      <c r="V8" s="1"/>
    </row>
    <row r="9" ht="14.25" spans="1:22">
      <c r="A9" s="1"/>
      <c r="B9" s="1"/>
      <c r="C9" s="1"/>
      <c r="D9" s="14" t="s">
        <v>19</v>
      </c>
      <c r="E9" s="15">
        <v>-30</v>
      </c>
      <c r="F9" s="15">
        <v>-20</v>
      </c>
      <c r="G9" s="15">
        <v>-20</v>
      </c>
      <c r="H9" s="16">
        <v>-10</v>
      </c>
      <c r="I9" s="47" t="s">
        <v>20</v>
      </c>
      <c r="J9" s="47">
        <v>120</v>
      </c>
      <c r="K9" s="47">
        <v>157</v>
      </c>
      <c r="L9" s="47">
        <v>157</v>
      </c>
      <c r="M9" s="47">
        <v>120</v>
      </c>
      <c r="N9" s="45"/>
      <c r="O9" s="46"/>
      <c r="P9" s="46"/>
      <c r="Q9" s="46"/>
      <c r="R9" s="65"/>
      <c r="S9" s="1"/>
      <c r="T9" s="1"/>
      <c r="U9" s="1"/>
      <c r="V9" s="1"/>
    </row>
    <row r="10" ht="14.25" spans="1:22">
      <c r="A10" s="1"/>
      <c r="B10" s="1"/>
      <c r="C10" s="1" t="s">
        <v>21</v>
      </c>
      <c r="D10" s="17" t="s">
        <v>22</v>
      </c>
      <c r="E10" s="18" t="s">
        <v>23</v>
      </c>
      <c r="F10" s="18" t="s">
        <v>24</v>
      </c>
      <c r="G10" s="18" t="s">
        <v>25</v>
      </c>
      <c r="H10" s="19" t="s">
        <v>26</v>
      </c>
      <c r="I10" s="7"/>
      <c r="J10" s="7" t="s">
        <v>27</v>
      </c>
      <c r="K10" s="7" t="s">
        <v>28</v>
      </c>
      <c r="L10" s="7" t="s">
        <v>29</v>
      </c>
      <c r="M10" s="7" t="s">
        <v>30</v>
      </c>
      <c r="N10" s="48"/>
      <c r="O10" s="49"/>
      <c r="P10" s="49"/>
      <c r="Q10" s="49"/>
      <c r="R10" s="66"/>
      <c r="S10" s="1"/>
      <c r="T10" s="1"/>
      <c r="U10" s="1"/>
      <c r="V10" s="1"/>
    </row>
    <row r="11" spans="1:22">
      <c r="A11" s="1"/>
      <c r="B11" s="1"/>
      <c r="C11" s="1"/>
      <c r="D11" s="20">
        <v>1.1</v>
      </c>
      <c r="E11" s="21">
        <f t="shared" ref="E11:H14" si="0">E15</f>
        <v>75</v>
      </c>
      <c r="F11" s="21">
        <f t="shared" si="0"/>
        <v>58</v>
      </c>
      <c r="G11" s="21">
        <f t="shared" si="0"/>
        <v>-4</v>
      </c>
      <c r="H11" s="22">
        <f t="shared" si="0"/>
        <v>0</v>
      </c>
      <c r="I11" s="50">
        <f>D11*$J$8</f>
        <v>0.99</v>
      </c>
      <c r="J11" s="21">
        <f t="shared" ref="J11:J24" si="1">-TRUNC(K$3*J$3*(G$3-H$3*SIN((E11+J$9)*PI()/180)-SQRT(I$3^2-(E$3-F$3-H$3*COS((E11+J$9)*PI()/180))^2))/L$3)</f>
        <v>-150248</v>
      </c>
      <c r="K11" s="21">
        <f t="shared" ref="K11:K24" si="2">-TRUNC(U$3*T$3*(Q$3-R$3*SIN((F11+K$9)*PI()/180)-SQRT(S$3^2-(O$3-P$3-R$3*COS((F11+K$9)*PI()/180))^2))/V$3)</f>
        <v>-108882</v>
      </c>
      <c r="L11">
        <f t="shared" ref="L11:L24" si="3">-TRUNC(U$3*T$3*(Q$3-R$3*SIN((G11+L$9)*PI()/180)-SQRT(S$3^2-(O$3-P$3-R$3*COS((G11+L$9)*PI()/180))^2))/V$3)</f>
        <v>6332</v>
      </c>
      <c r="M11">
        <f t="shared" ref="M11:M24" si="4">-TRUNC(K$3*J$3*(G$3-H$3*SIN((H11+M$9)*PI()/180)-SQRT(I$3^2-(E$3-F$3-H$3*COS((H11+M$9)*PI()/180))^2))/L$3)</f>
        <v>-1</v>
      </c>
      <c r="N11" s="51">
        <f>I11</f>
        <v>0.99</v>
      </c>
      <c r="O11" s="52">
        <f>TRUNC(J11*$M$8)</f>
        <v>-142735</v>
      </c>
      <c r="P11" s="52">
        <f>TRUNC(K11*$M$8)</f>
        <v>-103437</v>
      </c>
      <c r="Q11" s="52">
        <f>TRUNC(L11*$M$8)</f>
        <v>6015</v>
      </c>
      <c r="R11" s="67">
        <f>TRUNC(M11*$M$8)</f>
        <v>0</v>
      </c>
      <c r="S11" s="1"/>
      <c r="T11" s="1"/>
      <c r="U11" s="1"/>
      <c r="V11" s="1"/>
    </row>
    <row r="12" spans="1:22">
      <c r="A12" s="1"/>
      <c r="B12" s="1"/>
      <c r="C12" s="1">
        <v>0.9</v>
      </c>
      <c r="D12" s="23">
        <f>C12+D11</f>
        <v>2</v>
      </c>
      <c r="E12" s="24">
        <f t="shared" si="0"/>
        <v>34</v>
      </c>
      <c r="F12" s="24">
        <f t="shared" si="0"/>
        <v>28</v>
      </c>
      <c r="G12" s="24">
        <v>-18</v>
      </c>
      <c r="H12" s="25">
        <v>16</v>
      </c>
      <c r="I12" s="53">
        <f t="shared" ref="I12:I24" si="5">D12*$J$8</f>
        <v>1.8</v>
      </c>
      <c r="J12">
        <f t="shared" si="1"/>
        <v>-53002</v>
      </c>
      <c r="K12" s="24">
        <f t="shared" si="2"/>
        <v>-51299</v>
      </c>
      <c r="L12">
        <f t="shared" si="3"/>
        <v>25046</v>
      </c>
      <c r="M12">
        <f t="shared" si="4"/>
        <v>-18616</v>
      </c>
      <c r="N12" s="54">
        <f t="shared" ref="N12:N75" si="6">I12</f>
        <v>1.8</v>
      </c>
      <c r="O12" s="55">
        <f t="shared" ref="O12:R24" si="7">TRUNC(J12*$M$8)</f>
        <v>-50351</v>
      </c>
      <c r="P12" s="55">
        <f t="shared" si="7"/>
        <v>-48734</v>
      </c>
      <c r="Q12" s="55">
        <f t="shared" si="7"/>
        <v>23793</v>
      </c>
      <c r="R12" s="68">
        <f t="shared" si="7"/>
        <v>-17685</v>
      </c>
      <c r="S12" s="1"/>
      <c r="T12" s="1"/>
      <c r="U12" s="1"/>
      <c r="V12" s="1"/>
    </row>
    <row r="13" spans="1:22">
      <c r="A13" s="1"/>
      <c r="B13" s="1"/>
      <c r="C13" s="1">
        <v>1.05</v>
      </c>
      <c r="D13" s="23">
        <f t="shared" ref="D13:D24" si="8">C13+D12</f>
        <v>3.05</v>
      </c>
      <c r="E13" s="24">
        <f t="shared" si="0"/>
        <v>0</v>
      </c>
      <c r="F13" s="24">
        <f t="shared" si="0"/>
        <v>-4</v>
      </c>
      <c r="G13" s="24">
        <f t="shared" si="0"/>
        <v>58</v>
      </c>
      <c r="H13" s="25">
        <f t="shared" si="0"/>
        <v>75</v>
      </c>
      <c r="I13" s="53">
        <f t="shared" si="5"/>
        <v>2.745</v>
      </c>
      <c r="J13">
        <f t="shared" si="1"/>
        <v>-1</v>
      </c>
      <c r="K13" s="24">
        <f t="shared" si="2"/>
        <v>6332</v>
      </c>
      <c r="L13">
        <f t="shared" si="3"/>
        <v>-108882</v>
      </c>
      <c r="M13">
        <f t="shared" si="4"/>
        <v>-150248</v>
      </c>
      <c r="N13" s="54">
        <f t="shared" si="6"/>
        <v>2.745</v>
      </c>
      <c r="O13" s="55">
        <f t="shared" si="7"/>
        <v>0</v>
      </c>
      <c r="P13" s="55">
        <f t="shared" si="7"/>
        <v>6015</v>
      </c>
      <c r="Q13" s="55">
        <f t="shared" si="7"/>
        <v>-103437</v>
      </c>
      <c r="R13" s="68">
        <f t="shared" si="7"/>
        <v>-142735</v>
      </c>
      <c r="S13" s="1"/>
      <c r="T13" s="1"/>
      <c r="U13" s="1"/>
      <c r="V13" s="1"/>
    </row>
    <row r="14" spans="1:22">
      <c r="A14" s="1"/>
      <c r="B14" s="1"/>
      <c r="C14" s="1">
        <v>0.9</v>
      </c>
      <c r="D14" s="23">
        <f t="shared" si="8"/>
        <v>3.95</v>
      </c>
      <c r="E14" s="24">
        <f t="shared" si="0"/>
        <v>16</v>
      </c>
      <c r="F14" s="24">
        <f t="shared" si="0"/>
        <v>-18</v>
      </c>
      <c r="G14" s="24">
        <f t="shared" si="0"/>
        <v>28</v>
      </c>
      <c r="H14" s="25">
        <f t="shared" si="0"/>
        <v>34</v>
      </c>
      <c r="I14" s="53">
        <f t="shared" si="5"/>
        <v>3.555</v>
      </c>
      <c r="J14">
        <f t="shared" si="1"/>
        <v>-18616</v>
      </c>
      <c r="K14" s="24">
        <f t="shared" si="2"/>
        <v>25046</v>
      </c>
      <c r="L14">
        <f t="shared" si="3"/>
        <v>-51299</v>
      </c>
      <c r="M14">
        <f t="shared" si="4"/>
        <v>-53002</v>
      </c>
      <c r="N14" s="54">
        <f t="shared" si="6"/>
        <v>3.555</v>
      </c>
      <c r="O14" s="55">
        <f t="shared" si="7"/>
        <v>-17685</v>
      </c>
      <c r="P14" s="55">
        <f t="shared" si="7"/>
        <v>23793</v>
      </c>
      <c r="Q14" s="55">
        <f t="shared" si="7"/>
        <v>-48734</v>
      </c>
      <c r="R14" s="68">
        <f t="shared" si="7"/>
        <v>-50351</v>
      </c>
      <c r="S14" s="1"/>
      <c r="T14" s="1"/>
      <c r="U14" s="1"/>
      <c r="V14" s="1"/>
    </row>
    <row r="15" spans="1:22">
      <c r="A15" s="1"/>
      <c r="B15" s="1"/>
      <c r="C15" s="1">
        <v>1.05</v>
      </c>
      <c r="D15" s="23">
        <f t="shared" si="8"/>
        <v>5</v>
      </c>
      <c r="E15" s="26">
        <v>75</v>
      </c>
      <c r="F15" s="26">
        <v>58</v>
      </c>
      <c r="G15" s="24">
        <f>F17</f>
        <v>-4</v>
      </c>
      <c r="H15" s="25">
        <f>E17</f>
        <v>0</v>
      </c>
      <c r="I15" s="53">
        <f t="shared" si="5"/>
        <v>4.5</v>
      </c>
      <c r="J15">
        <f t="shared" si="1"/>
        <v>-150248</v>
      </c>
      <c r="K15" s="24">
        <f t="shared" si="2"/>
        <v>-108882</v>
      </c>
      <c r="L15">
        <f t="shared" si="3"/>
        <v>6332</v>
      </c>
      <c r="M15">
        <f t="shared" si="4"/>
        <v>-1</v>
      </c>
      <c r="N15" s="54">
        <f t="shared" si="6"/>
        <v>4.5</v>
      </c>
      <c r="O15" s="55">
        <f t="shared" si="7"/>
        <v>-142735</v>
      </c>
      <c r="P15" s="55">
        <f t="shared" si="7"/>
        <v>-103437</v>
      </c>
      <c r="Q15" s="55">
        <f t="shared" si="7"/>
        <v>6015</v>
      </c>
      <c r="R15" s="68">
        <f t="shared" si="7"/>
        <v>0</v>
      </c>
      <c r="S15" s="1"/>
      <c r="T15" s="1"/>
      <c r="U15" s="1"/>
      <c r="V15" s="1"/>
    </row>
    <row r="16" spans="1:22">
      <c r="A16" s="1"/>
      <c r="B16" s="1"/>
      <c r="C16" s="1">
        <v>0.9</v>
      </c>
      <c r="D16" s="23">
        <f t="shared" si="8"/>
        <v>5.9</v>
      </c>
      <c r="E16" s="26">
        <v>34</v>
      </c>
      <c r="F16" s="26">
        <v>28</v>
      </c>
      <c r="G16" s="24">
        <f>F18</f>
        <v>-18</v>
      </c>
      <c r="H16" s="25">
        <f>E18</f>
        <v>16</v>
      </c>
      <c r="I16" s="53">
        <f t="shared" si="5"/>
        <v>5.31</v>
      </c>
      <c r="J16">
        <f t="shared" si="1"/>
        <v>-53002</v>
      </c>
      <c r="K16" s="24">
        <f t="shared" si="2"/>
        <v>-51299</v>
      </c>
      <c r="L16">
        <f t="shared" si="3"/>
        <v>25046</v>
      </c>
      <c r="M16">
        <f t="shared" si="4"/>
        <v>-18616</v>
      </c>
      <c r="N16" s="54">
        <f t="shared" si="6"/>
        <v>5.31</v>
      </c>
      <c r="O16" s="55">
        <f t="shared" si="7"/>
        <v>-50351</v>
      </c>
      <c r="P16" s="55">
        <f t="shared" si="7"/>
        <v>-48734</v>
      </c>
      <c r="Q16" s="55">
        <f t="shared" si="7"/>
        <v>23793</v>
      </c>
      <c r="R16" s="68">
        <f t="shared" si="7"/>
        <v>-17685</v>
      </c>
      <c r="S16" s="1"/>
      <c r="T16" s="1"/>
      <c r="U16" s="1"/>
      <c r="V16" s="1"/>
    </row>
    <row r="17" spans="1:22">
      <c r="A17" s="1"/>
      <c r="B17" s="1"/>
      <c r="C17" s="1">
        <v>1.05</v>
      </c>
      <c r="D17" s="23">
        <f t="shared" si="8"/>
        <v>6.95</v>
      </c>
      <c r="E17" s="26">
        <v>0</v>
      </c>
      <c r="F17" s="26">
        <v>-4</v>
      </c>
      <c r="G17" s="24">
        <f>F15</f>
        <v>58</v>
      </c>
      <c r="H17" s="25">
        <f>E15</f>
        <v>75</v>
      </c>
      <c r="I17" s="53">
        <f t="shared" si="5"/>
        <v>6.255</v>
      </c>
      <c r="J17">
        <f t="shared" si="1"/>
        <v>-1</v>
      </c>
      <c r="K17" s="24">
        <f t="shared" si="2"/>
        <v>6332</v>
      </c>
      <c r="L17">
        <f t="shared" si="3"/>
        <v>-108882</v>
      </c>
      <c r="M17">
        <f t="shared" si="4"/>
        <v>-150248</v>
      </c>
      <c r="N17" s="54">
        <f t="shared" si="6"/>
        <v>6.255</v>
      </c>
      <c r="O17" s="55">
        <f t="shared" si="7"/>
        <v>0</v>
      </c>
      <c r="P17" s="55">
        <f t="shared" si="7"/>
        <v>6015</v>
      </c>
      <c r="Q17" s="55">
        <f t="shared" si="7"/>
        <v>-103437</v>
      </c>
      <c r="R17" s="68">
        <f t="shared" si="7"/>
        <v>-142735</v>
      </c>
      <c r="S17" s="1"/>
      <c r="T17" s="1"/>
      <c r="U17" s="1"/>
      <c r="V17" s="1"/>
    </row>
    <row r="18" spans="1:22">
      <c r="A18" s="1"/>
      <c r="B18" s="1"/>
      <c r="C18" s="1">
        <v>0.9</v>
      </c>
      <c r="D18" s="23">
        <f t="shared" si="8"/>
        <v>7.85</v>
      </c>
      <c r="E18" s="26">
        <v>16</v>
      </c>
      <c r="F18" s="26">
        <v>-18</v>
      </c>
      <c r="G18" s="24">
        <f>F16</f>
        <v>28</v>
      </c>
      <c r="H18" s="25">
        <f>E16</f>
        <v>34</v>
      </c>
      <c r="I18" s="53">
        <f t="shared" si="5"/>
        <v>7.065</v>
      </c>
      <c r="J18">
        <f t="shared" si="1"/>
        <v>-18616</v>
      </c>
      <c r="K18" s="24">
        <f t="shared" si="2"/>
        <v>25046</v>
      </c>
      <c r="L18">
        <f t="shared" si="3"/>
        <v>-51299</v>
      </c>
      <c r="M18">
        <f t="shared" si="4"/>
        <v>-53002</v>
      </c>
      <c r="N18" s="54">
        <f t="shared" si="6"/>
        <v>7.065</v>
      </c>
      <c r="O18" s="55">
        <f t="shared" si="7"/>
        <v>-17685</v>
      </c>
      <c r="P18" s="55">
        <f t="shared" si="7"/>
        <v>23793</v>
      </c>
      <c r="Q18" s="55">
        <f t="shared" si="7"/>
        <v>-48734</v>
      </c>
      <c r="R18" s="68">
        <f t="shared" si="7"/>
        <v>-50351</v>
      </c>
      <c r="S18" s="1"/>
      <c r="T18" s="1"/>
      <c r="U18" s="1"/>
      <c r="V18" s="1"/>
    </row>
    <row r="19" spans="1:22">
      <c r="A19" s="1"/>
      <c r="B19" s="1"/>
      <c r="C19" s="1">
        <v>1.05</v>
      </c>
      <c r="D19" s="23">
        <f t="shared" si="8"/>
        <v>8.9</v>
      </c>
      <c r="E19" s="24">
        <f t="shared" ref="E19:H22" si="9">E15</f>
        <v>75</v>
      </c>
      <c r="F19" s="24">
        <f t="shared" si="9"/>
        <v>58</v>
      </c>
      <c r="G19" s="24">
        <f t="shared" si="9"/>
        <v>-4</v>
      </c>
      <c r="H19" s="25">
        <f t="shared" si="9"/>
        <v>0</v>
      </c>
      <c r="I19" s="53">
        <f t="shared" si="5"/>
        <v>8.01</v>
      </c>
      <c r="J19">
        <f t="shared" si="1"/>
        <v>-150248</v>
      </c>
      <c r="K19" s="24">
        <f t="shared" si="2"/>
        <v>-108882</v>
      </c>
      <c r="L19">
        <f t="shared" si="3"/>
        <v>6332</v>
      </c>
      <c r="M19">
        <f t="shared" si="4"/>
        <v>-1</v>
      </c>
      <c r="N19" s="54">
        <f t="shared" si="6"/>
        <v>8.01</v>
      </c>
      <c r="O19" s="55">
        <f t="shared" si="7"/>
        <v>-142735</v>
      </c>
      <c r="P19" s="55">
        <f t="shared" si="7"/>
        <v>-103437</v>
      </c>
      <c r="Q19" s="55">
        <f t="shared" si="7"/>
        <v>6015</v>
      </c>
      <c r="R19" s="68">
        <f t="shared" si="7"/>
        <v>0</v>
      </c>
      <c r="S19" s="1"/>
      <c r="T19" s="1"/>
      <c r="U19" s="1"/>
      <c r="V19" s="1"/>
    </row>
    <row r="20" spans="1:22">
      <c r="A20" s="1"/>
      <c r="B20" s="1"/>
      <c r="C20" s="1">
        <v>0.9</v>
      </c>
      <c r="D20" s="23">
        <f t="shared" si="8"/>
        <v>9.8</v>
      </c>
      <c r="E20" s="24">
        <f t="shared" si="9"/>
        <v>34</v>
      </c>
      <c r="F20" s="24">
        <f t="shared" si="9"/>
        <v>28</v>
      </c>
      <c r="G20" s="24">
        <f t="shared" si="9"/>
        <v>-18</v>
      </c>
      <c r="H20" s="25">
        <f t="shared" si="9"/>
        <v>16</v>
      </c>
      <c r="I20" s="53">
        <f t="shared" si="5"/>
        <v>8.82</v>
      </c>
      <c r="J20">
        <f t="shared" si="1"/>
        <v>-53002</v>
      </c>
      <c r="K20" s="24">
        <f t="shared" si="2"/>
        <v>-51299</v>
      </c>
      <c r="L20">
        <f t="shared" si="3"/>
        <v>25046</v>
      </c>
      <c r="M20">
        <f t="shared" si="4"/>
        <v>-18616</v>
      </c>
      <c r="N20" s="54">
        <f t="shared" si="6"/>
        <v>8.82</v>
      </c>
      <c r="O20" s="55">
        <f t="shared" si="7"/>
        <v>-50351</v>
      </c>
      <c r="P20" s="55">
        <f t="shared" si="7"/>
        <v>-48734</v>
      </c>
      <c r="Q20" s="55">
        <f t="shared" si="7"/>
        <v>23793</v>
      </c>
      <c r="R20" s="68">
        <f t="shared" si="7"/>
        <v>-17685</v>
      </c>
      <c r="S20" s="1"/>
      <c r="T20" s="1"/>
      <c r="U20" s="1"/>
      <c r="V20" s="1"/>
    </row>
    <row r="21" spans="1:22">
      <c r="A21" s="1"/>
      <c r="B21" s="1"/>
      <c r="C21" s="1">
        <v>1.05</v>
      </c>
      <c r="D21" s="23">
        <f t="shared" si="8"/>
        <v>10.85</v>
      </c>
      <c r="E21" s="24">
        <f t="shared" si="9"/>
        <v>0</v>
      </c>
      <c r="F21" s="24">
        <f t="shared" si="9"/>
        <v>-4</v>
      </c>
      <c r="G21" s="24">
        <f t="shared" si="9"/>
        <v>58</v>
      </c>
      <c r="H21" s="25">
        <f t="shared" si="9"/>
        <v>75</v>
      </c>
      <c r="I21" s="53">
        <f t="shared" si="5"/>
        <v>9.765</v>
      </c>
      <c r="J21">
        <f t="shared" si="1"/>
        <v>-1</v>
      </c>
      <c r="K21" s="24">
        <f t="shared" si="2"/>
        <v>6332</v>
      </c>
      <c r="L21">
        <f t="shared" si="3"/>
        <v>-108882</v>
      </c>
      <c r="M21">
        <f t="shared" si="4"/>
        <v>-150248</v>
      </c>
      <c r="N21" s="54">
        <f t="shared" si="6"/>
        <v>9.765</v>
      </c>
      <c r="O21" s="55">
        <f t="shared" si="7"/>
        <v>0</v>
      </c>
      <c r="P21" s="55">
        <f t="shared" si="7"/>
        <v>6015</v>
      </c>
      <c r="Q21" s="55">
        <f t="shared" si="7"/>
        <v>-103437</v>
      </c>
      <c r="R21" s="68">
        <f t="shared" si="7"/>
        <v>-142735</v>
      </c>
      <c r="S21" s="1"/>
      <c r="T21" s="1"/>
      <c r="U21" s="1"/>
      <c r="V21" s="1"/>
    </row>
    <row r="22" spans="1:22">
      <c r="A22" s="1"/>
      <c r="B22" s="1"/>
      <c r="C22" s="1">
        <v>0.9</v>
      </c>
      <c r="D22" s="23">
        <f t="shared" si="8"/>
        <v>11.75</v>
      </c>
      <c r="E22" s="24">
        <f t="shared" si="9"/>
        <v>16</v>
      </c>
      <c r="F22" s="24">
        <f t="shared" si="9"/>
        <v>-18</v>
      </c>
      <c r="G22" s="24">
        <f t="shared" si="9"/>
        <v>28</v>
      </c>
      <c r="H22" s="25">
        <f t="shared" si="9"/>
        <v>34</v>
      </c>
      <c r="I22" s="53">
        <f t="shared" si="5"/>
        <v>10.575</v>
      </c>
      <c r="J22">
        <f t="shared" si="1"/>
        <v>-18616</v>
      </c>
      <c r="K22" s="24">
        <f t="shared" si="2"/>
        <v>25046</v>
      </c>
      <c r="L22">
        <f t="shared" si="3"/>
        <v>-51299</v>
      </c>
      <c r="M22">
        <f t="shared" si="4"/>
        <v>-53002</v>
      </c>
      <c r="N22" s="54">
        <f t="shared" si="6"/>
        <v>10.575</v>
      </c>
      <c r="O22" s="55">
        <f t="shared" si="7"/>
        <v>-17685</v>
      </c>
      <c r="P22" s="55">
        <f t="shared" si="7"/>
        <v>23793</v>
      </c>
      <c r="Q22" s="55">
        <f t="shared" si="7"/>
        <v>-48734</v>
      </c>
      <c r="R22" s="68">
        <f t="shared" si="7"/>
        <v>-50351</v>
      </c>
      <c r="S22" s="1"/>
      <c r="T22" s="1"/>
      <c r="U22" s="1"/>
      <c r="V22" s="1"/>
    </row>
    <row r="23" spans="1:22">
      <c r="A23" s="1"/>
      <c r="B23" s="1"/>
      <c r="C23" s="27">
        <v>0.8</v>
      </c>
      <c r="D23" s="28">
        <f t="shared" si="8"/>
        <v>12.55</v>
      </c>
      <c r="E23" s="26">
        <v>55</v>
      </c>
      <c r="F23" s="26">
        <v>36</v>
      </c>
      <c r="G23" s="24">
        <f>F17</f>
        <v>-4</v>
      </c>
      <c r="H23" s="25">
        <f>E17</f>
        <v>0</v>
      </c>
      <c r="I23" s="53">
        <f t="shared" si="5"/>
        <v>11.295</v>
      </c>
      <c r="J23">
        <f t="shared" si="1"/>
        <v>-102298</v>
      </c>
      <c r="K23" s="24">
        <f t="shared" si="2"/>
        <v>-66903</v>
      </c>
      <c r="L23">
        <f t="shared" si="3"/>
        <v>6332</v>
      </c>
      <c r="M23">
        <f t="shared" si="4"/>
        <v>-1</v>
      </c>
      <c r="N23" s="54">
        <f t="shared" si="6"/>
        <v>11.295</v>
      </c>
      <c r="O23" s="55">
        <f t="shared" si="7"/>
        <v>-97183</v>
      </c>
      <c r="P23" s="55">
        <f t="shared" si="7"/>
        <v>-63557</v>
      </c>
      <c r="Q23" s="55">
        <f t="shared" si="7"/>
        <v>6015</v>
      </c>
      <c r="R23" s="68">
        <f t="shared" si="7"/>
        <v>0</v>
      </c>
      <c r="S23" s="1"/>
      <c r="T23" s="1"/>
      <c r="U23" s="1"/>
      <c r="V23" s="1"/>
    </row>
    <row r="24" ht="14.25" spans="1:22">
      <c r="A24" s="1"/>
      <c r="B24" s="1"/>
      <c r="C24" s="27">
        <v>1</v>
      </c>
      <c r="D24" s="29">
        <f t="shared" si="8"/>
        <v>13.55</v>
      </c>
      <c r="E24" s="30">
        <v>0</v>
      </c>
      <c r="F24" s="30">
        <v>0</v>
      </c>
      <c r="G24" s="30">
        <v>0</v>
      </c>
      <c r="H24" s="31">
        <v>0</v>
      </c>
      <c r="I24" s="53">
        <f t="shared" si="5"/>
        <v>12.195</v>
      </c>
      <c r="J24">
        <f t="shared" si="1"/>
        <v>-1</v>
      </c>
      <c r="K24" s="24">
        <f t="shared" si="2"/>
        <v>-2</v>
      </c>
      <c r="L24">
        <f t="shared" si="3"/>
        <v>-2</v>
      </c>
      <c r="M24">
        <f t="shared" si="4"/>
        <v>-1</v>
      </c>
      <c r="N24" s="56">
        <f t="shared" si="6"/>
        <v>12.195</v>
      </c>
      <c r="O24" s="57">
        <f t="shared" si="7"/>
        <v>0</v>
      </c>
      <c r="P24" s="57">
        <f t="shared" si="7"/>
        <v>-1</v>
      </c>
      <c r="Q24" s="57">
        <f t="shared" si="7"/>
        <v>-1</v>
      </c>
      <c r="R24" s="69">
        <f t="shared" si="7"/>
        <v>0</v>
      </c>
      <c r="S24" s="1"/>
      <c r="T24" s="1"/>
      <c r="U24" s="1"/>
      <c r="V24" s="1"/>
    </row>
    <row r="25" spans="1:24">
      <c r="A25">
        <v>2.955</v>
      </c>
      <c r="B25">
        <v>-1.26996951219512</v>
      </c>
      <c r="C25">
        <v>-2.88841463414634</v>
      </c>
      <c r="D25" s="28">
        <v>0</v>
      </c>
      <c r="E25">
        <f>RStart30!H25</f>
        <v>0.467818405619293</v>
      </c>
      <c r="F25">
        <f>RStart30!G25</f>
        <v>0</v>
      </c>
      <c r="G25">
        <f>RStart30!F25</f>
        <v>0</v>
      </c>
      <c r="H25">
        <f>RStart30!E25</f>
        <v>0.467818405619293</v>
      </c>
      <c r="I25" s="58">
        <f>D25</f>
        <v>0</v>
      </c>
      <c r="J25" s="24">
        <f>-TRUNC(K$3*J$3*(G$3-H$3*SIN((E25+J$9)*PI()/180)-SQRT(I$3^2-(E$3-F$3-H$3*COS((E25+J$9)*PI()/180))^2))/5)</f>
        <v>-340</v>
      </c>
      <c r="K25" s="24">
        <f>-TRUNC(U$3*T$3*(Q$3-R$3*SIN((F25+K$9)*PI()/180)-SQRT(S$3^2-(O$3-P$3-R$3*COS((F25+K$9)*PI()/180))^2))/5)</f>
        <v>-2</v>
      </c>
      <c r="L25" s="24">
        <f>-TRUNC(U$3*T$3*(Q$3-R$3*SIN((G25+L$9)*PI()/180)-SQRT(S$3^2-(O$3-P$3-R$3*COS((G25+L$9)*PI()/180))^2))/5)</f>
        <v>-2</v>
      </c>
      <c r="M25" s="25">
        <f>-TRUNC(K$3*J$3*(G$3-H$3*SIN((H25+M$9)*PI()/180)-SQRT(I$3^2-(E$3-F$3-H$3*COS((H25+M$9)*PI()/180))^2))/5)</f>
        <v>-340</v>
      </c>
      <c r="N25" s="73">
        <f t="shared" si="6"/>
        <v>0</v>
      </c>
      <c r="O25" s="74">
        <v>0</v>
      </c>
      <c r="P25" s="74">
        <v>0</v>
      </c>
      <c r="Q25" s="74">
        <v>0</v>
      </c>
      <c r="R25" s="74">
        <v>0</v>
      </c>
      <c r="S25" s="1"/>
      <c r="T25" s="1"/>
      <c r="U25" s="1">
        <f>RStart30!T25</f>
        <v>0.04</v>
      </c>
      <c r="V25" s="75">
        <v>3.50835464926744e-15</v>
      </c>
      <c r="X25">
        <v>20</v>
      </c>
    </row>
    <row r="26" spans="1:24">
      <c r="A26">
        <v>2.97</v>
      </c>
      <c r="B26">
        <v>-1.27088414634146</v>
      </c>
      <c r="C26">
        <v>-2.90945121951219</v>
      </c>
      <c r="D26" s="28">
        <f t="shared" ref="D26:D57" si="10">U25+D25</f>
        <v>0.04</v>
      </c>
      <c r="E26">
        <f>RStart30!H26</f>
        <v>0.467818405619293</v>
      </c>
      <c r="F26">
        <f>RStart30!G26</f>
        <v>0</v>
      </c>
      <c r="G26">
        <f>RStart30!F26</f>
        <v>0.00753296036230022</v>
      </c>
      <c r="H26">
        <f>RStart30!E26</f>
        <v>0.482899043427308</v>
      </c>
      <c r="I26" s="58">
        <f t="shared" ref="I26:I89" si="11">D26</f>
        <v>0.04</v>
      </c>
      <c r="J26" s="24">
        <f t="shared" ref="J26:J57" si="12">-TRUNC(K$3*J$3*(G$3-H$3*SIN((E26+J$9)*PI()/180)-SQRT(I$3^2-(E$3-F$3-H$3*COS((E26+J$9)*PI()/180))^2))/5)</f>
        <v>-340</v>
      </c>
      <c r="K26" s="24">
        <f t="shared" ref="K26:K57" si="13">-TRUNC(U$3*T$3*(Q$3-R$3*SIN((F26+K$9)*PI()/180)-SQRT(S$3^2-(O$3-P$3-R$3*COS((F26+K$9)*PI()/180))^2))/5)</f>
        <v>-2</v>
      </c>
      <c r="L26" s="24">
        <f t="shared" ref="L26:L57" si="14">-TRUNC(U$3*T$3*(Q$3-R$3*SIN((G26+L$9)*PI()/180)-SQRT(S$3^2-(O$3-P$3-R$3*COS((G26+L$9)*PI()/180))^2))/5)</f>
        <v>-14</v>
      </c>
      <c r="M26" s="25">
        <f t="shared" ref="M26:M57" si="15">-TRUNC(K$3*J$3*(G$3-H$3*SIN((H26+M$9)*PI()/180)-SQRT(I$3^2-(E$3-F$3-H$3*COS((H26+M$9)*PI()/180))^2))/5)</f>
        <v>-351</v>
      </c>
      <c r="N26" s="59">
        <f t="shared" si="6"/>
        <v>0.04</v>
      </c>
      <c r="O26" s="60">
        <f>(J26-J25)/(D26-D25)</f>
        <v>0</v>
      </c>
      <c r="P26" s="60">
        <f>(K26-K25)/(D26-D25)</f>
        <v>0</v>
      </c>
      <c r="Q26" s="60">
        <f>(L26-L25)/(D26-D25)</f>
        <v>-300</v>
      </c>
      <c r="R26" s="60">
        <f>(M26-M25)/(D26-D25)</f>
        <v>-275</v>
      </c>
      <c r="S26" s="1"/>
      <c r="T26" s="1"/>
      <c r="U26" s="1">
        <f>$U$25</f>
        <v>0.04</v>
      </c>
      <c r="V26" s="1">
        <v>6.2253483093175</v>
      </c>
      <c r="X26">
        <f>X25-0.5</f>
        <v>19.5</v>
      </c>
    </row>
    <row r="27" spans="1:24">
      <c r="A27">
        <v>2.985</v>
      </c>
      <c r="B27">
        <v>-1.27957317073171</v>
      </c>
      <c r="C27">
        <v>-2.92682926829268</v>
      </c>
      <c r="D27" s="28">
        <f t="shared" si="10"/>
        <v>0.08</v>
      </c>
      <c r="E27">
        <f>RStart30!H27</f>
        <v>0.467818405619293</v>
      </c>
      <c r="F27">
        <f>RStart30!G27</f>
        <v>0</v>
      </c>
      <c r="G27">
        <f>RStart30!F27</f>
        <v>0.0574611389578603</v>
      </c>
      <c r="H27">
        <f>RStart30!E27</f>
        <v>0.582361706637569</v>
      </c>
      <c r="I27" s="58">
        <f t="shared" si="11"/>
        <v>0.08</v>
      </c>
      <c r="J27" s="24">
        <f t="shared" si="12"/>
        <v>-340</v>
      </c>
      <c r="K27" s="24">
        <f t="shared" si="13"/>
        <v>-2</v>
      </c>
      <c r="L27" s="24">
        <f t="shared" si="14"/>
        <v>-95</v>
      </c>
      <c r="M27" s="25">
        <f t="shared" si="15"/>
        <v>-425</v>
      </c>
      <c r="N27" s="59">
        <f t="shared" si="6"/>
        <v>0.08</v>
      </c>
      <c r="O27" s="60">
        <f t="shared" ref="O27:O90" si="16">(J27-J26)/(D27-D26)</f>
        <v>0</v>
      </c>
      <c r="P27" s="60">
        <f t="shared" ref="P27:P90" si="17">(K27-K26)/(D27-D26)</f>
        <v>0</v>
      </c>
      <c r="Q27" s="60">
        <f t="shared" ref="Q27:Q90" si="18">(L27-L26)/(D27-D26)</f>
        <v>-2025</v>
      </c>
      <c r="R27" s="60">
        <f t="shared" ref="R27:R58" si="19">(M27-M26)/(D27-D26)</f>
        <v>-1850</v>
      </c>
      <c r="S27" s="1"/>
      <c r="T27" s="1"/>
      <c r="U27" s="1">
        <f t="shared" ref="U27:U90" si="20">$U$25</f>
        <v>0.04</v>
      </c>
      <c r="V27" s="1">
        <v>8.81695255673208</v>
      </c>
      <c r="X27">
        <f>X26-0.5</f>
        <v>19</v>
      </c>
    </row>
    <row r="28" spans="1:24">
      <c r="A28">
        <v>3</v>
      </c>
      <c r="B28">
        <v>-1.29512195121951</v>
      </c>
      <c r="C28">
        <v>-2.94009146341463</v>
      </c>
      <c r="D28" s="28">
        <f t="shared" si="10"/>
        <v>0.12</v>
      </c>
      <c r="E28">
        <f>RStart30!H28</f>
        <v>0.467818405619293</v>
      </c>
      <c r="F28">
        <f>RStart30!G28</f>
        <v>0</v>
      </c>
      <c r="G28">
        <f>RStart30!F28</f>
        <v>0.18470464332336</v>
      </c>
      <c r="H28">
        <f>RStart30!E28</f>
        <v>0.834356715059081</v>
      </c>
      <c r="I28" s="58">
        <f t="shared" si="11"/>
        <v>0.12</v>
      </c>
      <c r="J28" s="24">
        <f t="shared" si="12"/>
        <v>-340</v>
      </c>
      <c r="K28" s="24">
        <f t="shared" si="13"/>
        <v>-2</v>
      </c>
      <c r="L28" s="24">
        <f t="shared" si="14"/>
        <v>-303</v>
      </c>
      <c r="M28" s="25">
        <f t="shared" si="15"/>
        <v>-615</v>
      </c>
      <c r="N28" s="59">
        <f t="shared" si="6"/>
        <v>0.12</v>
      </c>
      <c r="O28" s="60">
        <f t="shared" si="16"/>
        <v>0</v>
      </c>
      <c r="P28" s="60">
        <f t="shared" si="17"/>
        <v>0</v>
      </c>
      <c r="Q28" s="60">
        <f t="shared" si="18"/>
        <v>-5200</v>
      </c>
      <c r="R28" s="60">
        <f t="shared" si="19"/>
        <v>-4750</v>
      </c>
      <c r="S28" s="1"/>
      <c r="T28" s="1"/>
      <c r="U28" s="1">
        <f t="shared" si="20"/>
        <v>0.04</v>
      </c>
      <c r="V28" s="1">
        <v>10.8174262978677</v>
      </c>
      <c r="X28">
        <f>X27-0.5</f>
        <v>18.5</v>
      </c>
    </row>
    <row r="29" spans="1:24">
      <c r="A29">
        <v>3.015</v>
      </c>
      <c r="B29">
        <v>-1.31432926829268</v>
      </c>
      <c r="C29">
        <v>-2.95015243902439</v>
      </c>
      <c r="D29" s="28">
        <f t="shared" si="10"/>
        <v>0.16</v>
      </c>
      <c r="E29">
        <f>RStart30!H29</f>
        <v>0.467818405619293</v>
      </c>
      <c r="F29">
        <f>RStart30!G29</f>
        <v>0</v>
      </c>
      <c r="G29">
        <f>RStart30!F29</f>
        <v>0.41649736960892</v>
      </c>
      <c r="H29">
        <f>RStart30!E29</f>
        <v>1.29043464579877</v>
      </c>
      <c r="I29" s="58">
        <f t="shared" si="11"/>
        <v>0.16</v>
      </c>
      <c r="J29" s="24">
        <f t="shared" si="12"/>
        <v>-340</v>
      </c>
      <c r="K29" s="24">
        <f t="shared" si="13"/>
        <v>-2</v>
      </c>
      <c r="L29" s="24">
        <f t="shared" si="14"/>
        <v>-682</v>
      </c>
      <c r="M29" s="25">
        <f t="shared" si="15"/>
        <v>-969</v>
      </c>
      <c r="N29" s="59">
        <f t="shared" si="6"/>
        <v>0.16</v>
      </c>
      <c r="O29" s="60">
        <f t="shared" si="16"/>
        <v>0</v>
      </c>
      <c r="P29" s="60">
        <f t="shared" si="17"/>
        <v>0</v>
      </c>
      <c r="Q29" s="60">
        <f t="shared" si="18"/>
        <v>-9475</v>
      </c>
      <c r="R29" s="60">
        <f t="shared" si="19"/>
        <v>-8850</v>
      </c>
      <c r="S29" s="1"/>
      <c r="T29" s="1"/>
      <c r="U29" s="1">
        <f t="shared" si="20"/>
        <v>0.04</v>
      </c>
      <c r="V29" s="1">
        <v>12.5155122440448</v>
      </c>
      <c r="X29">
        <f t="shared" ref="X29:X92" si="21">X28-0.5</f>
        <v>18</v>
      </c>
    </row>
    <row r="30" spans="1:24">
      <c r="A30">
        <v>3.03</v>
      </c>
      <c r="B30">
        <v>-1.33170731707317</v>
      </c>
      <c r="C30">
        <v>-2.95792682926829</v>
      </c>
      <c r="D30" s="28">
        <f t="shared" si="10"/>
        <v>0.2</v>
      </c>
      <c r="E30">
        <f>RStart30!H30</f>
        <v>0.467818405619293</v>
      </c>
      <c r="F30">
        <f>RStart30!G30</f>
        <v>0</v>
      </c>
      <c r="G30">
        <f>RStart30!F30</f>
        <v>0.77290230288876</v>
      </c>
      <c r="H30">
        <f>RStart30!E30</f>
        <v>1.98676466300107</v>
      </c>
      <c r="I30" s="58">
        <f t="shared" si="11"/>
        <v>0.2</v>
      </c>
      <c r="J30" s="24">
        <f t="shared" si="12"/>
        <v>-340</v>
      </c>
      <c r="K30" s="24">
        <f t="shared" si="13"/>
        <v>-2</v>
      </c>
      <c r="L30" s="24">
        <f t="shared" si="14"/>
        <v>-1267</v>
      </c>
      <c r="M30" s="25">
        <f t="shared" si="15"/>
        <v>-1533</v>
      </c>
      <c r="N30" s="59">
        <f t="shared" si="6"/>
        <v>0.2</v>
      </c>
      <c r="O30" s="60">
        <f t="shared" si="16"/>
        <v>0</v>
      </c>
      <c r="P30" s="60">
        <f t="shared" si="17"/>
        <v>0</v>
      </c>
      <c r="Q30" s="60">
        <f t="shared" si="18"/>
        <v>-14625</v>
      </c>
      <c r="R30" s="60">
        <f t="shared" si="19"/>
        <v>-14100</v>
      </c>
      <c r="S30" s="1"/>
      <c r="T30" s="1"/>
      <c r="U30" s="1">
        <f t="shared" si="20"/>
        <v>0.04</v>
      </c>
      <c r="V30" s="1">
        <v>14.0229828586384</v>
      </c>
      <c r="X30">
        <f t="shared" si="21"/>
        <v>17.5</v>
      </c>
    </row>
    <row r="31" spans="1:24">
      <c r="A31">
        <v>3.045</v>
      </c>
      <c r="B31">
        <v>-1.34588414634146</v>
      </c>
      <c r="C31">
        <v>-2.96341463414634</v>
      </c>
      <c r="D31" s="28">
        <f t="shared" si="10"/>
        <v>0.24</v>
      </c>
      <c r="E31">
        <f>RStart30!H31</f>
        <v>0.467818405619293</v>
      </c>
      <c r="F31">
        <f>RStart30!G31</f>
        <v>0</v>
      </c>
      <c r="G31">
        <f>RStart30!F31</f>
        <v>1.26732681747194</v>
      </c>
      <c r="H31">
        <f>RStart30!E31</f>
        <v>2.94535284758755</v>
      </c>
      <c r="I31" s="58">
        <f t="shared" si="11"/>
        <v>0.24</v>
      </c>
      <c r="J31" s="24">
        <f t="shared" si="12"/>
        <v>-340</v>
      </c>
      <c r="K31" s="24">
        <f t="shared" si="13"/>
        <v>-2</v>
      </c>
      <c r="L31" s="24">
        <f t="shared" si="14"/>
        <v>-2083</v>
      </c>
      <c r="M31" s="25">
        <f t="shared" si="15"/>
        <v>-2358</v>
      </c>
      <c r="N31" s="59">
        <f t="shared" si="6"/>
        <v>0.24</v>
      </c>
      <c r="O31" s="60">
        <f t="shared" si="16"/>
        <v>0</v>
      </c>
      <c r="P31" s="60">
        <f t="shared" si="17"/>
        <v>0</v>
      </c>
      <c r="Q31" s="60">
        <f t="shared" si="18"/>
        <v>-20400</v>
      </c>
      <c r="R31" s="60">
        <f t="shared" si="19"/>
        <v>-20625</v>
      </c>
      <c r="S31" s="1"/>
      <c r="T31" s="1"/>
      <c r="U31" s="1">
        <f t="shared" si="20"/>
        <v>0.04</v>
      </c>
      <c r="V31" s="1">
        <v>15.3971298874953</v>
      </c>
      <c r="X31">
        <f t="shared" si="21"/>
        <v>17</v>
      </c>
    </row>
    <row r="32" spans="1:24">
      <c r="A32">
        <v>3.06</v>
      </c>
      <c r="B32">
        <v>-1.35731707317073</v>
      </c>
      <c r="C32">
        <v>-2.96570121951219</v>
      </c>
      <c r="D32" s="28">
        <f t="shared" si="10"/>
        <v>0.28</v>
      </c>
      <c r="E32">
        <f>RStart30!H32</f>
        <v>0.467818405619293</v>
      </c>
      <c r="F32">
        <f>RStart30!G32</f>
        <v>0</v>
      </c>
      <c r="G32">
        <f>RStart30!F32</f>
        <v>1.90703797721301</v>
      </c>
      <c r="H32">
        <f>RStart30!E32</f>
        <v>4.17526052699651</v>
      </c>
      <c r="I32" s="58">
        <f t="shared" si="11"/>
        <v>0.28</v>
      </c>
      <c r="J32" s="24">
        <f t="shared" si="12"/>
        <v>-340</v>
      </c>
      <c r="K32" s="24">
        <f t="shared" si="13"/>
        <v>-2</v>
      </c>
      <c r="L32" s="24">
        <f t="shared" si="14"/>
        <v>-3146</v>
      </c>
      <c r="M32" s="25">
        <f t="shared" si="15"/>
        <v>-3495</v>
      </c>
      <c r="N32" s="59">
        <f t="shared" si="6"/>
        <v>0.28</v>
      </c>
      <c r="O32" s="60">
        <f t="shared" si="16"/>
        <v>0</v>
      </c>
      <c r="P32" s="60">
        <f t="shared" si="17"/>
        <v>0</v>
      </c>
      <c r="Q32" s="60">
        <f t="shared" si="18"/>
        <v>-26575</v>
      </c>
      <c r="R32" s="60">
        <f t="shared" si="19"/>
        <v>-28425</v>
      </c>
      <c r="S32" s="1"/>
      <c r="T32" s="1"/>
      <c r="U32" s="1">
        <f t="shared" si="20"/>
        <v>0.04</v>
      </c>
      <c r="V32" s="1">
        <v>16.6719700830285</v>
      </c>
      <c r="X32">
        <f t="shared" si="21"/>
        <v>16.5</v>
      </c>
    </row>
    <row r="33" spans="1:24">
      <c r="A33">
        <v>3.075</v>
      </c>
      <c r="B33">
        <v>-1.36280487804878</v>
      </c>
      <c r="C33">
        <v>-2.96432926829268</v>
      </c>
      <c r="D33" s="28">
        <f t="shared" si="10"/>
        <v>0.32</v>
      </c>
      <c r="E33">
        <f>RStart30!H33</f>
        <v>0.467818405619293</v>
      </c>
      <c r="F33">
        <f>RStart30!G33</f>
        <v>0</v>
      </c>
      <c r="G33">
        <f>RStart30!F33</f>
        <v>2.69367783582274</v>
      </c>
      <c r="H33">
        <f>RStart30!E33</f>
        <v>5.67382260492256</v>
      </c>
      <c r="I33" s="58">
        <f t="shared" si="11"/>
        <v>0.32</v>
      </c>
      <c r="J33" s="24">
        <f t="shared" si="12"/>
        <v>-340</v>
      </c>
      <c r="K33" s="24">
        <f t="shared" si="13"/>
        <v>-2</v>
      </c>
      <c r="L33" s="24">
        <f t="shared" si="14"/>
        <v>-4464</v>
      </c>
      <c r="M33" s="25">
        <f t="shared" si="15"/>
        <v>-5000</v>
      </c>
      <c r="N33" s="59">
        <f t="shared" si="6"/>
        <v>0.32</v>
      </c>
      <c r="O33" s="60">
        <f t="shared" si="16"/>
        <v>0</v>
      </c>
      <c r="P33" s="60">
        <f t="shared" si="17"/>
        <v>0</v>
      </c>
      <c r="Q33" s="60">
        <f t="shared" si="18"/>
        <v>-32950</v>
      </c>
      <c r="R33" s="60">
        <f t="shared" si="19"/>
        <v>-37625</v>
      </c>
      <c r="S33" s="1"/>
      <c r="T33" s="1"/>
      <c r="U33" s="1">
        <f t="shared" si="20"/>
        <v>0.04</v>
      </c>
      <c r="V33" s="1">
        <v>17.8696569997951</v>
      </c>
      <c r="X33">
        <f t="shared" si="21"/>
        <v>16</v>
      </c>
    </row>
    <row r="34" spans="1:24">
      <c r="A34">
        <v>3.09</v>
      </c>
      <c r="B34">
        <v>-1.35137195121951</v>
      </c>
      <c r="C34">
        <v>-2.96021341463415</v>
      </c>
      <c r="D34" s="28">
        <f t="shared" si="10"/>
        <v>0.36</v>
      </c>
      <c r="E34">
        <f>RStart30!H34</f>
        <v>0.467818405619293</v>
      </c>
      <c r="F34">
        <f>RStart30!G34</f>
        <v>0</v>
      </c>
      <c r="G34">
        <f>RStart30!F34</f>
        <v>3.62377873717875</v>
      </c>
      <c r="H34">
        <f>RStart30!E34</f>
        <v>7.42786589105625</v>
      </c>
      <c r="I34" s="58">
        <f t="shared" si="11"/>
        <v>0.36</v>
      </c>
      <c r="J34" s="24">
        <f t="shared" si="12"/>
        <v>-340</v>
      </c>
      <c r="K34" s="24">
        <f t="shared" si="13"/>
        <v>-2</v>
      </c>
      <c r="L34" s="24">
        <f t="shared" si="14"/>
        <v>-6039</v>
      </c>
      <c r="M34" s="25">
        <f t="shared" si="15"/>
        <v>-6922</v>
      </c>
      <c r="N34" s="59">
        <f t="shared" si="6"/>
        <v>0.36</v>
      </c>
      <c r="O34" s="60">
        <f t="shared" si="16"/>
        <v>0</v>
      </c>
      <c r="P34" s="60">
        <f t="shared" si="17"/>
        <v>0</v>
      </c>
      <c r="Q34" s="60">
        <f t="shared" si="18"/>
        <v>-39375</v>
      </c>
      <c r="R34" s="60">
        <f t="shared" si="19"/>
        <v>-48050</v>
      </c>
      <c r="S34" s="1"/>
      <c r="T34" s="1"/>
      <c r="U34" s="1">
        <f t="shared" si="20"/>
        <v>0.04</v>
      </c>
      <c r="V34" s="1">
        <v>19.0055718127775</v>
      </c>
      <c r="X34">
        <f t="shared" si="21"/>
        <v>15.5</v>
      </c>
    </row>
    <row r="35" spans="1:24">
      <c r="A35">
        <v>3.105</v>
      </c>
      <c r="B35">
        <v>-1.32484756097561</v>
      </c>
      <c r="C35">
        <v>-2.95609756097561</v>
      </c>
      <c r="D35" s="28">
        <f t="shared" si="10"/>
        <v>0.4</v>
      </c>
      <c r="E35">
        <f>RStart30!H35</f>
        <v>0.467818405619293</v>
      </c>
      <c r="F35">
        <f>RStart30!G35</f>
        <v>0</v>
      </c>
      <c r="G35">
        <f>RStart30!F35</f>
        <v>4.68927861563628</v>
      </c>
      <c r="H35">
        <f>RStart30!E35</f>
        <v>9.41492743082368</v>
      </c>
      <c r="I35" s="58">
        <f t="shared" si="11"/>
        <v>0.4</v>
      </c>
      <c r="J35" s="24">
        <f t="shared" si="12"/>
        <v>-340</v>
      </c>
      <c r="K35" s="24">
        <f t="shared" si="13"/>
        <v>-2</v>
      </c>
      <c r="L35" s="24">
        <f t="shared" si="14"/>
        <v>-7862</v>
      </c>
      <c r="M35" s="25">
        <f t="shared" si="15"/>
        <v>-9301</v>
      </c>
      <c r="N35" s="59">
        <f t="shared" si="6"/>
        <v>0.4</v>
      </c>
      <c r="O35" s="60">
        <f t="shared" si="16"/>
        <v>0</v>
      </c>
      <c r="P35" s="60">
        <f t="shared" si="17"/>
        <v>0</v>
      </c>
      <c r="Q35" s="60">
        <f t="shared" si="18"/>
        <v>-45575</v>
      </c>
      <c r="R35" s="60">
        <f t="shared" si="19"/>
        <v>-59475</v>
      </c>
      <c r="S35" s="1"/>
      <c r="T35" s="1"/>
      <c r="U35" s="1">
        <f t="shared" si="20"/>
        <v>0.04</v>
      </c>
      <c r="V35" s="1">
        <v>20.090908522465</v>
      </c>
      <c r="X35">
        <f t="shared" si="21"/>
        <v>15</v>
      </c>
    </row>
    <row r="36" spans="1:24">
      <c r="A36">
        <v>3.12</v>
      </c>
      <c r="B36">
        <v>-1.29192073170732</v>
      </c>
      <c r="C36">
        <v>-2.95060975609756</v>
      </c>
      <c r="D36" s="28">
        <f t="shared" si="10"/>
        <v>0.44</v>
      </c>
      <c r="E36">
        <f>RStart30!H36</f>
        <v>0.467818405619293</v>
      </c>
      <c r="F36">
        <f>RStart30!G36</f>
        <v>0</v>
      </c>
      <c r="G36">
        <f>RStart30!F36</f>
        <v>5.87803629633879</v>
      </c>
      <c r="H36">
        <f>RStart30!E36</f>
        <v>11.6044728351261</v>
      </c>
      <c r="I36" s="58">
        <f t="shared" si="11"/>
        <v>0.44</v>
      </c>
      <c r="J36" s="24">
        <f t="shared" si="12"/>
        <v>-340</v>
      </c>
      <c r="K36" s="24">
        <f t="shared" si="13"/>
        <v>-2</v>
      </c>
      <c r="L36" s="24">
        <f t="shared" si="14"/>
        <v>-9920</v>
      </c>
      <c r="M36" s="25">
        <f t="shared" si="15"/>
        <v>-12162</v>
      </c>
      <c r="N36" s="59">
        <f t="shared" si="6"/>
        <v>0.44</v>
      </c>
      <c r="O36" s="60">
        <f t="shared" si="16"/>
        <v>0</v>
      </c>
      <c r="P36" s="60">
        <f t="shared" si="17"/>
        <v>0</v>
      </c>
      <c r="Q36" s="60">
        <f t="shared" si="18"/>
        <v>-51450</v>
      </c>
      <c r="R36" s="60">
        <f t="shared" si="19"/>
        <v>-71525</v>
      </c>
      <c r="S36" s="1"/>
      <c r="T36" s="1"/>
      <c r="U36" s="1">
        <f t="shared" si="20"/>
        <v>0.04</v>
      </c>
      <c r="V36" s="1">
        <v>21.1341136182902</v>
      </c>
      <c r="X36">
        <f t="shared" si="21"/>
        <v>14.5</v>
      </c>
    </row>
    <row r="37" spans="1:24">
      <c r="A37">
        <v>3.135</v>
      </c>
      <c r="B37">
        <v>-1.25807926829268</v>
      </c>
      <c r="C37">
        <v>-2.94192073170732</v>
      </c>
      <c r="D37" s="28">
        <f t="shared" si="10"/>
        <v>0.48</v>
      </c>
      <c r="E37">
        <f>RStart30!H37</f>
        <v>0.467818405619293</v>
      </c>
      <c r="F37">
        <f>RStart30!G37</f>
        <v>0</v>
      </c>
      <c r="G37">
        <f>RStart30!F37</f>
        <v>7.17434679552872</v>
      </c>
      <c r="H37">
        <f>RStart30!E37</f>
        <v>13.9591146100793</v>
      </c>
      <c r="I37" s="58">
        <f t="shared" si="11"/>
        <v>0.48</v>
      </c>
      <c r="J37" s="24">
        <f t="shared" si="12"/>
        <v>-340</v>
      </c>
      <c r="K37" s="24">
        <f t="shared" si="13"/>
        <v>-2</v>
      </c>
      <c r="L37" s="24">
        <f t="shared" si="14"/>
        <v>-12192</v>
      </c>
      <c r="M37" s="25">
        <f t="shared" si="15"/>
        <v>-15506</v>
      </c>
      <c r="N37" s="59">
        <f t="shared" si="6"/>
        <v>0.48</v>
      </c>
      <c r="O37" s="60">
        <f t="shared" si="16"/>
        <v>0</v>
      </c>
      <c r="P37" s="60">
        <f t="shared" si="17"/>
        <v>0</v>
      </c>
      <c r="Q37" s="60">
        <f t="shared" si="18"/>
        <v>-56800</v>
      </c>
      <c r="R37" s="60">
        <f t="shared" si="19"/>
        <v>-83600</v>
      </c>
      <c r="S37" s="1"/>
      <c r="T37" s="1"/>
      <c r="U37" s="1">
        <f t="shared" si="20"/>
        <v>0.04</v>
      </c>
      <c r="V37" s="1">
        <v>22.1417454194694</v>
      </c>
      <c r="X37">
        <f t="shared" si="21"/>
        <v>14</v>
      </c>
    </row>
    <row r="38" spans="1:24">
      <c r="A38">
        <v>3.15</v>
      </c>
      <c r="B38">
        <v>-1.22378048780488</v>
      </c>
      <c r="C38">
        <v>-2.93231707317073</v>
      </c>
      <c r="D38" s="28">
        <f t="shared" si="10"/>
        <v>0.52</v>
      </c>
      <c r="E38">
        <f>RStart30!H38</f>
        <v>0.467818405619293</v>
      </c>
      <c r="F38">
        <f>RStart30!G38</f>
        <v>-9.76996261670138e-15</v>
      </c>
      <c r="G38">
        <f>RStart30!F38</f>
        <v>8.55945662085816</v>
      </c>
      <c r="H38">
        <f>RStart30!E38</f>
        <v>16.4358304867538</v>
      </c>
      <c r="I38" s="58">
        <f t="shared" si="11"/>
        <v>0.52</v>
      </c>
      <c r="J38" s="24">
        <f t="shared" si="12"/>
        <v>-340</v>
      </c>
      <c r="K38" s="24">
        <f t="shared" si="13"/>
        <v>-2</v>
      </c>
      <c r="L38" s="24">
        <f t="shared" si="14"/>
        <v>-14648</v>
      </c>
      <c r="M38" s="25">
        <f t="shared" si="15"/>
        <v>-19305</v>
      </c>
      <c r="N38" s="59">
        <f t="shared" si="6"/>
        <v>0.52</v>
      </c>
      <c r="O38" s="60">
        <f t="shared" si="16"/>
        <v>0</v>
      </c>
      <c r="P38" s="60">
        <f t="shared" si="17"/>
        <v>0</v>
      </c>
      <c r="Q38" s="60">
        <f t="shared" si="18"/>
        <v>-61400</v>
      </c>
      <c r="R38" s="60">
        <f t="shared" si="19"/>
        <v>-94975</v>
      </c>
      <c r="S38" s="1"/>
      <c r="T38" s="1"/>
      <c r="U38" s="1">
        <f t="shared" si="20"/>
        <v>0.04</v>
      </c>
      <c r="V38" s="1">
        <v>23.1190156225972</v>
      </c>
      <c r="X38">
        <f t="shared" si="21"/>
        <v>13.5</v>
      </c>
    </row>
    <row r="39" spans="1:24">
      <c r="A39">
        <v>3.165</v>
      </c>
      <c r="B39">
        <v>-1.16981707317073</v>
      </c>
      <c r="C39">
        <v>-2.92865853658537</v>
      </c>
      <c r="D39" s="28">
        <f t="shared" si="10"/>
        <v>0.56</v>
      </c>
      <c r="E39">
        <f>RStart30!H39</f>
        <v>0.467818405619293</v>
      </c>
      <c r="F39">
        <f>RStart30!G39</f>
        <v>-9.76996261670138e-15</v>
      </c>
      <c r="G39">
        <f>RStart30!F39</f>
        <v>10.0120790716995</v>
      </c>
      <c r="H39">
        <f>RStart30!E39</f>
        <v>18.9871817509137</v>
      </c>
      <c r="I39" s="58">
        <f t="shared" si="11"/>
        <v>0.56</v>
      </c>
      <c r="J39" s="24">
        <f t="shared" si="12"/>
        <v>-340</v>
      </c>
      <c r="K39" s="24">
        <f t="shared" si="13"/>
        <v>-2</v>
      </c>
      <c r="L39" s="24">
        <f t="shared" si="14"/>
        <v>-17255</v>
      </c>
      <c r="M39" s="25">
        <f t="shared" si="15"/>
        <v>-23503</v>
      </c>
      <c r="N39" s="59">
        <f t="shared" si="6"/>
        <v>0.56</v>
      </c>
      <c r="O39" s="60">
        <f t="shared" si="16"/>
        <v>0</v>
      </c>
      <c r="P39" s="60">
        <f t="shared" si="17"/>
        <v>0</v>
      </c>
      <c r="Q39" s="60">
        <f t="shared" si="18"/>
        <v>-65174.9999999999</v>
      </c>
      <c r="R39" s="60">
        <f t="shared" si="19"/>
        <v>-104950</v>
      </c>
      <c r="S39" s="1"/>
      <c r="T39" s="1"/>
      <c r="U39" s="1">
        <f t="shared" si="20"/>
        <v>0.04</v>
      </c>
      <c r="V39" s="1">
        <v>24.070145809973</v>
      </c>
      <c r="X39">
        <f t="shared" si="21"/>
        <v>13</v>
      </c>
    </row>
    <row r="40" spans="1:24">
      <c r="A40">
        <v>3.18</v>
      </c>
      <c r="B40">
        <v>-1.10487804878049</v>
      </c>
      <c r="C40">
        <v>-2.93094512195122</v>
      </c>
      <c r="D40" s="28">
        <f t="shared" si="10"/>
        <v>0.6</v>
      </c>
      <c r="E40">
        <f>RStart30!H40</f>
        <v>0.467818405619293</v>
      </c>
      <c r="F40">
        <f>RStart30!G40</f>
        <v>-9.76996261670138e-15</v>
      </c>
      <c r="G40">
        <f>RStart30!F40</f>
        <v>11.5089095394562</v>
      </c>
      <c r="H40">
        <f>RStart30!E40</f>
        <v>21.5625315727568</v>
      </c>
      <c r="I40" s="58">
        <f t="shared" si="11"/>
        <v>0.6</v>
      </c>
      <c r="J40" s="24">
        <f t="shared" si="12"/>
        <v>-340</v>
      </c>
      <c r="K40" s="24">
        <f t="shared" si="13"/>
        <v>-2</v>
      </c>
      <c r="L40" s="24">
        <f t="shared" si="14"/>
        <v>-19972</v>
      </c>
      <c r="M40" s="25">
        <f t="shared" si="15"/>
        <v>-28014</v>
      </c>
      <c r="N40" s="59">
        <f t="shared" si="6"/>
        <v>0.6</v>
      </c>
      <c r="O40" s="60">
        <f t="shared" si="16"/>
        <v>0</v>
      </c>
      <c r="P40" s="60">
        <f t="shared" si="17"/>
        <v>0</v>
      </c>
      <c r="Q40" s="60">
        <f t="shared" si="18"/>
        <v>-67924.9999999999</v>
      </c>
      <c r="R40" s="60">
        <f t="shared" si="19"/>
        <v>-112775</v>
      </c>
      <c r="S40" s="1"/>
      <c r="T40" s="1"/>
      <c r="U40" s="1">
        <f t="shared" si="20"/>
        <v>0.04</v>
      </c>
      <c r="V40" s="1">
        <v>24.9986107254044</v>
      </c>
      <c r="X40">
        <f t="shared" si="21"/>
        <v>12.5</v>
      </c>
    </row>
    <row r="41" spans="1:24">
      <c r="A41">
        <v>3.195</v>
      </c>
      <c r="B41">
        <v>-1.02576219512195</v>
      </c>
      <c r="C41">
        <v>-2.94146341463415</v>
      </c>
      <c r="D41" s="28">
        <f t="shared" si="10"/>
        <v>0.64</v>
      </c>
      <c r="E41">
        <f>RStart30!H41</f>
        <v>0.467818405619293</v>
      </c>
      <c r="F41">
        <f>RStart30!G41</f>
        <v>-9.76996261670138e-15</v>
      </c>
      <c r="G41">
        <f>RStart30!F41</f>
        <v>13.0251408078735</v>
      </c>
      <c r="H41">
        <f>RStart30!E41</f>
        <v>24.109263336654</v>
      </c>
      <c r="I41" s="58">
        <f t="shared" si="11"/>
        <v>0.64</v>
      </c>
      <c r="J41" s="24">
        <f t="shared" si="12"/>
        <v>-340</v>
      </c>
      <c r="K41" s="24">
        <f t="shared" si="13"/>
        <v>-2</v>
      </c>
      <c r="L41" s="24">
        <f t="shared" si="14"/>
        <v>-22754</v>
      </c>
      <c r="M41" s="25">
        <f t="shared" si="15"/>
        <v>-32725</v>
      </c>
      <c r="N41" s="59">
        <f t="shared" si="6"/>
        <v>0.64</v>
      </c>
      <c r="O41" s="60">
        <f t="shared" si="16"/>
        <v>0</v>
      </c>
      <c r="P41" s="60">
        <f t="shared" si="17"/>
        <v>0</v>
      </c>
      <c r="Q41" s="60">
        <f t="shared" si="18"/>
        <v>-69549.9999999999</v>
      </c>
      <c r="R41" s="60">
        <f t="shared" si="19"/>
        <v>-117775</v>
      </c>
      <c r="S41" s="1"/>
      <c r="T41" s="1"/>
      <c r="U41" s="1">
        <f t="shared" si="20"/>
        <v>0.04</v>
      </c>
      <c r="V41" s="1">
        <v>25.9073093470073</v>
      </c>
      <c r="X41">
        <f t="shared" si="21"/>
        <v>12</v>
      </c>
    </row>
    <row r="42" spans="1:24">
      <c r="A42">
        <v>3.21</v>
      </c>
      <c r="B42">
        <v>-0.92469512195122</v>
      </c>
      <c r="C42">
        <v>-2.96524390243902</v>
      </c>
      <c r="D42" s="28">
        <f t="shared" si="10"/>
        <v>0.68</v>
      </c>
      <c r="E42">
        <f>RStart30!H42</f>
        <v>0.467818405619293</v>
      </c>
      <c r="F42">
        <f>RStart30!G42</f>
        <v>-9.76996261670138e-15</v>
      </c>
      <c r="G42">
        <f>RStart30!F42</f>
        <v>14.5349783533488</v>
      </c>
      <c r="H42">
        <f>RStart30!E42</f>
        <v>26.5739989708891</v>
      </c>
      <c r="I42" s="58">
        <f t="shared" si="11"/>
        <v>0.68</v>
      </c>
      <c r="J42" s="24">
        <f t="shared" si="12"/>
        <v>-340</v>
      </c>
      <c r="K42" s="24">
        <f t="shared" si="13"/>
        <v>-2</v>
      </c>
      <c r="L42" s="24">
        <f t="shared" si="14"/>
        <v>-25550</v>
      </c>
      <c r="M42" s="25">
        <f t="shared" si="15"/>
        <v>-37501</v>
      </c>
      <c r="N42" s="59">
        <f t="shared" si="6"/>
        <v>0.68</v>
      </c>
      <c r="O42" s="60">
        <f t="shared" si="16"/>
        <v>0</v>
      </c>
      <c r="P42" s="60">
        <f t="shared" si="17"/>
        <v>0</v>
      </c>
      <c r="Q42" s="60">
        <f t="shared" si="18"/>
        <v>-69899.9999999999</v>
      </c>
      <c r="R42" s="60">
        <f t="shared" si="19"/>
        <v>-119400</v>
      </c>
      <c r="S42" s="1"/>
      <c r="T42" s="1"/>
      <c r="U42" s="1">
        <f t="shared" si="20"/>
        <v>0.04</v>
      </c>
      <c r="V42" s="1">
        <v>26.7986882944178</v>
      </c>
      <c r="X42">
        <f t="shared" si="21"/>
        <v>11.5</v>
      </c>
    </row>
    <row r="43" spans="1:24">
      <c r="A43">
        <v>3.225</v>
      </c>
      <c r="B43">
        <v>-0.79344512195122</v>
      </c>
      <c r="C43">
        <v>-3.00594512195122</v>
      </c>
      <c r="D43" s="28">
        <f t="shared" si="10"/>
        <v>0.72</v>
      </c>
      <c r="E43">
        <f>RStart30!H43</f>
        <v>0.467818405619293</v>
      </c>
      <c r="F43">
        <f>RStart30!G43</f>
        <v>-9.76996261670138e-15</v>
      </c>
      <c r="G43">
        <f>RStart30!F43</f>
        <v>16.0121556452429</v>
      </c>
      <c r="H43">
        <f>RStart30!E43</f>
        <v>28.9038172773979</v>
      </c>
      <c r="I43" s="58">
        <f t="shared" si="11"/>
        <v>0.72</v>
      </c>
      <c r="J43" s="24">
        <f t="shared" si="12"/>
        <v>-340</v>
      </c>
      <c r="K43" s="24">
        <f t="shared" si="13"/>
        <v>-2</v>
      </c>
      <c r="L43" s="24">
        <f t="shared" si="14"/>
        <v>-28309</v>
      </c>
      <c r="M43" s="25">
        <f t="shared" si="15"/>
        <v>-42196</v>
      </c>
      <c r="N43" s="59">
        <f t="shared" si="6"/>
        <v>0.72</v>
      </c>
      <c r="O43" s="60">
        <f t="shared" si="16"/>
        <v>0</v>
      </c>
      <c r="P43" s="60">
        <f t="shared" si="17"/>
        <v>0</v>
      </c>
      <c r="Q43" s="60">
        <f t="shared" si="18"/>
        <v>-68974.9999999999</v>
      </c>
      <c r="R43" s="60">
        <f t="shared" si="19"/>
        <v>-117375</v>
      </c>
      <c r="S43" s="1"/>
      <c r="T43" s="1"/>
      <c r="U43" s="1">
        <f t="shared" si="20"/>
        <v>0.04</v>
      </c>
      <c r="V43" s="1">
        <v>27.6748328216896</v>
      </c>
      <c r="X43">
        <f t="shared" si="21"/>
        <v>11</v>
      </c>
    </row>
    <row r="44" spans="1:24">
      <c r="A44">
        <v>3.24</v>
      </c>
      <c r="B44">
        <v>-0.629725609756098</v>
      </c>
      <c r="C44">
        <v>-3.06585365853659</v>
      </c>
      <c r="D44" s="28">
        <f t="shared" si="10"/>
        <v>0.76</v>
      </c>
      <c r="E44">
        <f>RStart30!H44</f>
        <v>0.467818405619293</v>
      </c>
      <c r="F44">
        <f>RStart30!G44</f>
        <v>-9.76996261670138e-15</v>
      </c>
      <c r="G44">
        <f>RStart30!F44</f>
        <v>17.4304494461901</v>
      </c>
      <c r="H44">
        <f>RStart30!E44</f>
        <v>31.0474722615086</v>
      </c>
      <c r="I44" s="58">
        <f t="shared" si="11"/>
        <v>0.76</v>
      </c>
      <c r="J44" s="24">
        <f t="shared" si="12"/>
        <v>-340</v>
      </c>
      <c r="K44" s="24">
        <f t="shared" si="13"/>
        <v>-2</v>
      </c>
      <c r="L44" s="24">
        <f t="shared" si="14"/>
        <v>-30978</v>
      </c>
      <c r="M44" s="25">
        <f t="shared" si="15"/>
        <v>-46658</v>
      </c>
      <c r="N44" s="59">
        <f t="shared" si="6"/>
        <v>0.76</v>
      </c>
      <c r="O44" s="60">
        <f t="shared" si="16"/>
        <v>0</v>
      </c>
      <c r="P44" s="60">
        <f t="shared" si="17"/>
        <v>0</v>
      </c>
      <c r="Q44" s="60">
        <f t="shared" si="18"/>
        <v>-66724.9999999999</v>
      </c>
      <c r="R44" s="60">
        <f t="shared" si="19"/>
        <v>-111550</v>
      </c>
      <c r="S44" s="1"/>
      <c r="T44" s="1"/>
      <c r="U44" s="1">
        <f t="shared" si="20"/>
        <v>0.04</v>
      </c>
      <c r="V44" s="1">
        <v>28.5375351939988</v>
      </c>
      <c r="X44">
        <f t="shared" si="21"/>
        <v>10.5</v>
      </c>
    </row>
    <row r="45" spans="1:24">
      <c r="A45">
        <v>3.255</v>
      </c>
      <c r="B45">
        <v>-0.423475609756098</v>
      </c>
      <c r="C45">
        <v>-3.15045731707317</v>
      </c>
      <c r="D45" s="28">
        <f t="shared" si="10"/>
        <v>0.8</v>
      </c>
      <c r="E45">
        <f>RStart30!H45</f>
        <v>0.467818405619293</v>
      </c>
      <c r="F45">
        <f>RStart30!G45</f>
        <v>-9.76996261670138e-15</v>
      </c>
      <c r="G45">
        <f>RStart30!F45</f>
        <v>18.7641951124095</v>
      </c>
      <c r="H45">
        <f>RStart30!E45</f>
        <v>32.9566114616806</v>
      </c>
      <c r="I45" s="58">
        <f t="shared" si="11"/>
        <v>0.8</v>
      </c>
      <c r="J45" s="24">
        <f t="shared" si="12"/>
        <v>-340</v>
      </c>
      <c r="K45" s="24">
        <f t="shared" si="13"/>
        <v>-2</v>
      </c>
      <c r="L45" s="24">
        <f t="shared" si="14"/>
        <v>-33504</v>
      </c>
      <c r="M45" s="25">
        <f t="shared" si="15"/>
        <v>-50736</v>
      </c>
      <c r="N45" s="59">
        <f t="shared" si="6"/>
        <v>0.8</v>
      </c>
      <c r="O45" s="60">
        <f t="shared" si="16"/>
        <v>0</v>
      </c>
      <c r="P45" s="60">
        <f t="shared" si="17"/>
        <v>0</v>
      </c>
      <c r="Q45" s="60">
        <f t="shared" si="18"/>
        <v>-63149.9999999999</v>
      </c>
      <c r="R45" s="60">
        <f t="shared" si="19"/>
        <v>-101950</v>
      </c>
      <c r="S45" s="1"/>
      <c r="T45" s="1"/>
      <c r="U45" s="1">
        <f t="shared" si="20"/>
        <v>0.04</v>
      </c>
      <c r="V45" s="1">
        <v>29.3883469261045</v>
      </c>
      <c r="X45">
        <f t="shared" si="21"/>
        <v>10</v>
      </c>
    </row>
    <row r="46" spans="1:24">
      <c r="A46">
        <v>3.27</v>
      </c>
      <c r="B46">
        <v>-0.165091463414635</v>
      </c>
      <c r="C46">
        <v>-3.26432926829268</v>
      </c>
      <c r="D46" s="28">
        <f t="shared" si="10"/>
        <v>0.84</v>
      </c>
      <c r="E46">
        <f>RStart30!H46</f>
        <v>0.467818405619293</v>
      </c>
      <c r="F46">
        <f>RStart30!G46</f>
        <v>-9.76996261670138e-15</v>
      </c>
      <c r="G46">
        <f>RStart30!F46</f>
        <v>19.988801894015</v>
      </c>
      <c r="H46">
        <f>RStart30!E46</f>
        <v>34.5869942792447</v>
      </c>
      <c r="I46" s="58">
        <f t="shared" si="11"/>
        <v>0.84</v>
      </c>
      <c r="J46" s="24">
        <f t="shared" si="12"/>
        <v>-340</v>
      </c>
      <c r="K46" s="24">
        <f t="shared" si="13"/>
        <v>-2</v>
      </c>
      <c r="L46" s="24">
        <f t="shared" si="14"/>
        <v>-35835</v>
      </c>
      <c r="M46" s="25">
        <f t="shared" si="15"/>
        <v>-54289</v>
      </c>
      <c r="N46" s="59">
        <f t="shared" si="6"/>
        <v>0.84</v>
      </c>
      <c r="O46" s="60">
        <f t="shared" si="16"/>
        <v>0</v>
      </c>
      <c r="P46" s="60">
        <f t="shared" si="17"/>
        <v>0</v>
      </c>
      <c r="Q46" s="60">
        <f t="shared" si="18"/>
        <v>-58274.9999999999</v>
      </c>
      <c r="R46" s="60">
        <f t="shared" si="19"/>
        <v>-88824.9999999999</v>
      </c>
      <c r="S46" s="1"/>
      <c r="T46" s="1"/>
      <c r="U46" s="1">
        <f t="shared" si="20"/>
        <v>0.04</v>
      </c>
      <c r="V46" s="1">
        <v>30.2286192744486</v>
      </c>
      <c r="X46">
        <f t="shared" si="21"/>
        <v>9.5</v>
      </c>
    </row>
    <row r="47" spans="1:24">
      <c r="A47">
        <v>3.285</v>
      </c>
      <c r="B47">
        <v>0.14405487804878</v>
      </c>
      <c r="C47">
        <v>-3.40975609756098</v>
      </c>
      <c r="D47" s="28">
        <f t="shared" si="10"/>
        <v>0.88</v>
      </c>
      <c r="E47">
        <f>RStart30!H47</f>
        <v>0.467818405619293</v>
      </c>
      <c r="F47">
        <f>RStart30!G47</f>
        <v>-9.76996261670138e-15</v>
      </c>
      <c r="G47">
        <f>RStart30!F47</f>
        <v>21.0812682353267</v>
      </c>
      <c r="H47">
        <f>RStart30!E47</f>
        <v>35.8997103081423</v>
      </c>
      <c r="I47" s="58">
        <f t="shared" si="11"/>
        <v>0.88</v>
      </c>
      <c r="J47" s="24">
        <f t="shared" si="12"/>
        <v>-340</v>
      </c>
      <c r="K47" s="24">
        <f t="shared" si="13"/>
        <v>-2</v>
      </c>
      <c r="L47" s="24">
        <f t="shared" si="14"/>
        <v>-37924</v>
      </c>
      <c r="M47" s="25">
        <f t="shared" si="15"/>
        <v>-57194</v>
      </c>
      <c r="N47" s="59">
        <f t="shared" si="6"/>
        <v>0.88</v>
      </c>
      <c r="O47" s="60">
        <f t="shared" si="16"/>
        <v>0</v>
      </c>
      <c r="P47" s="60">
        <f t="shared" si="17"/>
        <v>0</v>
      </c>
      <c r="Q47" s="60">
        <f t="shared" si="18"/>
        <v>-52225</v>
      </c>
      <c r="R47" s="60">
        <f t="shared" si="19"/>
        <v>-72624.9999999999</v>
      </c>
      <c r="S47" s="1"/>
      <c r="T47" s="1"/>
      <c r="U47" s="1">
        <f t="shared" si="20"/>
        <v>0.04</v>
      </c>
      <c r="V47" s="1">
        <v>31.0595350273982</v>
      </c>
      <c r="X47">
        <f t="shared" si="21"/>
        <v>9</v>
      </c>
    </row>
    <row r="48" spans="1:24">
      <c r="A48">
        <v>3.3</v>
      </c>
      <c r="B48">
        <v>0.519969512195121</v>
      </c>
      <c r="C48">
        <v>-3.59542682926829</v>
      </c>
      <c r="D48" s="28">
        <f t="shared" si="10"/>
        <v>0.92</v>
      </c>
      <c r="E48">
        <f>RStart30!H48</f>
        <v>0.467818405619293</v>
      </c>
      <c r="F48">
        <f>RStart30!G48</f>
        <v>-9.76996261670138e-15</v>
      </c>
      <c r="G48">
        <f>RStart30!F48</f>
        <v>22.0206970751809</v>
      </c>
      <c r="H48">
        <f>RStart30!E48</f>
        <v>36.8623976646651</v>
      </c>
      <c r="I48" s="58">
        <f t="shared" si="11"/>
        <v>0.92</v>
      </c>
      <c r="J48" s="24">
        <f t="shared" si="12"/>
        <v>-340</v>
      </c>
      <c r="K48" s="24">
        <f t="shared" si="13"/>
        <v>-2</v>
      </c>
      <c r="L48" s="24">
        <f t="shared" si="14"/>
        <v>-39727</v>
      </c>
      <c r="M48" s="25">
        <f t="shared" si="15"/>
        <v>-59348</v>
      </c>
      <c r="N48" s="59">
        <f t="shared" si="6"/>
        <v>0.92</v>
      </c>
      <c r="O48" s="60">
        <f t="shared" si="16"/>
        <v>0</v>
      </c>
      <c r="P48" s="60">
        <f t="shared" si="17"/>
        <v>0</v>
      </c>
      <c r="Q48" s="60">
        <f t="shared" si="18"/>
        <v>-45075</v>
      </c>
      <c r="R48" s="60">
        <f t="shared" si="19"/>
        <v>-53849.9999999999</v>
      </c>
      <c r="S48" s="1"/>
      <c r="T48" s="1"/>
      <c r="U48" s="1">
        <f t="shared" si="20"/>
        <v>0.04</v>
      </c>
      <c r="V48" s="1">
        <v>31.8821337463365</v>
      </c>
      <c r="X48">
        <f t="shared" si="21"/>
        <v>8.5</v>
      </c>
    </row>
    <row r="49" spans="1:24">
      <c r="A49">
        <v>3.31500000000001</v>
      </c>
      <c r="B49">
        <v>0.974085365853658</v>
      </c>
      <c r="C49">
        <v>-3.82362804878049</v>
      </c>
      <c r="D49" s="28">
        <f t="shared" si="10"/>
        <v>0.96</v>
      </c>
      <c r="E49">
        <f>RStart30!H49</f>
        <v>0.467818405619293</v>
      </c>
      <c r="F49">
        <f>RStart30!G49</f>
        <v>-9.76996261670138e-15</v>
      </c>
      <c r="G49">
        <f>RStart30!F49</f>
        <v>22.7888111472415</v>
      </c>
      <c r="H49">
        <f>RStart30!E49</f>
        <v>37.450461317195</v>
      </c>
      <c r="I49" s="58">
        <f t="shared" si="11"/>
        <v>0.96</v>
      </c>
      <c r="J49" s="24">
        <f t="shared" si="12"/>
        <v>-340</v>
      </c>
      <c r="K49" s="24">
        <f t="shared" si="13"/>
        <v>-2</v>
      </c>
      <c r="L49" s="24">
        <f t="shared" si="14"/>
        <v>-41204</v>
      </c>
      <c r="M49" s="25">
        <f t="shared" si="15"/>
        <v>-60673</v>
      </c>
      <c r="N49" s="59">
        <f t="shared" si="6"/>
        <v>0.96</v>
      </c>
      <c r="O49" s="60">
        <f t="shared" si="16"/>
        <v>0</v>
      </c>
      <c r="P49" s="60">
        <f t="shared" si="17"/>
        <v>0</v>
      </c>
      <c r="Q49" s="60">
        <f t="shared" si="18"/>
        <v>-36925</v>
      </c>
      <c r="R49" s="60">
        <f t="shared" si="19"/>
        <v>-33125</v>
      </c>
      <c r="S49" s="1"/>
      <c r="T49" s="1"/>
      <c r="U49" s="1">
        <f t="shared" si="20"/>
        <v>0.04</v>
      </c>
      <c r="V49" s="1">
        <v>32.6973320070281</v>
      </c>
      <c r="X49">
        <f t="shared" si="21"/>
        <v>8</v>
      </c>
    </row>
    <row r="50" spans="1:24">
      <c r="A50">
        <v>3.33000000000001</v>
      </c>
      <c r="B50">
        <v>1.51189024390244</v>
      </c>
      <c r="C50">
        <v>-4.10076219512195</v>
      </c>
      <c r="D50" s="28">
        <f t="shared" si="10"/>
        <v>1</v>
      </c>
      <c r="E50">
        <f>RStart30!H50</f>
        <v>0.467818405619293</v>
      </c>
      <c r="F50">
        <f>RStart30!G50</f>
        <v>-9.76996261670138e-15</v>
      </c>
      <c r="G50">
        <f>RStart30!F50</f>
        <v>23.37046828031</v>
      </c>
      <c r="H50">
        <f>RStart30!E50</f>
        <v>37.6482914159434</v>
      </c>
      <c r="I50" s="58">
        <f t="shared" si="11"/>
        <v>1</v>
      </c>
      <c r="J50" s="24">
        <f t="shared" si="12"/>
        <v>-340</v>
      </c>
      <c r="K50" s="24">
        <f t="shared" si="13"/>
        <v>-2</v>
      </c>
      <c r="L50" s="24">
        <f t="shared" si="14"/>
        <v>-42325</v>
      </c>
      <c r="M50" s="25">
        <f t="shared" si="15"/>
        <v>-61120</v>
      </c>
      <c r="N50" s="59">
        <f t="shared" si="6"/>
        <v>1</v>
      </c>
      <c r="O50" s="60">
        <f t="shared" si="16"/>
        <v>0</v>
      </c>
      <c r="P50" s="60">
        <f t="shared" si="17"/>
        <v>0</v>
      </c>
      <c r="Q50" s="60">
        <f t="shared" si="18"/>
        <v>-28025.0000000001</v>
      </c>
      <c r="R50" s="60">
        <f t="shared" si="19"/>
        <v>-11175</v>
      </c>
      <c r="S50" s="1"/>
      <c r="T50" s="1"/>
      <c r="U50" s="1">
        <f t="shared" si="20"/>
        <v>0.04</v>
      </c>
      <c r="V50" s="1">
        <v>33.5059397745369</v>
      </c>
      <c r="X50">
        <f t="shared" si="21"/>
        <v>7.5</v>
      </c>
    </row>
    <row r="51" spans="1:24">
      <c r="A51">
        <v>3.34500000000001</v>
      </c>
      <c r="B51">
        <v>2.15716463414634</v>
      </c>
      <c r="C51">
        <v>-4.44100609756098</v>
      </c>
      <c r="D51" s="28">
        <f t="shared" si="10"/>
        <v>1.04</v>
      </c>
      <c r="E51">
        <f>RStart30!H51</f>
        <v>0.467818405619293</v>
      </c>
      <c r="F51">
        <f>RStart30!G51</f>
        <v>-9.76996261670138e-15</v>
      </c>
      <c r="G51">
        <f>RStart30!F51</f>
        <v>23.7542953146301</v>
      </c>
      <c r="H51">
        <f>RStart30!E51</f>
        <v>37.450461317195</v>
      </c>
      <c r="I51" s="58">
        <f t="shared" si="11"/>
        <v>1.04</v>
      </c>
      <c r="J51" s="24">
        <f t="shared" si="12"/>
        <v>-340</v>
      </c>
      <c r="K51" s="24">
        <f t="shared" si="13"/>
        <v>-2</v>
      </c>
      <c r="L51" s="24">
        <f t="shared" si="14"/>
        <v>-43066</v>
      </c>
      <c r="M51" s="25">
        <f t="shared" si="15"/>
        <v>-60673</v>
      </c>
      <c r="N51" s="59">
        <f t="shared" si="6"/>
        <v>1.04</v>
      </c>
      <c r="O51" s="60">
        <f t="shared" si="16"/>
        <v>0</v>
      </c>
      <c r="P51" s="60">
        <f t="shared" si="17"/>
        <v>0</v>
      </c>
      <c r="Q51" s="60">
        <f t="shared" si="18"/>
        <v>-18525</v>
      </c>
      <c r="R51" s="60">
        <f t="shared" si="19"/>
        <v>11175</v>
      </c>
      <c r="S51" s="1"/>
      <c r="T51" s="1"/>
      <c r="U51" s="1">
        <f t="shared" si="20"/>
        <v>0.04</v>
      </c>
      <c r="V51" s="1">
        <v>34.3086737527832</v>
      </c>
      <c r="X51">
        <f t="shared" si="21"/>
        <v>7</v>
      </c>
    </row>
    <row r="52" spans="1:24">
      <c r="A52">
        <v>3.36000000000001</v>
      </c>
      <c r="B52">
        <v>2.91905487804878</v>
      </c>
      <c r="C52">
        <v>-4.85579268292683</v>
      </c>
      <c r="D52" s="28">
        <f t="shared" si="10"/>
        <v>1.08</v>
      </c>
      <c r="E52">
        <f>RStart30!H52</f>
        <v>0.467818405619293</v>
      </c>
      <c r="F52">
        <f>RStart30!G52</f>
        <v>-9.76996261670138e-15</v>
      </c>
      <c r="G52">
        <f>RStart30!F52</f>
        <v>23.9343457341608</v>
      </c>
      <c r="H52">
        <f>RStart30!E52</f>
        <v>36.8623976646652</v>
      </c>
      <c r="I52" s="58">
        <f t="shared" si="11"/>
        <v>1.08</v>
      </c>
      <c r="J52" s="24">
        <f t="shared" si="12"/>
        <v>-340</v>
      </c>
      <c r="K52" s="24">
        <f t="shared" si="13"/>
        <v>-2</v>
      </c>
      <c r="L52" s="24">
        <f t="shared" si="14"/>
        <v>-43414</v>
      </c>
      <c r="M52" s="25">
        <f t="shared" si="15"/>
        <v>-59348</v>
      </c>
      <c r="N52" s="59">
        <f t="shared" si="6"/>
        <v>1.08</v>
      </c>
      <c r="O52" s="60">
        <f t="shared" si="16"/>
        <v>0</v>
      </c>
      <c r="P52" s="60">
        <f t="shared" si="17"/>
        <v>0</v>
      </c>
      <c r="Q52" s="60">
        <f t="shared" si="18"/>
        <v>-8699.99999999999</v>
      </c>
      <c r="R52" s="60">
        <f t="shared" si="19"/>
        <v>33125</v>
      </c>
      <c r="S52" s="1"/>
      <c r="T52" s="1"/>
      <c r="U52" s="1">
        <f t="shared" si="20"/>
        <v>0.04</v>
      </c>
      <c r="V52" s="1">
        <v>35.10616834139</v>
      </c>
      <c r="X52">
        <f t="shared" si="21"/>
        <v>6.5</v>
      </c>
    </row>
    <row r="53" spans="1:24">
      <c r="A53">
        <v>3.37500000000001</v>
      </c>
      <c r="B53">
        <v>3.80579268292683</v>
      </c>
      <c r="C53">
        <v>-5.35289634146341</v>
      </c>
      <c r="D53" s="28">
        <f t="shared" si="10"/>
        <v>1.12</v>
      </c>
      <c r="E53">
        <f>RStart30!H53</f>
        <v>0.467818405619293</v>
      </c>
      <c r="F53">
        <f>RStart30!G53</f>
        <v>-9.76996261670138e-15</v>
      </c>
      <c r="G53">
        <f>RStart30!F53</f>
        <v>23.9110872174922</v>
      </c>
      <c r="H53">
        <f>RStart30!E53</f>
        <v>35.8997103081423</v>
      </c>
      <c r="I53" s="58">
        <f t="shared" si="11"/>
        <v>1.12</v>
      </c>
      <c r="J53" s="24">
        <f t="shared" si="12"/>
        <v>-340</v>
      </c>
      <c r="K53" s="24">
        <f t="shared" si="13"/>
        <v>-2</v>
      </c>
      <c r="L53" s="24">
        <f t="shared" si="14"/>
        <v>-43369</v>
      </c>
      <c r="M53" s="25">
        <f t="shared" si="15"/>
        <v>-57194</v>
      </c>
      <c r="N53" s="59">
        <f t="shared" si="6"/>
        <v>1.12</v>
      </c>
      <c r="O53" s="60">
        <f t="shared" si="16"/>
        <v>0</v>
      </c>
      <c r="P53" s="60">
        <f t="shared" si="17"/>
        <v>0</v>
      </c>
      <c r="Q53" s="60">
        <f t="shared" si="18"/>
        <v>1125</v>
      </c>
      <c r="R53" s="60">
        <f t="shared" si="19"/>
        <v>53849.9999999999</v>
      </c>
      <c r="S53" s="1"/>
      <c r="T53" s="1"/>
      <c r="U53" s="1">
        <f t="shared" si="20"/>
        <v>0.04</v>
      </c>
      <c r="V53" s="1">
        <v>35.8989846815834</v>
      </c>
      <c r="X53">
        <f t="shared" si="21"/>
        <v>6</v>
      </c>
    </row>
    <row r="54" spans="1:24">
      <c r="A54">
        <v>3.39000000000001</v>
      </c>
      <c r="B54">
        <v>4.83795731707317</v>
      </c>
      <c r="C54">
        <v>-5.95564024390244</v>
      </c>
      <c r="D54" s="28">
        <f t="shared" si="10"/>
        <v>1.16</v>
      </c>
      <c r="E54">
        <f>RStart30!H54</f>
        <v>0.467818405619292</v>
      </c>
      <c r="F54">
        <f>RStart30!G54</f>
        <v>-9.76996261670138e-15</v>
      </c>
      <c r="G54">
        <f>RStart30!F54</f>
        <v>23.6908375299063</v>
      </c>
      <c r="H54">
        <f>RStart30!E54</f>
        <v>34.5869942792446</v>
      </c>
      <c r="I54" s="58">
        <f t="shared" si="11"/>
        <v>1.16</v>
      </c>
      <c r="J54" s="24">
        <f t="shared" si="12"/>
        <v>-340</v>
      </c>
      <c r="K54" s="24">
        <f t="shared" si="13"/>
        <v>-2</v>
      </c>
      <c r="L54" s="24">
        <f t="shared" si="14"/>
        <v>-42943</v>
      </c>
      <c r="M54" s="25">
        <f t="shared" si="15"/>
        <v>-54289</v>
      </c>
      <c r="N54" s="59">
        <f t="shared" si="6"/>
        <v>1.16</v>
      </c>
      <c r="O54" s="60">
        <f t="shared" si="16"/>
        <v>0</v>
      </c>
      <c r="P54" s="60">
        <f t="shared" si="17"/>
        <v>0</v>
      </c>
      <c r="Q54" s="60">
        <f t="shared" si="18"/>
        <v>10650</v>
      </c>
      <c r="R54" s="60">
        <f t="shared" si="19"/>
        <v>72624.9999999999</v>
      </c>
      <c r="S54" s="1"/>
      <c r="T54" s="1"/>
      <c r="U54" s="1">
        <f t="shared" si="20"/>
        <v>0.04</v>
      </c>
      <c r="V54" s="1">
        <v>36.6876181622483</v>
      </c>
      <c r="X54">
        <f t="shared" si="21"/>
        <v>5.5</v>
      </c>
    </row>
    <row r="55" spans="1:24">
      <c r="A55">
        <v>3.40500000000001</v>
      </c>
      <c r="B55">
        <v>6.00685975609756</v>
      </c>
      <c r="C55">
        <v>-6.67682926829268</v>
      </c>
      <c r="D55" s="28">
        <f t="shared" si="10"/>
        <v>1.2</v>
      </c>
      <c r="E55">
        <f>RStart30!H55</f>
        <v>0.467818405619292</v>
      </c>
      <c r="F55">
        <f>RStart30!G55</f>
        <v>-9.76996261670138e-15</v>
      </c>
      <c r="G55">
        <f>RStart30!F55</f>
        <v>23.2850614939477</v>
      </c>
      <c r="H55">
        <f>RStart30!E55</f>
        <v>32.9566114616805</v>
      </c>
      <c r="I55" s="58">
        <f t="shared" si="11"/>
        <v>1.2</v>
      </c>
      <c r="J55" s="24">
        <f t="shared" si="12"/>
        <v>-340</v>
      </c>
      <c r="K55" s="24">
        <f t="shared" si="13"/>
        <v>-2</v>
      </c>
      <c r="L55" s="24">
        <f t="shared" si="14"/>
        <v>-42161</v>
      </c>
      <c r="M55" s="25">
        <f t="shared" si="15"/>
        <v>-50736</v>
      </c>
      <c r="N55" s="59">
        <f t="shared" si="6"/>
        <v>1.2</v>
      </c>
      <c r="O55" s="60">
        <f t="shared" si="16"/>
        <v>0</v>
      </c>
      <c r="P55" s="60">
        <f t="shared" si="17"/>
        <v>0</v>
      </c>
      <c r="Q55" s="60">
        <f t="shared" si="18"/>
        <v>19550</v>
      </c>
      <c r="R55" s="60">
        <f t="shared" si="19"/>
        <v>88824.9999999999</v>
      </c>
      <c r="S55" s="1"/>
      <c r="T55" s="1"/>
      <c r="U55" s="1">
        <f t="shared" si="20"/>
        <v>0.04</v>
      </c>
      <c r="V55" s="1">
        <v>37.4725046750831</v>
      </c>
      <c r="X55">
        <f t="shared" si="21"/>
        <v>5</v>
      </c>
    </row>
    <row r="56" spans="1:24">
      <c r="A56">
        <v>3.42000000000001</v>
      </c>
      <c r="B56">
        <v>7.28003048780488</v>
      </c>
      <c r="C56">
        <v>-7.50960365853659</v>
      </c>
      <c r="D56" s="28">
        <f t="shared" si="10"/>
        <v>1.24</v>
      </c>
      <c r="E56">
        <f>RStart30!H56</f>
        <v>0.467818405619292</v>
      </c>
      <c r="F56">
        <f>RStart30!G56</f>
        <v>-9.76996261670138e-15</v>
      </c>
      <c r="G56">
        <f>RStart30!F56</f>
        <v>22.7096679599949</v>
      </c>
      <c r="H56">
        <f>RStart30!E56</f>
        <v>31.0474722615085</v>
      </c>
      <c r="I56" s="58">
        <f t="shared" si="11"/>
        <v>1.24</v>
      </c>
      <c r="J56" s="24">
        <f t="shared" si="12"/>
        <v>-340</v>
      </c>
      <c r="K56" s="24">
        <f t="shared" si="13"/>
        <v>-2</v>
      </c>
      <c r="L56" s="24">
        <f t="shared" si="14"/>
        <v>-41052</v>
      </c>
      <c r="M56" s="25">
        <f t="shared" si="15"/>
        <v>-46658</v>
      </c>
      <c r="N56" s="59">
        <f t="shared" si="6"/>
        <v>1.24</v>
      </c>
      <c r="O56" s="60">
        <f t="shared" si="16"/>
        <v>0</v>
      </c>
      <c r="P56" s="60">
        <f t="shared" si="17"/>
        <v>0</v>
      </c>
      <c r="Q56" s="60">
        <f t="shared" si="18"/>
        <v>27725</v>
      </c>
      <c r="R56" s="60">
        <f t="shared" si="19"/>
        <v>101950</v>
      </c>
      <c r="S56" s="1"/>
      <c r="T56" s="1"/>
      <c r="U56" s="1">
        <f t="shared" si="20"/>
        <v>0.04</v>
      </c>
      <c r="V56" s="1">
        <v>38.2540258461304</v>
      </c>
      <c r="X56">
        <f t="shared" si="21"/>
        <v>4.5</v>
      </c>
    </row>
    <row r="57" spans="1:24">
      <c r="A57">
        <v>3.43500000000001</v>
      </c>
      <c r="B57">
        <v>8.60579268292683</v>
      </c>
      <c r="C57">
        <v>-8.45670731707317</v>
      </c>
      <c r="D57" s="28">
        <f t="shared" si="10"/>
        <v>1.28</v>
      </c>
      <c r="E57">
        <f>RStart30!H57</f>
        <v>0.467818405619292</v>
      </c>
      <c r="F57">
        <f>RStart30!G57</f>
        <v>-9.76996261670138e-15</v>
      </c>
      <c r="G57">
        <f>RStart30!F57</f>
        <v>21.9843067768316</v>
      </c>
      <c r="H57">
        <f>RStart30!E57</f>
        <v>28.903817277398</v>
      </c>
      <c r="I57" s="58">
        <f t="shared" si="11"/>
        <v>1.28</v>
      </c>
      <c r="J57" s="24">
        <f t="shared" si="12"/>
        <v>-340</v>
      </c>
      <c r="K57" s="24">
        <f t="shared" si="13"/>
        <v>-2</v>
      </c>
      <c r="L57" s="24">
        <f t="shared" si="14"/>
        <v>-39657</v>
      </c>
      <c r="M57" s="25">
        <f t="shared" si="15"/>
        <v>-42196</v>
      </c>
      <c r="N57" s="59">
        <f t="shared" si="6"/>
        <v>1.28</v>
      </c>
      <c r="O57" s="60">
        <f t="shared" si="16"/>
        <v>0</v>
      </c>
      <c r="P57" s="60">
        <f t="shared" si="17"/>
        <v>0</v>
      </c>
      <c r="Q57" s="60">
        <f t="shared" si="18"/>
        <v>34875</v>
      </c>
      <c r="R57" s="60">
        <f t="shared" si="19"/>
        <v>111550</v>
      </c>
      <c r="S57" s="1"/>
      <c r="T57" s="1"/>
      <c r="U57" s="1">
        <f t="shared" si="20"/>
        <v>0.04</v>
      </c>
      <c r="V57" s="1">
        <v>39.0325134241968</v>
      </c>
      <c r="X57">
        <f t="shared" si="21"/>
        <v>4</v>
      </c>
    </row>
    <row r="58" spans="1:24">
      <c r="A58">
        <v>3.45000000000001</v>
      </c>
      <c r="B58">
        <v>9.96768292682927</v>
      </c>
      <c r="C58">
        <v>-9.48567073170732</v>
      </c>
      <c r="D58" s="28">
        <f t="shared" ref="D58:D93" si="22">U57+D57</f>
        <v>1.32</v>
      </c>
      <c r="E58">
        <f>RStart30!H58</f>
        <v>0.467818405619292</v>
      </c>
      <c r="F58">
        <f>RStart30!G58</f>
        <v>-9.76996261670138e-15</v>
      </c>
      <c r="G58">
        <f>RStart30!F58</f>
        <v>21.1316657622167</v>
      </c>
      <c r="H58">
        <f>RStart30!E58</f>
        <v>26.5739989708888</v>
      </c>
      <c r="I58" s="58">
        <f t="shared" si="11"/>
        <v>1.32</v>
      </c>
      <c r="J58" s="24">
        <f t="shared" ref="J58:J93" si="23">-TRUNC(K$3*J$3*(G$3-H$3*SIN((E58+J$9)*PI()/180)-SQRT(I$3^2-(E$3-F$3-H$3*COS((E58+J$9)*PI()/180))^2))/5)</f>
        <v>-340</v>
      </c>
      <c r="K58" s="24">
        <f t="shared" ref="K58:K93" si="24">-TRUNC(U$3*T$3*(Q$3-R$3*SIN((F58+K$9)*PI()/180)-SQRT(S$3^2-(O$3-P$3-R$3*COS((F58+K$9)*PI()/180))^2))/5)</f>
        <v>-2</v>
      </c>
      <c r="L58" s="24">
        <f t="shared" ref="L58:L93" si="25">-TRUNC(U$3*T$3*(Q$3-R$3*SIN((G58+L$9)*PI()/180)-SQRT(S$3^2-(O$3-P$3-R$3*COS((G58+L$9)*PI()/180))^2))/5)</f>
        <v>-38021</v>
      </c>
      <c r="M58" s="25">
        <f t="shared" ref="M58:M93" si="26">-TRUNC(K$3*J$3*(G$3-H$3*SIN((H58+M$9)*PI()/180)-SQRT(I$3^2-(E$3-F$3-H$3*COS((H58+M$9)*PI()/180))^2))/5)</f>
        <v>-37501</v>
      </c>
      <c r="N58" s="59">
        <f t="shared" si="6"/>
        <v>1.32</v>
      </c>
      <c r="O58" s="60">
        <f t="shared" si="16"/>
        <v>0</v>
      </c>
      <c r="P58" s="60">
        <f t="shared" si="17"/>
        <v>0</v>
      </c>
      <c r="Q58" s="60">
        <f t="shared" si="18"/>
        <v>40900</v>
      </c>
      <c r="R58" s="60">
        <f t="shared" si="19"/>
        <v>117375</v>
      </c>
      <c r="S58" s="1"/>
      <c r="T58" s="1"/>
      <c r="U58" s="1">
        <f t="shared" si="20"/>
        <v>0.04</v>
      </c>
      <c r="V58" s="1">
        <v>39.8082529708982</v>
      </c>
      <c r="X58">
        <f t="shared" si="21"/>
        <v>3.5</v>
      </c>
    </row>
    <row r="59" spans="1:24">
      <c r="A59">
        <v>3.46500000000001</v>
      </c>
      <c r="B59">
        <v>11.3638719512195</v>
      </c>
      <c r="C59">
        <v>-10.5653963414634</v>
      </c>
      <c r="D59" s="28">
        <f t="shared" si="22"/>
        <v>1.36</v>
      </c>
      <c r="E59">
        <f>RStart30!H59</f>
        <v>0.467818405619292</v>
      </c>
      <c r="F59">
        <f>RStart30!G59</f>
        <v>-9.76996261670138e-15</v>
      </c>
      <c r="G59">
        <f>RStart30!F59</f>
        <v>20.1767676734568</v>
      </c>
      <c r="H59">
        <f>RStart30!E59</f>
        <v>24.1092633366538</v>
      </c>
      <c r="I59" s="58">
        <f t="shared" si="11"/>
        <v>1.36</v>
      </c>
      <c r="J59" s="24">
        <f t="shared" si="23"/>
        <v>-340</v>
      </c>
      <c r="K59" s="24">
        <f t="shared" si="24"/>
        <v>-2</v>
      </c>
      <c r="L59" s="24">
        <f t="shared" si="25"/>
        <v>-36194</v>
      </c>
      <c r="M59" s="25">
        <f t="shared" si="26"/>
        <v>-32725</v>
      </c>
      <c r="N59" s="59">
        <f t="shared" si="6"/>
        <v>1.36</v>
      </c>
      <c r="O59" s="60">
        <f t="shared" si="16"/>
        <v>0</v>
      </c>
      <c r="P59" s="60">
        <f t="shared" si="17"/>
        <v>0</v>
      </c>
      <c r="Q59" s="60">
        <f t="shared" si="18"/>
        <v>45675</v>
      </c>
      <c r="R59" s="60">
        <f t="shared" ref="R59:R93" si="27">(M59-M58)/(D59-D58)</f>
        <v>119400</v>
      </c>
      <c r="S59" s="1"/>
      <c r="T59" s="1"/>
      <c r="U59" s="1">
        <f t="shared" si="20"/>
        <v>0.04</v>
      </c>
      <c r="V59" s="1">
        <v>40.5814869694499</v>
      </c>
      <c r="X59">
        <f t="shared" si="21"/>
        <v>3</v>
      </c>
    </row>
    <row r="60" spans="1:24">
      <c r="A60">
        <v>3.48000000000001</v>
      </c>
      <c r="B60">
        <v>12.7746951219512</v>
      </c>
      <c r="C60">
        <v>-11.6524390243902</v>
      </c>
      <c r="D60" s="28">
        <f t="shared" si="22"/>
        <v>1.4</v>
      </c>
      <c r="E60">
        <f>RStart30!H60</f>
        <v>0.467818405619292</v>
      </c>
      <c r="F60">
        <f>RStart30!G60</f>
        <v>-9.76996261670138e-15</v>
      </c>
      <c r="G60">
        <f>RStart30!F60</f>
        <v>19.146267177977</v>
      </c>
      <c r="H60">
        <f>RStart30!E60</f>
        <v>21.5625315727566</v>
      </c>
      <c r="I60" s="58">
        <f t="shared" si="11"/>
        <v>1.4</v>
      </c>
      <c r="J60" s="24">
        <f t="shared" si="23"/>
        <v>-340</v>
      </c>
      <c r="K60" s="24">
        <f t="shared" si="24"/>
        <v>-2</v>
      </c>
      <c r="L60" s="24">
        <f t="shared" si="25"/>
        <v>-34230</v>
      </c>
      <c r="M60" s="25">
        <f t="shared" si="26"/>
        <v>-28014</v>
      </c>
      <c r="N60" s="59">
        <f t="shared" si="6"/>
        <v>1.4</v>
      </c>
      <c r="O60" s="60">
        <f t="shared" si="16"/>
        <v>0</v>
      </c>
      <c r="P60" s="60">
        <f t="shared" si="17"/>
        <v>0</v>
      </c>
      <c r="Q60" s="60">
        <f t="shared" si="18"/>
        <v>49100</v>
      </c>
      <c r="R60" s="60">
        <f t="shared" si="27"/>
        <v>117775</v>
      </c>
      <c r="S60" s="1"/>
      <c r="T60" s="1"/>
      <c r="U60" s="1">
        <f t="shared" si="20"/>
        <v>0.04</v>
      </c>
      <c r="V60" s="1">
        <v>41.3524174478452</v>
      </c>
      <c r="X60">
        <f t="shared" si="21"/>
        <v>2.5</v>
      </c>
    </row>
    <row r="61" spans="1:24">
      <c r="A61">
        <v>3.49500000000001</v>
      </c>
      <c r="B61">
        <v>14.2019817073171</v>
      </c>
      <c r="C61">
        <v>-12.7724085365854</v>
      </c>
      <c r="D61" s="28">
        <f t="shared" si="22"/>
        <v>1.44</v>
      </c>
      <c r="E61">
        <f>RStart30!H61</f>
        <v>0.467818405619291</v>
      </c>
      <c r="F61">
        <f>RStart30!G61</f>
        <v>-9.76996261670138e-15</v>
      </c>
      <c r="G61">
        <f>RStart30!F61</f>
        <v>18.0677478238906</v>
      </c>
      <c r="H61">
        <f>RStart30!E61</f>
        <v>18.9871817509136</v>
      </c>
      <c r="I61" s="58">
        <f t="shared" si="11"/>
        <v>1.44</v>
      </c>
      <c r="J61" s="24">
        <f t="shared" si="23"/>
        <v>-340</v>
      </c>
      <c r="K61" s="24">
        <f t="shared" si="24"/>
        <v>-2</v>
      </c>
      <c r="L61" s="24">
        <f t="shared" si="25"/>
        <v>-32183</v>
      </c>
      <c r="M61" s="25">
        <f t="shared" si="26"/>
        <v>-23503</v>
      </c>
      <c r="N61" s="59">
        <f t="shared" si="6"/>
        <v>1.44</v>
      </c>
      <c r="O61" s="60">
        <f t="shared" si="16"/>
        <v>0</v>
      </c>
      <c r="P61" s="60">
        <f t="shared" si="17"/>
        <v>0</v>
      </c>
      <c r="Q61" s="60">
        <f t="shared" si="18"/>
        <v>51175</v>
      </c>
      <c r="R61" s="60">
        <f t="shared" si="27"/>
        <v>112775</v>
      </c>
      <c r="S61" s="1"/>
      <c r="T61" s="1"/>
      <c r="U61" s="1">
        <f t="shared" si="20"/>
        <v>0.04</v>
      </c>
      <c r="V61" s="1">
        <v>42.121208195256</v>
      </c>
      <c r="X61">
        <f t="shared" si="21"/>
        <v>2</v>
      </c>
    </row>
    <row r="62" spans="1:24">
      <c r="A62">
        <v>3.51000000000001</v>
      </c>
      <c r="B62">
        <v>15.6420731707317</v>
      </c>
      <c r="C62">
        <v>-13.9184451219512</v>
      </c>
      <c r="D62" s="28">
        <f t="shared" si="22"/>
        <v>1.48</v>
      </c>
      <c r="E62">
        <f>RStart30!H62</f>
        <v>0.467818405619291</v>
      </c>
      <c r="F62">
        <f>RStart30!G62</f>
        <v>-9.76996261670138e-15</v>
      </c>
      <c r="G62">
        <f>RStart30!F62</f>
        <v>16.9690190105719</v>
      </c>
      <c r="H62">
        <f>RStart30!E62</f>
        <v>16.4358304867534</v>
      </c>
      <c r="I62" s="58">
        <f t="shared" si="11"/>
        <v>1.48</v>
      </c>
      <c r="J62" s="24">
        <f t="shared" si="23"/>
        <v>-340</v>
      </c>
      <c r="K62" s="24">
        <f t="shared" si="24"/>
        <v>-2</v>
      </c>
      <c r="L62" s="24">
        <f t="shared" si="25"/>
        <v>-30108</v>
      </c>
      <c r="M62" s="25">
        <f t="shared" si="26"/>
        <v>-19305</v>
      </c>
      <c r="N62" s="59">
        <f t="shared" si="6"/>
        <v>1.48</v>
      </c>
      <c r="O62" s="60">
        <f t="shared" si="16"/>
        <v>0</v>
      </c>
      <c r="P62" s="60">
        <f t="shared" si="17"/>
        <v>0</v>
      </c>
      <c r="Q62" s="60">
        <f t="shared" si="18"/>
        <v>51875</v>
      </c>
      <c r="R62" s="60">
        <f t="shared" si="27"/>
        <v>104950</v>
      </c>
      <c r="S62" s="1"/>
      <c r="T62" s="1"/>
      <c r="U62" s="1">
        <f t="shared" si="20"/>
        <v>0.04</v>
      </c>
      <c r="V62" s="1">
        <v>42.887986637229</v>
      </c>
      <c r="X62">
        <f t="shared" si="21"/>
        <v>1.5</v>
      </c>
    </row>
    <row r="63" spans="1:24">
      <c r="A63">
        <v>3.52500000000001</v>
      </c>
      <c r="B63">
        <v>17.0615853658537</v>
      </c>
      <c r="C63">
        <v>-15.1010670731707</v>
      </c>
      <c r="D63" s="28">
        <f t="shared" si="22"/>
        <v>1.52</v>
      </c>
      <c r="E63">
        <f>RStart30!H63</f>
        <v>0.467818405619291</v>
      </c>
      <c r="F63">
        <f>RStart30!G63</f>
        <v>-9.76996261670138e-15</v>
      </c>
      <c r="G63">
        <f>RStart30!F63</f>
        <v>15.8774129592271</v>
      </c>
      <c r="H63">
        <f>RStart30!E63</f>
        <v>13.9591146100792</v>
      </c>
      <c r="I63" s="58">
        <f t="shared" si="11"/>
        <v>1.52</v>
      </c>
      <c r="J63" s="24">
        <f t="shared" si="23"/>
        <v>-340</v>
      </c>
      <c r="K63" s="24">
        <f t="shared" si="24"/>
        <v>-2</v>
      </c>
      <c r="L63" s="24">
        <f t="shared" si="25"/>
        <v>-28056</v>
      </c>
      <c r="M63" s="25">
        <f t="shared" si="26"/>
        <v>-15506</v>
      </c>
      <c r="N63" s="59">
        <f t="shared" si="6"/>
        <v>1.52</v>
      </c>
      <c r="O63" s="60">
        <f t="shared" si="16"/>
        <v>0</v>
      </c>
      <c r="P63" s="60">
        <f t="shared" si="17"/>
        <v>0</v>
      </c>
      <c r="Q63" s="60">
        <f t="shared" si="18"/>
        <v>51300</v>
      </c>
      <c r="R63" s="60">
        <f t="shared" si="27"/>
        <v>94974.9999999999</v>
      </c>
      <c r="S63" s="1"/>
      <c r="T63" s="1"/>
      <c r="U63" s="1">
        <f t="shared" si="20"/>
        <v>0.04</v>
      </c>
      <c r="V63" s="1">
        <v>43.6528454247481</v>
      </c>
      <c r="X63">
        <f t="shared" si="21"/>
        <v>1</v>
      </c>
    </row>
    <row r="64" spans="1:24">
      <c r="A64">
        <v>3.54000000000001</v>
      </c>
      <c r="B64">
        <v>18.4394817073171</v>
      </c>
      <c r="C64">
        <v>-16.3262195121951</v>
      </c>
      <c r="D64" s="28">
        <f t="shared" si="22"/>
        <v>1.56</v>
      </c>
      <c r="E64">
        <f>RStart30!H64</f>
        <v>0.467818405619291</v>
      </c>
      <c r="F64">
        <f>RStart30!G64</f>
        <v>-1.95399252334028e-14</v>
      </c>
      <c r="G64">
        <f>RStart30!F64</f>
        <v>14.8190816834637</v>
      </c>
      <c r="H64">
        <f>RStart30!E64</f>
        <v>11.6044728351259</v>
      </c>
      <c r="I64" s="58">
        <f t="shared" si="11"/>
        <v>1.56</v>
      </c>
      <c r="J64" s="24">
        <f t="shared" si="23"/>
        <v>-340</v>
      </c>
      <c r="K64" s="24">
        <f t="shared" si="24"/>
        <v>-2</v>
      </c>
      <c r="L64" s="24">
        <f t="shared" si="25"/>
        <v>-26079</v>
      </c>
      <c r="M64" s="25">
        <f t="shared" si="26"/>
        <v>-12162</v>
      </c>
      <c r="N64" s="59">
        <f t="shared" si="6"/>
        <v>1.56</v>
      </c>
      <c r="O64" s="60">
        <f t="shared" si="16"/>
        <v>0</v>
      </c>
      <c r="P64" s="60">
        <f t="shared" si="17"/>
        <v>0</v>
      </c>
      <c r="Q64" s="60">
        <f t="shared" si="18"/>
        <v>49425</v>
      </c>
      <c r="R64" s="60">
        <f t="shared" si="27"/>
        <v>83599.9999999999</v>
      </c>
      <c r="S64" s="1"/>
      <c r="T64" s="1"/>
      <c r="U64" s="1">
        <f t="shared" si="20"/>
        <v>0.04</v>
      </c>
      <c r="V64" s="1">
        <v>44.415843783861</v>
      </c>
      <c r="X64">
        <f t="shared" si="21"/>
        <v>0.5</v>
      </c>
    </row>
    <row r="65" spans="1:24">
      <c r="A65">
        <v>3.55500000000001</v>
      </c>
      <c r="B65">
        <v>19.7606707317073</v>
      </c>
      <c r="C65">
        <v>-17.5765243902439</v>
      </c>
      <c r="D65" s="28">
        <f t="shared" si="22"/>
        <v>1.6</v>
      </c>
      <c r="E65">
        <f>RStart30!H65</f>
        <v>0.46781840561929</v>
      </c>
      <c r="F65">
        <f>RStart30!G65</f>
        <v>-1.95399252334028e-14</v>
      </c>
      <c r="G65">
        <f>RStart30!F65</f>
        <v>13.8182939598638</v>
      </c>
      <c r="H65">
        <f>RStart30!E65</f>
        <v>9.41492743082316</v>
      </c>
      <c r="I65" s="58">
        <f t="shared" si="11"/>
        <v>1.6</v>
      </c>
      <c r="J65" s="24">
        <f t="shared" si="23"/>
        <v>-340</v>
      </c>
      <c r="K65" s="24">
        <f t="shared" si="24"/>
        <v>-2</v>
      </c>
      <c r="L65" s="24">
        <f t="shared" si="25"/>
        <v>-24219</v>
      </c>
      <c r="M65" s="25">
        <f t="shared" si="26"/>
        <v>-9301</v>
      </c>
      <c r="N65" s="59">
        <f t="shared" si="6"/>
        <v>1.6</v>
      </c>
      <c r="O65" s="60">
        <f t="shared" si="16"/>
        <v>0</v>
      </c>
      <c r="P65" s="60">
        <f t="shared" si="17"/>
        <v>0</v>
      </c>
      <c r="Q65" s="60">
        <f t="shared" si="18"/>
        <v>46500</v>
      </c>
      <c r="R65" s="60">
        <f t="shared" si="27"/>
        <v>71524.9999999999</v>
      </c>
      <c r="S65" s="1"/>
      <c r="T65" s="1"/>
      <c r="U65" s="1">
        <f t="shared" si="20"/>
        <v>0.04</v>
      </c>
      <c r="V65" s="1">
        <v>45.177008665848</v>
      </c>
      <c r="X65">
        <f t="shared" si="21"/>
        <v>0</v>
      </c>
    </row>
    <row r="66" spans="1:24">
      <c r="A66">
        <v>3.57000000000001</v>
      </c>
      <c r="B66">
        <v>20.9926829268293</v>
      </c>
      <c r="C66">
        <v>-18.8190548780488</v>
      </c>
      <c r="D66" s="28">
        <f t="shared" si="22"/>
        <v>1.64</v>
      </c>
      <c r="E66">
        <f>RStart30!H66</f>
        <v>0.46781840561929</v>
      </c>
      <c r="F66">
        <f>RStart30!G66</f>
        <v>-1.95399252334028e-14</v>
      </c>
      <c r="G66">
        <f>RStart30!F66</f>
        <v>12.8967322985536</v>
      </c>
      <c r="H66">
        <f>RStart30!E66</f>
        <v>7.4278658910559</v>
      </c>
      <c r="I66" s="58">
        <f t="shared" si="11"/>
        <v>1.64</v>
      </c>
      <c r="J66" s="24">
        <f t="shared" si="23"/>
        <v>-340</v>
      </c>
      <c r="K66" s="24">
        <f t="shared" si="24"/>
        <v>-2</v>
      </c>
      <c r="L66" s="24">
        <f t="shared" si="25"/>
        <v>-22517</v>
      </c>
      <c r="M66" s="25">
        <f t="shared" si="26"/>
        <v>-6922</v>
      </c>
      <c r="N66" s="59">
        <f t="shared" si="6"/>
        <v>1.64</v>
      </c>
      <c r="O66" s="60">
        <f t="shared" si="16"/>
        <v>0</v>
      </c>
      <c r="P66" s="60">
        <f t="shared" si="17"/>
        <v>0</v>
      </c>
      <c r="Q66" s="60">
        <f t="shared" si="18"/>
        <v>42550</v>
      </c>
      <c r="R66" s="60">
        <f t="shared" si="27"/>
        <v>59474.9999999999</v>
      </c>
      <c r="S66" s="1"/>
      <c r="T66" s="1"/>
      <c r="U66" s="1">
        <f t="shared" si="20"/>
        <v>0.04</v>
      </c>
      <c r="V66" s="1">
        <v>45.9363357325157</v>
      </c>
      <c r="X66">
        <f t="shared" si="21"/>
        <v>-0.5</v>
      </c>
    </row>
    <row r="67" spans="1:24">
      <c r="A67">
        <v>3.58500000000001</v>
      </c>
      <c r="B67">
        <v>22.103506097561</v>
      </c>
      <c r="C67">
        <v>-20.0199695121951</v>
      </c>
      <c r="D67" s="28">
        <f t="shared" si="22"/>
        <v>1.68</v>
      </c>
      <c r="E67">
        <f>RStart30!H67</f>
        <v>0.46781840561929</v>
      </c>
      <c r="F67">
        <f>RStart30!G67</f>
        <v>-1.95399252334028e-14</v>
      </c>
      <c r="G67">
        <f>RStart30!F67</f>
        <v>12.0727899137759</v>
      </c>
      <c r="H67">
        <f>RStart30!E67</f>
        <v>5.67382260492215</v>
      </c>
      <c r="I67" s="58">
        <f t="shared" si="11"/>
        <v>1.68</v>
      </c>
      <c r="J67" s="24">
        <f t="shared" si="23"/>
        <v>-340</v>
      </c>
      <c r="K67" s="24">
        <f t="shared" si="24"/>
        <v>-2</v>
      </c>
      <c r="L67" s="24">
        <f t="shared" si="25"/>
        <v>-21003</v>
      </c>
      <c r="M67" s="25">
        <f t="shared" si="26"/>
        <v>-5000</v>
      </c>
      <c r="N67" s="59">
        <f t="shared" si="6"/>
        <v>1.68</v>
      </c>
      <c r="O67" s="60">
        <f t="shared" si="16"/>
        <v>0</v>
      </c>
      <c r="P67" s="60">
        <f t="shared" si="17"/>
        <v>0</v>
      </c>
      <c r="Q67" s="60">
        <f t="shared" si="18"/>
        <v>37850</v>
      </c>
      <c r="R67" s="60">
        <f t="shared" si="27"/>
        <v>48050</v>
      </c>
      <c r="S67" s="1"/>
      <c r="T67" s="1"/>
      <c r="U67" s="1">
        <f t="shared" si="20"/>
        <v>0.04</v>
      </c>
      <c r="V67" s="1">
        <v>46.6937902068046</v>
      </c>
      <c r="X67">
        <f t="shared" si="21"/>
        <v>-1</v>
      </c>
    </row>
    <row r="68" spans="1:24">
      <c r="A68">
        <v>3.60000000000001</v>
      </c>
      <c r="B68">
        <v>22.9975609756098</v>
      </c>
      <c r="C68">
        <v>-21.1577743902439</v>
      </c>
      <c r="D68" s="28">
        <f t="shared" si="22"/>
        <v>1.72</v>
      </c>
      <c r="E68">
        <f>RStart30!H68</f>
        <v>0.467818405619289</v>
      </c>
      <c r="F68">
        <f>RStart30!G68</f>
        <v>-1.95399252334028e-14</v>
      </c>
      <c r="G68">
        <f>RStart30!F68</f>
        <v>11.3608676944595</v>
      </c>
      <c r="H68">
        <f>RStart30!E68</f>
        <v>4.1752605269959</v>
      </c>
      <c r="I68" s="58">
        <f t="shared" si="11"/>
        <v>1.72</v>
      </c>
      <c r="J68" s="24">
        <f t="shared" si="23"/>
        <v>-340</v>
      </c>
      <c r="K68" s="24">
        <f t="shared" si="24"/>
        <v>-2</v>
      </c>
      <c r="L68" s="24">
        <f t="shared" si="25"/>
        <v>-19702</v>
      </c>
      <c r="M68" s="25">
        <f t="shared" si="26"/>
        <v>-3495</v>
      </c>
      <c r="N68" s="59">
        <f t="shared" si="6"/>
        <v>1.72</v>
      </c>
      <c r="O68" s="60">
        <f t="shared" si="16"/>
        <v>0</v>
      </c>
      <c r="P68" s="60">
        <f t="shared" si="17"/>
        <v>0</v>
      </c>
      <c r="Q68" s="60">
        <f t="shared" si="18"/>
        <v>32525</v>
      </c>
      <c r="R68" s="60">
        <f t="shared" si="27"/>
        <v>37625</v>
      </c>
      <c r="S68" s="1"/>
      <c r="T68" s="1"/>
      <c r="U68" s="1">
        <f t="shared" si="20"/>
        <v>0.04</v>
      </c>
      <c r="V68" s="1">
        <v>47.4493076153326</v>
      </c>
      <c r="X68">
        <f t="shared" si="21"/>
        <v>-1.5</v>
      </c>
    </row>
    <row r="69" spans="1:24">
      <c r="A69">
        <v>3.61500000000001</v>
      </c>
      <c r="B69">
        <v>23.6185975609756</v>
      </c>
      <c r="C69">
        <v>-22.2361280487805</v>
      </c>
      <c r="D69" s="28">
        <f t="shared" si="22"/>
        <v>1.76</v>
      </c>
      <c r="E69">
        <f>RStart30!H69</f>
        <v>0.467818405619289</v>
      </c>
      <c r="F69">
        <f>RStart30!G69</f>
        <v>-1.95399252334028e-14</v>
      </c>
      <c r="G69">
        <f>RStart30!F69</f>
        <v>10.7706711747917</v>
      </c>
      <c r="H69">
        <f>RStart30!E69</f>
        <v>2.94535284758738</v>
      </c>
      <c r="I69" s="58">
        <f t="shared" si="11"/>
        <v>1.76</v>
      </c>
      <c r="J69" s="24">
        <f t="shared" si="23"/>
        <v>-340</v>
      </c>
      <c r="K69" s="24">
        <f t="shared" si="24"/>
        <v>-2</v>
      </c>
      <c r="L69" s="24">
        <f t="shared" si="25"/>
        <v>-18629</v>
      </c>
      <c r="M69" s="25">
        <f t="shared" si="26"/>
        <v>-2358</v>
      </c>
      <c r="N69" s="59">
        <f t="shared" si="6"/>
        <v>1.76</v>
      </c>
      <c r="O69" s="60">
        <f t="shared" si="16"/>
        <v>0</v>
      </c>
      <c r="P69" s="60">
        <f t="shared" si="17"/>
        <v>0</v>
      </c>
      <c r="Q69" s="60">
        <f t="shared" si="18"/>
        <v>26825</v>
      </c>
      <c r="R69" s="60">
        <f t="shared" si="27"/>
        <v>28425</v>
      </c>
      <c r="S69" s="1"/>
      <c r="T69" s="1"/>
      <c r="U69" s="1">
        <f t="shared" si="20"/>
        <v>0.04</v>
      </c>
      <c r="V69" s="1">
        <v>48.2027944465543</v>
      </c>
      <c r="X69">
        <f t="shared" si="21"/>
        <v>-2</v>
      </c>
    </row>
    <row r="70" spans="1:24">
      <c r="A70">
        <v>3.63000000000001</v>
      </c>
      <c r="B70">
        <v>23.9858231707317</v>
      </c>
      <c r="C70">
        <v>-23.2632621951219</v>
      </c>
      <c r="D70" s="28">
        <f t="shared" si="22"/>
        <v>1.8</v>
      </c>
      <c r="E70">
        <f>RStart30!H70</f>
        <v>0.467818405619288</v>
      </c>
      <c r="F70">
        <f>RStart30!G70</f>
        <v>-1.95399252334028e-14</v>
      </c>
      <c r="G70">
        <f>RStart30!F70</f>
        <v>10.3065075047882</v>
      </c>
      <c r="H70">
        <f>RStart30!E70</f>
        <v>1.98676466300028</v>
      </c>
      <c r="I70" s="58">
        <f t="shared" si="11"/>
        <v>1.8</v>
      </c>
      <c r="J70" s="24">
        <f t="shared" si="23"/>
        <v>-340</v>
      </c>
      <c r="K70" s="24">
        <f t="shared" si="24"/>
        <v>-2</v>
      </c>
      <c r="L70" s="24">
        <f t="shared" si="25"/>
        <v>-17788</v>
      </c>
      <c r="M70" s="25">
        <f t="shared" si="26"/>
        <v>-1533</v>
      </c>
      <c r="N70" s="59">
        <f t="shared" si="6"/>
        <v>1.8</v>
      </c>
      <c r="O70" s="60">
        <f t="shared" si="16"/>
        <v>0</v>
      </c>
      <c r="P70" s="60">
        <f t="shared" si="17"/>
        <v>0</v>
      </c>
      <c r="Q70" s="60">
        <f t="shared" si="18"/>
        <v>21025</v>
      </c>
      <c r="R70" s="60">
        <f t="shared" si="27"/>
        <v>20625</v>
      </c>
      <c r="S70" s="1"/>
      <c r="T70" s="1"/>
      <c r="U70" s="1">
        <f t="shared" si="20"/>
        <v>0.04</v>
      </c>
      <c r="V70" s="1">
        <v>48.9541287457711</v>
      </c>
      <c r="X70">
        <f t="shared" si="21"/>
        <v>-2.5</v>
      </c>
    </row>
    <row r="71" spans="1:24">
      <c r="A71">
        <v>3.64500000000001</v>
      </c>
      <c r="B71">
        <v>24.0704268292683</v>
      </c>
      <c r="C71">
        <v>-24.2391768292683</v>
      </c>
      <c r="D71" s="28">
        <f t="shared" si="22"/>
        <v>1.84</v>
      </c>
      <c r="E71">
        <f>RStart30!H71</f>
        <v>0.467818405619288</v>
      </c>
      <c r="F71">
        <f>RStart30!G71</f>
        <v>-1.95399252334028e-14</v>
      </c>
      <c r="G71">
        <f>RStart30!F71</f>
        <v>9.96658242086597</v>
      </c>
      <c r="H71">
        <f>RStart30!E71</f>
        <v>1.29043464579852</v>
      </c>
      <c r="I71" s="58">
        <f t="shared" si="11"/>
        <v>1.84</v>
      </c>
      <c r="J71" s="24">
        <f t="shared" si="23"/>
        <v>-340</v>
      </c>
      <c r="K71" s="24">
        <f t="shared" si="24"/>
        <v>-2</v>
      </c>
      <c r="L71" s="24">
        <f t="shared" si="25"/>
        <v>-17173</v>
      </c>
      <c r="M71" s="25">
        <f t="shared" si="26"/>
        <v>-969</v>
      </c>
      <c r="N71" s="59">
        <f t="shared" si="6"/>
        <v>1.84</v>
      </c>
      <c r="O71" s="60">
        <f t="shared" si="16"/>
        <v>0</v>
      </c>
      <c r="P71" s="60">
        <f t="shared" si="17"/>
        <v>0</v>
      </c>
      <c r="Q71" s="60">
        <f t="shared" si="18"/>
        <v>15375</v>
      </c>
      <c r="R71" s="60">
        <f t="shared" si="27"/>
        <v>14100</v>
      </c>
      <c r="S71" s="1"/>
      <c r="T71" s="1"/>
      <c r="U71" s="1">
        <f t="shared" si="20"/>
        <v>0.04</v>
      </c>
      <c r="V71" s="1">
        <v>49.7031606661725</v>
      </c>
      <c r="X71">
        <f t="shared" si="21"/>
        <v>-3</v>
      </c>
    </row>
    <row r="72" spans="1:24">
      <c r="A72">
        <v>3.66000000000001</v>
      </c>
      <c r="B72">
        <v>23.8440548780488</v>
      </c>
      <c r="C72">
        <v>-25.1620426829268</v>
      </c>
      <c r="D72" s="28">
        <f t="shared" si="22"/>
        <v>1.88</v>
      </c>
      <c r="E72">
        <f>RStart30!H72</f>
        <v>0.467818405619287</v>
      </c>
      <c r="F72">
        <f>RStart30!G72</f>
        <v>-2.93098878501041e-14</v>
      </c>
      <c r="G72">
        <f>RStart30!F72</f>
        <v>9.74229721641183</v>
      </c>
      <c r="H72">
        <f>RStart30!E72</f>
        <v>0.834356715058713</v>
      </c>
      <c r="I72" s="58">
        <f t="shared" si="11"/>
        <v>1.88</v>
      </c>
      <c r="J72" s="24">
        <f t="shared" si="23"/>
        <v>-340</v>
      </c>
      <c r="K72" s="24">
        <f t="shared" si="24"/>
        <v>-2</v>
      </c>
      <c r="L72" s="24">
        <f t="shared" si="25"/>
        <v>-16769</v>
      </c>
      <c r="M72" s="25">
        <f t="shared" si="26"/>
        <v>-615</v>
      </c>
      <c r="N72" s="59">
        <f t="shared" si="6"/>
        <v>1.88</v>
      </c>
      <c r="O72" s="60">
        <f t="shared" si="16"/>
        <v>0</v>
      </c>
      <c r="P72" s="60">
        <f t="shared" si="17"/>
        <v>0</v>
      </c>
      <c r="Q72" s="60">
        <f t="shared" si="18"/>
        <v>10100</v>
      </c>
      <c r="R72" s="60">
        <f t="shared" si="27"/>
        <v>8849.99999999999</v>
      </c>
      <c r="S72" s="1"/>
      <c r="T72" s="1"/>
      <c r="U72" s="1">
        <f t="shared" si="20"/>
        <v>0.04</v>
      </c>
      <c r="V72" s="1">
        <v>50.4497129933265</v>
      </c>
      <c r="X72">
        <f t="shared" si="21"/>
        <v>-3.5</v>
      </c>
    </row>
    <row r="73" spans="1:24">
      <c r="A73">
        <v>3.67500000000001</v>
      </c>
      <c r="B73">
        <v>23.3272865853659</v>
      </c>
      <c r="C73">
        <v>-26.0496951219512</v>
      </c>
      <c r="D73" s="28">
        <f t="shared" si="22"/>
        <v>1.92</v>
      </c>
      <c r="E73">
        <f>RStart30!H73</f>
        <v>0.467818405619287</v>
      </c>
      <c r="F73">
        <f>RStart30!G73</f>
        <v>-2.93098878501041e-14</v>
      </c>
      <c r="G73">
        <f>RStart30!F73</f>
        <v>9.6175457123555</v>
      </c>
      <c r="H73">
        <f>RStart30!E73</f>
        <v>0.582361706636721</v>
      </c>
      <c r="I73" s="58">
        <f t="shared" si="11"/>
        <v>1.92</v>
      </c>
      <c r="J73" s="24">
        <f t="shared" si="23"/>
        <v>-340</v>
      </c>
      <c r="K73" s="24">
        <f t="shared" si="24"/>
        <v>-2</v>
      </c>
      <c r="L73" s="24">
        <f t="shared" si="25"/>
        <v>-16544</v>
      </c>
      <c r="M73" s="25">
        <f t="shared" si="26"/>
        <v>-425</v>
      </c>
      <c r="N73" s="59">
        <f t="shared" si="6"/>
        <v>1.92</v>
      </c>
      <c r="O73" s="60">
        <f t="shared" si="16"/>
        <v>0</v>
      </c>
      <c r="P73" s="60">
        <f t="shared" si="17"/>
        <v>0</v>
      </c>
      <c r="Q73" s="60">
        <f t="shared" si="18"/>
        <v>5625</v>
      </c>
      <c r="R73" s="60">
        <f t="shared" si="27"/>
        <v>4750</v>
      </c>
      <c r="S73" s="1"/>
      <c r="T73" s="1"/>
      <c r="U73" s="1">
        <f t="shared" si="20"/>
        <v>0.04</v>
      </c>
      <c r="V73" s="1">
        <v>51.1935816589969</v>
      </c>
      <c r="X73">
        <f t="shared" si="21"/>
        <v>-4</v>
      </c>
    </row>
    <row r="74" spans="1:24">
      <c r="A74">
        <v>3.69000000000001</v>
      </c>
      <c r="B74">
        <v>22.5077743902439</v>
      </c>
      <c r="C74">
        <v>-26.8916158536585</v>
      </c>
      <c r="D74" s="28">
        <f t="shared" si="22"/>
        <v>1.96</v>
      </c>
      <c r="E74">
        <f>RStart30!H74</f>
        <v>0.467818405619286</v>
      </c>
      <c r="F74">
        <f>RStart30!G74</f>
        <v>-2.93098878501041e-14</v>
      </c>
      <c r="G74">
        <f>RStart30!F74</f>
        <v>9.56801122774065</v>
      </c>
      <c r="H74">
        <f>RStart30!E74</f>
        <v>0.48289904342631</v>
      </c>
      <c r="I74" s="58">
        <f t="shared" si="11"/>
        <v>1.96</v>
      </c>
      <c r="J74" s="24">
        <f t="shared" si="23"/>
        <v>-340</v>
      </c>
      <c r="K74" s="24">
        <f t="shared" si="24"/>
        <v>-2</v>
      </c>
      <c r="L74" s="24">
        <f t="shared" si="25"/>
        <v>-16455</v>
      </c>
      <c r="M74" s="25">
        <f t="shared" si="26"/>
        <v>-351</v>
      </c>
      <c r="N74" s="59">
        <f t="shared" si="6"/>
        <v>1.96</v>
      </c>
      <c r="O74" s="60">
        <f t="shared" si="16"/>
        <v>0</v>
      </c>
      <c r="P74" s="60">
        <f t="shared" si="17"/>
        <v>0</v>
      </c>
      <c r="Q74" s="60">
        <f t="shared" si="18"/>
        <v>2225</v>
      </c>
      <c r="R74" s="60">
        <f t="shared" si="27"/>
        <v>1850</v>
      </c>
      <c r="S74" s="1"/>
      <c r="T74" s="1"/>
      <c r="U74" s="1">
        <f t="shared" si="20"/>
        <v>0.04</v>
      </c>
      <c r="V74" s="1">
        <v>51.9345362587862</v>
      </c>
      <c r="X74">
        <f t="shared" si="21"/>
        <v>-4.5</v>
      </c>
    </row>
    <row r="75" spans="1:24">
      <c r="A75">
        <v>3.70500000000001</v>
      </c>
      <c r="B75">
        <v>21.4175304878049</v>
      </c>
      <c r="C75">
        <v>-27.6873475609756</v>
      </c>
      <c r="D75" s="28">
        <f t="shared" si="22"/>
        <v>2</v>
      </c>
      <c r="E75">
        <f>RW30!E25</f>
        <v>0.469691317908554</v>
      </c>
      <c r="F75">
        <f>RW30!F25</f>
        <v>0.00114822940738968</v>
      </c>
      <c r="G75">
        <f>RW30!G25</f>
        <v>9.56396442489322</v>
      </c>
      <c r="H75">
        <f>RW30!H25</f>
        <v>0.47410089212971</v>
      </c>
      <c r="I75" s="58">
        <f t="shared" si="11"/>
        <v>2</v>
      </c>
      <c r="J75" s="24">
        <f t="shared" si="23"/>
        <v>-341</v>
      </c>
      <c r="K75" s="24">
        <f t="shared" si="24"/>
        <v>-4</v>
      </c>
      <c r="L75" s="24">
        <f t="shared" si="25"/>
        <v>-16448</v>
      </c>
      <c r="M75" s="25">
        <f t="shared" si="26"/>
        <v>-345</v>
      </c>
      <c r="N75" s="59">
        <f t="shared" si="6"/>
        <v>2</v>
      </c>
      <c r="O75" s="60">
        <f t="shared" si="16"/>
        <v>-25.0000000000001</v>
      </c>
      <c r="P75" s="60">
        <f t="shared" si="17"/>
        <v>-50.0000000000002</v>
      </c>
      <c r="Q75" s="60">
        <f t="shared" si="18"/>
        <v>175.000000000001</v>
      </c>
      <c r="R75" s="60">
        <f t="shared" si="27"/>
        <v>150.000000000001</v>
      </c>
      <c r="S75" s="1"/>
      <c r="T75" s="1"/>
      <c r="U75" s="1">
        <f t="shared" si="20"/>
        <v>0.04</v>
      </c>
      <c r="V75" s="1">
        <v>52.6723205868337</v>
      </c>
      <c r="X75">
        <f t="shared" si="21"/>
        <v>-5</v>
      </c>
    </row>
    <row r="76" spans="4:22">
      <c r="D76" s="28"/>
      <c r="I76" s="58"/>
      <c r="J76" s="24"/>
      <c r="K76" s="24"/>
      <c r="L76" s="24"/>
      <c r="M76" s="25"/>
      <c r="N76" s="59"/>
      <c r="O76" s="60"/>
      <c r="P76" s="60"/>
      <c r="Q76" s="60"/>
      <c r="R76" s="60"/>
      <c r="S76" s="1"/>
      <c r="T76" s="1"/>
      <c r="U76" s="1"/>
      <c r="V76" s="1"/>
    </row>
    <row r="77" spans="4:22">
      <c r="D77" s="28"/>
      <c r="I77" s="58"/>
      <c r="J77" s="24"/>
      <c r="K77" s="24"/>
      <c r="L77" s="24"/>
      <c r="M77" s="25"/>
      <c r="N77" s="59"/>
      <c r="O77" s="60"/>
      <c r="P77" s="60"/>
      <c r="Q77" s="60"/>
      <c r="R77" s="60"/>
      <c r="S77" s="1"/>
      <c r="T77" s="1"/>
      <c r="U77" s="1"/>
      <c r="V77" s="1"/>
    </row>
    <row r="78" spans="4:22">
      <c r="D78" s="28"/>
      <c r="I78" s="58"/>
      <c r="J78" s="24"/>
      <c r="K78" s="24"/>
      <c r="L78" s="24"/>
      <c r="M78" s="25"/>
      <c r="N78" s="59"/>
      <c r="O78" s="60"/>
      <c r="P78" s="60"/>
      <c r="Q78" s="60"/>
      <c r="R78" s="60"/>
      <c r="S78" s="1"/>
      <c r="T78" s="1"/>
      <c r="U78" s="1"/>
      <c r="V78" s="1"/>
    </row>
    <row r="79" spans="4:22">
      <c r="D79" s="28"/>
      <c r="I79" s="58"/>
      <c r="J79" s="24"/>
      <c r="K79" s="24"/>
      <c r="L79" s="24"/>
      <c r="M79" s="25"/>
      <c r="N79" s="59"/>
      <c r="O79" s="60"/>
      <c r="P79" s="60"/>
      <c r="Q79" s="60"/>
      <c r="R79" s="60"/>
      <c r="S79" s="1"/>
      <c r="T79" s="1"/>
      <c r="U79" s="1"/>
      <c r="V79" s="1"/>
    </row>
    <row r="80" spans="4:22">
      <c r="D80" s="28"/>
      <c r="I80" s="58"/>
      <c r="J80" s="24"/>
      <c r="K80" s="24"/>
      <c r="L80" s="24"/>
      <c r="M80" s="25"/>
      <c r="N80" s="59"/>
      <c r="O80" s="60"/>
      <c r="P80" s="60"/>
      <c r="Q80" s="60"/>
      <c r="R80" s="60"/>
      <c r="S80" s="1"/>
      <c r="T80" s="1"/>
      <c r="U80" s="1"/>
      <c r="V80" s="1"/>
    </row>
    <row r="81" spans="4:22">
      <c r="D81" s="28"/>
      <c r="I81" s="58"/>
      <c r="J81" s="24"/>
      <c r="K81" s="24"/>
      <c r="L81" s="24"/>
      <c r="M81" s="25"/>
      <c r="N81" s="59"/>
      <c r="O81" s="60"/>
      <c r="P81" s="60"/>
      <c r="Q81" s="60"/>
      <c r="R81" s="60"/>
      <c r="S81" s="1"/>
      <c r="T81" s="1"/>
      <c r="U81" s="1"/>
      <c r="V81" s="1"/>
    </row>
    <row r="82" spans="4:22">
      <c r="D82" s="28"/>
      <c r="I82" s="58"/>
      <c r="J82" s="24"/>
      <c r="K82" s="24"/>
      <c r="L82" s="24"/>
      <c r="M82" s="25"/>
      <c r="N82" s="59"/>
      <c r="O82" s="60"/>
      <c r="P82" s="60"/>
      <c r="Q82" s="60"/>
      <c r="R82" s="60"/>
      <c r="S82" s="1"/>
      <c r="T82" s="1"/>
      <c r="U82" s="1"/>
      <c r="V82" s="1"/>
    </row>
    <row r="83" spans="4:22">
      <c r="D83" s="28"/>
      <c r="I83" s="58"/>
      <c r="J83" s="24"/>
      <c r="K83" s="24"/>
      <c r="L83" s="24"/>
      <c r="M83" s="25"/>
      <c r="N83" s="59"/>
      <c r="O83" s="60"/>
      <c r="P83" s="60"/>
      <c r="Q83" s="60"/>
      <c r="R83" s="60"/>
      <c r="S83" s="1"/>
      <c r="T83" s="1"/>
      <c r="U83" s="1"/>
      <c r="V83" s="1"/>
    </row>
    <row r="84" spans="4:22">
      <c r="D84" s="28"/>
      <c r="I84" s="58"/>
      <c r="J84" s="24"/>
      <c r="K84" s="24"/>
      <c r="L84" s="24"/>
      <c r="M84" s="25"/>
      <c r="N84" s="59"/>
      <c r="O84" s="60"/>
      <c r="P84" s="60"/>
      <c r="Q84" s="60"/>
      <c r="R84" s="60"/>
      <c r="S84" s="1"/>
      <c r="T84" s="1"/>
      <c r="U84" s="1"/>
      <c r="V84" s="1"/>
    </row>
    <row r="85" spans="4:22">
      <c r="D85" s="28"/>
      <c r="I85" s="58"/>
      <c r="J85" s="24"/>
      <c r="K85" s="24"/>
      <c r="L85" s="24"/>
      <c r="M85" s="25"/>
      <c r="N85" s="59"/>
      <c r="O85" s="60"/>
      <c r="P85" s="60"/>
      <c r="Q85" s="60"/>
      <c r="R85" s="60"/>
      <c r="S85" s="1"/>
      <c r="T85" s="1"/>
      <c r="U85" s="1"/>
      <c r="V85" s="1"/>
    </row>
    <row r="86" spans="4:21">
      <c r="D86" s="28"/>
      <c r="I86" s="58"/>
      <c r="J86" s="24"/>
      <c r="K86" s="24"/>
      <c r="L86" s="24"/>
      <c r="M86" s="25"/>
      <c r="N86" s="59"/>
      <c r="O86" s="60"/>
      <c r="P86" s="60"/>
      <c r="Q86" s="60"/>
      <c r="R86" s="60"/>
      <c r="U86" s="1"/>
    </row>
    <row r="87" spans="4:21">
      <c r="D87" s="28"/>
      <c r="I87" s="58"/>
      <c r="J87" s="24"/>
      <c r="K87" s="24"/>
      <c r="L87" s="24"/>
      <c r="M87" s="25"/>
      <c r="N87" s="59"/>
      <c r="O87" s="60"/>
      <c r="P87" s="60"/>
      <c r="Q87" s="60"/>
      <c r="R87" s="60"/>
      <c r="U87" s="1"/>
    </row>
    <row r="88" spans="4:21">
      <c r="D88" s="28"/>
      <c r="I88" s="58"/>
      <c r="J88" s="24"/>
      <c r="K88" s="24"/>
      <c r="L88" s="24"/>
      <c r="M88" s="25"/>
      <c r="N88" s="59"/>
      <c r="O88" s="60"/>
      <c r="P88" s="60"/>
      <c r="Q88" s="60"/>
      <c r="R88" s="60"/>
      <c r="U88" s="1"/>
    </row>
    <row r="89" spans="4:21">
      <c r="D89" s="28"/>
      <c r="I89" s="58"/>
      <c r="J89" s="24"/>
      <c r="K89" s="24"/>
      <c r="L89" s="24"/>
      <c r="M89" s="25"/>
      <c r="N89" s="59"/>
      <c r="O89" s="60"/>
      <c r="P89" s="60"/>
      <c r="Q89" s="60"/>
      <c r="R89" s="60"/>
      <c r="U89" s="1"/>
    </row>
    <row r="90" spans="4:21">
      <c r="D90" s="28"/>
      <c r="I90" s="58"/>
      <c r="J90" s="24"/>
      <c r="K90" s="24"/>
      <c r="L90" s="24"/>
      <c r="M90" s="25"/>
      <c r="N90" s="59"/>
      <c r="O90" s="60"/>
      <c r="P90" s="60"/>
      <c r="Q90" s="60"/>
      <c r="R90" s="60"/>
      <c r="U90" s="1"/>
    </row>
    <row r="91" spans="4:21">
      <c r="D91" s="28"/>
      <c r="I91" s="58"/>
      <c r="J91" s="24"/>
      <c r="K91" s="24"/>
      <c r="L91" s="24"/>
      <c r="M91" s="25"/>
      <c r="N91" s="59"/>
      <c r="O91" s="60"/>
      <c r="P91" s="60"/>
      <c r="Q91" s="60"/>
      <c r="R91" s="60"/>
      <c r="U91" s="1"/>
    </row>
    <row r="92" spans="4:22">
      <c r="D92" s="28"/>
      <c r="I92" s="58"/>
      <c r="J92" s="24"/>
      <c r="K92" s="24"/>
      <c r="L92" s="24"/>
      <c r="M92" s="25"/>
      <c r="N92" s="59"/>
      <c r="O92" s="60"/>
      <c r="P92" s="60"/>
      <c r="Q92" s="60"/>
      <c r="R92" s="60"/>
      <c r="S92" s="1"/>
      <c r="U92" s="1"/>
      <c r="V92" s="1"/>
    </row>
    <row r="93" spans="4:21">
      <c r="D93" s="28"/>
      <c r="I93" s="58"/>
      <c r="J93" s="24"/>
      <c r="K93" s="24"/>
      <c r="L93" s="24"/>
      <c r="M93" s="25"/>
      <c r="N93" s="59"/>
      <c r="O93" s="60"/>
      <c r="P93" s="60"/>
      <c r="Q93" s="60"/>
      <c r="R93" s="60"/>
      <c r="U93" s="1"/>
    </row>
    <row r="94" spans="4:21">
      <c r="D94" s="28"/>
      <c r="I94" s="58"/>
      <c r="K94" s="24"/>
      <c r="N94" s="59"/>
      <c r="O94" s="60"/>
      <c r="P94" s="60"/>
      <c r="Q94" s="60"/>
      <c r="R94" s="60"/>
      <c r="U94" s="1"/>
    </row>
    <row r="95" spans="4:21">
      <c r="D95" s="28"/>
      <c r="I95" s="58"/>
      <c r="K95" s="24"/>
      <c r="N95" s="59"/>
      <c r="O95" s="60"/>
      <c r="P95" s="60"/>
      <c r="Q95" s="60"/>
      <c r="R95" s="60"/>
      <c r="U95" s="1"/>
    </row>
    <row r="96" spans="4:21">
      <c r="D96" s="28"/>
      <c r="I96" s="58"/>
      <c r="K96" s="24"/>
      <c r="N96" s="59"/>
      <c r="O96" s="60"/>
      <c r="P96" s="60"/>
      <c r="Q96" s="60"/>
      <c r="R96" s="60"/>
      <c r="U96" s="1"/>
    </row>
    <row r="97" spans="4:21">
      <c r="D97" s="28"/>
      <c r="I97" s="58"/>
      <c r="K97" s="24"/>
      <c r="N97" s="59"/>
      <c r="O97" s="60"/>
      <c r="P97" s="60"/>
      <c r="Q97" s="60"/>
      <c r="R97" s="60"/>
      <c r="U97" s="1"/>
    </row>
    <row r="98" spans="4:21">
      <c r="D98" s="28"/>
      <c r="I98" s="58"/>
      <c r="K98" s="24"/>
      <c r="N98" s="59"/>
      <c r="O98" s="60"/>
      <c r="P98" s="60"/>
      <c r="Q98" s="60"/>
      <c r="R98" s="60"/>
      <c r="U98" s="1"/>
    </row>
    <row r="99" spans="4:21">
      <c r="D99" s="28"/>
      <c r="I99" s="58"/>
      <c r="K99" s="24"/>
      <c r="N99" s="59"/>
      <c r="O99" s="60"/>
      <c r="P99" s="60"/>
      <c r="Q99" s="60"/>
      <c r="R99" s="60"/>
      <c r="U99" s="1"/>
    </row>
    <row r="100" spans="4:21">
      <c r="D100" s="28"/>
      <c r="I100" s="58"/>
      <c r="K100" s="24"/>
      <c r="N100" s="59"/>
      <c r="O100" s="60"/>
      <c r="P100" s="60"/>
      <c r="Q100" s="60"/>
      <c r="R100" s="60"/>
      <c r="U100" s="1"/>
    </row>
    <row r="101" spans="4:21">
      <c r="D101" s="28"/>
      <c r="I101" s="58"/>
      <c r="K101" s="24"/>
      <c r="N101" s="59"/>
      <c r="O101" s="60"/>
      <c r="P101" s="60"/>
      <c r="Q101" s="60"/>
      <c r="R101" s="60"/>
      <c r="U101" s="1"/>
    </row>
    <row r="102" spans="4:21">
      <c r="D102" s="28"/>
      <c r="E102" s="1"/>
      <c r="F102" s="70"/>
      <c r="G102" s="1"/>
      <c r="H102" s="1"/>
      <c r="I102" s="58"/>
      <c r="K102" s="24"/>
      <c r="N102" s="59"/>
      <c r="O102" s="60"/>
      <c r="P102" s="60"/>
      <c r="Q102" s="60"/>
      <c r="R102" s="60"/>
      <c r="U102" s="1"/>
    </row>
    <row r="103" spans="4:21">
      <c r="D103" s="28"/>
      <c r="E103" s="1"/>
      <c r="F103" s="70"/>
      <c r="G103" s="1"/>
      <c r="H103" s="1"/>
      <c r="I103" s="58"/>
      <c r="K103" s="24"/>
      <c r="N103" s="59"/>
      <c r="O103" s="60"/>
      <c r="P103" s="60"/>
      <c r="Q103" s="60"/>
      <c r="R103" s="60"/>
      <c r="U103" s="1"/>
    </row>
    <row r="104" spans="4:21">
      <c r="D104" s="28"/>
      <c r="E104" s="1"/>
      <c r="F104" s="70"/>
      <c r="G104" s="1"/>
      <c r="H104" s="1"/>
      <c r="I104" s="58"/>
      <c r="K104" s="24"/>
      <c r="N104" s="59"/>
      <c r="O104" s="60"/>
      <c r="P104" s="60"/>
      <c r="Q104" s="60"/>
      <c r="R104" s="60"/>
      <c r="U104" s="1"/>
    </row>
    <row r="105" spans="4:21">
      <c r="D105" s="28"/>
      <c r="E105" s="1"/>
      <c r="F105" s="70"/>
      <c r="G105" s="1"/>
      <c r="H105" s="1"/>
      <c r="I105" s="58"/>
      <c r="K105" s="24"/>
      <c r="N105" s="59"/>
      <c r="O105" s="60"/>
      <c r="P105" s="60"/>
      <c r="Q105" s="60"/>
      <c r="R105" s="60"/>
      <c r="U105" s="1"/>
    </row>
    <row r="106" spans="4:21">
      <c r="D106" s="28"/>
      <c r="E106" s="1"/>
      <c r="F106" s="70"/>
      <c r="G106" s="1"/>
      <c r="H106" s="1"/>
      <c r="I106" s="58"/>
      <c r="K106" s="24"/>
      <c r="N106" s="59"/>
      <c r="O106" s="60"/>
      <c r="P106" s="60"/>
      <c r="Q106" s="60"/>
      <c r="R106" s="60"/>
      <c r="U106" s="1"/>
    </row>
    <row r="107" spans="4:21">
      <c r="D107" s="28"/>
      <c r="E107" s="1"/>
      <c r="F107" s="70"/>
      <c r="G107" s="1"/>
      <c r="H107" s="1"/>
      <c r="I107" s="58"/>
      <c r="K107" s="24"/>
      <c r="N107" s="59"/>
      <c r="O107" s="60"/>
      <c r="P107" s="60"/>
      <c r="Q107" s="60"/>
      <c r="R107" s="60"/>
      <c r="U107" s="1"/>
    </row>
    <row r="108" spans="4:21">
      <c r="D108" s="28"/>
      <c r="E108" s="1"/>
      <c r="F108" s="70"/>
      <c r="G108" s="1"/>
      <c r="H108" s="1"/>
      <c r="I108" s="58"/>
      <c r="K108" s="24"/>
      <c r="N108" s="59"/>
      <c r="O108" s="60"/>
      <c r="P108" s="60"/>
      <c r="Q108" s="60"/>
      <c r="R108" s="60"/>
      <c r="U108" s="1"/>
    </row>
    <row r="109" ht="14.25" spans="4:21">
      <c r="D109" s="28"/>
      <c r="E109" s="1"/>
      <c r="F109" s="70"/>
      <c r="G109" s="1"/>
      <c r="H109" s="1"/>
      <c r="I109" s="58"/>
      <c r="K109" s="24"/>
      <c r="N109" s="59"/>
      <c r="O109" s="60"/>
      <c r="P109" s="60"/>
      <c r="Q109" s="60"/>
      <c r="R109" s="60"/>
      <c r="U109" s="1"/>
    </row>
    <row r="110" spans="4:21">
      <c r="D110" s="28"/>
      <c r="E110" s="1"/>
      <c r="F110" s="70"/>
      <c r="G110" s="1"/>
      <c r="H110" s="1"/>
      <c r="I110" s="58"/>
      <c r="J110" s="21"/>
      <c r="K110" s="24"/>
      <c r="N110" s="59"/>
      <c r="O110" s="60"/>
      <c r="P110" s="60"/>
      <c r="Q110" s="60"/>
      <c r="R110" s="60"/>
      <c r="U110" s="1"/>
    </row>
    <row r="111" spans="4:21">
      <c r="D111" s="28"/>
      <c r="E111" s="1"/>
      <c r="F111" s="70"/>
      <c r="G111" s="1"/>
      <c r="H111" s="1"/>
      <c r="I111" s="58"/>
      <c r="J111" s="24"/>
      <c r="K111" s="24"/>
      <c r="N111" s="59"/>
      <c r="O111" s="60"/>
      <c r="P111" s="60"/>
      <c r="Q111" s="60"/>
      <c r="R111" s="60"/>
      <c r="U111" s="1"/>
    </row>
    <row r="112" spans="4:21">
      <c r="D112" s="28"/>
      <c r="E112" s="1"/>
      <c r="F112" s="70"/>
      <c r="G112" s="1"/>
      <c r="H112" s="1"/>
      <c r="I112" s="58"/>
      <c r="J112" s="24"/>
      <c r="K112" s="24"/>
      <c r="N112" s="59"/>
      <c r="O112" s="60"/>
      <c r="P112" s="60"/>
      <c r="Q112" s="60"/>
      <c r="R112" s="60"/>
      <c r="U112" s="1"/>
    </row>
    <row r="113" spans="4:21">
      <c r="D113" s="28"/>
      <c r="E113" s="1"/>
      <c r="F113" s="70"/>
      <c r="G113" s="1"/>
      <c r="H113" s="1"/>
      <c r="I113" s="58"/>
      <c r="J113" s="24"/>
      <c r="K113" s="24"/>
      <c r="N113" s="59"/>
      <c r="O113" s="60"/>
      <c r="P113" s="60"/>
      <c r="Q113" s="60"/>
      <c r="R113" s="60"/>
      <c r="U113" s="1"/>
    </row>
    <row r="114" spans="4:21">
      <c r="D114" s="28"/>
      <c r="E114" s="1"/>
      <c r="F114" s="70"/>
      <c r="G114" s="1"/>
      <c r="H114" s="1"/>
      <c r="I114" s="58"/>
      <c r="J114" s="24"/>
      <c r="K114" s="24"/>
      <c r="N114" s="59"/>
      <c r="O114" s="60"/>
      <c r="P114" s="60"/>
      <c r="Q114" s="60"/>
      <c r="R114" s="60"/>
      <c r="U114" s="1"/>
    </row>
    <row r="115" spans="4:21">
      <c r="D115" s="28"/>
      <c r="E115" s="1"/>
      <c r="F115" s="70"/>
      <c r="G115" s="1"/>
      <c r="H115" s="1"/>
      <c r="I115" s="58"/>
      <c r="J115" s="24"/>
      <c r="K115" s="24"/>
      <c r="N115" s="59"/>
      <c r="O115" s="60"/>
      <c r="P115" s="60"/>
      <c r="Q115" s="60"/>
      <c r="R115" s="60"/>
      <c r="U115" s="1"/>
    </row>
    <row r="116" spans="4:21">
      <c r="D116" s="28"/>
      <c r="E116" s="1"/>
      <c r="F116" s="70"/>
      <c r="G116" s="1"/>
      <c r="H116" s="1"/>
      <c r="I116" s="58"/>
      <c r="J116" s="24"/>
      <c r="K116" s="24"/>
      <c r="N116" s="59"/>
      <c r="O116" s="60"/>
      <c r="P116" s="60"/>
      <c r="Q116" s="60"/>
      <c r="R116" s="60"/>
      <c r="U116" s="1"/>
    </row>
    <row r="117" spans="4:21">
      <c r="D117" s="28"/>
      <c r="E117" s="1"/>
      <c r="F117" s="70"/>
      <c r="G117" s="1"/>
      <c r="H117" s="1"/>
      <c r="I117" s="58"/>
      <c r="J117" s="24"/>
      <c r="K117" s="24"/>
      <c r="N117" s="59"/>
      <c r="O117" s="60"/>
      <c r="P117" s="60"/>
      <c r="Q117" s="60"/>
      <c r="R117" s="60"/>
      <c r="U117" s="1"/>
    </row>
    <row r="118" spans="4:21">
      <c r="D118" s="28"/>
      <c r="E118" s="1"/>
      <c r="F118" s="70"/>
      <c r="G118" s="1"/>
      <c r="H118" s="1"/>
      <c r="I118" s="58"/>
      <c r="J118" s="24"/>
      <c r="K118" s="24"/>
      <c r="N118" s="59"/>
      <c r="O118" s="60"/>
      <c r="P118" s="60"/>
      <c r="Q118" s="60"/>
      <c r="R118" s="60"/>
      <c r="U118" s="1"/>
    </row>
    <row r="119" spans="4:21">
      <c r="D119" s="28"/>
      <c r="E119" s="1"/>
      <c r="F119" s="70"/>
      <c r="G119" s="1"/>
      <c r="H119" s="1"/>
      <c r="I119" s="58"/>
      <c r="J119" s="24"/>
      <c r="K119" s="24"/>
      <c r="N119" s="59"/>
      <c r="O119" s="60"/>
      <c r="P119" s="60"/>
      <c r="Q119" s="60"/>
      <c r="R119" s="60"/>
      <c r="U119" s="1"/>
    </row>
    <row r="120" spans="4:21">
      <c r="D120" s="28"/>
      <c r="E120" s="1"/>
      <c r="F120" s="70"/>
      <c r="G120" s="1"/>
      <c r="H120" s="1"/>
      <c r="I120" s="58"/>
      <c r="J120" s="24"/>
      <c r="K120" s="24"/>
      <c r="N120" s="59"/>
      <c r="O120" s="60"/>
      <c r="P120" s="60"/>
      <c r="Q120" s="60"/>
      <c r="R120" s="60"/>
      <c r="U120" s="1"/>
    </row>
    <row r="121" spans="4:21">
      <c r="D121" s="28"/>
      <c r="E121" s="1"/>
      <c r="F121" s="70"/>
      <c r="G121" s="1"/>
      <c r="H121" s="1"/>
      <c r="I121" s="58"/>
      <c r="J121" s="24"/>
      <c r="K121" s="24"/>
      <c r="N121" s="59"/>
      <c r="O121" s="60"/>
      <c r="P121" s="60"/>
      <c r="Q121" s="60"/>
      <c r="R121" s="60"/>
      <c r="U121" s="1"/>
    </row>
    <row r="122" spans="4:21">
      <c r="D122" s="28"/>
      <c r="E122" s="1"/>
      <c r="F122" s="70"/>
      <c r="G122" s="1"/>
      <c r="H122" s="1"/>
      <c r="I122" s="58"/>
      <c r="J122" s="24"/>
      <c r="K122" s="24"/>
      <c r="N122" s="59"/>
      <c r="O122" s="60"/>
      <c r="P122" s="60"/>
      <c r="Q122" s="60"/>
      <c r="R122" s="60"/>
      <c r="U122" s="1"/>
    </row>
    <row r="123" spans="4:21">
      <c r="D123" s="28"/>
      <c r="E123" s="1"/>
      <c r="F123" s="70"/>
      <c r="G123" s="1"/>
      <c r="H123" s="1"/>
      <c r="I123" s="58"/>
      <c r="J123" s="24"/>
      <c r="K123" s="24"/>
      <c r="N123" s="59"/>
      <c r="O123" s="60"/>
      <c r="P123" s="60"/>
      <c r="Q123" s="60"/>
      <c r="R123" s="60"/>
      <c r="U123" s="1"/>
    </row>
    <row r="124" spans="4:21">
      <c r="D124" s="28"/>
      <c r="E124" s="1"/>
      <c r="F124" s="70"/>
      <c r="G124" s="1"/>
      <c r="H124" s="1"/>
      <c r="I124" s="58"/>
      <c r="J124" s="24"/>
      <c r="K124" s="24"/>
      <c r="N124" s="59"/>
      <c r="O124" s="60"/>
      <c r="P124" s="60"/>
      <c r="Q124" s="60"/>
      <c r="R124" s="60"/>
      <c r="U124" s="1"/>
    </row>
    <row r="125" spans="4:21">
      <c r="D125" s="28"/>
      <c r="E125" s="75"/>
      <c r="F125" s="70"/>
      <c r="G125" s="1"/>
      <c r="H125" s="1"/>
      <c r="I125" s="58"/>
      <c r="J125" s="24"/>
      <c r="K125" s="24"/>
      <c r="N125" s="59"/>
      <c r="O125" s="60"/>
      <c r="P125" s="60"/>
      <c r="Q125" s="60"/>
      <c r="R125" s="60"/>
      <c r="U125" s="1"/>
    </row>
    <row r="126" spans="4:21">
      <c r="D126" s="28"/>
      <c r="E126" s="1"/>
      <c r="F126" s="70"/>
      <c r="G126" s="1"/>
      <c r="H126" s="1"/>
      <c r="I126" s="58"/>
      <c r="J126" s="24"/>
      <c r="K126" s="24"/>
      <c r="N126" s="59"/>
      <c r="O126" s="60"/>
      <c r="P126" s="60"/>
      <c r="Q126" s="60"/>
      <c r="R126" s="60"/>
      <c r="U126" s="1"/>
    </row>
    <row r="127" spans="4:21">
      <c r="D127" s="28"/>
      <c r="E127" s="1"/>
      <c r="F127" s="70"/>
      <c r="G127" s="1"/>
      <c r="H127" s="1"/>
      <c r="I127" s="58"/>
      <c r="J127" s="24"/>
      <c r="K127" s="24"/>
      <c r="N127" s="59"/>
      <c r="O127" s="60"/>
      <c r="P127" s="60"/>
      <c r="Q127" s="60"/>
      <c r="R127" s="60"/>
      <c r="U127" s="1"/>
    </row>
    <row r="128" spans="4:21">
      <c r="D128" s="28"/>
      <c r="E128" s="1"/>
      <c r="F128" s="70"/>
      <c r="G128" s="1"/>
      <c r="H128" s="1"/>
      <c r="I128" s="58"/>
      <c r="J128" s="24"/>
      <c r="K128" s="24"/>
      <c r="N128" s="59"/>
      <c r="O128" s="60"/>
      <c r="P128" s="60"/>
      <c r="Q128" s="60"/>
      <c r="R128" s="60"/>
      <c r="U128" s="1"/>
    </row>
    <row r="129" spans="4:21">
      <c r="D129" s="28"/>
      <c r="E129" s="1"/>
      <c r="F129" s="70"/>
      <c r="G129" s="1"/>
      <c r="H129" s="1"/>
      <c r="I129" s="58"/>
      <c r="J129" s="24"/>
      <c r="K129" s="24"/>
      <c r="N129" s="59"/>
      <c r="O129" s="60"/>
      <c r="P129" s="60"/>
      <c r="Q129" s="60"/>
      <c r="R129" s="60"/>
      <c r="U129" s="1"/>
    </row>
    <row r="130" spans="4:21">
      <c r="D130" s="28"/>
      <c r="E130" s="1"/>
      <c r="F130" s="70"/>
      <c r="G130" s="1"/>
      <c r="H130" s="1"/>
      <c r="I130" s="58"/>
      <c r="J130" s="24"/>
      <c r="K130" s="24"/>
      <c r="N130" s="59"/>
      <c r="O130" s="60"/>
      <c r="P130" s="60"/>
      <c r="Q130" s="60"/>
      <c r="R130" s="60"/>
      <c r="U130" s="1"/>
    </row>
    <row r="131" spans="4:21">
      <c r="D131" s="28"/>
      <c r="E131" s="1"/>
      <c r="F131" s="70"/>
      <c r="G131" s="1"/>
      <c r="H131" s="1"/>
      <c r="I131" s="58"/>
      <c r="J131" s="24"/>
      <c r="K131" s="24"/>
      <c r="N131" s="59"/>
      <c r="O131" s="60"/>
      <c r="P131" s="60"/>
      <c r="Q131" s="60"/>
      <c r="R131" s="60"/>
      <c r="U131" s="1"/>
    </row>
    <row r="132" spans="4:21">
      <c r="D132" s="28"/>
      <c r="E132" s="1"/>
      <c r="F132" s="70"/>
      <c r="G132" s="1"/>
      <c r="H132" s="1"/>
      <c r="I132" s="58"/>
      <c r="J132" s="24"/>
      <c r="K132" s="24"/>
      <c r="N132" s="59"/>
      <c r="O132" s="60"/>
      <c r="P132" s="60"/>
      <c r="Q132" s="60"/>
      <c r="R132" s="60"/>
      <c r="U132" s="1"/>
    </row>
    <row r="133" spans="4:21">
      <c r="D133" s="28"/>
      <c r="E133" s="1"/>
      <c r="F133" s="70"/>
      <c r="G133" s="1"/>
      <c r="H133" s="1"/>
      <c r="I133" s="58"/>
      <c r="J133" s="24"/>
      <c r="K133" s="24"/>
      <c r="N133" s="59"/>
      <c r="O133" s="60"/>
      <c r="P133" s="60"/>
      <c r="Q133" s="60"/>
      <c r="R133" s="60"/>
      <c r="U133" s="1"/>
    </row>
    <row r="134" spans="4:21">
      <c r="D134" s="28"/>
      <c r="E134" s="1"/>
      <c r="F134" s="70"/>
      <c r="G134" s="1"/>
      <c r="H134" s="1"/>
      <c r="I134" s="58"/>
      <c r="J134" s="24"/>
      <c r="K134" s="24"/>
      <c r="N134" s="59"/>
      <c r="O134" s="60"/>
      <c r="P134" s="60"/>
      <c r="Q134" s="60"/>
      <c r="R134" s="60"/>
      <c r="U134" s="1"/>
    </row>
    <row r="135" spans="4:21">
      <c r="D135" s="28"/>
      <c r="E135" s="1"/>
      <c r="F135" s="70"/>
      <c r="G135" s="1"/>
      <c r="H135" s="1"/>
      <c r="I135" s="58"/>
      <c r="J135" s="24"/>
      <c r="K135" s="24"/>
      <c r="N135" s="59"/>
      <c r="O135" s="60"/>
      <c r="P135" s="60"/>
      <c r="Q135" s="60"/>
      <c r="R135" s="60"/>
      <c r="U135" s="1"/>
    </row>
    <row r="136" spans="4:21">
      <c r="D136" s="28"/>
      <c r="E136" s="1"/>
      <c r="F136" s="70"/>
      <c r="G136" s="1"/>
      <c r="H136" s="1"/>
      <c r="I136" s="58"/>
      <c r="J136" s="24"/>
      <c r="K136" s="24"/>
      <c r="N136" s="59"/>
      <c r="O136" s="60"/>
      <c r="P136" s="60"/>
      <c r="Q136" s="60"/>
      <c r="R136" s="60"/>
      <c r="U136" s="1"/>
    </row>
    <row r="137" spans="4:21">
      <c r="D137" s="28"/>
      <c r="E137" s="1"/>
      <c r="F137" s="70"/>
      <c r="G137" s="1"/>
      <c r="H137" s="1"/>
      <c r="I137" s="58"/>
      <c r="J137" s="24"/>
      <c r="K137" s="24"/>
      <c r="N137" s="59"/>
      <c r="O137" s="60"/>
      <c r="P137" s="60"/>
      <c r="Q137" s="60"/>
      <c r="R137" s="60"/>
      <c r="U137" s="1"/>
    </row>
    <row r="138" spans="4:21">
      <c r="D138" s="28"/>
      <c r="E138" s="1"/>
      <c r="F138" s="70"/>
      <c r="G138" s="1"/>
      <c r="H138" s="1"/>
      <c r="I138" s="58"/>
      <c r="J138" s="24"/>
      <c r="K138" s="24"/>
      <c r="N138" s="59"/>
      <c r="O138" s="60"/>
      <c r="P138" s="60"/>
      <c r="Q138" s="60"/>
      <c r="R138" s="60"/>
      <c r="U138" s="1"/>
    </row>
    <row r="139" spans="4:21">
      <c r="D139" s="28"/>
      <c r="E139" s="1"/>
      <c r="F139" s="70"/>
      <c r="G139" s="1"/>
      <c r="H139" s="1"/>
      <c r="I139" s="58"/>
      <c r="J139" s="24"/>
      <c r="K139" s="24"/>
      <c r="N139" s="59"/>
      <c r="O139" s="60"/>
      <c r="P139" s="60"/>
      <c r="Q139" s="60"/>
      <c r="R139" s="60"/>
      <c r="U139" s="1"/>
    </row>
    <row r="140" spans="4:21">
      <c r="D140" s="28"/>
      <c r="E140" s="1"/>
      <c r="F140" s="70"/>
      <c r="G140" s="1"/>
      <c r="H140" s="1"/>
      <c r="I140" s="58"/>
      <c r="J140" s="24"/>
      <c r="K140" s="24"/>
      <c r="N140" s="59"/>
      <c r="O140" s="60"/>
      <c r="P140" s="60"/>
      <c r="Q140" s="60"/>
      <c r="R140" s="60"/>
      <c r="U140" s="1"/>
    </row>
    <row r="141" spans="4:21">
      <c r="D141" s="28"/>
      <c r="E141" s="1"/>
      <c r="F141" s="70"/>
      <c r="G141" s="1"/>
      <c r="H141" s="1"/>
      <c r="I141" s="58"/>
      <c r="J141" s="24"/>
      <c r="K141" s="24"/>
      <c r="N141" s="59"/>
      <c r="O141" s="60"/>
      <c r="P141" s="60"/>
      <c r="Q141" s="60"/>
      <c r="R141" s="60"/>
      <c r="U141" s="1"/>
    </row>
    <row r="142" spans="4:21">
      <c r="D142" s="28"/>
      <c r="E142" s="1"/>
      <c r="F142" s="70"/>
      <c r="G142" s="1"/>
      <c r="H142" s="1"/>
      <c r="I142" s="58"/>
      <c r="J142" s="24"/>
      <c r="K142" s="24"/>
      <c r="N142" s="59"/>
      <c r="O142" s="60"/>
      <c r="P142" s="60"/>
      <c r="Q142" s="60"/>
      <c r="R142" s="60"/>
      <c r="U142" s="1"/>
    </row>
    <row r="143" spans="4:21">
      <c r="D143" s="28"/>
      <c r="E143" s="1"/>
      <c r="F143" s="70"/>
      <c r="G143" s="1"/>
      <c r="H143" s="1"/>
      <c r="I143" s="58"/>
      <c r="J143" s="24"/>
      <c r="K143" s="24"/>
      <c r="N143" s="59"/>
      <c r="O143" s="60"/>
      <c r="P143" s="60"/>
      <c r="Q143" s="60"/>
      <c r="R143" s="60"/>
      <c r="U143" s="1"/>
    </row>
    <row r="144" spans="4:21">
      <c r="D144" s="28"/>
      <c r="E144" s="1"/>
      <c r="F144" s="70"/>
      <c r="G144" s="1"/>
      <c r="H144" s="1"/>
      <c r="I144" s="58"/>
      <c r="J144" s="24"/>
      <c r="K144" s="24"/>
      <c r="N144" s="59"/>
      <c r="O144" s="60"/>
      <c r="P144" s="60"/>
      <c r="Q144" s="60"/>
      <c r="R144" s="60"/>
      <c r="U144" s="1"/>
    </row>
    <row r="145" spans="4:21">
      <c r="D145" s="28"/>
      <c r="E145" s="1"/>
      <c r="F145" s="70"/>
      <c r="G145" s="1"/>
      <c r="H145" s="1"/>
      <c r="I145" s="58"/>
      <c r="J145" s="24"/>
      <c r="K145" s="24"/>
      <c r="N145" s="59"/>
      <c r="O145" s="60"/>
      <c r="P145" s="60"/>
      <c r="Q145" s="60"/>
      <c r="R145" s="60"/>
      <c r="U145" s="1"/>
    </row>
    <row r="146" spans="4:21">
      <c r="D146" s="28"/>
      <c r="E146" s="1"/>
      <c r="F146" s="70"/>
      <c r="G146" s="1"/>
      <c r="H146" s="1"/>
      <c r="I146" s="58"/>
      <c r="J146" s="24"/>
      <c r="K146" s="24"/>
      <c r="L146" s="24"/>
      <c r="M146" s="24"/>
      <c r="N146" s="59"/>
      <c r="O146" s="60"/>
      <c r="P146" s="60"/>
      <c r="Q146" s="60"/>
      <c r="R146" s="60"/>
      <c r="U146" s="28">
        <v>0.017</v>
      </c>
    </row>
    <row r="147" spans="4:21">
      <c r="D147" s="28"/>
      <c r="E147" s="1"/>
      <c r="F147" s="70"/>
      <c r="G147" s="1"/>
      <c r="H147" s="1"/>
      <c r="I147" s="58"/>
      <c r="J147" s="24"/>
      <c r="K147" s="24"/>
      <c r="L147" s="24"/>
      <c r="M147" s="24"/>
      <c r="N147" s="59"/>
      <c r="O147" s="60"/>
      <c r="P147" s="60"/>
      <c r="Q147" s="60"/>
      <c r="R147" s="60"/>
      <c r="U147" s="28">
        <v>0.017</v>
      </c>
    </row>
    <row r="148" spans="4:21">
      <c r="D148" s="28"/>
      <c r="E148" s="1"/>
      <c r="F148" s="70"/>
      <c r="G148" s="1"/>
      <c r="H148" s="1"/>
      <c r="I148" s="58"/>
      <c r="J148" s="24"/>
      <c r="K148" s="24"/>
      <c r="L148" s="24"/>
      <c r="M148" s="24"/>
      <c r="N148" s="59"/>
      <c r="O148" s="60"/>
      <c r="P148" s="60"/>
      <c r="Q148" s="60"/>
      <c r="R148" s="60"/>
      <c r="U148" s="28">
        <v>0.017</v>
      </c>
    </row>
    <row r="149" spans="4:21">
      <c r="D149" s="28"/>
      <c r="E149" s="1"/>
      <c r="F149" s="70"/>
      <c r="G149" s="1"/>
      <c r="H149" s="1"/>
      <c r="I149" s="58"/>
      <c r="J149" s="24"/>
      <c r="K149" s="24"/>
      <c r="L149" s="24"/>
      <c r="M149" s="24"/>
      <c r="N149" s="59"/>
      <c r="O149" s="60"/>
      <c r="P149" s="60"/>
      <c r="Q149" s="60"/>
      <c r="R149" s="60"/>
      <c r="U149" s="28">
        <v>0.017</v>
      </c>
    </row>
    <row r="150" spans="4:21">
      <c r="D150" s="28"/>
      <c r="E150" s="1"/>
      <c r="F150" s="70"/>
      <c r="G150" s="1"/>
      <c r="H150" s="1"/>
      <c r="I150" s="58"/>
      <c r="J150" s="24"/>
      <c r="K150" s="24"/>
      <c r="L150" s="24"/>
      <c r="M150" s="24"/>
      <c r="N150" s="59"/>
      <c r="O150" s="60"/>
      <c r="P150" s="60"/>
      <c r="Q150" s="60"/>
      <c r="R150" s="60"/>
      <c r="U150" s="28">
        <v>0.017</v>
      </c>
    </row>
    <row r="151" spans="4:21">
      <c r="D151" s="28"/>
      <c r="E151" s="1"/>
      <c r="F151" s="70"/>
      <c r="G151" s="1"/>
      <c r="H151" s="1"/>
      <c r="I151" s="58"/>
      <c r="J151" s="24"/>
      <c r="K151" s="24"/>
      <c r="L151" s="24"/>
      <c r="M151" s="24"/>
      <c r="N151" s="59"/>
      <c r="O151" s="60"/>
      <c r="P151" s="60"/>
      <c r="Q151" s="60"/>
      <c r="R151" s="60"/>
      <c r="U151" s="28">
        <v>0.017</v>
      </c>
    </row>
    <row r="152" spans="4:21">
      <c r="D152" s="28"/>
      <c r="E152" s="1"/>
      <c r="F152" s="70"/>
      <c r="G152" s="1"/>
      <c r="H152" s="1"/>
      <c r="I152" s="58"/>
      <c r="J152" s="24"/>
      <c r="K152" s="24"/>
      <c r="L152" s="24"/>
      <c r="M152" s="24"/>
      <c r="N152" s="59"/>
      <c r="O152" s="60"/>
      <c r="P152" s="60"/>
      <c r="Q152" s="60"/>
      <c r="R152" s="60"/>
      <c r="U152" s="28">
        <v>0.019</v>
      </c>
    </row>
    <row r="153" spans="4:21">
      <c r="D153" s="28"/>
      <c r="E153" s="1"/>
      <c r="F153" s="70"/>
      <c r="G153" s="1"/>
      <c r="H153" s="1"/>
      <c r="I153" s="58"/>
      <c r="J153" s="24"/>
      <c r="K153" s="24"/>
      <c r="L153" s="24"/>
      <c r="M153" s="24"/>
      <c r="N153" s="59"/>
      <c r="O153" s="60"/>
      <c r="P153" s="60"/>
      <c r="Q153" s="60"/>
      <c r="R153" s="60"/>
      <c r="U153" s="28">
        <v>0.019</v>
      </c>
    </row>
    <row r="154" spans="4:21">
      <c r="D154" s="28"/>
      <c r="E154" s="1"/>
      <c r="F154" s="70"/>
      <c r="G154" s="1"/>
      <c r="H154" s="1"/>
      <c r="I154" s="58"/>
      <c r="J154" s="24"/>
      <c r="K154" s="24"/>
      <c r="L154" s="24"/>
      <c r="M154" s="24"/>
      <c r="N154" s="59"/>
      <c r="O154" s="60"/>
      <c r="P154" s="60"/>
      <c r="Q154" s="60"/>
      <c r="R154" s="60"/>
      <c r="U154">
        <v>0.0109265263042372</v>
      </c>
    </row>
    <row r="155" spans="4:21">
      <c r="D155" s="28"/>
      <c r="E155" s="1"/>
      <c r="F155" s="70"/>
      <c r="G155" s="1"/>
      <c r="H155" s="1"/>
      <c r="I155" s="58"/>
      <c r="J155" s="24"/>
      <c r="K155" s="24"/>
      <c r="L155" s="24"/>
      <c r="M155" s="24"/>
      <c r="N155" s="59"/>
      <c r="O155" s="60"/>
      <c r="P155" s="60"/>
      <c r="Q155" s="60"/>
      <c r="R155" s="60"/>
      <c r="U155">
        <v>0.0107518983275606</v>
      </c>
    </row>
    <row r="156" spans="4:21">
      <c r="D156" s="28"/>
      <c r="E156" s="1"/>
      <c r="F156" s="70"/>
      <c r="G156" s="1"/>
      <c r="H156" s="1"/>
      <c r="I156" s="58"/>
      <c r="J156" s="24"/>
      <c r="K156" s="24"/>
      <c r="L156" s="24"/>
      <c r="M156" s="24"/>
      <c r="N156" s="59"/>
      <c r="O156" s="60"/>
      <c r="P156" s="60"/>
      <c r="Q156" s="60"/>
      <c r="R156" s="60"/>
      <c r="U156">
        <v>0.0105787551591583</v>
      </c>
    </row>
    <row r="157" spans="4:21">
      <c r="D157" s="28"/>
      <c r="E157" s="1"/>
      <c r="F157" s="70"/>
      <c r="G157" s="1"/>
      <c r="H157" s="1"/>
      <c r="I157" s="58"/>
      <c r="J157" s="24"/>
      <c r="K157" s="24"/>
      <c r="L157" s="24"/>
      <c r="M157" s="24"/>
      <c r="N157" s="59"/>
      <c r="O157" s="60"/>
      <c r="P157" s="60"/>
      <c r="Q157" s="60"/>
      <c r="R157" s="60"/>
      <c r="U157">
        <v>0.0104071152929824</v>
      </c>
    </row>
    <row r="158" spans="4:18">
      <c r="D158" s="28"/>
      <c r="E158" s="1"/>
      <c r="F158" s="70"/>
      <c r="G158" s="1"/>
      <c r="H158" s="1"/>
      <c r="I158" s="58"/>
      <c r="J158" s="24"/>
      <c r="K158" s="24"/>
      <c r="L158" s="24"/>
      <c r="M158" s="24"/>
      <c r="N158" s="59"/>
      <c r="O158" s="60"/>
      <c r="P158" s="60"/>
      <c r="Q158" s="60"/>
      <c r="R158" s="60"/>
    </row>
    <row r="159" spans="4:18">
      <c r="D159" s="28"/>
      <c r="E159" s="1"/>
      <c r="F159" s="70"/>
      <c r="G159" s="1"/>
      <c r="H159" s="1"/>
      <c r="I159" s="58"/>
      <c r="J159" s="24"/>
      <c r="K159" s="24"/>
      <c r="L159" s="24"/>
      <c r="M159" s="24"/>
      <c r="N159" s="59"/>
      <c r="O159" s="60"/>
      <c r="P159" s="60"/>
      <c r="Q159" s="60"/>
      <c r="R159" s="60"/>
    </row>
    <row r="160" spans="4:18">
      <c r="D160" s="28"/>
      <c r="E160" s="1"/>
      <c r="F160" s="70"/>
      <c r="G160" s="1"/>
      <c r="H160" s="1"/>
      <c r="I160" s="58"/>
      <c r="J160" s="24"/>
      <c r="K160" s="24"/>
      <c r="L160" s="24"/>
      <c r="M160" s="24"/>
      <c r="N160" s="59"/>
      <c r="O160" s="60"/>
      <c r="P160" s="60"/>
      <c r="Q160" s="60"/>
      <c r="R160" s="60"/>
    </row>
    <row r="161" spans="4:18">
      <c r="D161" s="28"/>
      <c r="E161" s="1"/>
      <c r="F161" s="70"/>
      <c r="G161" s="1"/>
      <c r="H161" s="1"/>
      <c r="I161" s="58"/>
      <c r="J161" s="24"/>
      <c r="K161" s="24"/>
      <c r="L161" s="24"/>
      <c r="M161" s="24"/>
      <c r="N161" s="59"/>
      <c r="O161" s="60"/>
      <c r="P161" s="60"/>
      <c r="Q161" s="60"/>
      <c r="R161" s="60"/>
    </row>
    <row r="162" spans="4:18">
      <c r="D162" s="28"/>
      <c r="E162" s="1"/>
      <c r="F162" s="70"/>
      <c r="G162" s="1"/>
      <c r="H162" s="1"/>
      <c r="I162" s="58"/>
      <c r="J162" s="24"/>
      <c r="K162" s="24"/>
      <c r="L162" s="24"/>
      <c r="M162" s="24"/>
      <c r="N162" s="59"/>
      <c r="O162" s="60"/>
      <c r="P162" s="60"/>
      <c r="Q162" s="60"/>
      <c r="R162" s="60"/>
    </row>
    <row r="163" spans="4:18">
      <c r="D163" s="28"/>
      <c r="E163" s="1"/>
      <c r="F163" s="70"/>
      <c r="G163" s="1"/>
      <c r="H163" s="1"/>
      <c r="I163" s="58"/>
      <c r="J163" s="24"/>
      <c r="K163" s="24"/>
      <c r="L163" s="24"/>
      <c r="M163" s="24"/>
      <c r="N163" s="59"/>
      <c r="O163" s="60"/>
      <c r="P163" s="60"/>
      <c r="Q163" s="60"/>
      <c r="R163" s="60"/>
    </row>
    <row r="164" spans="4:18">
      <c r="D164" s="28"/>
      <c r="E164" s="1"/>
      <c r="F164" s="70"/>
      <c r="G164" s="1"/>
      <c r="H164" s="1"/>
      <c r="I164" s="58"/>
      <c r="J164" s="24"/>
      <c r="K164" s="24"/>
      <c r="L164" s="24"/>
      <c r="M164" s="24"/>
      <c r="N164" s="59"/>
      <c r="O164" s="60"/>
      <c r="P164" s="60"/>
      <c r="Q164" s="60"/>
      <c r="R164" s="60"/>
    </row>
    <row r="165" spans="4:18">
      <c r="D165" s="28"/>
      <c r="E165" s="1"/>
      <c r="F165" s="70"/>
      <c r="G165" s="1"/>
      <c r="H165" s="1"/>
      <c r="I165" s="58"/>
      <c r="J165" s="24"/>
      <c r="K165" s="24"/>
      <c r="L165" s="24"/>
      <c r="M165" s="24"/>
      <c r="N165" s="59"/>
      <c r="O165" s="60"/>
      <c r="P165" s="60"/>
      <c r="Q165" s="60"/>
      <c r="R165" s="60"/>
    </row>
    <row r="166" spans="4:18">
      <c r="D166" s="28"/>
      <c r="E166" s="1"/>
      <c r="F166" s="70"/>
      <c r="G166" s="1"/>
      <c r="H166" s="1"/>
      <c r="I166" s="58"/>
      <c r="J166" s="24"/>
      <c r="K166" s="24"/>
      <c r="L166" s="24"/>
      <c r="M166" s="24"/>
      <c r="N166" s="59"/>
      <c r="O166" s="60"/>
      <c r="P166" s="60"/>
      <c r="Q166" s="60"/>
      <c r="R166" s="60"/>
    </row>
    <row r="167" spans="4:18">
      <c r="D167" s="28"/>
      <c r="E167" s="1"/>
      <c r="F167" s="70"/>
      <c r="G167" s="1"/>
      <c r="H167" s="1"/>
      <c r="I167" s="58"/>
      <c r="J167" s="24"/>
      <c r="K167" s="24"/>
      <c r="L167" s="24"/>
      <c r="M167" s="24"/>
      <c r="N167" s="59"/>
      <c r="O167" s="60"/>
      <c r="P167" s="60"/>
      <c r="Q167" s="60"/>
      <c r="R167" s="60"/>
    </row>
    <row r="168" spans="4:18">
      <c r="D168" s="28"/>
      <c r="E168" s="1"/>
      <c r="F168" s="70"/>
      <c r="G168" s="1"/>
      <c r="H168" s="1"/>
      <c r="I168" s="58"/>
      <c r="J168" s="24"/>
      <c r="K168" s="24"/>
      <c r="L168" s="24"/>
      <c r="M168" s="24"/>
      <c r="N168" s="59"/>
      <c r="O168" s="60"/>
      <c r="P168" s="60"/>
      <c r="Q168" s="60"/>
      <c r="R168" s="60"/>
    </row>
    <row r="169" spans="4:18">
      <c r="D169" s="28"/>
      <c r="E169" s="1"/>
      <c r="F169" s="70"/>
      <c r="G169" s="1"/>
      <c r="H169" s="1"/>
      <c r="I169" s="58"/>
      <c r="J169" s="24"/>
      <c r="K169" s="24"/>
      <c r="L169" s="24"/>
      <c r="M169" s="24"/>
      <c r="N169" s="59"/>
      <c r="O169" s="60"/>
      <c r="P169" s="60"/>
      <c r="Q169" s="60"/>
      <c r="R169" s="60"/>
    </row>
    <row r="170" spans="4:18">
      <c r="D170" s="28"/>
      <c r="E170" s="1"/>
      <c r="F170" s="70"/>
      <c r="G170" s="1"/>
      <c r="H170" s="1"/>
      <c r="I170" s="58"/>
      <c r="J170" s="24"/>
      <c r="K170" s="24"/>
      <c r="L170" s="24"/>
      <c r="M170" s="24"/>
      <c r="N170" s="59"/>
      <c r="O170" s="60"/>
      <c r="P170" s="60"/>
      <c r="Q170" s="60"/>
      <c r="R170" s="60"/>
    </row>
    <row r="171" spans="4:18">
      <c r="D171" s="28"/>
      <c r="E171" s="1"/>
      <c r="F171" s="70"/>
      <c r="G171" s="1"/>
      <c r="H171" s="1"/>
      <c r="I171" s="58"/>
      <c r="J171" s="24"/>
      <c r="K171" s="24"/>
      <c r="L171" s="24"/>
      <c r="M171" s="24"/>
      <c r="N171" s="59"/>
      <c r="O171" s="60"/>
      <c r="P171" s="60"/>
      <c r="Q171" s="60"/>
      <c r="R171" s="60"/>
    </row>
    <row r="172" spans="4:18">
      <c r="D172" s="28"/>
      <c r="E172" s="1"/>
      <c r="F172" s="70"/>
      <c r="G172" s="1"/>
      <c r="H172" s="1"/>
      <c r="I172" s="58"/>
      <c r="J172" s="24"/>
      <c r="K172" s="24"/>
      <c r="L172" s="24"/>
      <c r="M172" s="24"/>
      <c r="N172" s="59"/>
      <c r="O172" s="60"/>
      <c r="P172" s="60"/>
      <c r="Q172" s="60"/>
      <c r="R172" s="60"/>
    </row>
    <row r="173" spans="4:18">
      <c r="D173" s="28"/>
      <c r="E173" s="1"/>
      <c r="F173" s="70"/>
      <c r="G173" s="1"/>
      <c r="H173" s="1"/>
      <c r="I173" s="58"/>
      <c r="J173" s="24"/>
      <c r="K173" s="24"/>
      <c r="L173" s="24"/>
      <c r="M173" s="24"/>
      <c r="N173" s="59"/>
      <c r="O173" s="60"/>
      <c r="P173" s="60"/>
      <c r="Q173" s="60"/>
      <c r="R173" s="60"/>
    </row>
    <row r="174" spans="4:18">
      <c r="D174" s="28"/>
      <c r="E174" s="1"/>
      <c r="F174" s="70"/>
      <c r="G174" s="1"/>
      <c r="H174" s="1"/>
      <c r="I174" s="58"/>
      <c r="J174" s="24"/>
      <c r="K174" s="24"/>
      <c r="L174" s="24"/>
      <c r="M174" s="24"/>
      <c r="N174" s="59"/>
      <c r="O174" s="60"/>
      <c r="P174" s="60"/>
      <c r="Q174" s="60"/>
      <c r="R174" s="60"/>
    </row>
    <row r="175" spans="4:18">
      <c r="D175" s="28"/>
      <c r="E175" s="1"/>
      <c r="F175" s="70"/>
      <c r="G175" s="1"/>
      <c r="H175" s="1"/>
      <c r="I175" s="58"/>
      <c r="J175" s="24"/>
      <c r="K175" s="24"/>
      <c r="L175" s="24"/>
      <c r="M175" s="24"/>
      <c r="N175" s="59"/>
      <c r="O175" s="60"/>
      <c r="P175" s="60"/>
      <c r="Q175" s="60"/>
      <c r="R175" s="60"/>
    </row>
    <row r="176" spans="4:18">
      <c r="D176" s="28"/>
      <c r="E176" s="1"/>
      <c r="F176" s="70"/>
      <c r="G176" s="1"/>
      <c r="H176" s="1"/>
      <c r="I176" s="58"/>
      <c r="J176" s="24"/>
      <c r="K176" s="24"/>
      <c r="L176" s="24"/>
      <c r="M176" s="24"/>
      <c r="N176" s="59"/>
      <c r="O176" s="60"/>
      <c r="P176" s="60"/>
      <c r="Q176" s="60"/>
      <c r="R176" s="60"/>
    </row>
    <row r="177" spans="4:18">
      <c r="D177" s="28"/>
      <c r="E177" s="1"/>
      <c r="F177" s="70"/>
      <c r="G177" s="1"/>
      <c r="H177" s="1"/>
      <c r="I177" s="58"/>
      <c r="J177" s="24"/>
      <c r="K177" s="24"/>
      <c r="L177" s="24"/>
      <c r="M177" s="24"/>
      <c r="N177" s="59"/>
      <c r="O177" s="60"/>
      <c r="P177" s="60"/>
      <c r="Q177" s="60"/>
      <c r="R177" s="60"/>
    </row>
    <row r="178" spans="4:18">
      <c r="D178" s="28"/>
      <c r="E178" s="1"/>
      <c r="F178" s="70"/>
      <c r="G178" s="1"/>
      <c r="H178" s="1"/>
      <c r="I178" s="58"/>
      <c r="J178" s="24"/>
      <c r="K178" s="24"/>
      <c r="L178" s="24"/>
      <c r="M178" s="24"/>
      <c r="N178" s="59"/>
      <c r="O178" s="60"/>
      <c r="P178" s="60"/>
      <c r="Q178" s="60"/>
      <c r="R178" s="60"/>
    </row>
    <row r="179" spans="4:18">
      <c r="D179" s="28"/>
      <c r="E179" s="1"/>
      <c r="F179" s="70"/>
      <c r="G179" s="1"/>
      <c r="H179" s="1"/>
      <c r="I179" s="58"/>
      <c r="J179" s="24"/>
      <c r="K179" s="24"/>
      <c r="L179" s="24"/>
      <c r="M179" s="24"/>
      <c r="N179" s="59"/>
      <c r="O179" s="60"/>
      <c r="P179" s="60"/>
      <c r="Q179" s="60"/>
      <c r="R179" s="60"/>
    </row>
    <row r="180" spans="4:18">
      <c r="D180" s="28"/>
      <c r="E180" s="1"/>
      <c r="F180" s="70"/>
      <c r="G180" s="1"/>
      <c r="H180" s="1"/>
      <c r="I180" s="58"/>
      <c r="J180" s="24"/>
      <c r="K180" s="24"/>
      <c r="L180" s="24"/>
      <c r="M180" s="24"/>
      <c r="N180" s="59"/>
      <c r="O180" s="60"/>
      <c r="P180" s="60"/>
      <c r="Q180" s="60"/>
      <c r="R180" s="60"/>
    </row>
    <row r="181" spans="4:18">
      <c r="D181" s="28"/>
      <c r="E181" s="1"/>
      <c r="F181" s="70"/>
      <c r="G181" s="1"/>
      <c r="H181" s="1"/>
      <c r="I181" s="58"/>
      <c r="J181" s="24"/>
      <c r="K181" s="24"/>
      <c r="L181" s="24"/>
      <c r="M181" s="24"/>
      <c r="N181" s="59"/>
      <c r="O181" s="60"/>
      <c r="P181" s="60"/>
      <c r="Q181" s="60"/>
      <c r="R181" s="60"/>
    </row>
    <row r="182" spans="4:18">
      <c r="D182" s="28"/>
      <c r="E182" s="1"/>
      <c r="F182" s="70"/>
      <c r="G182" s="1"/>
      <c r="H182" s="1"/>
      <c r="I182" s="58"/>
      <c r="J182" s="24"/>
      <c r="K182" s="24"/>
      <c r="L182" s="24"/>
      <c r="M182" s="24"/>
      <c r="N182" s="59"/>
      <c r="O182" s="60"/>
      <c r="P182" s="60"/>
      <c r="Q182" s="60"/>
      <c r="R182" s="60"/>
    </row>
    <row r="183" spans="4:18">
      <c r="D183" s="28"/>
      <c r="E183" s="1"/>
      <c r="F183" s="70"/>
      <c r="G183" s="1"/>
      <c r="H183" s="1"/>
      <c r="I183" s="58"/>
      <c r="J183" s="24"/>
      <c r="K183" s="24"/>
      <c r="L183" s="24"/>
      <c r="M183" s="24"/>
      <c r="N183" s="59"/>
      <c r="O183" s="60"/>
      <c r="P183" s="60"/>
      <c r="Q183" s="60"/>
      <c r="R183" s="60"/>
    </row>
    <row r="184" spans="4:18">
      <c r="D184" s="28"/>
      <c r="E184" s="1"/>
      <c r="F184" s="70"/>
      <c r="G184" s="1"/>
      <c r="H184" s="1"/>
      <c r="I184" s="58"/>
      <c r="J184" s="24"/>
      <c r="K184" s="24"/>
      <c r="L184" s="24"/>
      <c r="M184" s="24"/>
      <c r="N184" s="59"/>
      <c r="O184" s="60"/>
      <c r="P184" s="60"/>
      <c r="Q184" s="60"/>
      <c r="R184" s="60"/>
    </row>
    <row r="185" spans="4:18">
      <c r="D185" s="28"/>
      <c r="E185" s="1"/>
      <c r="F185" s="70"/>
      <c r="G185" s="1"/>
      <c r="H185" s="1"/>
      <c r="I185" s="58"/>
      <c r="J185" s="24"/>
      <c r="K185" s="24"/>
      <c r="L185" s="24"/>
      <c r="M185" s="24"/>
      <c r="N185" s="59"/>
      <c r="O185" s="60"/>
      <c r="P185" s="60"/>
      <c r="Q185" s="60"/>
      <c r="R185" s="60"/>
    </row>
    <row r="186" spans="4:18">
      <c r="D186" s="28"/>
      <c r="E186" s="1"/>
      <c r="F186" s="70"/>
      <c r="G186" s="1"/>
      <c r="H186" s="1"/>
      <c r="I186" s="58"/>
      <c r="J186" s="24"/>
      <c r="K186" s="24"/>
      <c r="L186" s="24"/>
      <c r="M186" s="24"/>
      <c r="N186" s="59"/>
      <c r="O186" s="60"/>
      <c r="P186" s="60"/>
      <c r="Q186" s="60"/>
      <c r="R186" s="60"/>
    </row>
    <row r="187" spans="4:18">
      <c r="D187" s="28"/>
      <c r="E187" s="1"/>
      <c r="F187" s="70"/>
      <c r="G187" s="1"/>
      <c r="H187" s="1"/>
      <c r="I187" s="58"/>
      <c r="J187" s="24"/>
      <c r="K187" s="24"/>
      <c r="L187" s="24"/>
      <c r="M187" s="24"/>
      <c r="N187" s="59"/>
      <c r="O187" s="60"/>
      <c r="P187" s="60"/>
      <c r="Q187" s="60"/>
      <c r="R187" s="60"/>
    </row>
    <row r="188" spans="4:18">
      <c r="D188" s="28"/>
      <c r="E188" s="1"/>
      <c r="F188" s="70"/>
      <c r="G188" s="1"/>
      <c r="H188" s="1"/>
      <c r="I188" s="58"/>
      <c r="J188" s="24"/>
      <c r="K188" s="24"/>
      <c r="L188" s="24"/>
      <c r="M188" s="24"/>
      <c r="N188" s="59"/>
      <c r="O188" s="60"/>
      <c r="P188" s="60"/>
      <c r="Q188" s="60"/>
      <c r="R188" s="60"/>
    </row>
    <row r="189" spans="4:18">
      <c r="D189" s="28"/>
      <c r="E189" s="1"/>
      <c r="F189" s="70"/>
      <c r="G189" s="1"/>
      <c r="H189" s="1"/>
      <c r="I189" s="58"/>
      <c r="J189" s="24"/>
      <c r="K189" s="24"/>
      <c r="L189" s="24"/>
      <c r="M189" s="24"/>
      <c r="N189" s="59"/>
      <c r="O189" s="60"/>
      <c r="P189" s="60"/>
      <c r="Q189" s="60"/>
      <c r="R189" s="60"/>
    </row>
    <row r="190" spans="4:18">
      <c r="D190" s="28"/>
      <c r="E190" s="1"/>
      <c r="F190" s="70"/>
      <c r="G190" s="1"/>
      <c r="H190" s="1"/>
      <c r="I190" s="58"/>
      <c r="J190" s="24"/>
      <c r="K190" s="24"/>
      <c r="L190" s="24"/>
      <c r="M190" s="24"/>
      <c r="N190" s="59"/>
      <c r="O190" s="60"/>
      <c r="P190" s="60"/>
      <c r="Q190" s="60"/>
      <c r="R190" s="60"/>
    </row>
    <row r="191" spans="4:18">
      <c r="D191" s="28"/>
      <c r="E191" s="1"/>
      <c r="F191" s="70"/>
      <c r="G191" s="1"/>
      <c r="H191" s="1"/>
      <c r="I191" s="58"/>
      <c r="J191" s="24"/>
      <c r="K191" s="24"/>
      <c r="L191" s="24"/>
      <c r="M191" s="24"/>
      <c r="N191" s="59"/>
      <c r="O191" s="60"/>
      <c r="P191" s="60"/>
      <c r="Q191" s="60"/>
      <c r="R191" s="60"/>
    </row>
    <row r="192" spans="4:18">
      <c r="D192" s="28"/>
      <c r="E192" s="1"/>
      <c r="F192" s="70"/>
      <c r="G192" s="1"/>
      <c r="H192" s="1"/>
      <c r="I192" s="58"/>
      <c r="J192" s="24"/>
      <c r="K192" s="24"/>
      <c r="L192" s="24"/>
      <c r="M192" s="24"/>
      <c r="N192" s="59"/>
      <c r="O192" s="60"/>
      <c r="P192" s="60"/>
      <c r="Q192" s="60"/>
      <c r="R192" s="60"/>
    </row>
    <row r="193" spans="4:18">
      <c r="D193" s="28"/>
      <c r="E193" s="1"/>
      <c r="F193" s="70"/>
      <c r="G193" s="1"/>
      <c r="H193" s="1"/>
      <c r="I193" s="58"/>
      <c r="J193" s="24"/>
      <c r="K193" s="24"/>
      <c r="L193" s="24"/>
      <c r="M193" s="24"/>
      <c r="N193" s="59"/>
      <c r="O193" s="60"/>
      <c r="P193" s="60"/>
      <c r="Q193" s="60"/>
      <c r="R193" s="60"/>
    </row>
    <row r="194" spans="4:18">
      <c r="D194" s="28"/>
      <c r="E194" s="1"/>
      <c r="F194" s="70"/>
      <c r="G194" s="1"/>
      <c r="H194" s="1"/>
      <c r="I194" s="58"/>
      <c r="J194" s="24"/>
      <c r="K194" s="24"/>
      <c r="L194" s="24"/>
      <c r="M194" s="24"/>
      <c r="N194" s="59"/>
      <c r="O194" s="60"/>
      <c r="P194" s="60"/>
      <c r="Q194" s="60"/>
      <c r="R194" s="60"/>
    </row>
    <row r="195" spans="4:18">
      <c r="D195" s="28"/>
      <c r="E195" s="1"/>
      <c r="F195" s="70"/>
      <c r="G195" s="1"/>
      <c r="H195" s="1"/>
      <c r="I195" s="58"/>
      <c r="J195" s="24"/>
      <c r="K195" s="24"/>
      <c r="L195" s="24"/>
      <c r="M195" s="24"/>
      <c r="N195" s="59"/>
      <c r="O195" s="60"/>
      <c r="P195" s="60"/>
      <c r="Q195" s="60"/>
      <c r="R195" s="60"/>
    </row>
    <row r="196" spans="4:18">
      <c r="D196" s="28"/>
      <c r="E196" s="1"/>
      <c r="F196" s="70"/>
      <c r="G196" s="1"/>
      <c r="H196" s="1"/>
      <c r="I196" s="58"/>
      <c r="J196" s="24"/>
      <c r="K196" s="24"/>
      <c r="L196" s="24"/>
      <c r="M196" s="24"/>
      <c r="N196" s="59"/>
      <c r="O196" s="60"/>
      <c r="P196" s="60"/>
      <c r="Q196" s="60"/>
      <c r="R196" s="60"/>
    </row>
    <row r="197" spans="4:18">
      <c r="D197" s="28"/>
      <c r="E197" s="1"/>
      <c r="F197" s="70"/>
      <c r="G197" s="1"/>
      <c r="H197" s="1"/>
      <c r="I197" s="58"/>
      <c r="J197" s="24"/>
      <c r="K197" s="24"/>
      <c r="L197" s="24"/>
      <c r="M197" s="24"/>
      <c r="N197" s="59"/>
      <c r="O197" s="60"/>
      <c r="P197" s="60"/>
      <c r="Q197" s="60"/>
      <c r="R197" s="60"/>
    </row>
    <row r="198" spans="4:18">
      <c r="D198" s="28"/>
      <c r="E198" s="1"/>
      <c r="F198" s="70"/>
      <c r="G198" s="1"/>
      <c r="H198" s="1"/>
      <c r="I198" s="58"/>
      <c r="J198" s="24"/>
      <c r="K198" s="24"/>
      <c r="L198" s="24"/>
      <c r="M198" s="24"/>
      <c r="N198" s="59"/>
      <c r="O198" s="60"/>
      <c r="P198" s="60"/>
      <c r="Q198" s="60"/>
      <c r="R198" s="60"/>
    </row>
    <row r="199" spans="4:18">
      <c r="D199" s="28"/>
      <c r="E199" s="1"/>
      <c r="F199" s="70"/>
      <c r="G199" s="1"/>
      <c r="H199" s="1"/>
      <c r="I199" s="58"/>
      <c r="J199" s="24"/>
      <c r="K199" s="24"/>
      <c r="L199" s="24"/>
      <c r="M199" s="24"/>
      <c r="N199" s="59"/>
      <c r="O199" s="60"/>
      <c r="P199" s="60"/>
      <c r="Q199" s="60"/>
      <c r="R199" s="60"/>
    </row>
    <row r="200" spans="4:18">
      <c r="D200" s="28"/>
      <c r="E200" s="1"/>
      <c r="F200" s="70"/>
      <c r="G200" s="1"/>
      <c r="H200" s="1"/>
      <c r="I200" s="58"/>
      <c r="J200" s="24"/>
      <c r="K200" s="24"/>
      <c r="L200" s="24"/>
      <c r="M200" s="24"/>
      <c r="N200" s="59"/>
      <c r="O200" s="60"/>
      <c r="P200" s="60"/>
      <c r="Q200" s="60"/>
      <c r="R200" s="60"/>
    </row>
    <row r="201" spans="4:5">
      <c r="D201" s="28"/>
      <c r="E201" s="1"/>
    </row>
    <row r="202" spans="4:5">
      <c r="D202" s="28"/>
      <c r="E202" s="1"/>
    </row>
    <row r="203" spans="4:5">
      <c r="D203" s="28"/>
      <c r="E203" s="1"/>
    </row>
    <row r="204" spans="4:5">
      <c r="D204" s="28"/>
      <c r="E204" s="1"/>
    </row>
    <row r="205" spans="4:5">
      <c r="D205" s="28"/>
      <c r="E205" s="1"/>
    </row>
    <row r="206" spans="4:5">
      <c r="D206" s="28"/>
      <c r="E206" s="1"/>
    </row>
    <row r="207" spans="4:5">
      <c r="D207" s="28"/>
      <c r="E207" s="1"/>
    </row>
    <row r="208" spans="4:5">
      <c r="D208" s="28"/>
      <c r="E208" s="1"/>
    </row>
    <row r="209" spans="4:5">
      <c r="D209" s="28"/>
      <c r="E209" s="1"/>
    </row>
    <row r="210" spans="4:5">
      <c r="D210" s="28"/>
      <c r="E210" s="1"/>
    </row>
    <row r="211" spans="4:5">
      <c r="D211" s="28"/>
      <c r="E211" s="1"/>
    </row>
    <row r="212" spans="4:5">
      <c r="D212" s="28"/>
      <c r="E212" s="1"/>
    </row>
    <row r="213" spans="4:5">
      <c r="D213" s="28"/>
      <c r="E213" s="1"/>
    </row>
    <row r="214" spans="4:5">
      <c r="D214" s="28"/>
      <c r="E214" s="1"/>
    </row>
    <row r="215" spans="4:5">
      <c r="D215" s="28"/>
      <c r="E215" s="1"/>
    </row>
    <row r="216" spans="4:5">
      <c r="D216" s="28"/>
      <c r="E216" s="1"/>
    </row>
    <row r="217" spans="4:5">
      <c r="D217" s="28"/>
      <c r="E217" s="1"/>
    </row>
    <row r="218" spans="4:5">
      <c r="D218" s="28"/>
      <c r="E218" s="1"/>
    </row>
    <row r="219" spans="4:5">
      <c r="D219" s="28"/>
      <c r="E219" s="1"/>
    </row>
    <row r="220" spans="4:5">
      <c r="D220" s="28"/>
      <c r="E220" s="1"/>
    </row>
    <row r="221" spans="4:5">
      <c r="D221" s="28"/>
      <c r="E221" s="1"/>
    </row>
    <row r="222" spans="4:5">
      <c r="D222" s="28"/>
      <c r="E222" s="1"/>
    </row>
    <row r="223" spans="4:5">
      <c r="D223" s="28"/>
      <c r="E223" s="1"/>
    </row>
    <row r="224" spans="4:5">
      <c r="D224" s="28"/>
      <c r="E224" s="1"/>
    </row>
    <row r="225" spans="4:5">
      <c r="D225" s="28"/>
      <c r="E225" s="1"/>
    </row>
    <row r="226" spans="4:5">
      <c r="D226" s="28"/>
      <c r="E226" s="1"/>
    </row>
    <row r="227" spans="4:5">
      <c r="D227" s="28"/>
      <c r="E227" s="1"/>
    </row>
    <row r="228" spans="4:5">
      <c r="D228" s="28"/>
      <c r="E228" s="1"/>
    </row>
    <row r="229" spans="4:5">
      <c r="D229" s="28"/>
      <c r="E229" s="1"/>
    </row>
    <row r="230" spans="4:5">
      <c r="D230" s="28"/>
      <c r="E230" s="1"/>
    </row>
    <row r="231" spans="4:5">
      <c r="D231" s="28"/>
      <c r="E231" s="1"/>
    </row>
    <row r="232" spans="4:5">
      <c r="D232" s="28"/>
      <c r="E232" s="1"/>
    </row>
    <row r="233" spans="4:5">
      <c r="D233" s="28"/>
      <c r="E233" s="1"/>
    </row>
    <row r="234" spans="4:5">
      <c r="D234" s="28"/>
      <c r="E234" s="1"/>
    </row>
    <row r="235" spans="4:5">
      <c r="D235" s="28"/>
      <c r="E235" s="1"/>
    </row>
    <row r="236" spans="4:5">
      <c r="D236" s="28"/>
      <c r="E236" s="1"/>
    </row>
    <row r="237" spans="4:5">
      <c r="D237" s="28"/>
      <c r="E237" s="1"/>
    </row>
    <row r="238" spans="4:5">
      <c r="D238" s="28"/>
      <c r="E238" s="1"/>
    </row>
    <row r="239" spans="4:5">
      <c r="D239" s="28"/>
      <c r="E239" s="1"/>
    </row>
    <row r="240" spans="4:5">
      <c r="D240" s="28"/>
      <c r="E240" s="1"/>
    </row>
    <row r="241" spans="4:5">
      <c r="D241" s="28"/>
      <c r="E241" s="1"/>
    </row>
    <row r="242" spans="4:5">
      <c r="D242" s="28"/>
      <c r="E242" s="1"/>
    </row>
    <row r="243" spans="4:5">
      <c r="D243" s="28"/>
      <c r="E243" s="1"/>
    </row>
    <row r="244" spans="4:5">
      <c r="D244" s="28"/>
      <c r="E244" s="1"/>
    </row>
    <row r="245" spans="4:5">
      <c r="D245" s="28"/>
      <c r="E245" s="1"/>
    </row>
    <row r="246" spans="4:5">
      <c r="D246" s="28"/>
      <c r="E246" s="1"/>
    </row>
    <row r="247" spans="4:5">
      <c r="D247" s="28"/>
      <c r="E247" s="1"/>
    </row>
    <row r="248" spans="4:5">
      <c r="D248" s="28"/>
      <c r="E248" s="1"/>
    </row>
    <row r="249" spans="4:5">
      <c r="D249" s="28"/>
      <c r="E249" s="1"/>
    </row>
    <row r="250" spans="4:5">
      <c r="D250" s="28"/>
      <c r="E250" s="1"/>
    </row>
    <row r="251" spans="4:5">
      <c r="D251" s="28"/>
      <c r="E251" s="1"/>
    </row>
    <row r="252" spans="4:5">
      <c r="D252" s="28"/>
      <c r="E252" s="1"/>
    </row>
    <row r="253" spans="4:5">
      <c r="D253" s="28"/>
      <c r="E253" s="1"/>
    </row>
    <row r="254" spans="4:5">
      <c r="D254" s="28"/>
      <c r="E254" s="1"/>
    </row>
    <row r="255" spans="4:5">
      <c r="D255" s="28"/>
      <c r="E255" s="1"/>
    </row>
    <row r="256" spans="4:5">
      <c r="D256" s="28"/>
      <c r="E256" s="1"/>
    </row>
    <row r="257" spans="4:5">
      <c r="D257" s="28"/>
      <c r="E257" s="1"/>
    </row>
    <row r="258" spans="4:5">
      <c r="D258" s="28"/>
      <c r="E258" s="1"/>
    </row>
    <row r="259" spans="4:5">
      <c r="D259" s="28"/>
      <c r="E259" s="1"/>
    </row>
    <row r="260" spans="4:5">
      <c r="D260" s="28"/>
      <c r="E260" s="1"/>
    </row>
    <row r="261" spans="4:5">
      <c r="D261" s="28"/>
      <c r="E261" s="1"/>
    </row>
    <row r="262" spans="4:5">
      <c r="D262" s="28"/>
      <c r="E262" s="1"/>
    </row>
    <row r="263" spans="4:5">
      <c r="D263" s="28"/>
      <c r="E263" s="1"/>
    </row>
    <row r="264" spans="4:5">
      <c r="D264" s="28"/>
      <c r="E264" s="1"/>
    </row>
    <row r="265" spans="4:5">
      <c r="D265" s="28"/>
      <c r="E265" s="1"/>
    </row>
  </sheetData>
  <mergeCells count="5">
    <mergeCell ref="D1:L1"/>
    <mergeCell ref="N1:V1"/>
    <mergeCell ref="D6:H7"/>
    <mergeCell ref="N6:R7"/>
    <mergeCell ref="N8:R9"/>
  </mergeCells>
  <dataValidations count="4">
    <dataValidation type="textLength" operator="lessThanOrEqual" allowBlank="1" showInputMessage="1" showErrorMessage="1" sqref="I9">
      <formula1>30</formula1>
    </dataValidation>
    <dataValidation type="whole" operator="equal" allowBlank="1" showInputMessage="1" showErrorMessage="1" promptTitle="谨慎修改" prompt="第三代外骨骼膝关节120°" sqref="J9 M9">
      <formula1>120</formula1>
    </dataValidation>
    <dataValidation type="whole" operator="equal" allowBlank="1" showInputMessage="1" showErrorMessage="1" promptTitle="谨慎修改" prompt="第三代外骨骼髋关节157°" sqref="K9:L9">
      <formula1>157</formula1>
    </dataValidation>
    <dataValidation type="decimal" operator="between" allowBlank="1" showInputMessage="1" showErrorMessage="1" errorTitle="时间不合理" error="有效范围：0~60" promptTitle="有效范围：0~60" sqref="D11:D22">
      <formula1>0</formula1>
      <formula2>60</formula2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64"/>
  <sheetViews>
    <sheetView zoomScale="115" zoomScaleNormal="115" topLeftCell="A4" workbookViewId="0">
      <selection activeCell="E25" sqref="E25"/>
    </sheetView>
  </sheetViews>
  <sheetFormatPr defaultColWidth="9" defaultRowHeight="13.5"/>
  <cols>
    <col min="2" max="3" width="13.75"/>
    <col min="4" max="4" width="12.625"/>
    <col min="5" max="5" width="13.475" customWidth="1"/>
    <col min="6" max="6" width="12.0583333333333" customWidth="1"/>
    <col min="7" max="8" width="13.75"/>
    <col min="15" max="15" width="12.625"/>
    <col min="16" max="18" width="13.75"/>
    <col min="22" max="22" width="9.5" customWidth="1"/>
  </cols>
  <sheetData>
    <row r="1" spans="1:22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7"/>
      <c r="N1" s="33" t="s">
        <v>1</v>
      </c>
      <c r="O1" s="34"/>
      <c r="P1" s="34"/>
      <c r="Q1" s="34"/>
      <c r="R1" s="34"/>
      <c r="S1" s="34"/>
      <c r="T1" s="34"/>
      <c r="U1" s="34"/>
      <c r="V1" s="34"/>
    </row>
    <row r="2" spans="1:22">
      <c r="A2" s="1"/>
      <c r="B2" s="1"/>
      <c r="C2" s="1"/>
      <c r="D2" s="3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35" t="s">
        <v>9</v>
      </c>
      <c r="L2" s="36" t="s">
        <v>10</v>
      </c>
      <c r="M2" s="7"/>
      <c r="N2" s="37" t="s">
        <v>2</v>
      </c>
      <c r="O2" s="35" t="s">
        <v>3</v>
      </c>
      <c r="P2" s="35" t="s">
        <v>4</v>
      </c>
      <c r="Q2" s="35" t="s">
        <v>5</v>
      </c>
      <c r="R2" s="35" t="s">
        <v>6</v>
      </c>
      <c r="S2" s="35" t="s">
        <v>7</v>
      </c>
      <c r="T2" s="35" t="s">
        <v>8</v>
      </c>
      <c r="U2" s="61" t="s">
        <v>9</v>
      </c>
      <c r="V2" s="36" t="s">
        <v>10</v>
      </c>
    </row>
    <row r="3" ht="14.25" spans="1:22">
      <c r="A3" s="1"/>
      <c r="B3" s="1"/>
      <c r="C3" s="1"/>
      <c r="D3" s="5" t="s">
        <v>11</v>
      </c>
      <c r="E3" s="6">
        <v>24</v>
      </c>
      <c r="F3" s="6">
        <v>50</v>
      </c>
      <c r="G3" s="6">
        <v>73.055</v>
      </c>
      <c r="H3" s="6">
        <v>29</v>
      </c>
      <c r="I3" s="6">
        <v>49.3</v>
      </c>
      <c r="J3" s="6">
        <v>12</v>
      </c>
      <c r="K3" s="35">
        <v>2000</v>
      </c>
      <c r="L3" s="35">
        <v>5</v>
      </c>
      <c r="M3" s="7"/>
      <c r="N3" s="5" t="s">
        <v>11</v>
      </c>
      <c r="O3" s="6">
        <v>24</v>
      </c>
      <c r="P3" s="6">
        <v>55</v>
      </c>
      <c r="Q3" s="6">
        <v>60.05</v>
      </c>
      <c r="R3" s="6">
        <v>23</v>
      </c>
      <c r="S3" s="6">
        <v>52</v>
      </c>
      <c r="T3" s="6">
        <v>12</v>
      </c>
      <c r="U3" s="62">
        <v>2000</v>
      </c>
      <c r="V3" s="36">
        <v>5</v>
      </c>
    </row>
    <row r="4" spans="1:22">
      <c r="A4" s="1"/>
      <c r="B4" s="1"/>
      <c r="C4" s="1"/>
      <c r="D4" s="7" t="s">
        <v>12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14.2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4.25" spans="1:22">
      <c r="A6" s="1"/>
      <c r="B6" s="1"/>
      <c r="C6" s="1"/>
      <c r="D6" s="8" t="s">
        <v>13</v>
      </c>
      <c r="E6" s="9"/>
      <c r="F6" s="9"/>
      <c r="G6" s="9"/>
      <c r="H6" s="10"/>
      <c r="I6" s="7"/>
      <c r="J6" s="7"/>
      <c r="K6" s="7"/>
      <c r="L6" s="7"/>
      <c r="M6" s="7"/>
      <c r="N6" s="38" t="s">
        <v>14</v>
      </c>
      <c r="O6" s="39"/>
      <c r="P6" s="39"/>
      <c r="Q6" s="39"/>
      <c r="R6" s="63"/>
      <c r="S6" s="1"/>
      <c r="T6" s="1"/>
      <c r="U6" s="1"/>
      <c r="V6" s="1"/>
    </row>
    <row r="7" spans="1:22">
      <c r="A7" s="1"/>
      <c r="B7" s="1"/>
      <c r="C7" s="1"/>
      <c r="D7" s="11"/>
      <c r="E7" s="12"/>
      <c r="F7" s="12"/>
      <c r="G7" s="12"/>
      <c r="H7" s="13"/>
      <c r="I7" s="7"/>
      <c r="J7" s="7"/>
      <c r="K7" s="7"/>
      <c r="L7" s="7"/>
      <c r="M7" s="7"/>
      <c r="N7" s="40"/>
      <c r="O7" s="41"/>
      <c r="P7" s="41"/>
      <c r="Q7" s="41"/>
      <c r="R7" s="64"/>
      <c r="S7" s="1"/>
      <c r="T7" s="1"/>
      <c r="U7" s="1"/>
      <c r="V7" s="1"/>
    </row>
    <row r="8" ht="14.25" spans="1:22">
      <c r="A8" s="1"/>
      <c r="B8" s="1"/>
      <c r="C8" s="1"/>
      <c r="D8" s="14" t="s">
        <v>15</v>
      </c>
      <c r="E8" s="15">
        <v>130</v>
      </c>
      <c r="F8" s="15">
        <v>150</v>
      </c>
      <c r="G8" s="15">
        <v>150</v>
      </c>
      <c r="H8" s="16">
        <v>130</v>
      </c>
      <c r="I8" s="42" t="s">
        <v>16</v>
      </c>
      <c r="J8" s="43">
        <v>0.9</v>
      </c>
      <c r="K8" s="7"/>
      <c r="L8" s="42" t="s">
        <v>17</v>
      </c>
      <c r="M8" s="44">
        <v>0.95</v>
      </c>
      <c r="N8" s="45" t="s">
        <v>18</v>
      </c>
      <c r="O8" s="46"/>
      <c r="P8" s="46"/>
      <c r="Q8" s="46"/>
      <c r="R8" s="65"/>
      <c r="S8" s="1"/>
      <c r="T8" s="1"/>
      <c r="U8" s="1"/>
      <c r="V8" s="1"/>
    </row>
    <row r="9" ht="14.25" spans="1:22">
      <c r="A9" s="1"/>
      <c r="B9" s="1"/>
      <c r="C9" s="1"/>
      <c r="D9" s="14" t="s">
        <v>19</v>
      </c>
      <c r="E9" s="15">
        <v>-30</v>
      </c>
      <c r="F9" s="15">
        <v>-20</v>
      </c>
      <c r="G9" s="15">
        <v>-20</v>
      </c>
      <c r="H9" s="16">
        <v>-10</v>
      </c>
      <c r="I9" s="47" t="s">
        <v>20</v>
      </c>
      <c r="J9" s="47">
        <v>120</v>
      </c>
      <c r="K9" s="47">
        <v>157</v>
      </c>
      <c r="L9" s="47">
        <v>157</v>
      </c>
      <c r="M9" s="47">
        <v>120</v>
      </c>
      <c r="N9" s="45"/>
      <c r="O9" s="46"/>
      <c r="P9" s="46"/>
      <c r="Q9" s="46"/>
      <c r="R9" s="65"/>
      <c r="S9" s="1"/>
      <c r="T9" s="1"/>
      <c r="U9" s="1"/>
      <c r="V9" s="1"/>
    </row>
    <row r="10" ht="14.25" spans="1:22">
      <c r="A10" s="1"/>
      <c r="B10" s="1"/>
      <c r="C10" s="1" t="s">
        <v>21</v>
      </c>
      <c r="D10" s="17" t="s">
        <v>22</v>
      </c>
      <c r="E10" s="18" t="s">
        <v>23</v>
      </c>
      <c r="F10" s="18" t="s">
        <v>24</v>
      </c>
      <c r="G10" s="18" t="s">
        <v>25</v>
      </c>
      <c r="H10" s="19" t="s">
        <v>26</v>
      </c>
      <c r="I10" s="7"/>
      <c r="J10" s="7" t="s">
        <v>27</v>
      </c>
      <c r="K10" s="7" t="s">
        <v>28</v>
      </c>
      <c r="L10" s="7" t="s">
        <v>29</v>
      </c>
      <c r="M10" s="7" t="s">
        <v>30</v>
      </c>
      <c r="N10" s="48"/>
      <c r="O10" s="49"/>
      <c r="P10" s="49"/>
      <c r="Q10" s="49"/>
      <c r="R10" s="66"/>
      <c r="S10" s="1"/>
      <c r="T10" s="1"/>
      <c r="U10" s="1"/>
      <c r="V10" s="1"/>
    </row>
    <row r="11" spans="1:22">
      <c r="A11" s="1"/>
      <c r="B11" s="1"/>
      <c r="C11" s="1"/>
      <c r="D11" s="20">
        <v>1.1</v>
      </c>
      <c r="E11" s="21">
        <f t="shared" ref="E11:H14" si="0">E15</f>
        <v>75</v>
      </c>
      <c r="F11" s="21">
        <f t="shared" si="0"/>
        <v>58</v>
      </c>
      <c r="G11" s="21">
        <f t="shared" si="0"/>
        <v>-4</v>
      </c>
      <c r="H11" s="22">
        <f t="shared" si="0"/>
        <v>0</v>
      </c>
      <c r="I11" s="50">
        <f>D11*$J$8</f>
        <v>0.99</v>
      </c>
      <c r="J11" s="21">
        <f t="shared" ref="J11:J25" si="1">-TRUNC(K$3*J$3*(G$3-H$3*SIN((E11+J$9)*PI()/180)-SQRT(I$3^2-(E$3-F$3-H$3*COS((E11+J$9)*PI()/180))^2))/5)</f>
        <v>-150248</v>
      </c>
      <c r="K11" s="21">
        <f>-TRUNC(U$3*T$3*(Q$3-R$3*SIN((F11+K$9)*PI()/180)-SQRT(S$3^2-(O$3-P$3-R$3*COS((F11+K$9)*PI()/180))^2))/5)</f>
        <v>-108882</v>
      </c>
      <c r="L11" s="21">
        <f t="shared" ref="L11:L25" si="2">-TRUNC(U$3*T$3*(Q$3-R$3*SIN((G11+L$9)*PI()/180)-SQRT(S$3^2-(O$3-P$3-R$3*COS((G11+L$9)*PI()/180))^2))/5)</f>
        <v>6332</v>
      </c>
      <c r="M11" s="22">
        <f t="shared" ref="M11:M25" si="3">-TRUNC(K$3*J$3*(G$3-H$3*SIN((H11+M$9)*PI()/180)-SQRT(I$3^2-(E$3-F$3-H$3*COS((H11+M$9)*PI()/180))^2))/5)</f>
        <v>-1</v>
      </c>
      <c r="N11" s="51">
        <f t="shared" ref="N11:N24" si="4">I11</f>
        <v>0.99</v>
      </c>
      <c r="O11" s="52">
        <f>TRUNC(J11*$M$8)</f>
        <v>-142735</v>
      </c>
      <c r="P11" s="52">
        <f>TRUNC(K11*$M$8)</f>
        <v>-103437</v>
      </c>
      <c r="Q11" s="52">
        <f>TRUNC(L11*$M$8)</f>
        <v>6015</v>
      </c>
      <c r="R11" s="67">
        <f>TRUNC(M11*$M$8)</f>
        <v>0</v>
      </c>
      <c r="S11" s="1"/>
      <c r="T11" s="1"/>
      <c r="U11" s="1"/>
      <c r="V11" s="1"/>
    </row>
    <row r="12" spans="1:22">
      <c r="A12" s="1"/>
      <c r="B12" s="1"/>
      <c r="C12" s="1">
        <v>0.9</v>
      </c>
      <c r="D12" s="23">
        <f>C12+D11</f>
        <v>2</v>
      </c>
      <c r="E12" s="24">
        <f t="shared" si="0"/>
        <v>34</v>
      </c>
      <c r="F12" s="24">
        <f t="shared" si="0"/>
        <v>28</v>
      </c>
      <c r="G12" s="24">
        <v>-18</v>
      </c>
      <c r="H12" s="25">
        <v>16</v>
      </c>
      <c r="I12" s="53">
        <f t="shared" ref="I12:I24" si="5">D12*$J$8</f>
        <v>1.8</v>
      </c>
      <c r="J12" s="24">
        <f t="shared" si="1"/>
        <v>-53002</v>
      </c>
      <c r="K12" s="24">
        <f t="shared" ref="K12:K25" si="6">-TRUNC(U$3*T$3*(Q$3-R$3*SIN((F12+K$9)*PI()/180)-SQRT(S$3^2-(O$3-P$3-R$3*COS((F12+K$9)*PI()/180))^2))/5)</f>
        <v>-51299</v>
      </c>
      <c r="L12" s="24">
        <f t="shared" si="2"/>
        <v>25046</v>
      </c>
      <c r="M12" s="25">
        <f t="shared" si="3"/>
        <v>-18616</v>
      </c>
      <c r="N12" s="54">
        <f t="shared" si="4"/>
        <v>1.8</v>
      </c>
      <c r="O12" s="55">
        <f t="shared" ref="O12:R24" si="7">TRUNC(J12*$M$8)</f>
        <v>-50351</v>
      </c>
      <c r="P12" s="55">
        <f t="shared" si="7"/>
        <v>-48734</v>
      </c>
      <c r="Q12" s="55">
        <f t="shared" si="7"/>
        <v>23793</v>
      </c>
      <c r="R12" s="68">
        <f t="shared" si="7"/>
        <v>-17685</v>
      </c>
      <c r="S12" s="1"/>
      <c r="T12" s="1"/>
      <c r="U12" s="1"/>
      <c r="V12" s="1"/>
    </row>
    <row r="13" spans="1:22">
      <c r="A13" s="1"/>
      <c r="B13" s="1"/>
      <c r="C13" s="1">
        <v>1.05</v>
      </c>
      <c r="D13" s="23">
        <f t="shared" ref="D13:D24" si="8">C13+D12</f>
        <v>3.05</v>
      </c>
      <c r="E13" s="24">
        <f t="shared" si="0"/>
        <v>0</v>
      </c>
      <c r="F13" s="24">
        <f t="shared" si="0"/>
        <v>-4</v>
      </c>
      <c r="G13" s="24">
        <f t="shared" si="0"/>
        <v>58</v>
      </c>
      <c r="H13" s="25">
        <f t="shared" si="0"/>
        <v>75</v>
      </c>
      <c r="I13" s="53">
        <f t="shared" si="5"/>
        <v>2.745</v>
      </c>
      <c r="J13" s="24">
        <f t="shared" si="1"/>
        <v>-1</v>
      </c>
      <c r="K13" s="24">
        <f t="shared" si="6"/>
        <v>6332</v>
      </c>
      <c r="L13" s="24">
        <f t="shared" si="2"/>
        <v>-108882</v>
      </c>
      <c r="M13" s="25">
        <f t="shared" si="3"/>
        <v>-150248</v>
      </c>
      <c r="N13" s="54">
        <f t="shared" si="4"/>
        <v>2.745</v>
      </c>
      <c r="O13" s="55">
        <f t="shared" si="7"/>
        <v>0</v>
      </c>
      <c r="P13" s="55">
        <f t="shared" si="7"/>
        <v>6015</v>
      </c>
      <c r="Q13" s="55">
        <f t="shared" si="7"/>
        <v>-103437</v>
      </c>
      <c r="R13" s="68">
        <f t="shared" si="7"/>
        <v>-142735</v>
      </c>
      <c r="S13" s="1"/>
      <c r="T13" s="1"/>
      <c r="U13" s="1"/>
      <c r="V13" s="1"/>
    </row>
    <row r="14" spans="1:22">
      <c r="A14" s="1"/>
      <c r="B14" s="1"/>
      <c r="C14" s="1">
        <v>0.9</v>
      </c>
      <c r="D14" s="23">
        <f t="shared" si="8"/>
        <v>3.95</v>
      </c>
      <c r="E14" s="24">
        <f t="shared" si="0"/>
        <v>16</v>
      </c>
      <c r="F14" s="24">
        <f t="shared" si="0"/>
        <v>-18</v>
      </c>
      <c r="G14" s="24">
        <f t="shared" si="0"/>
        <v>28</v>
      </c>
      <c r="H14" s="25">
        <f t="shared" si="0"/>
        <v>34</v>
      </c>
      <c r="I14" s="53">
        <f t="shared" si="5"/>
        <v>3.555</v>
      </c>
      <c r="J14" s="24">
        <f t="shared" si="1"/>
        <v>-18616</v>
      </c>
      <c r="K14" s="24">
        <f t="shared" si="6"/>
        <v>25046</v>
      </c>
      <c r="L14" s="24">
        <f t="shared" si="2"/>
        <v>-51299</v>
      </c>
      <c r="M14" s="25">
        <f t="shared" si="3"/>
        <v>-53002</v>
      </c>
      <c r="N14" s="54">
        <f t="shared" si="4"/>
        <v>3.555</v>
      </c>
      <c r="O14" s="55">
        <f t="shared" si="7"/>
        <v>-17685</v>
      </c>
      <c r="P14" s="55">
        <f t="shared" si="7"/>
        <v>23793</v>
      </c>
      <c r="Q14" s="55">
        <f t="shared" si="7"/>
        <v>-48734</v>
      </c>
      <c r="R14" s="68">
        <f t="shared" si="7"/>
        <v>-50351</v>
      </c>
      <c r="S14" s="1"/>
      <c r="T14" s="1"/>
      <c r="U14" s="1"/>
      <c r="V14" s="1"/>
    </row>
    <row r="15" spans="1:22">
      <c r="A15" s="1"/>
      <c r="B15" s="1"/>
      <c r="C15" s="1">
        <v>1.05</v>
      </c>
      <c r="D15" s="23">
        <f t="shared" si="8"/>
        <v>5</v>
      </c>
      <c r="E15" s="26">
        <v>75</v>
      </c>
      <c r="F15" s="26">
        <v>58</v>
      </c>
      <c r="G15" s="24">
        <f>F17</f>
        <v>-4</v>
      </c>
      <c r="H15" s="25">
        <f>E17</f>
        <v>0</v>
      </c>
      <c r="I15" s="53">
        <f t="shared" si="5"/>
        <v>4.5</v>
      </c>
      <c r="J15" s="24">
        <f t="shared" si="1"/>
        <v>-150248</v>
      </c>
      <c r="K15" s="24">
        <f t="shared" si="6"/>
        <v>-108882</v>
      </c>
      <c r="L15" s="24">
        <f t="shared" si="2"/>
        <v>6332</v>
      </c>
      <c r="M15" s="25">
        <f t="shared" si="3"/>
        <v>-1</v>
      </c>
      <c r="N15" s="54">
        <f t="shared" si="4"/>
        <v>4.5</v>
      </c>
      <c r="O15" s="55">
        <f t="shared" si="7"/>
        <v>-142735</v>
      </c>
      <c r="P15" s="55">
        <f t="shared" si="7"/>
        <v>-103437</v>
      </c>
      <c r="Q15" s="55">
        <f t="shared" si="7"/>
        <v>6015</v>
      </c>
      <c r="R15" s="68">
        <f t="shared" si="7"/>
        <v>0</v>
      </c>
      <c r="S15" s="1"/>
      <c r="T15" s="1"/>
      <c r="U15" s="1"/>
      <c r="V15" s="1"/>
    </row>
    <row r="16" spans="1:22">
      <c r="A16" s="1"/>
      <c r="B16" s="1"/>
      <c r="C16" s="1">
        <v>0.9</v>
      </c>
      <c r="D16" s="23">
        <f t="shared" si="8"/>
        <v>5.9</v>
      </c>
      <c r="E16" s="26">
        <v>34</v>
      </c>
      <c r="F16" s="26">
        <v>28</v>
      </c>
      <c r="G16" s="24">
        <f>F18</f>
        <v>-18</v>
      </c>
      <c r="H16" s="25">
        <f>E18</f>
        <v>16</v>
      </c>
      <c r="I16" s="53">
        <f t="shared" si="5"/>
        <v>5.31</v>
      </c>
      <c r="J16" s="24">
        <f t="shared" si="1"/>
        <v>-53002</v>
      </c>
      <c r="K16" s="24">
        <f t="shared" si="6"/>
        <v>-51299</v>
      </c>
      <c r="L16" s="24">
        <f t="shared" si="2"/>
        <v>25046</v>
      </c>
      <c r="M16" s="25">
        <f t="shared" si="3"/>
        <v>-18616</v>
      </c>
      <c r="N16" s="54">
        <f t="shared" si="4"/>
        <v>5.31</v>
      </c>
      <c r="O16" s="55">
        <f t="shared" si="7"/>
        <v>-50351</v>
      </c>
      <c r="P16" s="55">
        <f t="shared" si="7"/>
        <v>-48734</v>
      </c>
      <c r="Q16" s="55">
        <f t="shared" si="7"/>
        <v>23793</v>
      </c>
      <c r="R16" s="68">
        <f t="shared" si="7"/>
        <v>-17685</v>
      </c>
      <c r="S16" s="1"/>
      <c r="T16" s="1"/>
      <c r="U16" s="1"/>
      <c r="V16" s="1"/>
    </row>
    <row r="17" spans="1:22">
      <c r="A17" s="1"/>
      <c r="B17" s="1"/>
      <c r="C17" s="1">
        <v>1.05</v>
      </c>
      <c r="D17" s="23">
        <f t="shared" si="8"/>
        <v>6.95</v>
      </c>
      <c r="E17" s="26">
        <v>0</v>
      </c>
      <c r="F17" s="26">
        <v>-4</v>
      </c>
      <c r="G17" s="24">
        <f>F15</f>
        <v>58</v>
      </c>
      <c r="H17" s="25">
        <f>E15</f>
        <v>75</v>
      </c>
      <c r="I17" s="53">
        <f t="shared" si="5"/>
        <v>6.255</v>
      </c>
      <c r="J17" s="24">
        <f t="shared" si="1"/>
        <v>-1</v>
      </c>
      <c r="K17" s="24">
        <f t="shared" si="6"/>
        <v>6332</v>
      </c>
      <c r="L17" s="24">
        <f t="shared" si="2"/>
        <v>-108882</v>
      </c>
      <c r="M17" s="25">
        <f t="shared" si="3"/>
        <v>-150248</v>
      </c>
      <c r="N17" s="54">
        <f t="shared" si="4"/>
        <v>6.255</v>
      </c>
      <c r="O17" s="55">
        <f t="shared" si="7"/>
        <v>0</v>
      </c>
      <c r="P17" s="55">
        <f t="shared" si="7"/>
        <v>6015</v>
      </c>
      <c r="Q17" s="55">
        <f t="shared" si="7"/>
        <v>-103437</v>
      </c>
      <c r="R17" s="68">
        <f t="shared" si="7"/>
        <v>-142735</v>
      </c>
      <c r="S17" s="1"/>
      <c r="T17" s="1"/>
      <c r="U17" s="1"/>
      <c r="V17" s="1"/>
    </row>
    <row r="18" spans="1:22">
      <c r="A18" s="1"/>
      <c r="B18" s="1"/>
      <c r="C18" s="1">
        <v>0.9</v>
      </c>
      <c r="D18" s="23">
        <f t="shared" si="8"/>
        <v>7.85</v>
      </c>
      <c r="E18" s="26">
        <v>16</v>
      </c>
      <c r="F18" s="26">
        <v>-18</v>
      </c>
      <c r="G18" s="24">
        <f>F16</f>
        <v>28</v>
      </c>
      <c r="H18" s="25">
        <f>E16</f>
        <v>34</v>
      </c>
      <c r="I18" s="53">
        <f t="shared" si="5"/>
        <v>7.065</v>
      </c>
      <c r="J18" s="24">
        <f t="shared" si="1"/>
        <v>-18616</v>
      </c>
      <c r="K18" s="24">
        <f t="shared" si="6"/>
        <v>25046</v>
      </c>
      <c r="L18" s="24">
        <f t="shared" si="2"/>
        <v>-51299</v>
      </c>
      <c r="M18" s="25">
        <f t="shared" si="3"/>
        <v>-53002</v>
      </c>
      <c r="N18" s="54">
        <f t="shared" si="4"/>
        <v>7.065</v>
      </c>
      <c r="O18" s="55">
        <f t="shared" si="7"/>
        <v>-17685</v>
      </c>
      <c r="P18" s="55">
        <f t="shared" si="7"/>
        <v>23793</v>
      </c>
      <c r="Q18" s="55">
        <f t="shared" si="7"/>
        <v>-48734</v>
      </c>
      <c r="R18" s="68">
        <f t="shared" si="7"/>
        <v>-50351</v>
      </c>
      <c r="S18" s="1"/>
      <c r="T18" s="1"/>
      <c r="U18" s="1"/>
      <c r="V18" s="1"/>
    </row>
    <row r="19" spans="1:22">
      <c r="A19" s="1"/>
      <c r="B19" s="1"/>
      <c r="C19" s="1">
        <v>1.05</v>
      </c>
      <c r="D19" s="23">
        <f t="shared" si="8"/>
        <v>8.9</v>
      </c>
      <c r="E19" s="24">
        <f t="shared" ref="E19:H22" si="9">E15</f>
        <v>75</v>
      </c>
      <c r="F19" s="24">
        <f t="shared" si="9"/>
        <v>58</v>
      </c>
      <c r="G19" s="24">
        <f t="shared" si="9"/>
        <v>-4</v>
      </c>
      <c r="H19" s="25">
        <f t="shared" si="9"/>
        <v>0</v>
      </c>
      <c r="I19" s="53">
        <f t="shared" si="5"/>
        <v>8.01</v>
      </c>
      <c r="J19" s="24">
        <f t="shared" si="1"/>
        <v>-150248</v>
      </c>
      <c r="K19" s="24">
        <f t="shared" si="6"/>
        <v>-108882</v>
      </c>
      <c r="L19" s="24">
        <f t="shared" si="2"/>
        <v>6332</v>
      </c>
      <c r="M19" s="25">
        <f t="shared" si="3"/>
        <v>-1</v>
      </c>
      <c r="N19" s="54">
        <f t="shared" si="4"/>
        <v>8.01</v>
      </c>
      <c r="O19" s="55">
        <f t="shared" si="7"/>
        <v>-142735</v>
      </c>
      <c r="P19" s="55">
        <f t="shared" si="7"/>
        <v>-103437</v>
      </c>
      <c r="Q19" s="55">
        <f t="shared" si="7"/>
        <v>6015</v>
      </c>
      <c r="R19" s="68">
        <f t="shared" si="7"/>
        <v>0</v>
      </c>
      <c r="S19" s="1"/>
      <c r="T19" s="1"/>
      <c r="U19" s="1"/>
      <c r="V19" s="1"/>
    </row>
    <row r="20" spans="1:22">
      <c r="A20" s="1"/>
      <c r="B20" s="1"/>
      <c r="C20" s="1">
        <v>0.9</v>
      </c>
      <c r="D20" s="23">
        <f t="shared" si="8"/>
        <v>9.8</v>
      </c>
      <c r="E20" s="24">
        <f t="shared" si="9"/>
        <v>34</v>
      </c>
      <c r="F20" s="24">
        <f t="shared" si="9"/>
        <v>28</v>
      </c>
      <c r="G20" s="24">
        <f t="shared" si="9"/>
        <v>-18</v>
      </c>
      <c r="H20" s="25">
        <f t="shared" si="9"/>
        <v>16</v>
      </c>
      <c r="I20" s="53">
        <f t="shared" si="5"/>
        <v>8.82</v>
      </c>
      <c r="J20" s="24">
        <f t="shared" si="1"/>
        <v>-53002</v>
      </c>
      <c r="K20" s="24">
        <f t="shared" si="6"/>
        <v>-51299</v>
      </c>
      <c r="L20" s="24">
        <f t="shared" si="2"/>
        <v>25046</v>
      </c>
      <c r="M20" s="25">
        <f t="shared" si="3"/>
        <v>-18616</v>
      </c>
      <c r="N20" s="54">
        <f t="shared" si="4"/>
        <v>8.82</v>
      </c>
      <c r="O20" s="55">
        <f t="shared" si="7"/>
        <v>-50351</v>
      </c>
      <c r="P20" s="55">
        <f t="shared" si="7"/>
        <v>-48734</v>
      </c>
      <c r="Q20" s="55">
        <f t="shared" si="7"/>
        <v>23793</v>
      </c>
      <c r="R20" s="68">
        <f t="shared" si="7"/>
        <v>-17685</v>
      </c>
      <c r="S20" s="1"/>
      <c r="T20" s="1"/>
      <c r="U20" s="1"/>
      <c r="V20" s="1"/>
    </row>
    <row r="21" spans="1:22">
      <c r="A21" s="1"/>
      <c r="B21" s="1"/>
      <c r="C21" s="1">
        <v>1.05</v>
      </c>
      <c r="D21" s="23">
        <f t="shared" si="8"/>
        <v>10.85</v>
      </c>
      <c r="E21" s="24">
        <f t="shared" si="9"/>
        <v>0</v>
      </c>
      <c r="F21" s="24">
        <f t="shared" si="9"/>
        <v>-4</v>
      </c>
      <c r="G21" s="24">
        <f t="shared" si="9"/>
        <v>58</v>
      </c>
      <c r="H21" s="25">
        <f t="shared" si="9"/>
        <v>75</v>
      </c>
      <c r="I21" s="53">
        <f t="shared" si="5"/>
        <v>9.765</v>
      </c>
      <c r="J21" s="24">
        <f t="shared" si="1"/>
        <v>-1</v>
      </c>
      <c r="K21" s="24">
        <f t="shared" si="6"/>
        <v>6332</v>
      </c>
      <c r="L21" s="24">
        <f t="shared" si="2"/>
        <v>-108882</v>
      </c>
      <c r="M21" s="25">
        <f t="shared" si="3"/>
        <v>-150248</v>
      </c>
      <c r="N21" s="54">
        <f t="shared" si="4"/>
        <v>9.765</v>
      </c>
      <c r="O21" s="55">
        <f t="shared" si="7"/>
        <v>0</v>
      </c>
      <c r="P21" s="55">
        <f t="shared" si="7"/>
        <v>6015</v>
      </c>
      <c r="Q21" s="55">
        <f t="shared" si="7"/>
        <v>-103437</v>
      </c>
      <c r="R21" s="68">
        <f t="shared" si="7"/>
        <v>-142735</v>
      </c>
      <c r="S21" s="1"/>
      <c r="T21" s="1"/>
      <c r="U21" s="1"/>
      <c r="V21" s="1"/>
    </row>
    <row r="22" spans="1:22">
      <c r="A22" s="1"/>
      <c r="B22" s="1"/>
      <c r="C22" s="1">
        <v>0.9</v>
      </c>
      <c r="D22" s="23">
        <f t="shared" si="8"/>
        <v>11.75</v>
      </c>
      <c r="E22" s="24">
        <f t="shared" si="9"/>
        <v>16</v>
      </c>
      <c r="F22" s="24">
        <f t="shared" si="9"/>
        <v>-18</v>
      </c>
      <c r="G22" s="24">
        <f t="shared" si="9"/>
        <v>28</v>
      </c>
      <c r="H22" s="25">
        <f t="shared" si="9"/>
        <v>34</v>
      </c>
      <c r="I22" s="53">
        <f t="shared" si="5"/>
        <v>10.575</v>
      </c>
      <c r="J22" s="24">
        <f t="shared" si="1"/>
        <v>-18616</v>
      </c>
      <c r="K22" s="24">
        <f t="shared" si="6"/>
        <v>25046</v>
      </c>
      <c r="L22" s="24">
        <f t="shared" si="2"/>
        <v>-51299</v>
      </c>
      <c r="M22" s="25">
        <f t="shared" si="3"/>
        <v>-53002</v>
      </c>
      <c r="N22" s="54">
        <f t="shared" si="4"/>
        <v>10.575</v>
      </c>
      <c r="O22" s="55">
        <f t="shared" si="7"/>
        <v>-17685</v>
      </c>
      <c r="P22" s="55">
        <f t="shared" si="7"/>
        <v>23793</v>
      </c>
      <c r="Q22" s="55">
        <f t="shared" si="7"/>
        <v>-48734</v>
      </c>
      <c r="R22" s="68">
        <f t="shared" si="7"/>
        <v>-50351</v>
      </c>
      <c r="S22" s="1"/>
      <c r="T22" s="1"/>
      <c r="U22" s="1"/>
      <c r="V22" s="1"/>
    </row>
    <row r="23" spans="1:22">
      <c r="A23" s="1"/>
      <c r="B23" s="1"/>
      <c r="C23" s="27">
        <v>0.8</v>
      </c>
      <c r="D23" s="28">
        <f t="shared" si="8"/>
        <v>12.55</v>
      </c>
      <c r="E23" s="26">
        <v>55</v>
      </c>
      <c r="F23" s="26">
        <v>36</v>
      </c>
      <c r="G23" s="24">
        <f>F17</f>
        <v>-4</v>
      </c>
      <c r="H23" s="25">
        <f>E17</f>
        <v>0</v>
      </c>
      <c r="I23" s="53">
        <f t="shared" si="5"/>
        <v>11.295</v>
      </c>
      <c r="J23" s="24">
        <f t="shared" si="1"/>
        <v>-102298</v>
      </c>
      <c r="K23" s="24">
        <f t="shared" si="6"/>
        <v>-66903</v>
      </c>
      <c r="L23" s="24">
        <f t="shared" si="2"/>
        <v>6332</v>
      </c>
      <c r="M23" s="25">
        <f t="shared" si="3"/>
        <v>-1</v>
      </c>
      <c r="N23" s="54">
        <f t="shared" si="4"/>
        <v>11.295</v>
      </c>
      <c r="O23" s="55">
        <f t="shared" si="7"/>
        <v>-97183</v>
      </c>
      <c r="P23" s="55">
        <f t="shared" si="7"/>
        <v>-63557</v>
      </c>
      <c r="Q23" s="55">
        <f t="shared" si="7"/>
        <v>6015</v>
      </c>
      <c r="R23" s="68">
        <f t="shared" si="7"/>
        <v>0</v>
      </c>
      <c r="S23" s="1"/>
      <c r="T23" s="1"/>
      <c r="U23" s="1"/>
      <c r="V23" s="1"/>
    </row>
    <row r="24" ht="14.25" spans="1:22">
      <c r="A24" s="1"/>
      <c r="B24" s="1"/>
      <c r="C24" s="27">
        <v>1</v>
      </c>
      <c r="D24" s="29">
        <f t="shared" si="8"/>
        <v>13.55</v>
      </c>
      <c r="E24" s="30">
        <v>0</v>
      </c>
      <c r="F24" s="30">
        <v>0</v>
      </c>
      <c r="G24" s="30">
        <v>0</v>
      </c>
      <c r="H24" s="31">
        <v>0</v>
      </c>
      <c r="I24" s="53">
        <f t="shared" si="5"/>
        <v>12.195</v>
      </c>
      <c r="J24" s="24">
        <f t="shared" si="1"/>
        <v>-1</v>
      </c>
      <c r="K24" s="24">
        <f t="shared" si="6"/>
        <v>-2</v>
      </c>
      <c r="L24" s="24">
        <f t="shared" si="2"/>
        <v>-2</v>
      </c>
      <c r="M24" s="25">
        <f t="shared" si="3"/>
        <v>-1</v>
      </c>
      <c r="N24" s="56">
        <f t="shared" si="4"/>
        <v>12.195</v>
      </c>
      <c r="O24" s="57">
        <f t="shared" si="7"/>
        <v>0</v>
      </c>
      <c r="P24" s="57">
        <f t="shared" si="7"/>
        <v>-1</v>
      </c>
      <c r="Q24" s="57">
        <f t="shared" si="7"/>
        <v>-1</v>
      </c>
      <c r="R24" s="69">
        <f t="shared" si="7"/>
        <v>0</v>
      </c>
      <c r="S24" s="1"/>
      <c r="T24" s="1"/>
      <c r="U24" s="1"/>
      <c r="V24" s="1"/>
    </row>
    <row r="25" spans="1:24">
      <c r="A25">
        <v>2.97</v>
      </c>
      <c r="B25">
        <v>-1.27088414634146</v>
      </c>
      <c r="C25">
        <v>-2.90945121951219</v>
      </c>
      <c r="D25" s="28">
        <v>0</v>
      </c>
      <c r="E25" s="1">
        <f>'LW30'!E87</f>
        <v>0.469691317908554</v>
      </c>
      <c r="F25" s="1">
        <f>'LW30'!F87</f>
        <v>0.00114822940738968</v>
      </c>
      <c r="G25" s="1">
        <f>'LW30'!G87</f>
        <v>9.56396442489322</v>
      </c>
      <c r="H25" s="1">
        <f>'LW30'!H87</f>
        <v>0.47410089212971</v>
      </c>
      <c r="I25" s="58">
        <f t="shared" ref="I25:I88" si="10">D25</f>
        <v>0</v>
      </c>
      <c r="J25" s="24">
        <f t="shared" ref="J25:J56" si="11">-TRUNC(K$3*J$3*(G$3-H$3*SIN((E25+J$9)*PI()/180)-SQRT(I$3^2-(E$3-F$3-H$3*COS((E25+J$9)*PI()/180))^2))/5)</f>
        <v>-341</v>
      </c>
      <c r="K25" s="24">
        <f t="shared" ref="K25:K56" si="12">-TRUNC(U$3*T$3*(Q$3-R$3*SIN((F25+K$9)*PI()/180)-SQRT(S$3^2-(O$3-P$3-R$3*COS((F25+K$9)*PI()/180))^2))/5)</f>
        <v>-4</v>
      </c>
      <c r="L25" s="24">
        <f t="shared" ref="L25:L56" si="13">-TRUNC(U$3*T$3*(Q$3-R$3*SIN((G25+L$9)*PI()/180)-SQRT(S$3^2-(O$3-P$3-R$3*COS((G25+L$9)*PI()/180))^2))/5)</f>
        <v>-16448</v>
      </c>
      <c r="M25" s="25">
        <f t="shared" ref="M25:M56" si="14">-TRUNC(K$3*J$3*(G$3-H$3*SIN((H25+M$9)*PI()/180)-SQRT(I$3^2-(E$3-F$3-H$3*COS((H25+M$9)*PI()/180))^2))/5)</f>
        <v>-345</v>
      </c>
      <c r="N25" s="59">
        <f t="shared" ref="N25:N87" si="15">I25</f>
        <v>0</v>
      </c>
      <c r="O25" s="60">
        <v>0</v>
      </c>
      <c r="P25" s="60">
        <v>0</v>
      </c>
      <c r="Q25" s="60">
        <v>0</v>
      </c>
      <c r="R25" s="60">
        <v>0</v>
      </c>
      <c r="S25" s="1"/>
      <c r="T25" s="1">
        <f>RStart30!$T$25</f>
        <v>0.04</v>
      </c>
      <c r="U25" s="28"/>
      <c r="V25" s="1">
        <v>6.2253483093175</v>
      </c>
      <c r="X25" t="e">
        <f>#REF!-0.5</f>
        <v>#REF!</v>
      </c>
    </row>
    <row r="26" spans="1:24">
      <c r="A26">
        <v>2.985</v>
      </c>
      <c r="B26">
        <v>-1.27957317073171</v>
      </c>
      <c r="C26">
        <v>-2.92682926829268</v>
      </c>
      <c r="D26" s="28">
        <f t="shared" ref="D26:D34" si="16">D25+T25</f>
        <v>0.04</v>
      </c>
      <c r="E26" s="1">
        <v>0.472014809140115</v>
      </c>
      <c r="F26" s="70">
        <f>F91-RStart30!$F$79</f>
        <v>-0.000277048448089623</v>
      </c>
      <c r="G26" s="70">
        <f>G91-RStart30!$G$79</f>
        <v>9.56446624045893</v>
      </c>
      <c r="H26" s="1">
        <v>0.476976555977912</v>
      </c>
      <c r="I26" s="58">
        <f t="shared" si="10"/>
        <v>0.04</v>
      </c>
      <c r="J26" s="24">
        <f t="shared" si="11"/>
        <v>-343</v>
      </c>
      <c r="K26" s="24">
        <f t="shared" si="12"/>
        <v>-1</v>
      </c>
      <c r="L26" s="24">
        <f t="shared" si="13"/>
        <v>-16449</v>
      </c>
      <c r="M26" s="25">
        <f t="shared" si="14"/>
        <v>-347</v>
      </c>
      <c r="N26" s="59">
        <f t="shared" si="15"/>
        <v>0.04</v>
      </c>
      <c r="O26" s="60">
        <f t="shared" ref="O26:O32" si="17">(J26-J25)/(D26-D25)</f>
        <v>-50</v>
      </c>
      <c r="P26" s="60">
        <f t="shared" ref="P26:P89" si="18">(K26-K25)/(D26-D25)</f>
        <v>75</v>
      </c>
      <c r="Q26" s="60">
        <f t="shared" ref="Q26:Q89" si="19">(L26-L25)/(D26-D25)</f>
        <v>-25</v>
      </c>
      <c r="R26" s="60">
        <f t="shared" ref="R26:R89" si="20">(M26-M25)/(D26-D25)</f>
        <v>-50</v>
      </c>
      <c r="S26" s="1"/>
      <c r="T26" s="1">
        <f>RStart30!$T$25</f>
        <v>0.04</v>
      </c>
      <c r="U26" s="28"/>
      <c r="V26" s="1">
        <v>8.81695255673208</v>
      </c>
      <c r="X26" t="e">
        <f>X25-0.5</f>
        <v>#REF!</v>
      </c>
    </row>
    <row r="27" spans="1:24">
      <c r="A27">
        <v>3</v>
      </c>
      <c r="B27">
        <v>-1.29512195121951</v>
      </c>
      <c r="C27">
        <v>-2.94009146341463</v>
      </c>
      <c r="D27" s="28">
        <f t="shared" si="16"/>
        <v>0.08</v>
      </c>
      <c r="E27" s="1">
        <v>0.498650314820891</v>
      </c>
      <c r="F27" s="70">
        <f>F92-RStart30!$F$79</f>
        <v>-0.0025200947180597</v>
      </c>
      <c r="G27" s="70">
        <f>G92-RStart30!$G$79</f>
        <v>9.59048232440275</v>
      </c>
      <c r="H27" s="1">
        <v>0.536990301882478</v>
      </c>
      <c r="I27" s="58">
        <f t="shared" si="10"/>
        <v>0.08</v>
      </c>
      <c r="J27" s="24">
        <f t="shared" si="11"/>
        <v>-363</v>
      </c>
      <c r="K27" s="24">
        <f t="shared" si="12"/>
        <v>1</v>
      </c>
      <c r="L27" s="24">
        <f t="shared" si="13"/>
        <v>-16496</v>
      </c>
      <c r="M27" s="25">
        <f t="shared" si="14"/>
        <v>-391</v>
      </c>
      <c r="N27" s="59">
        <f t="shared" si="15"/>
        <v>0.08</v>
      </c>
      <c r="O27" s="60">
        <f t="shared" si="17"/>
        <v>-500</v>
      </c>
      <c r="P27" s="60">
        <f t="shared" si="18"/>
        <v>50</v>
      </c>
      <c r="Q27" s="60">
        <f t="shared" si="19"/>
        <v>-1175</v>
      </c>
      <c r="R27" s="60">
        <f t="shared" si="20"/>
        <v>-1100</v>
      </c>
      <c r="S27" s="1"/>
      <c r="T27" s="1">
        <f>RStart30!$T$25</f>
        <v>0.04</v>
      </c>
      <c r="U27" s="28"/>
      <c r="V27" s="1">
        <v>10.8174262978677</v>
      </c>
      <c r="X27" t="e">
        <f>X26-0.5</f>
        <v>#REF!</v>
      </c>
    </row>
    <row r="28" spans="1:24">
      <c r="A28">
        <v>3.015</v>
      </c>
      <c r="B28">
        <v>-1.31432926829268</v>
      </c>
      <c r="C28">
        <v>-2.95015243902439</v>
      </c>
      <c r="D28" s="28">
        <f t="shared" si="16"/>
        <v>0.12</v>
      </c>
      <c r="E28" s="1">
        <v>0.563024310497951</v>
      </c>
      <c r="F28" s="70">
        <f>F93-RStart30!$F$79</f>
        <v>-0.00944423654896021</v>
      </c>
      <c r="G28" s="70">
        <f>G93-RStart30!$G$79</f>
        <v>9.65524252887717</v>
      </c>
      <c r="H28" s="1">
        <v>0.687881278048658</v>
      </c>
      <c r="I28" s="58">
        <f t="shared" si="10"/>
        <v>0.12</v>
      </c>
      <c r="J28" s="24">
        <f t="shared" si="11"/>
        <v>-411</v>
      </c>
      <c r="K28" s="24">
        <f t="shared" si="12"/>
        <v>13</v>
      </c>
      <c r="L28" s="24">
        <f t="shared" si="13"/>
        <v>-16612</v>
      </c>
      <c r="M28" s="25">
        <f t="shared" si="14"/>
        <v>-504</v>
      </c>
      <c r="N28" s="59">
        <f t="shared" si="15"/>
        <v>0.12</v>
      </c>
      <c r="O28" s="60">
        <f t="shared" si="17"/>
        <v>-1200</v>
      </c>
      <c r="P28" s="60">
        <f t="shared" si="18"/>
        <v>300</v>
      </c>
      <c r="Q28" s="60">
        <f t="shared" si="19"/>
        <v>-2900</v>
      </c>
      <c r="R28" s="60">
        <f t="shared" si="20"/>
        <v>-2825</v>
      </c>
      <c r="S28" s="1"/>
      <c r="T28" s="1">
        <f>RStart30!$T$25</f>
        <v>0.04</v>
      </c>
      <c r="U28" s="28"/>
      <c r="V28" s="1">
        <v>12.5155122440448</v>
      </c>
      <c r="X28" t="e">
        <f t="shared" ref="X28:X91" si="21">X27-0.5</f>
        <v>#REF!</v>
      </c>
    </row>
    <row r="29" spans="1:24">
      <c r="A29">
        <v>3.03</v>
      </c>
      <c r="B29">
        <v>-1.33170731707317</v>
      </c>
      <c r="C29">
        <v>-2.95792682926829</v>
      </c>
      <c r="D29" s="28">
        <f t="shared" si="16"/>
        <v>0.16</v>
      </c>
      <c r="E29" s="1">
        <v>0.673442178139589</v>
      </c>
      <c r="F29" s="70">
        <f>F94-RStart30!$F$79</f>
        <v>-0.02440784290373</v>
      </c>
      <c r="G29" s="70">
        <f>G94-RStart30!$G$79</f>
        <v>9.77016898985812</v>
      </c>
      <c r="H29" s="1">
        <v>0.95870605552996</v>
      </c>
      <c r="I29" s="58">
        <f t="shared" si="10"/>
        <v>0.16</v>
      </c>
      <c r="J29" s="24">
        <f t="shared" si="11"/>
        <v>-493</v>
      </c>
      <c r="K29" s="24">
        <f t="shared" si="12"/>
        <v>37</v>
      </c>
      <c r="L29" s="24">
        <f t="shared" si="13"/>
        <v>-16819</v>
      </c>
      <c r="M29" s="25">
        <f t="shared" si="14"/>
        <v>-710</v>
      </c>
      <c r="N29" s="59">
        <f t="shared" si="15"/>
        <v>0.16</v>
      </c>
      <c r="O29" s="60">
        <f t="shared" si="17"/>
        <v>-2050</v>
      </c>
      <c r="P29" s="60">
        <f t="shared" si="18"/>
        <v>600</v>
      </c>
      <c r="Q29" s="60">
        <f t="shared" si="19"/>
        <v>-5175</v>
      </c>
      <c r="R29" s="60">
        <f t="shared" si="20"/>
        <v>-5150</v>
      </c>
      <c r="S29" s="1"/>
      <c r="T29" s="1">
        <f>RStart30!$T$25</f>
        <v>0.04</v>
      </c>
      <c r="U29" s="28"/>
      <c r="V29" s="1">
        <v>14.0229828586384</v>
      </c>
      <c r="X29" t="e">
        <f t="shared" si="21"/>
        <v>#REF!</v>
      </c>
    </row>
    <row r="30" spans="1:24">
      <c r="A30">
        <v>3.045</v>
      </c>
      <c r="B30">
        <v>-1.34588414634146</v>
      </c>
      <c r="C30">
        <v>-2.96341463414634</v>
      </c>
      <c r="D30" s="28">
        <f t="shared" si="16"/>
        <v>0.2</v>
      </c>
      <c r="E30" s="1">
        <v>0.832089544579565</v>
      </c>
      <c r="F30" s="70">
        <f>F95-RStart30!$F$79</f>
        <v>-0.0512212324148997</v>
      </c>
      <c r="G30" s="70">
        <f>G95-RStart30!$G$79</f>
        <v>9.94187500313329</v>
      </c>
      <c r="H30" s="1">
        <v>1.36849532468569</v>
      </c>
      <c r="I30" s="58">
        <f t="shared" si="10"/>
        <v>0.2</v>
      </c>
      <c r="J30" s="24">
        <f t="shared" si="11"/>
        <v>-613</v>
      </c>
      <c r="K30" s="24">
        <f t="shared" si="12"/>
        <v>81</v>
      </c>
      <c r="L30" s="24">
        <f t="shared" si="13"/>
        <v>-17129</v>
      </c>
      <c r="M30" s="25">
        <f t="shared" si="14"/>
        <v>-1030</v>
      </c>
      <c r="N30" s="59">
        <f t="shared" si="15"/>
        <v>0.2</v>
      </c>
      <c r="O30" s="60">
        <f t="shared" si="17"/>
        <v>-3000</v>
      </c>
      <c r="P30" s="60">
        <f t="shared" si="18"/>
        <v>1100</v>
      </c>
      <c r="Q30" s="60">
        <f t="shared" si="19"/>
        <v>-7750</v>
      </c>
      <c r="R30" s="60">
        <f t="shared" si="20"/>
        <v>-8000</v>
      </c>
      <c r="S30" s="1"/>
      <c r="T30" s="1">
        <f>RStart30!$T$25</f>
        <v>0.04</v>
      </c>
      <c r="U30" s="28"/>
      <c r="V30" s="1">
        <v>15.3971298874953</v>
      </c>
      <c r="X30" t="e">
        <f t="shared" si="21"/>
        <v>#REF!</v>
      </c>
    </row>
    <row r="31" spans="1:24">
      <c r="A31">
        <v>3.06</v>
      </c>
      <c r="B31">
        <v>-1.35731707317073</v>
      </c>
      <c r="C31">
        <v>-2.96570121951219</v>
      </c>
      <c r="D31" s="28">
        <f t="shared" si="16"/>
        <v>0.24</v>
      </c>
      <c r="E31" s="1">
        <v>1.03590653225061</v>
      </c>
      <c r="F31" s="70">
        <f>F96-RStart30!$F$79</f>
        <v>-0.0939553518302398</v>
      </c>
      <c r="G31" s="70">
        <f>G96-RStart30!$G$79</f>
        <v>10.1726647748878</v>
      </c>
      <c r="H31" s="1">
        <v>1.9271930781489</v>
      </c>
      <c r="I31" s="58">
        <f t="shared" si="10"/>
        <v>0.24</v>
      </c>
      <c r="J31" s="24">
        <f t="shared" si="11"/>
        <v>-770</v>
      </c>
      <c r="K31" s="24">
        <f t="shared" si="12"/>
        <v>150</v>
      </c>
      <c r="L31" s="24">
        <f t="shared" si="13"/>
        <v>-17545</v>
      </c>
      <c r="M31" s="25">
        <f t="shared" si="14"/>
        <v>-1484</v>
      </c>
      <c r="N31" s="59">
        <f t="shared" si="15"/>
        <v>0.24</v>
      </c>
      <c r="O31" s="60">
        <f t="shared" si="17"/>
        <v>-3925</v>
      </c>
      <c r="P31" s="60">
        <f t="shared" si="18"/>
        <v>1725</v>
      </c>
      <c r="Q31" s="60">
        <f t="shared" si="19"/>
        <v>-10400</v>
      </c>
      <c r="R31" s="60">
        <f t="shared" si="20"/>
        <v>-11350</v>
      </c>
      <c r="S31" s="1"/>
      <c r="T31" s="1">
        <f>RStart30!$T$25</f>
        <v>0.04</v>
      </c>
      <c r="U31" s="28"/>
      <c r="V31" s="1">
        <v>16.6719700830285</v>
      </c>
      <c r="X31" t="e">
        <f t="shared" si="21"/>
        <v>#REF!</v>
      </c>
    </row>
    <row r="32" spans="1:24">
      <c r="A32">
        <v>3.075</v>
      </c>
      <c r="B32">
        <v>-1.36280487804878</v>
      </c>
      <c r="C32">
        <v>-2.96432926829268</v>
      </c>
      <c r="D32" s="28">
        <f t="shared" si="16"/>
        <v>0.28</v>
      </c>
      <c r="E32" s="1">
        <v>1.27746200991794</v>
      </c>
      <c r="F32" s="70">
        <f>F97-RStart30!$F$79</f>
        <v>-0.15675045445843</v>
      </c>
      <c r="G32" s="70">
        <f>G97-RStart30!$G$79</f>
        <v>10.4610331722899</v>
      </c>
      <c r="H32" s="1">
        <v>2.63659579379438</v>
      </c>
      <c r="I32" s="58">
        <f t="shared" si="10"/>
        <v>0.28</v>
      </c>
      <c r="J32" s="24">
        <f t="shared" si="11"/>
        <v>-958</v>
      </c>
      <c r="K32" s="24">
        <f t="shared" si="12"/>
        <v>252</v>
      </c>
      <c r="L32" s="24">
        <f t="shared" si="13"/>
        <v>-18067</v>
      </c>
      <c r="M32" s="25">
        <f t="shared" si="14"/>
        <v>-2086</v>
      </c>
      <c r="N32" s="59">
        <f t="shared" si="15"/>
        <v>0.28</v>
      </c>
      <c r="O32" s="60">
        <f t="shared" si="17"/>
        <v>-4700</v>
      </c>
      <c r="P32" s="60">
        <f t="shared" si="18"/>
        <v>2550</v>
      </c>
      <c r="Q32" s="60">
        <f t="shared" si="19"/>
        <v>-13050</v>
      </c>
      <c r="R32" s="60">
        <f t="shared" si="20"/>
        <v>-15050</v>
      </c>
      <c r="S32" s="1"/>
      <c r="T32" s="1">
        <f>RStart30!$T$25</f>
        <v>0.04</v>
      </c>
      <c r="U32" s="28"/>
      <c r="V32" s="1">
        <v>17.8696569997951</v>
      </c>
      <c r="X32" t="e">
        <f t="shared" si="21"/>
        <v>#REF!</v>
      </c>
    </row>
    <row r="33" spans="1:24">
      <c r="A33">
        <v>3.09</v>
      </c>
      <c r="B33">
        <v>-1.35137195121951</v>
      </c>
      <c r="C33">
        <v>-2.96021341463415</v>
      </c>
      <c r="D33" s="28">
        <f t="shared" si="16"/>
        <v>0.32</v>
      </c>
      <c r="E33" s="1">
        <v>1.54582784341273</v>
      </c>
      <c r="F33" s="70">
        <f>F98-RStart30!$F$79</f>
        <v>-0.24362477861478</v>
      </c>
      <c r="G33" s="70">
        <f>G98-RStart30!$G$79</f>
        <v>10.8021654740764</v>
      </c>
      <c r="H33" s="1">
        <v>3.49129161770655</v>
      </c>
      <c r="I33" s="58">
        <f t="shared" si="10"/>
        <v>0.32</v>
      </c>
      <c r="J33" s="24">
        <f t="shared" si="11"/>
        <v>-1172</v>
      </c>
      <c r="K33" s="24">
        <f t="shared" si="12"/>
        <v>394</v>
      </c>
      <c r="L33" s="24">
        <f t="shared" si="13"/>
        <v>-18686</v>
      </c>
      <c r="M33" s="25">
        <f t="shared" si="14"/>
        <v>-2852</v>
      </c>
      <c r="N33" s="59">
        <f t="shared" si="15"/>
        <v>0.32</v>
      </c>
      <c r="O33" s="60">
        <f t="shared" ref="O33:O89" si="22">(J33-J32)/(D33-D32)</f>
        <v>-5350</v>
      </c>
      <c r="P33" s="60">
        <f t="shared" si="18"/>
        <v>3550</v>
      </c>
      <c r="Q33" s="60">
        <f t="shared" si="19"/>
        <v>-15475</v>
      </c>
      <c r="R33" s="60">
        <f t="shared" si="20"/>
        <v>-19150</v>
      </c>
      <c r="S33" s="1"/>
      <c r="T33" s="1">
        <f>RStart30!$T$25</f>
        <v>0.04</v>
      </c>
      <c r="U33" s="28"/>
      <c r="V33" s="1">
        <v>19.0055718127775</v>
      </c>
      <c r="X33" t="e">
        <f t="shared" si="21"/>
        <v>#REF!</v>
      </c>
    </row>
    <row r="34" spans="1:24">
      <c r="A34">
        <v>3.105</v>
      </c>
      <c r="B34">
        <v>-1.32484756097561</v>
      </c>
      <c r="C34">
        <v>-2.95609756097561</v>
      </c>
      <c r="D34" s="28">
        <f t="shared" si="16"/>
        <v>0.36</v>
      </c>
      <c r="E34" s="1">
        <v>1.82745314636567</v>
      </c>
      <c r="F34" s="70">
        <f>F99-RStart30!$F$79</f>
        <v>-0.35828322606686</v>
      </c>
      <c r="G34" s="70">
        <f>G99-RStart30!$G$79</f>
        <v>11.188437121139</v>
      </c>
      <c r="H34" s="1">
        <v>4.4795995471475</v>
      </c>
      <c r="I34" s="58">
        <f t="shared" si="10"/>
        <v>0.36</v>
      </c>
      <c r="J34" s="24">
        <f t="shared" si="11"/>
        <v>-1401</v>
      </c>
      <c r="K34" s="24">
        <f t="shared" si="12"/>
        <v>580</v>
      </c>
      <c r="L34" s="24">
        <f t="shared" si="13"/>
        <v>-19388</v>
      </c>
      <c r="M34" s="25">
        <f t="shared" si="14"/>
        <v>-3790</v>
      </c>
      <c r="N34" s="59">
        <f t="shared" si="15"/>
        <v>0.36</v>
      </c>
      <c r="O34" s="60">
        <f t="shared" si="22"/>
        <v>-5725</v>
      </c>
      <c r="P34" s="60">
        <f t="shared" si="18"/>
        <v>4650</v>
      </c>
      <c r="Q34" s="60">
        <f t="shared" si="19"/>
        <v>-17550</v>
      </c>
      <c r="R34" s="60">
        <f t="shared" si="20"/>
        <v>-23450</v>
      </c>
      <c r="S34" s="1"/>
      <c r="T34" s="1">
        <f>RStart30!$T$25</f>
        <v>0.04</v>
      </c>
      <c r="U34" s="28"/>
      <c r="V34" s="1">
        <v>20.090908522465</v>
      </c>
      <c r="X34" t="e">
        <f t="shared" si="21"/>
        <v>#REF!</v>
      </c>
    </row>
    <row r="35" spans="1:24">
      <c r="A35">
        <v>3.12</v>
      </c>
      <c r="B35">
        <v>-1.29192073170732</v>
      </c>
      <c r="C35">
        <v>-2.95060975609756</v>
      </c>
      <c r="D35" s="28">
        <f t="shared" ref="D35:D66" si="23">D34+T34</f>
        <v>0.4</v>
      </c>
      <c r="E35" s="1">
        <v>2.10703853094042</v>
      </c>
      <c r="F35" s="70">
        <f>F100-RStart30!$F$79</f>
        <v>-0.50392604048022</v>
      </c>
      <c r="G35" s="70">
        <f>G100-RStart30!$G$79</f>
        <v>11.6099134671093</v>
      </c>
      <c r="H35" s="1">
        <v>5.58450861352487</v>
      </c>
      <c r="I35" s="58">
        <f t="shared" si="10"/>
        <v>0.4</v>
      </c>
      <c r="J35" s="24">
        <f t="shared" si="11"/>
        <v>-1633</v>
      </c>
      <c r="K35" s="24">
        <f t="shared" si="12"/>
        <v>815</v>
      </c>
      <c r="L35" s="24">
        <f t="shared" si="13"/>
        <v>-20157</v>
      </c>
      <c r="M35" s="25">
        <f t="shared" si="14"/>
        <v>-4907</v>
      </c>
      <c r="N35" s="59">
        <f t="shared" si="15"/>
        <v>0.4</v>
      </c>
      <c r="O35" s="60">
        <f t="shared" si="22"/>
        <v>-5800</v>
      </c>
      <c r="P35" s="60">
        <f t="shared" si="18"/>
        <v>5875</v>
      </c>
      <c r="Q35" s="60">
        <f t="shared" si="19"/>
        <v>-19225</v>
      </c>
      <c r="R35" s="60">
        <f t="shared" si="20"/>
        <v>-27925</v>
      </c>
      <c r="S35" s="1"/>
      <c r="T35" s="1">
        <f>RStart30!$T$25</f>
        <v>0.04</v>
      </c>
      <c r="U35" s="28"/>
      <c r="V35" s="1">
        <v>21.1341136182902</v>
      </c>
      <c r="X35" t="e">
        <f t="shared" si="21"/>
        <v>#REF!</v>
      </c>
    </row>
    <row r="36" spans="1:24">
      <c r="A36">
        <v>3.135</v>
      </c>
      <c r="B36">
        <v>-1.25807926829268</v>
      </c>
      <c r="C36">
        <v>-2.94192073170732</v>
      </c>
      <c r="D36" s="28">
        <f t="shared" si="23"/>
        <v>0.44</v>
      </c>
      <c r="E36" s="1">
        <v>2.36841035856715</v>
      </c>
      <c r="F36" s="70">
        <f>F101-RStart30!$F$79</f>
        <v>-0.68305748586403</v>
      </c>
      <c r="G36" s="70">
        <f>G101-RStart30!$G$79</f>
        <v>12.0548495289445</v>
      </c>
      <c r="H36" s="1">
        <v>6.78461706535988</v>
      </c>
      <c r="I36" s="58">
        <f t="shared" si="10"/>
        <v>0.44</v>
      </c>
      <c r="J36" s="24">
        <f t="shared" si="11"/>
        <v>-1855</v>
      </c>
      <c r="K36" s="24">
        <f t="shared" si="12"/>
        <v>1105</v>
      </c>
      <c r="L36" s="24">
        <f t="shared" si="13"/>
        <v>-20971</v>
      </c>
      <c r="M36" s="25">
        <f t="shared" si="14"/>
        <v>-6197</v>
      </c>
      <c r="N36" s="59">
        <f t="shared" si="15"/>
        <v>0.44</v>
      </c>
      <c r="O36" s="60">
        <f t="shared" si="22"/>
        <v>-5550</v>
      </c>
      <c r="P36" s="60">
        <f t="shared" si="18"/>
        <v>7250</v>
      </c>
      <c r="Q36" s="60">
        <f t="shared" si="19"/>
        <v>-20350</v>
      </c>
      <c r="R36" s="60">
        <f t="shared" si="20"/>
        <v>-32250</v>
      </c>
      <c r="S36" s="1"/>
      <c r="T36" s="1">
        <f>RStart30!$T$25</f>
        <v>0.04</v>
      </c>
      <c r="U36" s="28"/>
      <c r="V36" s="1">
        <v>22.1417454194694</v>
      </c>
      <c r="X36" t="e">
        <f t="shared" si="21"/>
        <v>#REF!</v>
      </c>
    </row>
    <row r="37" spans="1:24">
      <c r="A37">
        <v>3.15</v>
      </c>
      <c r="B37">
        <v>-1.22378048780488</v>
      </c>
      <c r="C37">
        <v>-2.93231707317073</v>
      </c>
      <c r="D37" s="28">
        <f t="shared" si="23"/>
        <v>0.48</v>
      </c>
      <c r="E37" s="1">
        <v>2.59539499067601</v>
      </c>
      <c r="F37" s="70">
        <f>F102-RStart30!$F$79</f>
        <v>-0.89729452501677</v>
      </c>
      <c r="G37" s="70">
        <f>G102-RStart30!$G$79</f>
        <v>12.5101897375137</v>
      </c>
      <c r="H37" s="1">
        <v>8.05507155125521</v>
      </c>
      <c r="I37" s="58">
        <f t="shared" si="10"/>
        <v>0.48</v>
      </c>
      <c r="J37" s="24">
        <f t="shared" si="11"/>
        <v>-2050</v>
      </c>
      <c r="K37" s="24">
        <f t="shared" si="12"/>
        <v>1450</v>
      </c>
      <c r="L37" s="24">
        <f t="shared" si="13"/>
        <v>-21806</v>
      </c>
      <c r="M37" s="25">
        <f t="shared" si="14"/>
        <v>-7650</v>
      </c>
      <c r="N37" s="59">
        <f t="shared" si="15"/>
        <v>0.48</v>
      </c>
      <c r="O37" s="60">
        <f t="shared" si="22"/>
        <v>-4875</v>
      </c>
      <c r="P37" s="60">
        <f t="shared" si="18"/>
        <v>8625</v>
      </c>
      <c r="Q37" s="60">
        <f t="shared" si="19"/>
        <v>-20875</v>
      </c>
      <c r="R37" s="60">
        <f t="shared" si="20"/>
        <v>-36325</v>
      </c>
      <c r="S37" s="1"/>
      <c r="T37" s="1">
        <f>RStart30!$T$25</f>
        <v>0.04</v>
      </c>
      <c r="U37" s="28"/>
      <c r="V37" s="1">
        <v>23.1190156225972</v>
      </c>
      <c r="X37" t="e">
        <f t="shared" si="21"/>
        <v>#REF!</v>
      </c>
    </row>
    <row r="38" spans="1:24">
      <c r="A38">
        <v>3.165</v>
      </c>
      <c r="B38">
        <v>-1.16981707317073</v>
      </c>
      <c r="C38">
        <v>-2.92865853658537</v>
      </c>
      <c r="D38" s="28">
        <f t="shared" si="23"/>
        <v>0.52</v>
      </c>
      <c r="E38" s="1">
        <v>2.77269303943067</v>
      </c>
      <c r="F38" s="70">
        <f>F103-RStart30!$F$79</f>
        <v>-1.14717549797191</v>
      </c>
      <c r="G38" s="70">
        <f>G103-RStart30!$G$79</f>
        <v>12.9620676881829</v>
      </c>
      <c r="H38" s="1">
        <v>9.36850630286303</v>
      </c>
      <c r="I38" s="58">
        <f t="shared" si="10"/>
        <v>0.52</v>
      </c>
      <c r="J38" s="24">
        <f t="shared" si="11"/>
        <v>-2205</v>
      </c>
      <c r="K38" s="24">
        <f t="shared" si="12"/>
        <v>1851</v>
      </c>
      <c r="L38" s="24">
        <f t="shared" si="13"/>
        <v>-22637</v>
      </c>
      <c r="M38" s="25">
        <f t="shared" si="14"/>
        <v>-9243</v>
      </c>
      <c r="N38" s="59">
        <f t="shared" si="15"/>
        <v>0.52</v>
      </c>
      <c r="O38" s="60">
        <f t="shared" si="22"/>
        <v>-3875</v>
      </c>
      <c r="P38" s="60">
        <f t="shared" si="18"/>
        <v>10025</v>
      </c>
      <c r="Q38" s="60">
        <f t="shared" si="19"/>
        <v>-20775</v>
      </c>
      <c r="R38" s="60">
        <f t="shared" si="20"/>
        <v>-39825</v>
      </c>
      <c r="S38" s="1"/>
      <c r="T38" s="1">
        <f>RStart30!$T$25</f>
        <v>0.04</v>
      </c>
      <c r="U38" s="28"/>
      <c r="V38" s="1">
        <v>24.070145809973</v>
      </c>
      <c r="X38" t="e">
        <f t="shared" si="21"/>
        <v>#REF!</v>
      </c>
    </row>
    <row r="39" spans="1:24">
      <c r="A39">
        <v>3.18</v>
      </c>
      <c r="B39">
        <v>-1.10487804878049</v>
      </c>
      <c r="C39">
        <v>-2.93094512195122</v>
      </c>
      <c r="D39" s="28">
        <f t="shared" si="23"/>
        <v>0.56</v>
      </c>
      <c r="E39" s="1">
        <v>2.88675361846182</v>
      </c>
      <c r="F39" s="70">
        <f>F104-RStart30!$F$79</f>
        <v>-1.43196880044359</v>
      </c>
      <c r="G39" s="70">
        <f>G104-RStart30!$G$79</f>
        <v>13.3963058914012</v>
      </c>
      <c r="H39" s="1">
        <v>10.6959823178529</v>
      </c>
      <c r="I39" s="58">
        <f t="shared" si="10"/>
        <v>0.56</v>
      </c>
      <c r="J39" s="24">
        <f t="shared" si="11"/>
        <v>-2306</v>
      </c>
      <c r="K39" s="24">
        <f t="shared" si="12"/>
        <v>2307</v>
      </c>
      <c r="L39" s="24">
        <f t="shared" si="13"/>
        <v>-23439</v>
      </c>
      <c r="M39" s="25">
        <f t="shared" si="14"/>
        <v>-10945</v>
      </c>
      <c r="N39" s="59">
        <f t="shared" si="15"/>
        <v>0.56</v>
      </c>
      <c r="O39" s="60">
        <f t="shared" si="22"/>
        <v>-2525</v>
      </c>
      <c r="P39" s="60">
        <f t="shared" si="18"/>
        <v>11400</v>
      </c>
      <c r="Q39" s="60">
        <f t="shared" si="19"/>
        <v>-20050</v>
      </c>
      <c r="R39" s="60">
        <f t="shared" si="20"/>
        <v>-42550</v>
      </c>
      <c r="S39" s="1"/>
      <c r="T39" s="1">
        <f>RStart30!$T$25</f>
        <v>0.04</v>
      </c>
      <c r="U39" s="28"/>
      <c r="V39" s="1">
        <v>24.9986107254044</v>
      </c>
      <c r="X39" t="e">
        <f t="shared" si="21"/>
        <v>#REF!</v>
      </c>
    </row>
    <row r="40" spans="1:24">
      <c r="A40">
        <v>3.195</v>
      </c>
      <c r="B40">
        <v>-1.02576219512195</v>
      </c>
      <c r="C40">
        <v>-2.94146341463415</v>
      </c>
      <c r="D40" s="28">
        <f t="shared" si="23"/>
        <v>0.6</v>
      </c>
      <c r="E40" s="1">
        <v>2.92664859360064</v>
      </c>
      <c r="F40" s="70">
        <f>F105-RStart30!$F$79</f>
        <v>-1.7494815622723</v>
      </c>
      <c r="G40" s="70">
        <f>G105-RStart30!$G$79</f>
        <v>13.798915523286</v>
      </c>
      <c r="H40" s="1">
        <v>12.0079265428798</v>
      </c>
      <c r="I40" s="58">
        <f t="shared" si="10"/>
        <v>0.6</v>
      </c>
      <c r="J40" s="24">
        <f t="shared" si="11"/>
        <v>-2341</v>
      </c>
      <c r="K40" s="24">
        <f t="shared" si="12"/>
        <v>2813</v>
      </c>
      <c r="L40" s="24">
        <f t="shared" si="13"/>
        <v>-24183</v>
      </c>
      <c r="M40" s="25">
        <f t="shared" si="14"/>
        <v>-12716</v>
      </c>
      <c r="N40" s="59">
        <f t="shared" si="15"/>
        <v>0.6</v>
      </c>
      <c r="O40" s="60">
        <f t="shared" si="22"/>
        <v>-874.999999999999</v>
      </c>
      <c r="P40" s="60">
        <f t="shared" si="18"/>
        <v>12650</v>
      </c>
      <c r="Q40" s="60">
        <f t="shared" si="19"/>
        <v>-18600</v>
      </c>
      <c r="R40" s="60">
        <f t="shared" si="20"/>
        <v>-44275</v>
      </c>
      <c r="S40" s="1"/>
      <c r="T40" s="1">
        <f>RStart30!$T$25</f>
        <v>0.04</v>
      </c>
      <c r="U40" s="28"/>
      <c r="V40" s="1">
        <v>25.9073093470073</v>
      </c>
      <c r="X40" t="e">
        <f t="shared" si="21"/>
        <v>#REF!</v>
      </c>
    </row>
    <row r="41" spans="1:24">
      <c r="A41">
        <v>3.21</v>
      </c>
      <c r="B41">
        <v>-0.92469512195122</v>
      </c>
      <c r="C41">
        <v>-2.96524390243902</v>
      </c>
      <c r="D41" s="28">
        <f t="shared" si="23"/>
        <v>0.64</v>
      </c>
      <c r="E41" s="1">
        <v>2.88494683361235</v>
      </c>
      <c r="F41" s="70">
        <f>F106-RStart30!$F$79</f>
        <v>-2.09586832587053</v>
      </c>
      <c r="G41" s="70">
        <f>G106-RStart30!$G$79</f>
        <v>14.1565961762089</v>
      </c>
      <c r="H41" s="1">
        <v>13.2750710565521</v>
      </c>
      <c r="I41" s="58">
        <f t="shared" si="10"/>
        <v>0.64</v>
      </c>
      <c r="J41" s="24">
        <f t="shared" si="11"/>
        <v>-2304</v>
      </c>
      <c r="K41" s="24">
        <f t="shared" si="12"/>
        <v>3363</v>
      </c>
      <c r="L41" s="24">
        <f t="shared" si="13"/>
        <v>-24847</v>
      </c>
      <c r="M41" s="25">
        <f t="shared" si="14"/>
        <v>-14507</v>
      </c>
      <c r="N41" s="59">
        <f t="shared" si="15"/>
        <v>0.64</v>
      </c>
      <c r="O41" s="60">
        <f t="shared" si="22"/>
        <v>924.999999999999</v>
      </c>
      <c r="P41" s="60">
        <f t="shared" si="18"/>
        <v>13750</v>
      </c>
      <c r="Q41" s="60">
        <f t="shared" si="19"/>
        <v>-16600</v>
      </c>
      <c r="R41" s="60">
        <f t="shared" si="20"/>
        <v>-44775</v>
      </c>
      <c r="S41" s="1"/>
      <c r="T41" s="1">
        <f>RStart30!$T$25</f>
        <v>0.04</v>
      </c>
      <c r="U41" s="28"/>
      <c r="V41" s="1">
        <v>26.7986882944178</v>
      </c>
      <c r="X41" t="e">
        <f t="shared" si="21"/>
        <v>#REF!</v>
      </c>
    </row>
    <row r="42" spans="1:24">
      <c r="A42">
        <v>3.225</v>
      </c>
      <c r="B42">
        <v>-0.79344512195122</v>
      </c>
      <c r="C42">
        <v>-3.00594512195122</v>
      </c>
      <c r="D42" s="28">
        <f t="shared" si="23"/>
        <v>0.68</v>
      </c>
      <c r="E42" s="1">
        <v>2.75858846092967</v>
      </c>
      <c r="F42" s="70">
        <f>F107-RStart30!$F$79</f>
        <v>-2.46543972466848</v>
      </c>
      <c r="G42" s="70">
        <f>G107-RStart30!$G$79</f>
        <v>14.4572356093817</v>
      </c>
      <c r="H42" s="1">
        <v>14.4693922523992</v>
      </c>
      <c r="I42" s="58">
        <f t="shared" si="10"/>
        <v>0.68</v>
      </c>
      <c r="J42" s="24">
        <f t="shared" si="11"/>
        <v>-2193</v>
      </c>
      <c r="K42" s="24">
        <f t="shared" si="12"/>
        <v>3946</v>
      </c>
      <c r="L42" s="24">
        <f t="shared" si="13"/>
        <v>-25405</v>
      </c>
      <c r="M42" s="25">
        <f t="shared" si="14"/>
        <v>-16265</v>
      </c>
      <c r="N42" s="59">
        <f t="shared" si="15"/>
        <v>0.68</v>
      </c>
      <c r="O42" s="60">
        <f t="shared" si="22"/>
        <v>2775</v>
      </c>
      <c r="P42" s="60">
        <f t="shared" si="18"/>
        <v>14575</v>
      </c>
      <c r="Q42" s="60">
        <f t="shared" si="19"/>
        <v>-13950</v>
      </c>
      <c r="R42" s="60">
        <f t="shared" si="20"/>
        <v>-43950</v>
      </c>
      <c r="S42" s="1"/>
      <c r="T42" s="1">
        <f>RStart30!$T$25</f>
        <v>0.04</v>
      </c>
      <c r="U42" s="28"/>
      <c r="V42" s="1">
        <v>27.6748328216896</v>
      </c>
      <c r="X42" t="e">
        <f t="shared" si="21"/>
        <v>#REF!</v>
      </c>
    </row>
    <row r="43" spans="1:24">
      <c r="A43">
        <v>3.24</v>
      </c>
      <c r="B43">
        <v>-0.629725609756098</v>
      </c>
      <c r="C43">
        <v>-3.06585365853659</v>
      </c>
      <c r="D43" s="28">
        <f t="shared" si="23"/>
        <v>0.72</v>
      </c>
      <c r="E43" s="1">
        <v>2.54975910238638</v>
      </c>
      <c r="F43" s="70">
        <f>F108-RStart30!$F$79</f>
        <v>-2.85047116155972</v>
      </c>
      <c r="G43" s="70">
        <f>G108-RStart30!$G$79</f>
        <v>14.6904094994415</v>
      </c>
      <c r="H43" s="1">
        <v>15.56505002184</v>
      </c>
      <c r="I43" s="58">
        <f t="shared" si="10"/>
        <v>0.72</v>
      </c>
      <c r="J43" s="24">
        <f t="shared" si="11"/>
        <v>-2011</v>
      </c>
      <c r="K43" s="24">
        <f t="shared" si="12"/>
        <v>4550</v>
      </c>
      <c r="L43" s="24">
        <f t="shared" si="13"/>
        <v>-25839</v>
      </c>
      <c r="M43" s="25">
        <f t="shared" si="14"/>
        <v>-17937</v>
      </c>
      <c r="N43" s="59">
        <f t="shared" si="15"/>
        <v>0.72</v>
      </c>
      <c r="O43" s="60">
        <f t="shared" si="22"/>
        <v>4550</v>
      </c>
      <c r="P43" s="60">
        <f t="shared" si="18"/>
        <v>15100</v>
      </c>
      <c r="Q43" s="60">
        <f t="shared" si="19"/>
        <v>-10850</v>
      </c>
      <c r="R43" s="60">
        <f t="shared" si="20"/>
        <v>-41800</v>
      </c>
      <c r="S43" s="1"/>
      <c r="T43" s="1">
        <f>RStart30!$T$25</f>
        <v>0.04</v>
      </c>
      <c r="U43" s="28"/>
      <c r="V43" s="1">
        <v>28.5375351939988</v>
      </c>
      <c r="X43" t="e">
        <f t="shared" si="21"/>
        <v>#REF!</v>
      </c>
    </row>
    <row r="44" spans="1:24">
      <c r="A44">
        <v>3.255</v>
      </c>
      <c r="B44">
        <v>-0.423475609756098</v>
      </c>
      <c r="C44">
        <v>-3.15045731707317</v>
      </c>
      <c r="D44" s="28">
        <f t="shared" si="23"/>
        <v>0.76</v>
      </c>
      <c r="E44" s="1">
        <v>2.26676413995077</v>
      </c>
      <c r="F44" s="70">
        <f>F109-RStart30!$F$79</f>
        <v>-3.24101148734689</v>
      </c>
      <c r="G44" s="70">
        <f>G109-RStart30!$G$79</f>
        <v>14.8478811910367</v>
      </c>
      <c r="H44" s="1">
        <v>16.5393269371505</v>
      </c>
      <c r="I44" s="58">
        <f t="shared" si="10"/>
        <v>0.76</v>
      </c>
      <c r="J44" s="24">
        <f t="shared" si="11"/>
        <v>-1768</v>
      </c>
      <c r="K44" s="24">
        <f t="shared" si="12"/>
        <v>5159</v>
      </c>
      <c r="L44" s="24">
        <f t="shared" si="13"/>
        <v>-26132</v>
      </c>
      <c r="M44" s="25">
        <f t="shared" si="14"/>
        <v>-19470</v>
      </c>
      <c r="N44" s="59">
        <f t="shared" si="15"/>
        <v>0.76</v>
      </c>
      <c r="O44" s="60">
        <f t="shared" si="22"/>
        <v>6074.99999999999</v>
      </c>
      <c r="P44" s="60">
        <f t="shared" si="18"/>
        <v>15225</v>
      </c>
      <c r="Q44" s="60">
        <f t="shared" si="19"/>
        <v>-7324.99999999999</v>
      </c>
      <c r="R44" s="60">
        <f t="shared" si="20"/>
        <v>-38325</v>
      </c>
      <c r="S44" s="1"/>
      <c r="T44" s="1">
        <f>RStart30!$T$25</f>
        <v>0.04</v>
      </c>
      <c r="U44" s="28"/>
      <c r="V44" s="1">
        <v>29.3883469261045</v>
      </c>
      <c r="X44" t="e">
        <f t="shared" si="21"/>
        <v>#REF!</v>
      </c>
    </row>
    <row r="45" spans="1:24">
      <c r="A45">
        <v>3.27</v>
      </c>
      <c r="B45">
        <v>-0.165091463414635</v>
      </c>
      <c r="C45">
        <v>-3.26432926829268</v>
      </c>
      <c r="D45" s="28">
        <f t="shared" si="23"/>
        <v>0.8</v>
      </c>
      <c r="E45" s="1">
        <v>1.92490296145918</v>
      </c>
      <c r="F45" s="70">
        <f>F110-RStart30!$F$79</f>
        <v>-3.62469167918731</v>
      </c>
      <c r="G45" s="70">
        <f>G110-RStart30!$G$79</f>
        <v>14.9241014474126</v>
      </c>
      <c r="H45" s="1">
        <v>17.3735674344319</v>
      </c>
      <c r="I45" s="58">
        <f t="shared" si="10"/>
        <v>0.8</v>
      </c>
      <c r="J45" s="24">
        <f t="shared" si="11"/>
        <v>-1482</v>
      </c>
      <c r="K45" s="24">
        <f t="shared" si="12"/>
        <v>5754</v>
      </c>
      <c r="L45" s="24">
        <f t="shared" si="13"/>
        <v>-26274</v>
      </c>
      <c r="M45" s="25">
        <f t="shared" si="14"/>
        <v>-20816</v>
      </c>
      <c r="N45" s="59">
        <f t="shared" si="15"/>
        <v>0.8</v>
      </c>
      <c r="O45" s="60">
        <f t="shared" si="22"/>
        <v>7149.99999999999</v>
      </c>
      <c r="P45" s="60">
        <f t="shared" si="18"/>
        <v>14875</v>
      </c>
      <c r="Q45" s="60">
        <f t="shared" si="19"/>
        <v>-3550</v>
      </c>
      <c r="R45" s="60">
        <f t="shared" si="20"/>
        <v>-33650</v>
      </c>
      <c r="S45" s="1"/>
      <c r="T45" s="1">
        <f>RStart30!$T$25</f>
        <v>0.04</v>
      </c>
      <c r="U45" s="28"/>
      <c r="V45" s="1">
        <v>30.2286192744486</v>
      </c>
      <c r="X45" t="e">
        <f t="shared" si="21"/>
        <v>#REF!</v>
      </c>
    </row>
    <row r="46" spans="1:24">
      <c r="A46">
        <v>3.285</v>
      </c>
      <c r="B46">
        <v>0.14405487804878</v>
      </c>
      <c r="C46">
        <v>-3.40975609756098</v>
      </c>
      <c r="D46" s="28">
        <f t="shared" si="23"/>
        <v>0.84</v>
      </c>
      <c r="E46" s="1">
        <v>1.54734321134949</v>
      </c>
      <c r="F46" s="70">
        <f>F111-RStart30!$F$79</f>
        <v>-3.98653351903876</v>
      </c>
      <c r="G46" s="70">
        <f>G111-RStart30!$G$79</f>
        <v>14.9167082009973</v>
      </c>
      <c r="H46" s="1">
        <v>18.0541169965786</v>
      </c>
      <c r="I46" s="58">
        <f t="shared" si="10"/>
        <v>0.84</v>
      </c>
      <c r="J46" s="24">
        <f t="shared" si="11"/>
        <v>-1173</v>
      </c>
      <c r="K46" s="24">
        <f t="shared" si="12"/>
        <v>6311</v>
      </c>
      <c r="L46" s="24">
        <f t="shared" si="13"/>
        <v>-26261</v>
      </c>
      <c r="M46" s="25">
        <f t="shared" si="14"/>
        <v>-21936</v>
      </c>
      <c r="N46" s="59">
        <f t="shared" si="15"/>
        <v>0.84</v>
      </c>
      <c r="O46" s="60">
        <f t="shared" si="22"/>
        <v>7724.99999999999</v>
      </c>
      <c r="P46" s="60">
        <f t="shared" si="18"/>
        <v>13925</v>
      </c>
      <c r="Q46" s="60">
        <f t="shared" si="19"/>
        <v>325</v>
      </c>
      <c r="R46" s="60">
        <f t="shared" si="20"/>
        <v>-28000</v>
      </c>
      <c r="S46" s="1"/>
      <c r="T46" s="1">
        <f>RStart30!$T$25</f>
        <v>0.04</v>
      </c>
      <c r="U46" s="28"/>
      <c r="V46" s="1">
        <v>31.0595350273982</v>
      </c>
      <c r="X46" t="e">
        <f t="shared" si="21"/>
        <v>#REF!</v>
      </c>
    </row>
    <row r="47" spans="1:24">
      <c r="A47">
        <v>3.3</v>
      </c>
      <c r="B47">
        <v>0.519969512195121</v>
      </c>
      <c r="C47">
        <v>-3.59542682926829</v>
      </c>
      <c r="D47" s="28">
        <f t="shared" si="23"/>
        <v>0.88</v>
      </c>
      <c r="E47" s="1">
        <v>1.16599504139464</v>
      </c>
      <c r="F47" s="70">
        <f>F112-RStart30!$F$79</f>
        <v>-4.30875827210507</v>
      </c>
      <c r="G47" s="70">
        <f>G112-RStart30!$G$79</f>
        <v>14.827026303987</v>
      </c>
      <c r="H47" s="1">
        <v>18.5732613362459</v>
      </c>
      <c r="I47" s="58">
        <f t="shared" si="10"/>
        <v>0.88</v>
      </c>
      <c r="J47" s="24">
        <f t="shared" si="11"/>
        <v>-871</v>
      </c>
      <c r="K47" s="24">
        <f t="shared" si="12"/>
        <v>6805</v>
      </c>
      <c r="L47" s="24">
        <f t="shared" si="13"/>
        <v>-26094</v>
      </c>
      <c r="M47" s="25">
        <f t="shared" si="14"/>
        <v>-22804</v>
      </c>
      <c r="N47" s="59">
        <f t="shared" si="15"/>
        <v>0.88</v>
      </c>
      <c r="O47" s="60">
        <f t="shared" si="22"/>
        <v>7549.99999999999</v>
      </c>
      <c r="P47" s="60">
        <f t="shared" si="18"/>
        <v>12350</v>
      </c>
      <c r="Q47" s="60">
        <f t="shared" si="19"/>
        <v>4175</v>
      </c>
      <c r="R47" s="60">
        <f t="shared" si="20"/>
        <v>-21700</v>
      </c>
      <c r="S47" s="1"/>
      <c r="T47" s="1">
        <f>RStart30!$T$25</f>
        <v>0.04</v>
      </c>
      <c r="U47" s="28"/>
      <c r="V47" s="1">
        <v>31.8821337463365</v>
      </c>
      <c r="X47" t="e">
        <f t="shared" si="21"/>
        <v>#REF!</v>
      </c>
    </row>
    <row r="48" spans="1:24">
      <c r="A48">
        <v>3.31500000000001</v>
      </c>
      <c r="B48">
        <v>0.974085365853658</v>
      </c>
      <c r="C48">
        <v>-3.82362804878049</v>
      </c>
      <c r="D48" s="28">
        <f t="shared" si="23"/>
        <v>0.92</v>
      </c>
      <c r="E48" s="1">
        <v>0.822385361436079</v>
      </c>
      <c r="F48" s="70">
        <f>F113-RStart30!$F$79</f>
        <v>-4.57059536528184</v>
      </c>
      <c r="G48" s="70">
        <f>G113-RStart30!$G$79</f>
        <v>14.660567278932</v>
      </c>
      <c r="H48" s="1">
        <v>18.9301655788182</v>
      </c>
      <c r="I48" s="58">
        <f t="shared" si="10"/>
        <v>0.92</v>
      </c>
      <c r="J48" s="24">
        <f t="shared" si="11"/>
        <v>-606</v>
      </c>
      <c r="K48" s="24">
        <f t="shared" si="12"/>
        <v>7204</v>
      </c>
      <c r="L48" s="24">
        <f t="shared" si="13"/>
        <v>-25784</v>
      </c>
      <c r="M48" s="25">
        <f t="shared" si="14"/>
        <v>-23407</v>
      </c>
      <c r="N48" s="59">
        <f t="shared" si="15"/>
        <v>0.92</v>
      </c>
      <c r="O48" s="60">
        <f t="shared" si="22"/>
        <v>6624.99999999999</v>
      </c>
      <c r="P48" s="60">
        <f t="shared" si="18"/>
        <v>9974.99999999999</v>
      </c>
      <c r="Q48" s="60">
        <f t="shared" si="19"/>
        <v>7749.99999999999</v>
      </c>
      <c r="R48" s="60">
        <f t="shared" si="20"/>
        <v>-15075</v>
      </c>
      <c r="S48" s="1"/>
      <c r="T48" s="1">
        <f>RStart30!$T$25</f>
        <v>0.04</v>
      </c>
      <c r="U48" s="28"/>
      <c r="V48" s="1">
        <v>32.6973320070281</v>
      </c>
      <c r="X48" t="e">
        <f t="shared" si="21"/>
        <v>#REF!</v>
      </c>
    </row>
    <row r="49" spans="1:24">
      <c r="A49">
        <v>3.33000000000001</v>
      </c>
      <c r="B49">
        <v>1.51189024390244</v>
      </c>
      <c r="C49">
        <v>-4.10076219512195</v>
      </c>
      <c r="D49" s="28">
        <f t="shared" si="23"/>
        <v>0.96</v>
      </c>
      <c r="E49" s="1">
        <v>0.56853209011737</v>
      </c>
      <c r="F49" s="70">
        <f>F114-RStart30!$F$79</f>
        <v>-4.74809106560209</v>
      </c>
      <c r="G49" s="70">
        <f>G114-RStart30!$G$79</f>
        <v>14.4275290693221</v>
      </c>
      <c r="H49" s="1">
        <v>19.131813445377</v>
      </c>
      <c r="I49" s="58">
        <f t="shared" si="10"/>
        <v>0.96</v>
      </c>
      <c r="J49" s="24">
        <f t="shared" si="11"/>
        <v>-415</v>
      </c>
      <c r="K49" s="24">
        <f t="shared" si="12"/>
        <v>7474</v>
      </c>
      <c r="L49" s="24">
        <f t="shared" si="13"/>
        <v>-25350</v>
      </c>
      <c r="M49" s="25">
        <f t="shared" si="14"/>
        <v>-23750</v>
      </c>
      <c r="N49" s="59">
        <f t="shared" si="15"/>
        <v>0.96</v>
      </c>
      <c r="O49" s="60">
        <f t="shared" si="22"/>
        <v>4775</v>
      </c>
      <c r="P49" s="60">
        <f t="shared" si="18"/>
        <v>6749.99999999999</v>
      </c>
      <c r="Q49" s="60">
        <f t="shared" si="19"/>
        <v>10850</v>
      </c>
      <c r="R49" s="60">
        <f t="shared" si="20"/>
        <v>-8574.99999999999</v>
      </c>
      <c r="S49" s="1"/>
      <c r="T49" s="1">
        <f>RStart30!$T$25</f>
        <v>0.04</v>
      </c>
      <c r="U49" s="28"/>
      <c r="V49" s="1">
        <v>33.5059397745369</v>
      </c>
      <c r="X49" t="e">
        <f t="shared" si="21"/>
        <v>#REF!</v>
      </c>
    </row>
    <row r="50" spans="1:24">
      <c r="A50">
        <v>3.34500000000001</v>
      </c>
      <c r="B50">
        <v>2.15716463414634</v>
      </c>
      <c r="C50">
        <v>-4.44100609756098</v>
      </c>
      <c r="D50" s="28">
        <f t="shared" si="23"/>
        <v>1</v>
      </c>
      <c r="E50" s="1">
        <v>0.467818405617614</v>
      </c>
      <c r="F50" s="70">
        <f>F115-RStart30!$F$79</f>
        <v>-4.81391715868198</v>
      </c>
      <c r="G50" s="70">
        <f>G115-RStart30!$G$79</f>
        <v>14.1432957901726</v>
      </c>
      <c r="H50" s="1">
        <v>19.1939464356687</v>
      </c>
      <c r="I50" s="58">
        <f t="shared" si="10"/>
        <v>1</v>
      </c>
      <c r="J50" s="24">
        <f t="shared" si="11"/>
        <v>-340</v>
      </c>
      <c r="K50" s="24">
        <f t="shared" si="12"/>
        <v>7574</v>
      </c>
      <c r="L50" s="24">
        <f t="shared" si="13"/>
        <v>-24822</v>
      </c>
      <c r="M50" s="25">
        <f t="shared" si="14"/>
        <v>-23856</v>
      </c>
      <c r="N50" s="59">
        <f t="shared" si="15"/>
        <v>1</v>
      </c>
      <c r="O50" s="60">
        <f t="shared" si="22"/>
        <v>1875</v>
      </c>
      <c r="P50" s="60">
        <f t="shared" si="18"/>
        <v>2500</v>
      </c>
      <c r="Q50" s="60">
        <f t="shared" si="19"/>
        <v>13200</v>
      </c>
      <c r="R50" s="60">
        <f t="shared" si="20"/>
        <v>-2650.00000000001</v>
      </c>
      <c r="S50" s="1"/>
      <c r="T50" s="1">
        <f>RStart30!$T$25</f>
        <v>0.04</v>
      </c>
      <c r="U50" s="28"/>
      <c r="V50" s="1">
        <v>34.3086737527832</v>
      </c>
      <c r="X50" t="e">
        <f t="shared" si="21"/>
        <v>#REF!</v>
      </c>
    </row>
    <row r="51" spans="1:24">
      <c r="A51">
        <v>3.36000000000001</v>
      </c>
      <c r="B51">
        <v>2.91905487804878</v>
      </c>
      <c r="C51">
        <v>-4.85579268292683</v>
      </c>
      <c r="D51" s="28">
        <f t="shared" si="23"/>
        <v>1.04</v>
      </c>
      <c r="E51" s="1">
        <v>0.594326255950175</v>
      </c>
      <c r="F51" s="70">
        <f>F116-RStart30!$F$79</f>
        <v>-4.73763279401347</v>
      </c>
      <c r="G51" s="70">
        <f>G116-RStart30!$G$79</f>
        <v>13.8284701036346</v>
      </c>
      <c r="H51" s="1">
        <v>19.1414004131763</v>
      </c>
      <c r="I51" s="58">
        <f t="shared" si="10"/>
        <v>1.04</v>
      </c>
      <c r="J51" s="24">
        <f t="shared" si="11"/>
        <v>-434</v>
      </c>
      <c r="K51" s="24">
        <f t="shared" si="12"/>
        <v>7458</v>
      </c>
      <c r="L51" s="24">
        <f t="shared" si="13"/>
        <v>-24238</v>
      </c>
      <c r="M51" s="25">
        <f t="shared" si="14"/>
        <v>-23766</v>
      </c>
      <c r="N51" s="59">
        <f t="shared" si="15"/>
        <v>1.04</v>
      </c>
      <c r="O51" s="60">
        <f t="shared" si="22"/>
        <v>-2350</v>
      </c>
      <c r="P51" s="60">
        <f t="shared" si="18"/>
        <v>-2900</v>
      </c>
      <c r="Q51" s="60">
        <f t="shared" si="19"/>
        <v>14600</v>
      </c>
      <c r="R51" s="60">
        <f t="shared" si="20"/>
        <v>2250</v>
      </c>
      <c r="S51" s="1"/>
      <c r="T51" s="1">
        <f>RStart30!$T$25</f>
        <v>0.04</v>
      </c>
      <c r="U51" s="28"/>
      <c r="V51" s="1">
        <v>35.10616834139</v>
      </c>
      <c r="X51" t="e">
        <f t="shared" si="21"/>
        <v>#REF!</v>
      </c>
    </row>
    <row r="52" spans="1:24">
      <c r="A52">
        <v>3.37500000000001</v>
      </c>
      <c r="B52">
        <v>3.80579268292683</v>
      </c>
      <c r="C52">
        <v>-5.35289634146341</v>
      </c>
      <c r="D52" s="28">
        <f t="shared" si="23"/>
        <v>1.08</v>
      </c>
      <c r="E52" s="1">
        <v>1.01686756388326</v>
      </c>
      <c r="F52" s="70">
        <f>F117-RStart30!$F$79</f>
        <v>-4.49048131277036</v>
      </c>
      <c r="G52" s="70">
        <f>G117-RStart30!$G$79</f>
        <v>13.5042111217217</v>
      </c>
      <c r="H52" s="1">
        <v>19.0023014129355</v>
      </c>
      <c r="I52" s="58">
        <f t="shared" si="10"/>
        <v>1.08</v>
      </c>
      <c r="J52" s="24">
        <f t="shared" si="11"/>
        <v>-755</v>
      </c>
      <c r="K52" s="24">
        <f t="shared" si="12"/>
        <v>7082</v>
      </c>
      <c r="L52" s="24">
        <f t="shared" si="13"/>
        <v>-23638</v>
      </c>
      <c r="M52" s="25">
        <f t="shared" si="14"/>
        <v>-23529</v>
      </c>
      <c r="N52" s="59">
        <f t="shared" si="15"/>
        <v>1.08</v>
      </c>
      <c r="O52" s="60">
        <f t="shared" si="22"/>
        <v>-8024.99999999999</v>
      </c>
      <c r="P52" s="60">
        <f t="shared" si="18"/>
        <v>-9399.99999999999</v>
      </c>
      <c r="Q52" s="60">
        <f t="shared" si="19"/>
        <v>15000</v>
      </c>
      <c r="R52" s="60">
        <f t="shared" si="20"/>
        <v>5924.99999999999</v>
      </c>
      <c r="S52" s="1"/>
      <c r="T52" s="1">
        <f>RStart30!$T$25</f>
        <v>0.04</v>
      </c>
      <c r="U52" s="28"/>
      <c r="V52" s="1">
        <v>35.8989846815834</v>
      </c>
      <c r="X52" t="e">
        <f t="shared" si="21"/>
        <v>#REF!</v>
      </c>
    </row>
    <row r="53" spans="1:24">
      <c r="A53">
        <v>3.39000000000001</v>
      </c>
      <c r="B53">
        <v>4.83795731707317</v>
      </c>
      <c r="C53">
        <v>-5.95564024390244</v>
      </c>
      <c r="D53" s="28">
        <f t="shared" si="23"/>
        <v>1.12</v>
      </c>
      <c r="E53" s="1">
        <v>1.78344896510853</v>
      </c>
      <c r="F53" s="70">
        <f>F118-RStart30!$F$79</f>
        <v>-4.0502007460421</v>
      </c>
      <c r="G53" s="70">
        <f>G118-RStart30!$G$79</f>
        <v>13.1874868261094</v>
      </c>
      <c r="H53" s="1">
        <v>18.8017879063836</v>
      </c>
      <c r="I53" s="58">
        <f t="shared" si="10"/>
        <v>1.12</v>
      </c>
      <c r="J53" s="24">
        <f t="shared" si="11"/>
        <v>-1365</v>
      </c>
      <c r="K53" s="24">
        <f t="shared" si="12"/>
        <v>6409</v>
      </c>
      <c r="L53" s="24">
        <f t="shared" si="13"/>
        <v>-23053</v>
      </c>
      <c r="M53" s="25">
        <f t="shared" si="14"/>
        <v>-23189</v>
      </c>
      <c r="N53" s="59">
        <f t="shared" si="15"/>
        <v>1.12</v>
      </c>
      <c r="O53" s="60">
        <f t="shared" si="22"/>
        <v>-15250</v>
      </c>
      <c r="P53" s="60">
        <f t="shared" si="18"/>
        <v>-16825</v>
      </c>
      <c r="Q53" s="60">
        <f t="shared" si="19"/>
        <v>14625</v>
      </c>
      <c r="R53" s="60">
        <f t="shared" si="20"/>
        <v>8499.99999999999</v>
      </c>
      <c r="S53" s="1"/>
      <c r="T53" s="1">
        <f>RStart30!$T$25</f>
        <v>0.04</v>
      </c>
      <c r="U53" s="28"/>
      <c r="V53" s="1">
        <v>36.6876181622483</v>
      </c>
      <c r="X53" t="e">
        <f t="shared" si="21"/>
        <v>#REF!</v>
      </c>
    </row>
    <row r="54" spans="1:24">
      <c r="A54">
        <v>3.40500000000001</v>
      </c>
      <c r="B54">
        <v>6.00685975609756</v>
      </c>
      <c r="C54">
        <v>-6.67682926829268</v>
      </c>
      <c r="D54" s="28">
        <f t="shared" si="23"/>
        <v>1.16</v>
      </c>
      <c r="E54" s="1">
        <v>2.92138042343933</v>
      </c>
      <c r="F54" s="70">
        <f>F119-RStart30!$F$79</f>
        <v>-3.40131010119414</v>
      </c>
      <c r="G54" s="70">
        <f>G119-RStart30!$G$79</f>
        <v>12.8909536106335</v>
      </c>
      <c r="H54" s="1">
        <v>18.5615007490063</v>
      </c>
      <c r="I54" s="58">
        <f t="shared" si="10"/>
        <v>1.16</v>
      </c>
      <c r="J54" s="24">
        <f t="shared" si="11"/>
        <v>-2336</v>
      </c>
      <c r="K54" s="24">
        <f t="shared" si="12"/>
        <v>5408</v>
      </c>
      <c r="L54" s="24">
        <f t="shared" si="13"/>
        <v>-22506</v>
      </c>
      <c r="M54" s="25">
        <f t="shared" si="14"/>
        <v>-22784</v>
      </c>
      <c r="N54" s="59">
        <f t="shared" si="15"/>
        <v>1.16</v>
      </c>
      <c r="O54" s="60">
        <f t="shared" si="22"/>
        <v>-24275</v>
      </c>
      <c r="P54" s="60">
        <f t="shared" si="18"/>
        <v>-25025</v>
      </c>
      <c r="Q54" s="60">
        <f t="shared" si="19"/>
        <v>13675</v>
      </c>
      <c r="R54" s="60">
        <f t="shared" si="20"/>
        <v>10125</v>
      </c>
      <c r="S54" s="1"/>
      <c r="T54" s="1">
        <f>RStart30!$T$25</f>
        <v>0.04</v>
      </c>
      <c r="U54" s="28"/>
      <c r="V54" s="1">
        <v>37.4725046750831</v>
      </c>
      <c r="X54" t="e">
        <f t="shared" si="21"/>
        <v>#REF!</v>
      </c>
    </row>
    <row r="55" spans="1:24">
      <c r="A55">
        <v>3.42000000000001</v>
      </c>
      <c r="B55">
        <v>7.28003048780488</v>
      </c>
      <c r="C55">
        <v>-7.50960365853659</v>
      </c>
      <c r="D55" s="28">
        <f t="shared" si="23"/>
        <v>1.2</v>
      </c>
      <c r="E55" s="1">
        <v>4.43893772381374</v>
      </c>
      <c r="F55" s="70">
        <f>F120-RStart30!$F$79</f>
        <v>-2.53494289563681</v>
      </c>
      <c r="G55" s="70">
        <f>G120-RStart30!$G$79</f>
        <v>12.6233006083717</v>
      </c>
      <c r="H55" s="1">
        <v>18.2996613760936</v>
      </c>
      <c r="I55" s="58">
        <f t="shared" si="10"/>
        <v>1.2</v>
      </c>
      <c r="J55" s="24">
        <f t="shared" si="11"/>
        <v>-3751</v>
      </c>
      <c r="K55" s="24">
        <f t="shared" si="12"/>
        <v>4055</v>
      </c>
      <c r="L55" s="24">
        <f t="shared" si="13"/>
        <v>-22014</v>
      </c>
      <c r="M55" s="25">
        <f t="shared" si="14"/>
        <v>-22345</v>
      </c>
      <c r="N55" s="59">
        <f t="shared" si="15"/>
        <v>1.2</v>
      </c>
      <c r="O55" s="60">
        <f t="shared" si="22"/>
        <v>-35375</v>
      </c>
      <c r="P55" s="60">
        <f t="shared" si="18"/>
        <v>-33825</v>
      </c>
      <c r="Q55" s="60">
        <f t="shared" si="19"/>
        <v>12300</v>
      </c>
      <c r="R55" s="60">
        <f t="shared" si="20"/>
        <v>10975</v>
      </c>
      <c r="S55" s="1"/>
      <c r="T55" s="1">
        <f>RStart30!$T$25</f>
        <v>0.04</v>
      </c>
      <c r="U55" s="28"/>
      <c r="V55" s="1">
        <v>38.2540258461304</v>
      </c>
      <c r="X55" t="e">
        <f t="shared" si="21"/>
        <v>#REF!</v>
      </c>
    </row>
    <row r="56" spans="1:24">
      <c r="A56">
        <v>3.43500000000001</v>
      </c>
      <c r="B56">
        <v>8.60579268292683</v>
      </c>
      <c r="C56">
        <v>-8.45670731707317</v>
      </c>
      <c r="D56" s="28">
        <f t="shared" si="23"/>
        <v>1.24</v>
      </c>
      <c r="E56" s="1">
        <v>6.32702496529887</v>
      </c>
      <c r="F56" s="70">
        <f>F121-RStart30!$F$79</f>
        <v>-1.44868069059398</v>
      </c>
      <c r="G56" s="70">
        <f>G121-RStart30!$G$79</f>
        <v>12.3895940187262</v>
      </c>
      <c r="H56" s="1">
        <v>18.0311499984968</v>
      </c>
      <c r="I56" s="58">
        <f t="shared" si="10"/>
        <v>1.24</v>
      </c>
      <c r="J56" s="24">
        <f t="shared" si="11"/>
        <v>-5696</v>
      </c>
      <c r="K56" s="24">
        <f t="shared" si="12"/>
        <v>2334</v>
      </c>
      <c r="L56" s="24">
        <f t="shared" si="13"/>
        <v>-21584</v>
      </c>
      <c r="M56" s="25">
        <f t="shared" si="14"/>
        <v>-21898</v>
      </c>
      <c r="N56" s="59">
        <f t="shared" si="15"/>
        <v>1.24</v>
      </c>
      <c r="O56" s="60">
        <f t="shared" si="22"/>
        <v>-48625</v>
      </c>
      <c r="P56" s="60">
        <f t="shared" si="18"/>
        <v>-43025</v>
      </c>
      <c r="Q56" s="60">
        <f t="shared" si="19"/>
        <v>10750</v>
      </c>
      <c r="R56" s="60">
        <f t="shared" si="20"/>
        <v>11175</v>
      </c>
      <c r="S56" s="1"/>
      <c r="T56" s="1">
        <f>RStart30!$T$25</f>
        <v>0.04</v>
      </c>
      <c r="U56" s="28"/>
      <c r="V56" s="1">
        <v>39.0325134241968</v>
      </c>
      <c r="X56" t="e">
        <f t="shared" si="21"/>
        <v>#REF!</v>
      </c>
    </row>
    <row r="57" spans="1:24">
      <c r="A57">
        <v>3.45000000000001</v>
      </c>
      <c r="B57">
        <v>9.96768292682927</v>
      </c>
      <c r="C57">
        <v>-9.48567073170732</v>
      </c>
      <c r="D57" s="28">
        <f t="shared" si="23"/>
        <v>1.28</v>
      </c>
      <c r="E57" s="1">
        <v>8.56083705409403</v>
      </c>
      <c r="F57" s="70">
        <f>F122-RStart30!$F$79</f>
        <v>-0.14638662487198</v>
      </c>
      <c r="G57" s="70">
        <f>G122-RStart30!$G$79</f>
        <v>12.1916214345046</v>
      </c>
      <c r="H57" s="1">
        <v>17.7675837983834</v>
      </c>
      <c r="I57" s="58">
        <f t="shared" si="10"/>
        <v>1.28</v>
      </c>
      <c r="J57" s="24">
        <f t="shared" ref="J57:J88" si="24">-TRUNC(K$3*J$3*(G$3-H$3*SIN((E57+J$9)*PI()/180)-SQRT(I$3^2-(E$3-F$3-H$3*COS((E57+J$9)*PI()/180))^2))/5)</f>
        <v>-8252</v>
      </c>
      <c r="K57" s="24">
        <f t="shared" ref="K57:K88" si="25">-TRUNC(U$3*T$3*(Q$3-R$3*SIN((F57+K$9)*PI()/180)-SQRT(S$3^2-(O$3-P$3-R$3*COS((F57+K$9)*PI()/180))^2))/5)</f>
        <v>236</v>
      </c>
      <c r="L57" s="24">
        <f t="shared" ref="L57:L88" si="26">-TRUNC(U$3*T$3*(Q$3-R$3*SIN((G57+L$9)*PI()/180)-SQRT(S$3^2-(O$3-P$3-R$3*COS((G57+L$9)*PI()/180))^2))/5)</f>
        <v>-21221</v>
      </c>
      <c r="M57" s="25">
        <f t="shared" ref="M57:M88" si="27">-TRUNC(K$3*J$3*(G$3-H$3*SIN((H57+M$9)*PI()/180)-SQRT(I$3^2-(E$3-F$3-H$3*COS((H57+M$9)*PI()/180))^2))/5)</f>
        <v>-21462</v>
      </c>
      <c r="N57" s="59">
        <f t="shared" si="15"/>
        <v>1.28</v>
      </c>
      <c r="O57" s="60">
        <f t="shared" si="22"/>
        <v>-63899.9999999999</v>
      </c>
      <c r="P57" s="60">
        <f t="shared" si="18"/>
        <v>-52450</v>
      </c>
      <c r="Q57" s="60">
        <f t="shared" si="19"/>
        <v>9074.99999999999</v>
      </c>
      <c r="R57" s="60">
        <f t="shared" si="20"/>
        <v>10900</v>
      </c>
      <c r="S57" s="1"/>
      <c r="T57" s="1">
        <f>RStart30!$T$25</f>
        <v>0.04</v>
      </c>
      <c r="U57" s="28"/>
      <c r="V57" s="1">
        <v>39.8082529708982</v>
      </c>
      <c r="X57" t="e">
        <f t="shared" si="21"/>
        <v>#REF!</v>
      </c>
    </row>
    <row r="58" spans="1:24">
      <c r="A58">
        <v>3.46500000000001</v>
      </c>
      <c r="B58">
        <v>11.3638719512195</v>
      </c>
      <c r="C58">
        <v>-10.5653963414634</v>
      </c>
      <c r="D58" s="28">
        <f t="shared" si="23"/>
        <v>1.32</v>
      </c>
      <c r="E58" s="1">
        <v>11.1015221965342</v>
      </c>
      <c r="F58" s="70">
        <f>F123-RStart30!$F$79</f>
        <v>1.36196105137165</v>
      </c>
      <c r="G58" s="70">
        <f>G123-RStart30!$G$79</f>
        <v>12.0282361690019</v>
      </c>
      <c r="H58" s="1">
        <v>17.5173951249936</v>
      </c>
      <c r="I58" s="58">
        <f t="shared" si="10"/>
        <v>1.32</v>
      </c>
      <c r="J58" s="24">
        <f t="shared" si="24"/>
        <v>-11483</v>
      </c>
      <c r="K58" s="24">
        <f t="shared" si="25"/>
        <v>-2240</v>
      </c>
      <c r="L58" s="24">
        <f t="shared" si="26"/>
        <v>-20922</v>
      </c>
      <c r="M58" s="25">
        <f t="shared" si="27"/>
        <v>-21051</v>
      </c>
      <c r="N58" s="59">
        <f t="shared" si="15"/>
        <v>1.32</v>
      </c>
      <c r="O58" s="60">
        <f t="shared" si="22"/>
        <v>-80774.9999999999</v>
      </c>
      <c r="P58" s="60">
        <f t="shared" si="18"/>
        <v>-61899.9999999999</v>
      </c>
      <c r="Q58" s="60">
        <f t="shared" si="19"/>
        <v>7474.99999999999</v>
      </c>
      <c r="R58" s="60">
        <f t="shared" si="20"/>
        <v>10275</v>
      </c>
      <c r="S58" s="1"/>
      <c r="T58" s="1">
        <f>RStart30!$T$25</f>
        <v>0.04</v>
      </c>
      <c r="U58" s="28"/>
      <c r="V58" s="1">
        <v>40.5814869694499</v>
      </c>
      <c r="X58" t="e">
        <f t="shared" si="21"/>
        <v>#REF!</v>
      </c>
    </row>
    <row r="59" spans="1:24">
      <c r="A59">
        <v>3.48000000000001</v>
      </c>
      <c r="B59">
        <v>12.7746951219512</v>
      </c>
      <c r="C59">
        <v>-11.6524390243902</v>
      </c>
      <c r="D59" s="28">
        <f t="shared" si="23"/>
        <v>1.36</v>
      </c>
      <c r="E59" s="1">
        <v>13.8978443920945</v>
      </c>
      <c r="F59" s="70">
        <f>F124-RStart30!$F$79</f>
        <v>3.0604354428594</v>
      </c>
      <c r="G59" s="70">
        <f>G124-RStart30!$G$79</f>
        <v>11.8957015830832</v>
      </c>
      <c r="H59" s="1">
        <v>17.2859096903967</v>
      </c>
      <c r="I59" s="58">
        <f t="shared" si="10"/>
        <v>1.36</v>
      </c>
      <c r="J59" s="24">
        <f t="shared" si="24"/>
        <v>-15415</v>
      </c>
      <c r="K59" s="24">
        <f t="shared" si="25"/>
        <v>-5083</v>
      </c>
      <c r="L59" s="24">
        <f t="shared" si="26"/>
        <v>-20679</v>
      </c>
      <c r="M59" s="25">
        <f t="shared" si="27"/>
        <v>-20673</v>
      </c>
      <c r="N59" s="59">
        <f t="shared" si="15"/>
        <v>1.36</v>
      </c>
      <c r="O59" s="60">
        <f t="shared" si="22"/>
        <v>-98299.9999999999</v>
      </c>
      <c r="P59" s="60">
        <f t="shared" si="18"/>
        <v>-71074.9999999999</v>
      </c>
      <c r="Q59" s="60">
        <f t="shared" si="19"/>
        <v>6074.99999999999</v>
      </c>
      <c r="R59" s="60">
        <f t="shared" si="20"/>
        <v>9449.99999999999</v>
      </c>
      <c r="S59" s="1"/>
      <c r="T59" s="1">
        <f>RStart30!$T$25</f>
        <v>0.04</v>
      </c>
      <c r="U59" s="28"/>
      <c r="V59" s="1">
        <v>41.3524174478452</v>
      </c>
      <c r="X59" t="e">
        <f t="shared" si="21"/>
        <v>#REF!</v>
      </c>
    </row>
    <row r="60" spans="1:24">
      <c r="A60">
        <v>3.49500000000001</v>
      </c>
      <c r="B60">
        <v>14.2019817073171</v>
      </c>
      <c r="C60">
        <v>-12.7724085365854</v>
      </c>
      <c r="D60" s="28">
        <f t="shared" si="23"/>
        <v>1.4</v>
      </c>
      <c r="E60" s="1">
        <v>16.8878459263932</v>
      </c>
      <c r="F60" s="70">
        <f>F125-RStart30!$F$79</f>
        <v>4.92732747542502</v>
      </c>
      <c r="G60" s="70">
        <f>G125-RStart30!$G$79</f>
        <v>11.7880354122647</v>
      </c>
      <c r="H60" s="1">
        <v>17.0754247652477</v>
      </c>
      <c r="I60" s="58">
        <f t="shared" si="10"/>
        <v>1.4</v>
      </c>
      <c r="J60" s="24">
        <f t="shared" si="24"/>
        <v>-20028</v>
      </c>
      <c r="K60" s="24">
        <f t="shared" si="25"/>
        <v>-8272</v>
      </c>
      <c r="L60" s="24">
        <f t="shared" si="26"/>
        <v>-20482</v>
      </c>
      <c r="M60" s="25">
        <f t="shared" si="27"/>
        <v>-20331</v>
      </c>
      <c r="N60" s="59">
        <f t="shared" si="15"/>
        <v>1.4</v>
      </c>
      <c r="O60" s="60">
        <f t="shared" si="22"/>
        <v>-115325</v>
      </c>
      <c r="P60" s="60">
        <f t="shared" si="18"/>
        <v>-79724.9999999999</v>
      </c>
      <c r="Q60" s="60">
        <f t="shared" si="19"/>
        <v>4925</v>
      </c>
      <c r="R60" s="60">
        <f t="shared" si="20"/>
        <v>8549.99999999999</v>
      </c>
      <c r="S60" s="1"/>
      <c r="T60" s="1">
        <f>RStart30!$T$25</f>
        <v>0.04</v>
      </c>
      <c r="U60" s="28"/>
      <c r="V60" s="1">
        <v>42.121208195256</v>
      </c>
      <c r="X60" t="e">
        <f t="shared" si="21"/>
        <v>#REF!</v>
      </c>
    </row>
    <row r="61" spans="1:24">
      <c r="A61">
        <v>3.51000000000001</v>
      </c>
      <c r="B61">
        <v>15.6420731707317</v>
      </c>
      <c r="C61">
        <v>-13.9184451219512</v>
      </c>
      <c r="D61" s="28">
        <f t="shared" si="23"/>
        <v>1.44</v>
      </c>
      <c r="E61" s="1">
        <v>20.000509864195</v>
      </c>
      <c r="F61" s="70">
        <f>F126-RStart30!$F$79</f>
        <v>6.93531236224465</v>
      </c>
      <c r="G61" s="70">
        <f>G126-RStart30!$G$79</f>
        <v>11.6973540937953</v>
      </c>
      <c r="H61" s="1">
        <v>16.8852873745416</v>
      </c>
      <c r="I61" s="58">
        <f t="shared" si="10"/>
        <v>1.44</v>
      </c>
      <c r="J61" s="24">
        <f t="shared" si="24"/>
        <v>-25247</v>
      </c>
      <c r="K61" s="24">
        <f t="shared" si="25"/>
        <v>-11771</v>
      </c>
      <c r="L61" s="24">
        <f t="shared" si="26"/>
        <v>-20316</v>
      </c>
      <c r="M61" s="25">
        <f t="shared" si="27"/>
        <v>-20024</v>
      </c>
      <c r="N61" s="59">
        <f t="shared" si="15"/>
        <v>1.44</v>
      </c>
      <c r="O61" s="60">
        <f t="shared" si="22"/>
        <v>-130475</v>
      </c>
      <c r="P61" s="60">
        <f t="shared" si="18"/>
        <v>-87474.9999999999</v>
      </c>
      <c r="Q61" s="60">
        <f t="shared" si="19"/>
        <v>4150</v>
      </c>
      <c r="R61" s="60">
        <f t="shared" si="20"/>
        <v>7674.99999999999</v>
      </c>
      <c r="S61" s="1"/>
      <c r="T61" s="1">
        <f>RStart30!$T$25</f>
        <v>0.04</v>
      </c>
      <c r="U61" s="28"/>
      <c r="V61" s="1">
        <v>42.887986637229</v>
      </c>
      <c r="X61" t="e">
        <f t="shared" si="21"/>
        <v>#REF!</v>
      </c>
    </row>
    <row r="62" spans="1:24">
      <c r="A62">
        <v>3.52500000000001</v>
      </c>
      <c r="B62">
        <v>17.0615853658537</v>
      </c>
      <c r="C62">
        <v>-15.1010670731707</v>
      </c>
      <c r="D62" s="28">
        <f t="shared" si="23"/>
        <v>1.48</v>
      </c>
      <c r="E62" s="1">
        <v>23.1574225424157</v>
      </c>
      <c r="F62" s="70">
        <f>F127-RStart30!$F$79</f>
        <v>9.05161607006806</v>
      </c>
      <c r="G62" s="70">
        <f>G127-RStart30!$G$79</f>
        <v>11.6142170937392</v>
      </c>
      <c r="H62" s="1">
        <v>16.7119724933711</v>
      </c>
      <c r="I62" s="58">
        <f t="shared" si="10"/>
        <v>1.48</v>
      </c>
      <c r="J62" s="24">
        <f t="shared" si="24"/>
        <v>-30936</v>
      </c>
      <c r="K62" s="24">
        <f t="shared" si="25"/>
        <v>-15528</v>
      </c>
      <c r="L62" s="24">
        <f t="shared" si="26"/>
        <v>-20165</v>
      </c>
      <c r="M62" s="25">
        <f t="shared" si="27"/>
        <v>-19746</v>
      </c>
      <c r="N62" s="59">
        <f t="shared" si="15"/>
        <v>1.48</v>
      </c>
      <c r="O62" s="60">
        <f t="shared" si="22"/>
        <v>-142225</v>
      </c>
      <c r="P62" s="60">
        <f t="shared" si="18"/>
        <v>-93924.9999999999</v>
      </c>
      <c r="Q62" s="60">
        <f t="shared" si="19"/>
        <v>3775</v>
      </c>
      <c r="R62" s="60">
        <f t="shared" si="20"/>
        <v>6949.99999999999</v>
      </c>
      <c r="S62" s="1"/>
      <c r="T62" s="1">
        <f>RStart30!$T$25</f>
        <v>0.04</v>
      </c>
      <c r="U62" s="28"/>
      <c r="V62" s="1">
        <v>43.6528454247481</v>
      </c>
      <c r="X62" t="e">
        <f t="shared" si="21"/>
        <v>#REF!</v>
      </c>
    </row>
    <row r="63" spans="1:24">
      <c r="A63">
        <v>3.54000000000001</v>
      </c>
      <c r="B63">
        <v>18.4394817073171</v>
      </c>
      <c r="C63">
        <v>-16.3262195121951</v>
      </c>
      <c r="D63" s="28">
        <f t="shared" si="23"/>
        <v>1.52</v>
      </c>
      <c r="E63" s="1">
        <v>26.2744360631253</v>
      </c>
      <c r="F63" s="70">
        <f>F128-RStart30!$F$79</f>
        <v>11.23818178545</v>
      </c>
      <c r="G63" s="70">
        <f>G128-RStart30!$G$79</f>
        <v>11.5279712340574</v>
      </c>
      <c r="H63" s="1">
        <v>16.5491612426826</v>
      </c>
      <c r="I63" s="58">
        <f t="shared" si="10"/>
        <v>1.52</v>
      </c>
      <c r="J63" s="24">
        <f t="shared" si="24"/>
        <v>-36910</v>
      </c>
      <c r="K63" s="24">
        <f t="shared" si="25"/>
        <v>-19479</v>
      </c>
      <c r="L63" s="24">
        <f t="shared" si="26"/>
        <v>-20007</v>
      </c>
      <c r="M63" s="25">
        <f t="shared" si="27"/>
        <v>-19486</v>
      </c>
      <c r="N63" s="59">
        <f t="shared" si="15"/>
        <v>1.52</v>
      </c>
      <c r="O63" s="60">
        <f t="shared" si="22"/>
        <v>-149350</v>
      </c>
      <c r="P63" s="60">
        <f t="shared" si="18"/>
        <v>-98774.9999999999</v>
      </c>
      <c r="Q63" s="60">
        <f t="shared" si="19"/>
        <v>3950</v>
      </c>
      <c r="R63" s="60">
        <f t="shared" si="20"/>
        <v>6499.99999999999</v>
      </c>
      <c r="S63" s="1"/>
      <c r="T63" s="1">
        <f>RStart30!$T$25</f>
        <v>0.04</v>
      </c>
      <c r="U63" s="28"/>
      <c r="V63" s="1">
        <v>44.415843783861</v>
      </c>
      <c r="X63" t="e">
        <f t="shared" si="21"/>
        <v>#REF!</v>
      </c>
    </row>
    <row r="64" spans="1:24">
      <c r="A64">
        <v>3.55500000000001</v>
      </c>
      <c r="B64">
        <v>19.7606707317073</v>
      </c>
      <c r="C64">
        <v>-17.5765243902439</v>
      </c>
      <c r="D64" s="28">
        <f t="shared" si="23"/>
        <v>1.56</v>
      </c>
      <c r="E64" s="1">
        <v>29.2633307865512</v>
      </c>
      <c r="F64" s="70">
        <f>F129-RStart30!$F$79</f>
        <v>13.4518363809811</v>
      </c>
      <c r="G64" s="70">
        <f>G129-RStart30!$G$79</f>
        <v>11.4270950196893</v>
      </c>
      <c r="H64" s="1">
        <v>16.3878190850309</v>
      </c>
      <c r="I64" s="58">
        <f t="shared" si="10"/>
        <v>1.56</v>
      </c>
      <c r="J64" s="24">
        <f t="shared" si="24"/>
        <v>-42935</v>
      </c>
      <c r="K64" s="24">
        <f t="shared" si="25"/>
        <v>-23541</v>
      </c>
      <c r="L64" s="24">
        <f t="shared" si="26"/>
        <v>-19823</v>
      </c>
      <c r="M64" s="25">
        <f t="shared" si="27"/>
        <v>-19229</v>
      </c>
      <c r="N64" s="59">
        <f t="shared" si="15"/>
        <v>1.56</v>
      </c>
      <c r="O64" s="60">
        <f t="shared" si="22"/>
        <v>-150625</v>
      </c>
      <c r="P64" s="60">
        <f t="shared" si="18"/>
        <v>-101550</v>
      </c>
      <c r="Q64" s="60">
        <f t="shared" si="19"/>
        <v>4600</v>
      </c>
      <c r="R64" s="60">
        <f t="shared" si="20"/>
        <v>6424.99999999999</v>
      </c>
      <c r="S64" s="1"/>
      <c r="T64" s="1">
        <f>RStart30!$T$25</f>
        <v>0.04</v>
      </c>
      <c r="U64" s="28"/>
      <c r="V64" s="1">
        <v>45.177008665848</v>
      </c>
      <c r="X64" t="e">
        <f t="shared" si="21"/>
        <v>#REF!</v>
      </c>
    </row>
    <row r="65" spans="1:24">
      <c r="A65">
        <v>3.57000000000001</v>
      </c>
      <c r="B65">
        <v>20.9926829268293</v>
      </c>
      <c r="C65">
        <v>-18.8190548780488</v>
      </c>
      <c r="D65" s="28">
        <f t="shared" si="23"/>
        <v>1.6</v>
      </c>
      <c r="E65" s="1">
        <v>32.0334778240824</v>
      </c>
      <c r="F65" s="70">
        <f>F130-RStart30!$F$79</f>
        <v>15.6444568815194</v>
      </c>
      <c r="G65" s="70">
        <f>G130-RStart30!$G$79</f>
        <v>11.2995429656348</v>
      </c>
      <c r="H65" s="1">
        <v>16.2162740203373</v>
      </c>
      <c r="I65" s="58">
        <f t="shared" si="10"/>
        <v>1.6</v>
      </c>
      <c r="J65" s="24">
        <f t="shared" si="24"/>
        <v>-48752</v>
      </c>
      <c r="K65" s="24">
        <f t="shared" si="25"/>
        <v>-27620</v>
      </c>
      <c r="L65" s="24">
        <f t="shared" si="26"/>
        <v>-19591</v>
      </c>
      <c r="M65" s="25">
        <f t="shared" si="27"/>
        <v>-18957</v>
      </c>
      <c r="N65" s="59">
        <f t="shared" si="15"/>
        <v>1.6</v>
      </c>
      <c r="O65" s="60">
        <f t="shared" si="22"/>
        <v>-145425</v>
      </c>
      <c r="P65" s="60">
        <f t="shared" si="18"/>
        <v>-101975</v>
      </c>
      <c r="Q65" s="60">
        <f t="shared" si="19"/>
        <v>5799.99999999999</v>
      </c>
      <c r="R65" s="60">
        <f t="shared" si="20"/>
        <v>6799.99999999999</v>
      </c>
      <c r="S65" s="1"/>
      <c r="T65" s="1">
        <f>RStart30!$T$25</f>
        <v>0.04</v>
      </c>
      <c r="U65" s="28"/>
      <c r="V65" s="1">
        <v>45.9363357325157</v>
      </c>
      <c r="X65" t="e">
        <f t="shared" si="21"/>
        <v>#REF!</v>
      </c>
    </row>
    <row r="66" spans="1:24">
      <c r="A66">
        <v>3.58500000000001</v>
      </c>
      <c r="B66">
        <v>22.103506097561</v>
      </c>
      <c r="C66">
        <v>-20.0199695121951</v>
      </c>
      <c r="D66" s="28">
        <f t="shared" si="23"/>
        <v>1.64</v>
      </c>
      <c r="E66" s="1">
        <v>34.4935015312736</v>
      </c>
      <c r="F66" s="70">
        <f>F131-RStart30!$F$79</f>
        <v>17.7631369304213</v>
      </c>
      <c r="G66" s="70">
        <f>G131-RStart30!$G$79</f>
        <v>11.133089924036</v>
      </c>
      <c r="H66" s="1">
        <v>16.020294781644</v>
      </c>
      <c r="I66" s="58">
        <f t="shared" si="10"/>
        <v>1.64</v>
      </c>
      <c r="J66" s="24">
        <f t="shared" si="24"/>
        <v>-54084</v>
      </c>
      <c r="K66" s="24">
        <f t="shared" si="25"/>
        <v>-31607</v>
      </c>
      <c r="L66" s="24">
        <f t="shared" si="26"/>
        <v>-19287</v>
      </c>
      <c r="M66" s="25">
        <f t="shared" si="27"/>
        <v>-18648</v>
      </c>
      <c r="N66" s="59">
        <f t="shared" si="15"/>
        <v>1.64</v>
      </c>
      <c r="O66" s="60">
        <f t="shared" si="22"/>
        <v>-133300</v>
      </c>
      <c r="P66" s="60">
        <f t="shared" si="18"/>
        <v>-99674.9999999999</v>
      </c>
      <c r="Q66" s="60">
        <f t="shared" si="19"/>
        <v>7599.99999999999</v>
      </c>
      <c r="R66" s="60">
        <f t="shared" si="20"/>
        <v>7724.99999999999</v>
      </c>
      <c r="S66" s="1"/>
      <c r="T66" s="1">
        <f>RStart30!$T$25</f>
        <v>0.04</v>
      </c>
      <c r="U66" s="28"/>
      <c r="V66" s="1">
        <v>46.6937902068046</v>
      </c>
      <c r="X66" t="e">
        <f t="shared" si="21"/>
        <v>#REF!</v>
      </c>
    </row>
    <row r="67" spans="1:24">
      <c r="A67">
        <v>3.60000000000001</v>
      </c>
      <c r="B67">
        <v>22.9975609756098</v>
      </c>
      <c r="C67">
        <v>-21.1577743902439</v>
      </c>
      <c r="D67" s="28">
        <f t="shared" ref="D67:D98" si="28">D66+T66</f>
        <v>1.68</v>
      </c>
      <c r="E67" s="1">
        <v>36.5529420008477</v>
      </c>
      <c r="F67" s="70">
        <f>F132-RStart30!$F$79</f>
        <v>19.7503532557732</v>
      </c>
      <c r="G67" s="70">
        <f>G132-RStart30!$G$79</f>
        <v>10.9156754112595</v>
      </c>
      <c r="H67" s="1">
        <v>15.7831690308715</v>
      </c>
      <c r="I67" s="58">
        <f t="shared" si="10"/>
        <v>1.68</v>
      </c>
      <c r="J67" s="24">
        <f t="shared" si="24"/>
        <v>-58653</v>
      </c>
      <c r="K67" s="24">
        <f t="shared" si="25"/>
        <v>-35381</v>
      </c>
      <c r="L67" s="24">
        <f t="shared" si="26"/>
        <v>-18892</v>
      </c>
      <c r="M67" s="25">
        <f t="shared" si="27"/>
        <v>-18277</v>
      </c>
      <c r="N67" s="59">
        <f t="shared" si="15"/>
        <v>1.68</v>
      </c>
      <c r="O67" s="60">
        <f t="shared" si="22"/>
        <v>-114225</v>
      </c>
      <c r="P67" s="60">
        <f t="shared" si="18"/>
        <v>-94349.9999999999</v>
      </c>
      <c r="Q67" s="60">
        <f t="shared" si="19"/>
        <v>9874.99999999999</v>
      </c>
      <c r="R67" s="60">
        <f t="shared" si="20"/>
        <v>9274.99999999999</v>
      </c>
      <c r="S67" s="1"/>
      <c r="T67" s="1">
        <f>RStart30!$T$25</f>
        <v>0.04</v>
      </c>
      <c r="U67" s="28"/>
      <c r="V67" s="1">
        <v>47.4493076153326</v>
      </c>
      <c r="X67" t="e">
        <f t="shared" si="21"/>
        <v>#REF!</v>
      </c>
    </row>
    <row r="68" spans="1:24">
      <c r="A68">
        <v>3.61500000000001</v>
      </c>
      <c r="B68">
        <v>23.6185975609756</v>
      </c>
      <c r="C68">
        <v>-22.2361280487805</v>
      </c>
      <c r="D68" s="28">
        <f t="shared" si="28"/>
        <v>1.72</v>
      </c>
      <c r="E68" s="1">
        <v>38.1239175557001</v>
      </c>
      <c r="F68" s="70">
        <f>F133-RStart30!$F$79</f>
        <v>21.544132136622</v>
      </c>
      <c r="G68" s="70">
        <f>G133-RStart30!$G$79</f>
        <v>10.6357479349769</v>
      </c>
      <c r="H68" s="1">
        <v>15.4857815545733</v>
      </c>
      <c r="I68" s="58">
        <f t="shared" si="10"/>
        <v>1.72</v>
      </c>
      <c r="J68" s="24">
        <f t="shared" si="24"/>
        <v>-62198</v>
      </c>
      <c r="K68" s="24">
        <f t="shared" si="25"/>
        <v>-38812</v>
      </c>
      <c r="L68" s="24">
        <f t="shared" si="26"/>
        <v>-18384</v>
      </c>
      <c r="M68" s="25">
        <f t="shared" si="27"/>
        <v>-17815</v>
      </c>
      <c r="N68" s="59">
        <f t="shared" si="15"/>
        <v>1.72</v>
      </c>
      <c r="O68" s="60">
        <f t="shared" si="22"/>
        <v>-88624.9999999999</v>
      </c>
      <c r="P68" s="60">
        <f t="shared" si="18"/>
        <v>-85774.9999999999</v>
      </c>
      <c r="Q68" s="60">
        <f t="shared" si="19"/>
        <v>12700</v>
      </c>
      <c r="R68" s="60">
        <f t="shared" si="20"/>
        <v>11550</v>
      </c>
      <c r="S68" s="1"/>
      <c r="T68" s="1">
        <f>RStart30!$T$25</f>
        <v>0.04</v>
      </c>
      <c r="U68" s="28"/>
      <c r="V68" s="1">
        <v>48.2027944465543</v>
      </c>
      <c r="X68" t="e">
        <f t="shared" si="21"/>
        <v>#REF!</v>
      </c>
    </row>
    <row r="69" spans="1:24">
      <c r="A69">
        <v>3.63000000000001</v>
      </c>
      <c r="B69">
        <v>23.9858231707317</v>
      </c>
      <c r="C69">
        <v>-23.2632621951219</v>
      </c>
      <c r="D69" s="28">
        <f t="shared" si="28"/>
        <v>1.76</v>
      </c>
      <c r="E69" s="1">
        <v>39.1227872419023</v>
      </c>
      <c r="F69" s="70">
        <f>F134-RStart30!$F$79</f>
        <v>23.078215869207</v>
      </c>
      <c r="G69" s="70">
        <f>G134-RStart30!$G$79</f>
        <v>10.2826093212485</v>
      </c>
      <c r="H69" s="1">
        <v>15.1066924596934</v>
      </c>
      <c r="I69" s="58">
        <f t="shared" si="10"/>
        <v>1.76</v>
      </c>
      <c r="J69" s="24">
        <f t="shared" si="24"/>
        <v>-64476</v>
      </c>
      <c r="K69" s="24">
        <f t="shared" si="25"/>
        <v>-41762</v>
      </c>
      <c r="L69" s="24">
        <f t="shared" si="26"/>
        <v>-17744</v>
      </c>
      <c r="M69" s="25">
        <f t="shared" si="27"/>
        <v>-17231</v>
      </c>
      <c r="N69" s="59">
        <f t="shared" si="15"/>
        <v>1.76</v>
      </c>
      <c r="O69" s="60">
        <f t="shared" si="22"/>
        <v>-56949.9999999999</v>
      </c>
      <c r="P69" s="60">
        <f t="shared" si="18"/>
        <v>-73749.9999999999</v>
      </c>
      <c r="Q69" s="60">
        <f t="shared" si="19"/>
        <v>16000</v>
      </c>
      <c r="R69" s="60">
        <f t="shared" si="20"/>
        <v>14600</v>
      </c>
      <c r="S69" s="1"/>
      <c r="T69" s="1">
        <f>RStart30!$T$25</f>
        <v>0.04</v>
      </c>
      <c r="U69" s="28"/>
      <c r="V69" s="1">
        <v>48.9541287457711</v>
      </c>
      <c r="X69" t="e">
        <f t="shared" si="21"/>
        <v>#REF!</v>
      </c>
    </row>
    <row r="70" spans="1:24">
      <c r="A70">
        <v>3.64500000000001</v>
      </c>
      <c r="B70">
        <v>24.0704268292683</v>
      </c>
      <c r="C70">
        <v>-24.2391768292683</v>
      </c>
      <c r="D70" s="28">
        <f t="shared" si="28"/>
        <v>1.8</v>
      </c>
      <c r="E70" s="1">
        <v>39.4718133217054</v>
      </c>
      <c r="F70" s="70">
        <f>F135-RStart30!$F$79</f>
        <v>24.2822292331908</v>
      </c>
      <c r="G70" s="70">
        <f>G135-RStart30!$G$79</f>
        <v>9.84675904160372</v>
      </c>
      <c r="H70" s="1">
        <v>14.6222153693218</v>
      </c>
      <c r="I70" s="58">
        <f t="shared" si="10"/>
        <v>1.8</v>
      </c>
      <c r="J70" s="24">
        <f t="shared" si="24"/>
        <v>-65276</v>
      </c>
      <c r="K70" s="24">
        <f t="shared" si="25"/>
        <v>-44086</v>
      </c>
      <c r="L70" s="24">
        <f t="shared" si="26"/>
        <v>-16957</v>
      </c>
      <c r="M70" s="25">
        <f t="shared" si="27"/>
        <v>-16495</v>
      </c>
      <c r="N70" s="59">
        <f t="shared" si="15"/>
        <v>1.8</v>
      </c>
      <c r="O70" s="60">
        <f t="shared" si="22"/>
        <v>-20000</v>
      </c>
      <c r="P70" s="60">
        <f t="shared" si="18"/>
        <v>-58099.9999999999</v>
      </c>
      <c r="Q70" s="60">
        <f t="shared" si="19"/>
        <v>19675</v>
      </c>
      <c r="R70" s="60">
        <f t="shared" si="20"/>
        <v>18400</v>
      </c>
      <c r="S70" s="1"/>
      <c r="T70" s="1">
        <f>RStart30!$T$25</f>
        <v>0.04</v>
      </c>
      <c r="U70" s="28"/>
      <c r="V70" s="1">
        <v>49.7031606661725</v>
      </c>
      <c r="X70" t="e">
        <f t="shared" si="21"/>
        <v>#REF!</v>
      </c>
    </row>
    <row r="71" spans="1:24">
      <c r="A71">
        <v>3.66000000000001</v>
      </c>
      <c r="B71">
        <v>23.8440548780488</v>
      </c>
      <c r="C71">
        <v>-25.1620426829268</v>
      </c>
      <c r="D71" s="28">
        <f t="shared" si="28"/>
        <v>1.84</v>
      </c>
      <c r="E71" s="1">
        <v>39.1030577316541</v>
      </c>
      <c r="F71" s="70">
        <f>F136-RStart30!$F$79</f>
        <v>25.0838434108114</v>
      </c>
      <c r="G71" s="70">
        <f>G136-RStart30!$G$79</f>
        <v>9.32055835421735</v>
      </c>
      <c r="H71" s="1">
        <v>14.0073673413598</v>
      </c>
      <c r="I71" s="58">
        <f t="shared" si="10"/>
        <v>1.84</v>
      </c>
      <c r="J71" s="24">
        <f t="shared" si="24"/>
        <v>-64431</v>
      </c>
      <c r="K71" s="24">
        <f t="shared" si="25"/>
        <v>-45637</v>
      </c>
      <c r="L71" s="24">
        <f t="shared" si="26"/>
        <v>-16011</v>
      </c>
      <c r="M71" s="25">
        <f t="shared" si="27"/>
        <v>-15577</v>
      </c>
      <c r="N71" s="59">
        <f t="shared" si="15"/>
        <v>1.84</v>
      </c>
      <c r="O71" s="60">
        <f t="shared" si="22"/>
        <v>21125</v>
      </c>
      <c r="P71" s="60">
        <f t="shared" si="18"/>
        <v>-38775</v>
      </c>
      <c r="Q71" s="60">
        <f t="shared" si="19"/>
        <v>23650</v>
      </c>
      <c r="R71" s="60">
        <f t="shared" si="20"/>
        <v>22950</v>
      </c>
      <c r="S71" s="1"/>
      <c r="T71" s="1">
        <f>RStart30!$T$25</f>
        <v>0.04</v>
      </c>
      <c r="U71" s="28"/>
      <c r="V71" s="1">
        <v>50.4497129933265</v>
      </c>
      <c r="X71" t="e">
        <f t="shared" si="21"/>
        <v>#REF!</v>
      </c>
    </row>
    <row r="72" spans="1:24">
      <c r="A72">
        <v>3.67500000000001</v>
      </c>
      <c r="B72">
        <v>23.3272865853659</v>
      </c>
      <c r="C72">
        <v>-26.0496951219512</v>
      </c>
      <c r="D72" s="28">
        <f t="shared" si="28"/>
        <v>1.88</v>
      </c>
      <c r="E72" s="1">
        <v>37.9831911091597</v>
      </c>
      <c r="F72" s="70">
        <f>F137-RStart30!$F$79</f>
        <v>25.430115121827</v>
      </c>
      <c r="G72" s="70">
        <f>G137-RStart30!$G$79</f>
        <v>8.70185197880257</v>
      </c>
      <c r="H72" s="1">
        <v>13.2451725853986</v>
      </c>
      <c r="I72" s="58">
        <f t="shared" si="10"/>
        <v>1.88</v>
      </c>
      <c r="J72" s="24">
        <f t="shared" si="24"/>
        <v>-61879</v>
      </c>
      <c r="K72" s="24">
        <f t="shared" si="25"/>
        <v>-46308</v>
      </c>
      <c r="L72" s="24">
        <f t="shared" si="26"/>
        <v>-14903</v>
      </c>
      <c r="M72" s="25">
        <f t="shared" si="27"/>
        <v>-14464</v>
      </c>
      <c r="N72" s="59">
        <f t="shared" si="15"/>
        <v>1.88</v>
      </c>
      <c r="O72" s="60">
        <f t="shared" si="22"/>
        <v>63799.9999999999</v>
      </c>
      <c r="P72" s="60">
        <f t="shared" si="18"/>
        <v>-16775</v>
      </c>
      <c r="Q72" s="60">
        <f t="shared" si="19"/>
        <v>27700</v>
      </c>
      <c r="R72" s="60">
        <f t="shared" si="20"/>
        <v>27825</v>
      </c>
      <c r="S72" s="1"/>
      <c r="T72" s="1">
        <f>RStart30!$T$25</f>
        <v>0.04</v>
      </c>
      <c r="U72" s="28"/>
      <c r="V72" s="1">
        <v>51.1935816589969</v>
      </c>
      <c r="X72" t="e">
        <f t="shared" si="21"/>
        <v>#REF!</v>
      </c>
    </row>
    <row r="73" spans="1:24">
      <c r="A73">
        <v>3.69000000000001</v>
      </c>
      <c r="B73">
        <v>22.5077743902439</v>
      </c>
      <c r="C73">
        <v>-26.8916158536585</v>
      </c>
      <c r="D73" s="28">
        <f t="shared" si="28"/>
        <v>1.92</v>
      </c>
      <c r="E73" s="1">
        <v>36.1324151032169</v>
      </c>
      <c r="F73" s="70">
        <f>F138-RStart30!$F$79</f>
        <v>25.3055285906075</v>
      </c>
      <c r="G73" s="70">
        <f>G138-RStart30!$G$79</f>
        <v>7.99659726669436</v>
      </c>
      <c r="H73" s="1">
        <v>12.3344670271765</v>
      </c>
      <c r="I73" s="58">
        <f t="shared" si="10"/>
        <v>1.92</v>
      </c>
      <c r="J73" s="24">
        <f t="shared" si="24"/>
        <v>-57713</v>
      </c>
      <c r="K73" s="24">
        <f t="shared" si="25"/>
        <v>-46066</v>
      </c>
      <c r="L73" s="24">
        <f t="shared" si="26"/>
        <v>-13647</v>
      </c>
      <c r="M73" s="25">
        <f t="shared" si="27"/>
        <v>-13170</v>
      </c>
      <c r="N73" s="59">
        <f t="shared" si="15"/>
        <v>1.92</v>
      </c>
      <c r="O73" s="60">
        <f t="shared" si="22"/>
        <v>104150</v>
      </c>
      <c r="P73" s="60">
        <f t="shared" si="18"/>
        <v>6049.99999999999</v>
      </c>
      <c r="Q73" s="60">
        <f t="shared" si="19"/>
        <v>31400</v>
      </c>
      <c r="R73" s="60">
        <f t="shared" si="20"/>
        <v>32350</v>
      </c>
      <c r="S73" s="1"/>
      <c r="T73" s="1">
        <f>RStart30!$T$25</f>
        <v>0.04</v>
      </c>
      <c r="U73" s="28"/>
      <c r="V73" s="1">
        <v>51.9345362587862</v>
      </c>
      <c r="X73" t="e">
        <f t="shared" si="21"/>
        <v>#REF!</v>
      </c>
    </row>
    <row r="74" spans="1:24">
      <c r="A74">
        <v>3.70500000000001</v>
      </c>
      <c r="B74">
        <v>21.4175304878049</v>
      </c>
      <c r="C74">
        <v>-27.6873475609756</v>
      </c>
      <c r="D74" s="28">
        <f t="shared" si="28"/>
        <v>1.96</v>
      </c>
      <c r="E74" s="1">
        <v>33.6178340981026</v>
      </c>
      <c r="F74" s="70">
        <f>F139-RStart30!$F$79</f>
        <v>24.728264528825</v>
      </c>
      <c r="G74" s="70">
        <f>G139-RStart30!$G$79</f>
        <v>7.21775386373307</v>
      </c>
      <c r="H74" s="1">
        <v>11.2881679244368</v>
      </c>
      <c r="I74" s="58">
        <f t="shared" si="10"/>
        <v>1.96</v>
      </c>
      <c r="J74" s="24">
        <f t="shared" si="24"/>
        <v>-52169</v>
      </c>
      <c r="K74" s="24">
        <f t="shared" si="25"/>
        <v>-44948</v>
      </c>
      <c r="L74" s="24">
        <f t="shared" si="26"/>
        <v>-12268</v>
      </c>
      <c r="M74" s="25">
        <f t="shared" si="27"/>
        <v>-11734</v>
      </c>
      <c r="N74" s="59">
        <f t="shared" si="15"/>
        <v>1.96</v>
      </c>
      <c r="O74" s="60">
        <f t="shared" si="22"/>
        <v>138600</v>
      </c>
      <c r="P74" s="60">
        <f t="shared" si="18"/>
        <v>27950</v>
      </c>
      <c r="Q74" s="60">
        <f t="shared" si="19"/>
        <v>34475</v>
      </c>
      <c r="R74" s="60">
        <f t="shared" si="20"/>
        <v>35900</v>
      </c>
      <c r="S74" s="1"/>
      <c r="T74" s="1">
        <f>RStart30!$T$25</f>
        <v>0.04</v>
      </c>
      <c r="U74" s="28"/>
      <c r="V74" s="1">
        <v>52.6723205868337</v>
      </c>
      <c r="X74" t="e">
        <f t="shared" si="21"/>
        <v>#REF!</v>
      </c>
    </row>
    <row r="75" spans="1:24">
      <c r="A75">
        <v>3.72000000000001</v>
      </c>
      <c r="B75">
        <v>20.0675304878049</v>
      </c>
      <c r="C75">
        <v>-28.4483231707317</v>
      </c>
      <c r="D75" s="28">
        <f t="shared" si="28"/>
        <v>2</v>
      </c>
      <c r="E75" s="1">
        <v>30.5444145866329</v>
      </c>
      <c r="F75" s="70">
        <f>F140-RStart30!$F$79</f>
        <v>23.7443717510453</v>
      </c>
      <c r="G75" s="70">
        <f>G140-RStart30!$G$79</f>
        <v>6.38382348315011</v>
      </c>
      <c r="H75" s="1">
        <v>10.1306263310107</v>
      </c>
      <c r="I75" s="58">
        <f t="shared" si="10"/>
        <v>2</v>
      </c>
      <c r="J75" s="24">
        <f t="shared" si="24"/>
        <v>-45599</v>
      </c>
      <c r="K75" s="24">
        <f t="shared" si="25"/>
        <v>-43047</v>
      </c>
      <c r="L75" s="24">
        <f t="shared" si="26"/>
        <v>-10803</v>
      </c>
      <c r="M75" s="25">
        <f t="shared" si="27"/>
        <v>-10209</v>
      </c>
      <c r="N75" s="59">
        <f t="shared" si="15"/>
        <v>2</v>
      </c>
      <c r="O75" s="60">
        <f t="shared" si="22"/>
        <v>164250.000000001</v>
      </c>
      <c r="P75" s="60">
        <f t="shared" si="18"/>
        <v>47525.0000000002</v>
      </c>
      <c r="Q75" s="60">
        <f t="shared" si="19"/>
        <v>36625.0000000002</v>
      </c>
      <c r="R75" s="60">
        <f t="shared" si="20"/>
        <v>38125.0000000002</v>
      </c>
      <c r="S75" s="1"/>
      <c r="T75" s="1">
        <f>RStart30!$T$25</f>
        <v>0.04</v>
      </c>
      <c r="U75" s="28"/>
      <c r="V75" s="1">
        <v>53.4066531995952</v>
      </c>
      <c r="X75" t="e">
        <f t="shared" si="21"/>
        <v>#REF!</v>
      </c>
    </row>
    <row r="76" spans="1:24">
      <c r="A76">
        <v>3.73500000000001</v>
      </c>
      <c r="B76">
        <v>18.4545731707317</v>
      </c>
      <c r="C76">
        <v>-29.1626524390244</v>
      </c>
      <c r="D76" s="28">
        <f t="shared" si="28"/>
        <v>2.04</v>
      </c>
      <c r="E76" s="1">
        <v>27.0459445434234</v>
      </c>
      <c r="F76" s="70">
        <f>F141-RStart30!$F$79</f>
        <v>22.4219387903187</v>
      </c>
      <c r="G76" s="70">
        <f>G141-RStart30!$G$79</f>
        <v>5.51738967845182</v>
      </c>
      <c r="H76" s="1">
        <v>8.89497956090496</v>
      </c>
      <c r="I76" s="58">
        <f t="shared" si="10"/>
        <v>2.04</v>
      </c>
      <c r="J76" s="24">
        <f t="shared" si="24"/>
        <v>-38439</v>
      </c>
      <c r="K76" s="24">
        <f t="shared" si="25"/>
        <v>-40498</v>
      </c>
      <c r="L76" s="24">
        <f t="shared" si="26"/>
        <v>-9293</v>
      </c>
      <c r="M76" s="25">
        <f t="shared" si="27"/>
        <v>-8658</v>
      </c>
      <c r="N76" s="59">
        <f t="shared" si="15"/>
        <v>2.04</v>
      </c>
      <c r="O76" s="60">
        <f t="shared" si="22"/>
        <v>179000</v>
      </c>
      <c r="P76" s="60">
        <f t="shared" si="18"/>
        <v>63724.9999999999</v>
      </c>
      <c r="Q76" s="60">
        <f t="shared" si="19"/>
        <v>37750</v>
      </c>
      <c r="R76" s="60">
        <f t="shared" si="20"/>
        <v>38775</v>
      </c>
      <c r="S76" s="1"/>
      <c r="T76" s="1">
        <f>RStart30!$T$25</f>
        <v>0.04</v>
      </c>
      <c r="U76" s="28"/>
      <c r="V76" s="1">
        <v>54.1372280195663</v>
      </c>
      <c r="X76" t="e">
        <f t="shared" si="21"/>
        <v>#REF!</v>
      </c>
    </row>
    <row r="77" spans="1:24">
      <c r="A77">
        <v>3.75000000000001</v>
      </c>
      <c r="B77">
        <v>16.6074695121951</v>
      </c>
      <c r="C77">
        <v>-29.8198170731707</v>
      </c>
      <c r="D77" s="28">
        <f t="shared" si="28"/>
        <v>2.08</v>
      </c>
      <c r="E77" s="1">
        <v>23.2759927981477</v>
      </c>
      <c r="F77" s="70">
        <f>F142-RStart30!$F$79</f>
        <v>20.845265513772</v>
      </c>
      <c r="G77" s="70">
        <f>G142-RStart30!$G$79</f>
        <v>4.6436576163066</v>
      </c>
      <c r="H77" s="1">
        <v>7.62050365238589</v>
      </c>
      <c r="I77" s="58">
        <f t="shared" si="10"/>
        <v>2.08</v>
      </c>
      <c r="J77" s="24">
        <f t="shared" si="24"/>
        <v>-31157</v>
      </c>
      <c r="K77" s="24">
        <f t="shared" si="25"/>
        <v>-37472</v>
      </c>
      <c r="L77" s="24">
        <f t="shared" si="26"/>
        <v>-7784</v>
      </c>
      <c r="M77" s="25">
        <f t="shared" si="27"/>
        <v>-7143</v>
      </c>
      <c r="N77" s="59">
        <f t="shared" si="15"/>
        <v>2.08</v>
      </c>
      <c r="O77" s="60">
        <f t="shared" si="22"/>
        <v>182050</v>
      </c>
      <c r="P77" s="60">
        <f t="shared" si="18"/>
        <v>75649.9999999999</v>
      </c>
      <c r="Q77" s="60">
        <f t="shared" si="19"/>
        <v>37725</v>
      </c>
      <c r="R77" s="60">
        <f t="shared" si="20"/>
        <v>37875</v>
      </c>
      <c r="S77" s="1"/>
      <c r="T77" s="1">
        <f>RStart30!$T$25</f>
        <v>0.04</v>
      </c>
      <c r="U77" s="28"/>
      <c r="V77" s="1">
        <v>54.8637149886469</v>
      </c>
      <c r="X77" t="e">
        <f t="shared" si="21"/>
        <v>#REF!</v>
      </c>
    </row>
    <row r="78" spans="1:24">
      <c r="A78">
        <v>3.76500000000001</v>
      </c>
      <c r="B78">
        <v>14.5719512195122</v>
      </c>
      <c r="C78">
        <v>-30.4275914634146</v>
      </c>
      <c r="D78" s="28">
        <f t="shared" si="28"/>
        <v>2.12</v>
      </c>
      <c r="E78" s="1">
        <v>19.3988684087996</v>
      </c>
      <c r="F78" s="70">
        <f>F143-RStart30!$F$79</f>
        <v>19.1090347382006</v>
      </c>
      <c r="G78" s="70">
        <f>G143-RStart30!$G$79</f>
        <v>3.78899384942966</v>
      </c>
      <c r="H78" s="1">
        <v>6.34996583206599</v>
      </c>
      <c r="I78" s="58">
        <f t="shared" si="10"/>
        <v>2.12</v>
      </c>
      <c r="J78" s="24">
        <f t="shared" si="24"/>
        <v>-24207</v>
      </c>
      <c r="K78" s="24">
        <f t="shared" si="25"/>
        <v>-34159</v>
      </c>
      <c r="L78" s="24">
        <f t="shared" si="26"/>
        <v>-6320</v>
      </c>
      <c r="M78" s="25">
        <f t="shared" si="27"/>
        <v>-5720</v>
      </c>
      <c r="N78" s="59">
        <f t="shared" si="15"/>
        <v>2.12</v>
      </c>
      <c r="O78" s="60">
        <f t="shared" si="22"/>
        <v>173750</v>
      </c>
      <c r="P78" s="60">
        <f t="shared" si="18"/>
        <v>82824.9999999999</v>
      </c>
      <c r="Q78" s="60">
        <f t="shared" si="19"/>
        <v>36600</v>
      </c>
      <c r="R78" s="60">
        <f t="shared" si="20"/>
        <v>35575</v>
      </c>
      <c r="S78" s="1"/>
      <c r="T78" s="1">
        <f>RStart30!$T$25</f>
        <v>0.04</v>
      </c>
      <c r="U78" s="28"/>
      <c r="V78" s="1">
        <v>55.5857607796666</v>
      </c>
      <c r="X78" t="e">
        <f t="shared" si="21"/>
        <v>#REF!</v>
      </c>
    </row>
    <row r="79" spans="1:24">
      <c r="A79">
        <v>3.78000000000001</v>
      </c>
      <c r="B79">
        <v>12.3644817073171</v>
      </c>
      <c r="C79">
        <v>-30.9786585365854</v>
      </c>
      <c r="D79" s="28">
        <f t="shared" si="28"/>
        <v>2.16</v>
      </c>
      <c r="E79" s="1">
        <v>15.5805800349488</v>
      </c>
      <c r="F79" s="70">
        <f>F144-RStart30!$F$79</f>
        <v>17.3124838456582</v>
      </c>
      <c r="G79" s="70">
        <f>G144-RStart30!$G$79</f>
        <v>2.97946608946958</v>
      </c>
      <c r="H79" s="1">
        <v>5.126976978989</v>
      </c>
      <c r="I79" s="58">
        <f t="shared" si="10"/>
        <v>2.16</v>
      </c>
      <c r="J79" s="24">
        <f t="shared" si="24"/>
        <v>-17961</v>
      </c>
      <c r="K79" s="24">
        <f t="shared" si="25"/>
        <v>-30755</v>
      </c>
      <c r="L79" s="24">
        <f t="shared" si="26"/>
        <v>-4946</v>
      </c>
      <c r="M79" s="25">
        <f t="shared" si="27"/>
        <v>-4436</v>
      </c>
      <c r="N79" s="59">
        <f t="shared" si="15"/>
        <v>2.16</v>
      </c>
      <c r="O79" s="60">
        <f t="shared" si="22"/>
        <v>156150</v>
      </c>
      <c r="P79" s="60">
        <f t="shared" si="18"/>
        <v>85099.9999999999</v>
      </c>
      <c r="Q79" s="60">
        <f t="shared" si="19"/>
        <v>34350</v>
      </c>
      <c r="R79" s="60">
        <f t="shared" si="20"/>
        <v>32100</v>
      </c>
      <c r="S79" s="1"/>
      <c r="T79" s="1">
        <f>RStart30!$T$25</f>
        <v>0.04</v>
      </c>
      <c r="U79" s="28"/>
      <c r="V79" s="1">
        <v>56.3029895733812</v>
      </c>
      <c r="X79" t="e">
        <f t="shared" si="21"/>
        <v>#REF!</v>
      </c>
    </row>
    <row r="80" spans="1:24">
      <c r="A80">
        <v>3.79500000000001</v>
      </c>
      <c r="B80">
        <v>10.0157012195122</v>
      </c>
      <c r="C80">
        <v>-31.4611280487805</v>
      </c>
      <c r="D80" s="28">
        <f t="shared" si="28"/>
        <v>2.2</v>
      </c>
      <c r="E80" s="1">
        <v>11.9797953109991</v>
      </c>
      <c r="F80" s="70">
        <f>F145-RStart30!$F$79</f>
        <v>15.5535763990496</v>
      </c>
      <c r="G80" s="70">
        <f>G145-RStart30!$G$79</f>
        <v>2.23938297988963</v>
      </c>
      <c r="H80" s="1">
        <v>3.99334408870993</v>
      </c>
      <c r="I80" s="58">
        <f t="shared" si="10"/>
        <v>2.2</v>
      </c>
      <c r="J80" s="24">
        <f t="shared" si="24"/>
        <v>-12677</v>
      </c>
      <c r="K80" s="24">
        <f t="shared" si="25"/>
        <v>-27450</v>
      </c>
      <c r="L80" s="24">
        <f t="shared" si="26"/>
        <v>-3701</v>
      </c>
      <c r="M80" s="25">
        <f t="shared" si="27"/>
        <v>-3321</v>
      </c>
      <c r="N80" s="59">
        <f t="shared" si="15"/>
        <v>2.2</v>
      </c>
      <c r="O80" s="60">
        <f t="shared" si="22"/>
        <v>132100</v>
      </c>
      <c r="P80" s="60">
        <f t="shared" si="18"/>
        <v>82624.9999999999</v>
      </c>
      <c r="Q80" s="60">
        <f t="shared" si="19"/>
        <v>31125</v>
      </c>
      <c r="R80" s="60">
        <f t="shared" si="20"/>
        <v>27875</v>
      </c>
      <c r="S80" s="1"/>
      <c r="T80" s="1">
        <f>RStart30!$T$25</f>
        <v>0.04</v>
      </c>
      <c r="U80" s="28"/>
      <c r="V80" s="1">
        <v>57.0150039069962</v>
      </c>
      <c r="X80" t="e">
        <f t="shared" si="21"/>
        <v>#REF!</v>
      </c>
    </row>
    <row r="81" spans="1:24">
      <c r="A81">
        <v>3.81000000000001</v>
      </c>
      <c r="B81">
        <v>7.56173780487805</v>
      </c>
      <c r="C81">
        <v>-31.8681402439024</v>
      </c>
      <c r="D81" s="28">
        <f t="shared" si="28"/>
        <v>2.24</v>
      </c>
      <c r="E81" s="1">
        <v>8.73880021945456</v>
      </c>
      <c r="F81" s="70">
        <f>F146-RStart30!$F$79</f>
        <v>13.9231737577227</v>
      </c>
      <c r="G81" s="70">
        <f>G146-RStart30!$G$79</f>
        <v>1.5898338688606</v>
      </c>
      <c r="H81" s="1">
        <v>2.98642273739383</v>
      </c>
      <c r="I81" s="58">
        <f t="shared" si="10"/>
        <v>2.24</v>
      </c>
      <c r="J81" s="24">
        <f t="shared" si="24"/>
        <v>-8468</v>
      </c>
      <c r="K81" s="24">
        <f t="shared" si="25"/>
        <v>-24414</v>
      </c>
      <c r="L81" s="24">
        <f t="shared" si="26"/>
        <v>-2618</v>
      </c>
      <c r="M81" s="25">
        <f t="shared" si="27"/>
        <v>-2394</v>
      </c>
      <c r="N81" s="59">
        <f t="shared" si="15"/>
        <v>2.24</v>
      </c>
      <c r="O81" s="60">
        <f t="shared" si="22"/>
        <v>105225</v>
      </c>
      <c r="P81" s="60">
        <f t="shared" si="18"/>
        <v>75899.9999999999</v>
      </c>
      <c r="Q81" s="60">
        <f t="shared" si="19"/>
        <v>27075</v>
      </c>
      <c r="R81" s="60">
        <f t="shared" si="20"/>
        <v>23175</v>
      </c>
      <c r="S81" s="1"/>
      <c r="T81" s="1">
        <f>RStart30!$T$25</f>
        <v>0.04</v>
      </c>
      <c r="U81" s="28"/>
      <c r="V81" s="1">
        <v>57.721385598961</v>
      </c>
      <c r="X81" t="e">
        <f t="shared" si="21"/>
        <v>#REF!</v>
      </c>
    </row>
    <row r="82" spans="1:24">
      <c r="A82">
        <v>3.82500000000001</v>
      </c>
      <c r="B82">
        <v>5.02774390243902</v>
      </c>
      <c r="C82">
        <v>-32.191006097561</v>
      </c>
      <c r="D82" s="28">
        <f t="shared" si="28"/>
        <v>2.28</v>
      </c>
      <c r="E82" s="1">
        <v>5.97445846417031</v>
      </c>
      <c r="F82" s="70">
        <f>F147-RStart30!$F$79</f>
        <v>12.499206693058</v>
      </c>
      <c r="G82" s="70">
        <f>G147-RStart30!$G$79</f>
        <v>1.04722858213806</v>
      </c>
      <c r="H82" s="1">
        <v>2.13646954588409</v>
      </c>
      <c r="I82" s="58">
        <f t="shared" si="10"/>
        <v>2.28</v>
      </c>
      <c r="J82" s="24">
        <f t="shared" si="24"/>
        <v>-5317</v>
      </c>
      <c r="K82" s="24">
        <f t="shared" si="25"/>
        <v>-21786</v>
      </c>
      <c r="L82" s="24">
        <f t="shared" si="26"/>
        <v>-1719</v>
      </c>
      <c r="M82" s="25">
        <f t="shared" si="27"/>
        <v>-1658</v>
      </c>
      <c r="N82" s="59">
        <f t="shared" si="15"/>
        <v>2.28</v>
      </c>
      <c r="O82" s="60">
        <f t="shared" si="22"/>
        <v>78774.9999999999</v>
      </c>
      <c r="P82" s="60">
        <f t="shared" si="18"/>
        <v>65699.9999999999</v>
      </c>
      <c r="Q82" s="60">
        <f t="shared" si="19"/>
        <v>22475</v>
      </c>
      <c r="R82" s="60">
        <f t="shared" si="20"/>
        <v>18400</v>
      </c>
      <c r="S82" s="1"/>
      <c r="T82" s="1">
        <f>RStart30!$T$25</f>
        <v>0.04</v>
      </c>
      <c r="U82" s="28"/>
      <c r="V82" s="1">
        <v>58.4216967534278</v>
      </c>
      <c r="X82" t="e">
        <f t="shared" si="21"/>
        <v>#REF!</v>
      </c>
    </row>
    <row r="83" spans="1:24">
      <c r="A83">
        <v>3.84000000000001</v>
      </c>
      <c r="B83">
        <v>2.45213414634146</v>
      </c>
      <c r="C83">
        <v>-32.4393292682927</v>
      </c>
      <c r="D83" s="28">
        <f t="shared" si="28"/>
        <v>2.32</v>
      </c>
      <c r="E83" s="1">
        <v>3.76917084361666</v>
      </c>
      <c r="F83" s="70">
        <f>F148-RStart30!$F$79</f>
        <v>11.3408470040619</v>
      </c>
      <c r="G83" s="70">
        <f>G148-RStart30!$G$79</f>
        <v>0.621837195955</v>
      </c>
      <c r="H83" s="1">
        <v>1.46399464380078</v>
      </c>
      <c r="I83" s="58">
        <f t="shared" si="10"/>
        <v>2.32</v>
      </c>
      <c r="J83" s="24">
        <f t="shared" si="24"/>
        <v>-3110</v>
      </c>
      <c r="K83" s="24">
        <f t="shared" si="25"/>
        <v>-19666</v>
      </c>
      <c r="L83" s="24">
        <f t="shared" si="26"/>
        <v>-1019</v>
      </c>
      <c r="M83" s="25">
        <f t="shared" si="27"/>
        <v>-1107</v>
      </c>
      <c r="N83" s="59">
        <f t="shared" si="15"/>
        <v>2.32</v>
      </c>
      <c r="O83" s="60">
        <f t="shared" si="22"/>
        <v>55174.9999999999</v>
      </c>
      <c r="P83" s="60">
        <f t="shared" si="18"/>
        <v>53000</v>
      </c>
      <c r="Q83" s="60">
        <f t="shared" si="19"/>
        <v>17500</v>
      </c>
      <c r="R83" s="60">
        <f t="shared" si="20"/>
        <v>13775</v>
      </c>
      <c r="S83" s="1"/>
      <c r="T83" s="1">
        <f>RStart30!$T$25</f>
        <v>0.04</v>
      </c>
      <c r="U83" s="28"/>
      <c r="V83" s="1">
        <v>59.1154808463481</v>
      </c>
      <c r="X83" t="e">
        <f t="shared" si="21"/>
        <v>#REF!</v>
      </c>
    </row>
    <row r="84" spans="1:24">
      <c r="A84">
        <v>3.85500000000001</v>
      </c>
      <c r="B84">
        <v>-0.139939024390248</v>
      </c>
      <c r="C84">
        <v>-32.6167682926829</v>
      </c>
      <c r="D84" s="28">
        <f t="shared" si="28"/>
        <v>2.36</v>
      </c>
      <c r="E84" s="1">
        <v>2.16183462413912</v>
      </c>
      <c r="F84" s="70">
        <f>F149-RStart30!$F$79</f>
        <v>10.4826791329576</v>
      </c>
      <c r="G84" s="70">
        <f>G149-RStart30!$G$79</f>
        <v>0.31632980990123</v>
      </c>
      <c r="H84" s="1">
        <v>0.977114133621301</v>
      </c>
      <c r="I84" s="58">
        <f t="shared" si="10"/>
        <v>2.36</v>
      </c>
      <c r="J84" s="24">
        <f t="shared" si="24"/>
        <v>-1680</v>
      </c>
      <c r="K84" s="24">
        <f t="shared" si="25"/>
        <v>-18106</v>
      </c>
      <c r="L84" s="24">
        <f t="shared" si="26"/>
        <v>-518</v>
      </c>
      <c r="M84" s="25">
        <f t="shared" si="27"/>
        <v>-724</v>
      </c>
      <c r="N84" s="59">
        <f t="shared" si="15"/>
        <v>2.36</v>
      </c>
      <c r="O84" s="60">
        <f t="shared" si="22"/>
        <v>35750</v>
      </c>
      <c r="P84" s="60">
        <f t="shared" si="18"/>
        <v>39000</v>
      </c>
      <c r="Q84" s="60">
        <f t="shared" si="19"/>
        <v>12525</v>
      </c>
      <c r="R84" s="60">
        <f t="shared" si="20"/>
        <v>9574.99999999999</v>
      </c>
      <c r="S84" s="1"/>
      <c r="T84" s="1">
        <f>RStart30!$T$25</f>
        <v>0.04</v>
      </c>
      <c r="U84" s="28"/>
      <c r="V84" s="1">
        <v>59.8022638937324</v>
      </c>
      <c r="X84" t="e">
        <f t="shared" si="21"/>
        <v>#REF!</v>
      </c>
    </row>
    <row r="85" spans="4:24">
      <c r="D85" s="28">
        <f t="shared" si="28"/>
        <v>2.4</v>
      </c>
      <c r="E85" s="1">
        <v>1.13880291320973</v>
      </c>
      <c r="F85" s="70">
        <f>F150-RStart30!$F$79</f>
        <v>9.92887178077527</v>
      </c>
      <c r="G85" s="70">
        <f>G150-RStart30!$G$79</f>
        <v>0.12431631981081</v>
      </c>
      <c r="H85" s="1">
        <v>0.668902554760369</v>
      </c>
      <c r="I85" s="58">
        <f t="shared" si="10"/>
        <v>2.4</v>
      </c>
      <c r="J85" s="24">
        <f t="shared" si="24"/>
        <v>-850</v>
      </c>
      <c r="K85" s="24">
        <f t="shared" si="25"/>
        <v>-17105</v>
      </c>
      <c r="L85" s="24">
        <f t="shared" si="26"/>
        <v>-204</v>
      </c>
      <c r="M85" s="25">
        <f t="shared" si="27"/>
        <v>-490</v>
      </c>
      <c r="N85" s="59">
        <f t="shared" si="15"/>
        <v>2.4</v>
      </c>
      <c r="O85" s="60">
        <f t="shared" si="22"/>
        <v>20750</v>
      </c>
      <c r="P85" s="60">
        <f t="shared" si="18"/>
        <v>25025</v>
      </c>
      <c r="Q85" s="60">
        <f t="shared" si="19"/>
        <v>7849.99999999999</v>
      </c>
      <c r="R85" s="60">
        <f t="shared" si="20"/>
        <v>5849.99999999999</v>
      </c>
      <c r="T85" s="1">
        <f>RStart30!$T$25</f>
        <v>0.04</v>
      </c>
      <c r="U85" s="28"/>
      <c r="V85">
        <v>60.4815557011064</v>
      </c>
      <c r="X85" t="e">
        <f t="shared" si="21"/>
        <v>#REF!</v>
      </c>
    </row>
    <row r="86" spans="4:24">
      <c r="D86" s="28">
        <f t="shared" si="28"/>
        <v>2.44</v>
      </c>
      <c r="E86" s="1">
        <v>0.624844032701032</v>
      </c>
      <c r="F86" s="70">
        <f>F151-RStart30!$F$79</f>
        <v>9.64734952294668</v>
      </c>
      <c r="G86" s="70">
        <f>G151-RStart30!$G$79</f>
        <v>0.0288861906533606</v>
      </c>
      <c r="H86" s="1">
        <v>0.514745347672043</v>
      </c>
      <c r="I86" s="58">
        <f t="shared" si="10"/>
        <v>2.44</v>
      </c>
      <c r="J86" s="24">
        <f t="shared" si="24"/>
        <v>-457</v>
      </c>
      <c r="K86" s="24">
        <f t="shared" si="25"/>
        <v>-16598</v>
      </c>
      <c r="L86" s="24">
        <f t="shared" si="26"/>
        <v>-49</v>
      </c>
      <c r="M86" s="25">
        <f t="shared" si="27"/>
        <v>-375</v>
      </c>
      <c r="N86" s="59">
        <f t="shared" si="15"/>
        <v>2.44</v>
      </c>
      <c r="O86" s="60">
        <f t="shared" si="22"/>
        <v>9824.99999999999</v>
      </c>
      <c r="P86" s="60">
        <f t="shared" si="18"/>
        <v>12675</v>
      </c>
      <c r="Q86" s="60">
        <f t="shared" si="19"/>
        <v>3875</v>
      </c>
      <c r="R86" s="60">
        <f t="shared" si="20"/>
        <v>2875</v>
      </c>
      <c r="T86" s="1">
        <f>RStart30!$T$25</f>
        <v>0.04</v>
      </c>
      <c r="U86" s="28"/>
      <c r="V86">
        <v>61.1528511916906</v>
      </c>
      <c r="X86" t="e">
        <f t="shared" si="21"/>
        <v>#REF!</v>
      </c>
    </row>
    <row r="87" spans="4:24">
      <c r="D87" s="28">
        <f t="shared" si="28"/>
        <v>2.48</v>
      </c>
      <c r="E87" s="1">
        <f>'LW30'!E25</f>
        <v>0.467818405619293</v>
      </c>
      <c r="F87" s="1">
        <f>'LW30'!F25</f>
        <v>9.56046355029582</v>
      </c>
      <c r="G87" s="1">
        <f>'LW30'!G25</f>
        <v>0</v>
      </c>
      <c r="H87" s="1">
        <f>'LW30'!H25</f>
        <v>0.467818405619293</v>
      </c>
      <c r="I87" s="58">
        <f t="shared" si="10"/>
        <v>2.48</v>
      </c>
      <c r="J87" s="24">
        <f t="shared" si="24"/>
        <v>-340</v>
      </c>
      <c r="K87" s="24">
        <f t="shared" si="25"/>
        <v>-16442</v>
      </c>
      <c r="L87" s="24">
        <f t="shared" si="26"/>
        <v>-2</v>
      </c>
      <c r="M87" s="25">
        <f t="shared" si="27"/>
        <v>-340</v>
      </c>
      <c r="N87" s="59">
        <f t="shared" si="15"/>
        <v>2.48</v>
      </c>
      <c r="O87" s="60">
        <f t="shared" si="22"/>
        <v>2925</v>
      </c>
      <c r="P87" s="60">
        <f t="shared" si="18"/>
        <v>3900</v>
      </c>
      <c r="Q87" s="60">
        <f t="shared" si="19"/>
        <v>1175</v>
      </c>
      <c r="R87" s="60">
        <f t="shared" si="20"/>
        <v>874.999999999999</v>
      </c>
      <c r="T87" s="1">
        <f>RStart30!$T$25</f>
        <v>0.04</v>
      </c>
      <c r="U87" s="28"/>
      <c r="V87">
        <v>61.8156318093168</v>
      </c>
      <c r="X87" t="e">
        <f t="shared" si="21"/>
        <v>#REF!</v>
      </c>
    </row>
    <row r="88" spans="4:21">
      <c r="D88" s="28"/>
      <c r="E88" s="1"/>
      <c r="F88" s="70"/>
      <c r="G88" s="1"/>
      <c r="H88" s="1"/>
      <c r="I88" s="58"/>
      <c r="J88" s="24"/>
      <c r="K88" s="24"/>
      <c r="L88" s="24"/>
      <c r="M88" s="25"/>
      <c r="N88" s="59"/>
      <c r="O88" s="60"/>
      <c r="P88" s="60"/>
      <c r="Q88" s="60"/>
      <c r="R88" s="60"/>
      <c r="T88" s="1"/>
      <c r="U88" s="28"/>
    </row>
    <row r="89" spans="4:21">
      <c r="D89" s="28"/>
      <c r="E89" s="1"/>
      <c r="F89" s="70"/>
      <c r="G89" s="1"/>
      <c r="H89" s="1"/>
      <c r="I89" s="58"/>
      <c r="J89" s="24"/>
      <c r="K89" s="24"/>
      <c r="L89" s="24"/>
      <c r="M89" s="25"/>
      <c r="N89" s="59"/>
      <c r="O89" s="60"/>
      <c r="P89" s="60"/>
      <c r="Q89" s="60"/>
      <c r="R89" s="60"/>
      <c r="T89" s="1"/>
      <c r="U89" s="28"/>
    </row>
    <row r="90" spans="4:21">
      <c r="D90" s="28"/>
      <c r="E90" s="1">
        <v>0.467818405619293</v>
      </c>
      <c r="F90" s="70">
        <v>-4.54632257233826</v>
      </c>
      <c r="G90" s="1">
        <v>5.01414097795755</v>
      </c>
      <c r="H90" s="1">
        <v>0.467818405619293</v>
      </c>
      <c r="I90" s="58"/>
      <c r="J90" s="24"/>
      <c r="K90" s="24"/>
      <c r="L90" s="24"/>
      <c r="M90" s="25"/>
      <c r="N90" s="59"/>
      <c r="O90" s="60"/>
      <c r="P90" s="60"/>
      <c r="Q90" s="60"/>
      <c r="R90" s="60"/>
      <c r="T90" s="1"/>
      <c r="U90" s="28"/>
    </row>
    <row r="91" spans="4:21">
      <c r="D91" s="28"/>
      <c r="E91" s="1">
        <v>0.472014809140115</v>
      </c>
      <c r="F91" s="70">
        <v>-4.54659962078636</v>
      </c>
      <c r="G91" s="1">
        <v>5.01814366812067</v>
      </c>
      <c r="H91" s="1">
        <v>0.476976555977912</v>
      </c>
      <c r="I91" s="58"/>
      <c r="J91" s="24"/>
      <c r="K91" s="24"/>
      <c r="L91" s="24"/>
      <c r="M91" s="25"/>
      <c r="N91" s="59"/>
      <c r="O91" s="60"/>
      <c r="P91" s="60"/>
      <c r="Q91" s="60"/>
      <c r="R91" s="60"/>
      <c r="T91" s="1"/>
      <c r="U91" s="28"/>
    </row>
    <row r="92" spans="4:21">
      <c r="D92" s="28"/>
      <c r="E92" s="1">
        <v>0.498650314820891</v>
      </c>
      <c r="F92" s="70">
        <v>-4.54884266705633</v>
      </c>
      <c r="G92" s="1">
        <v>5.04415975206449</v>
      </c>
      <c r="H92" s="1">
        <v>0.536990301882478</v>
      </c>
      <c r="I92" s="58"/>
      <c r="J92" s="24"/>
      <c r="K92" s="24"/>
      <c r="L92" s="24"/>
      <c r="M92" s="25"/>
      <c r="N92" s="59"/>
      <c r="O92" s="60"/>
      <c r="P92" s="60"/>
      <c r="Q92" s="60"/>
      <c r="R92" s="60"/>
      <c r="T92" s="1"/>
      <c r="U92" s="28"/>
    </row>
    <row r="93" spans="4:21">
      <c r="D93" s="28"/>
      <c r="E93" s="1">
        <v>0.563024310497951</v>
      </c>
      <c r="F93" s="70">
        <v>-4.55576680888723</v>
      </c>
      <c r="G93" s="1">
        <v>5.10891995653891</v>
      </c>
      <c r="H93" s="1">
        <v>0.687881278048658</v>
      </c>
      <c r="I93" s="58"/>
      <c r="J93" s="24"/>
      <c r="K93" s="24"/>
      <c r="L93" s="24"/>
      <c r="M93" s="25"/>
      <c r="N93" s="59"/>
      <c r="O93" s="60"/>
      <c r="P93" s="60"/>
      <c r="Q93" s="60"/>
      <c r="R93" s="60"/>
      <c r="T93" s="1"/>
      <c r="U93" s="28"/>
    </row>
    <row r="94" spans="4:21">
      <c r="D94" s="28"/>
      <c r="E94" s="1">
        <v>0.673442178139589</v>
      </c>
      <c r="F94" s="70">
        <v>-4.570730415242</v>
      </c>
      <c r="G94" s="1">
        <v>5.22384641751986</v>
      </c>
      <c r="H94" s="1">
        <v>0.95870605552996</v>
      </c>
      <c r="I94" s="58"/>
      <c r="J94" s="24"/>
      <c r="K94" s="24"/>
      <c r="L94" s="24"/>
      <c r="M94" s="25"/>
      <c r="N94" s="59"/>
      <c r="O94" s="60"/>
      <c r="P94" s="60"/>
      <c r="Q94" s="60"/>
      <c r="R94" s="60"/>
      <c r="T94" s="1"/>
      <c r="U94" s="28"/>
    </row>
    <row r="95" spans="4:21">
      <c r="D95" s="28"/>
      <c r="E95" s="1">
        <v>0.832089544579565</v>
      </c>
      <c r="F95" s="70">
        <v>-4.59754380475317</v>
      </c>
      <c r="G95" s="1">
        <v>5.39555243079503</v>
      </c>
      <c r="H95" s="1">
        <v>1.36849532468569</v>
      </c>
      <c r="I95" s="58"/>
      <c r="J95" s="24"/>
      <c r="K95" s="24"/>
      <c r="L95" s="24"/>
      <c r="M95" s="25"/>
      <c r="N95" s="59"/>
      <c r="O95" s="60"/>
      <c r="P95" s="60"/>
      <c r="Q95" s="60"/>
      <c r="R95" s="60"/>
      <c r="T95" s="1"/>
      <c r="U95" s="28"/>
    </row>
    <row r="96" spans="4:21">
      <c r="D96" s="28"/>
      <c r="E96" s="1">
        <v>1.03590653225061</v>
      </c>
      <c r="F96" s="70">
        <v>-4.64027792416851</v>
      </c>
      <c r="G96" s="1">
        <v>5.62634220254954</v>
      </c>
      <c r="H96" s="1">
        <v>1.9271930781489</v>
      </c>
      <c r="I96" s="58"/>
      <c r="J96" s="24"/>
      <c r="K96" s="24"/>
      <c r="L96" s="24"/>
      <c r="M96" s="25"/>
      <c r="N96" s="59"/>
      <c r="O96" s="60"/>
      <c r="P96" s="60"/>
      <c r="Q96" s="60"/>
      <c r="R96" s="60"/>
      <c r="T96" s="1"/>
      <c r="U96" s="28"/>
    </row>
    <row r="97" spans="4:21">
      <c r="D97" s="28"/>
      <c r="E97" s="1">
        <v>1.27746200991794</v>
      </c>
      <c r="F97" s="70">
        <v>-4.7030730267967</v>
      </c>
      <c r="G97" s="1">
        <v>5.91471059995159</v>
      </c>
      <c r="H97" s="1">
        <v>2.63659579379438</v>
      </c>
      <c r="I97" s="58"/>
      <c r="J97" s="24"/>
      <c r="K97" s="24"/>
      <c r="L97" s="24"/>
      <c r="M97" s="25"/>
      <c r="N97" s="59"/>
      <c r="O97" s="60"/>
      <c r="P97" s="60"/>
      <c r="Q97" s="60"/>
      <c r="R97" s="60"/>
      <c r="T97" s="1"/>
      <c r="U97" s="28"/>
    </row>
    <row r="98" spans="4:21">
      <c r="D98" s="28"/>
      <c r="E98" s="1">
        <v>1.54582784341273</v>
      </c>
      <c r="F98" s="70">
        <v>-4.78994735095305</v>
      </c>
      <c r="G98" s="1">
        <v>6.25584290173818</v>
      </c>
      <c r="H98" s="1">
        <v>3.49129161770655</v>
      </c>
      <c r="I98" s="58"/>
      <c r="J98" s="24"/>
      <c r="K98" s="24"/>
      <c r="L98" s="24"/>
      <c r="M98" s="25"/>
      <c r="N98" s="59"/>
      <c r="O98" s="60"/>
      <c r="P98" s="60"/>
      <c r="Q98" s="60"/>
      <c r="R98" s="60"/>
      <c r="T98" s="1"/>
      <c r="U98" s="28"/>
    </row>
    <row r="99" spans="4:21">
      <c r="D99" s="28"/>
      <c r="E99" s="1">
        <v>1.82745314636567</v>
      </c>
      <c r="F99" s="70">
        <v>-4.90460579840513</v>
      </c>
      <c r="G99" s="1">
        <v>6.64211454880079</v>
      </c>
      <c r="H99" s="1">
        <v>4.4795995471475</v>
      </c>
      <c r="I99" s="58"/>
      <c r="J99" s="24"/>
      <c r="K99" s="24"/>
      <c r="L99" s="24"/>
      <c r="M99" s="25"/>
      <c r="N99" s="59"/>
      <c r="O99" s="60"/>
      <c r="P99" s="60"/>
      <c r="Q99" s="60"/>
      <c r="R99" s="60"/>
      <c r="T99" s="1"/>
      <c r="U99" s="28"/>
    </row>
    <row r="100" spans="4:21">
      <c r="D100" s="28"/>
      <c r="E100" s="1">
        <v>2.10703853094042</v>
      </c>
      <c r="F100" s="70">
        <v>-5.05024861281849</v>
      </c>
      <c r="G100" s="1">
        <v>7.063590894771</v>
      </c>
      <c r="H100" s="1">
        <v>5.58450861352487</v>
      </c>
      <c r="I100" s="58"/>
      <c r="J100" s="24"/>
      <c r="K100" s="24"/>
      <c r="L100" s="24"/>
      <c r="M100" s="25"/>
      <c r="N100" s="59"/>
      <c r="O100" s="60"/>
      <c r="P100" s="60"/>
      <c r="Q100" s="60"/>
      <c r="R100" s="60"/>
      <c r="T100" s="1"/>
      <c r="U100" s="28"/>
    </row>
    <row r="101" spans="4:21">
      <c r="D101" s="28"/>
      <c r="E101" s="1">
        <v>2.36841035856715</v>
      </c>
      <c r="F101" s="70">
        <v>-5.2293800582023</v>
      </c>
      <c r="G101" s="1">
        <v>7.50852695660625</v>
      </c>
      <c r="H101" s="1">
        <v>6.78461706535988</v>
      </c>
      <c r="I101" s="58"/>
      <c r="J101" s="24"/>
      <c r="K101" s="24"/>
      <c r="L101" s="24"/>
      <c r="M101" s="25"/>
      <c r="N101" s="59"/>
      <c r="O101" s="60"/>
      <c r="P101" s="60"/>
      <c r="Q101" s="60"/>
      <c r="R101" s="60"/>
      <c r="T101" s="1"/>
      <c r="U101" s="28"/>
    </row>
    <row r="102" spans="4:21">
      <c r="D102" s="28"/>
      <c r="E102" s="1">
        <v>2.59539499067601</v>
      </c>
      <c r="F102" s="70">
        <v>-5.44361709735504</v>
      </c>
      <c r="G102" s="1">
        <v>7.96386716517544</v>
      </c>
      <c r="H102" s="1">
        <v>8.05507155125521</v>
      </c>
      <c r="I102" s="58"/>
      <c r="J102" s="24"/>
      <c r="K102" s="24"/>
      <c r="L102" s="24"/>
      <c r="M102" s="25"/>
      <c r="N102" s="59"/>
      <c r="O102" s="60"/>
      <c r="P102" s="60"/>
      <c r="Q102" s="60"/>
      <c r="R102" s="60"/>
      <c r="T102" s="1"/>
      <c r="U102" s="28"/>
    </row>
    <row r="103" spans="4:21">
      <c r="D103" s="28"/>
      <c r="E103" s="1">
        <v>2.77269303943067</v>
      </c>
      <c r="F103" s="70">
        <v>-5.69349807031018</v>
      </c>
      <c r="G103" s="1">
        <v>8.41574511584469</v>
      </c>
      <c r="H103" s="1">
        <v>9.36850630286303</v>
      </c>
      <c r="I103" s="58"/>
      <c r="J103" s="24"/>
      <c r="K103" s="24"/>
      <c r="L103" s="24"/>
      <c r="M103" s="25"/>
      <c r="N103" s="59"/>
      <c r="O103" s="60"/>
      <c r="P103" s="60"/>
      <c r="Q103" s="60"/>
      <c r="R103" s="60"/>
      <c r="T103" s="1"/>
      <c r="U103" s="28"/>
    </row>
    <row r="104" spans="4:21">
      <c r="D104" s="28"/>
      <c r="E104" s="1">
        <v>2.88675361846182</v>
      </c>
      <c r="F104" s="70">
        <v>-5.97829137278186</v>
      </c>
      <c r="G104" s="1">
        <v>8.84998331906294</v>
      </c>
      <c r="H104" s="1">
        <v>10.6959823178529</v>
      </c>
      <c r="I104" s="58"/>
      <c r="J104" s="24"/>
      <c r="K104" s="24"/>
      <c r="L104" s="24"/>
      <c r="M104" s="25"/>
      <c r="N104" s="59"/>
      <c r="O104" s="60"/>
      <c r="P104" s="60"/>
      <c r="Q104" s="60"/>
      <c r="R104" s="60"/>
      <c r="T104" s="1"/>
      <c r="U104" s="28"/>
    </row>
    <row r="105" spans="4:21">
      <c r="D105" s="28"/>
      <c r="E105" s="1">
        <v>2.92664859360064</v>
      </c>
      <c r="F105" s="70">
        <v>-6.29580413461057</v>
      </c>
      <c r="G105" s="1">
        <v>9.25259295094769</v>
      </c>
      <c r="H105" s="1">
        <v>12.0079265428798</v>
      </c>
      <c r="I105" s="58"/>
      <c r="J105" s="24"/>
      <c r="K105" s="24"/>
      <c r="L105" s="24"/>
      <c r="M105" s="25"/>
      <c r="N105" s="59"/>
      <c r="O105" s="60"/>
      <c r="P105" s="60"/>
      <c r="Q105" s="60"/>
      <c r="R105" s="60"/>
      <c r="T105" s="1"/>
      <c r="U105" s="28"/>
    </row>
    <row r="106" spans="4:21">
      <c r="D106" s="28"/>
      <c r="E106" s="1">
        <v>2.88494683361235</v>
      </c>
      <c r="F106" s="70">
        <v>-6.6421908982088</v>
      </c>
      <c r="G106" s="1">
        <v>9.61027360387065</v>
      </c>
      <c r="H106" s="1">
        <v>13.2750710565521</v>
      </c>
      <c r="I106" s="58"/>
      <c r="J106" s="24"/>
      <c r="K106" s="24"/>
      <c r="L106" s="24"/>
      <c r="M106" s="25"/>
      <c r="N106" s="59"/>
      <c r="O106" s="60"/>
      <c r="P106" s="60"/>
      <c r="Q106" s="60"/>
      <c r="R106" s="60"/>
      <c r="T106" s="1"/>
      <c r="U106" s="28"/>
    </row>
    <row r="107" spans="4:21">
      <c r="D107" s="28"/>
      <c r="E107" s="1">
        <v>2.75858846092967</v>
      </c>
      <c r="F107" s="70">
        <v>-7.01176229700675</v>
      </c>
      <c r="G107" s="1">
        <v>9.91091303704342</v>
      </c>
      <c r="H107" s="1">
        <v>14.4693922523992</v>
      </c>
      <c r="I107" s="58"/>
      <c r="J107" s="24"/>
      <c r="K107" s="24"/>
      <c r="L107" s="24"/>
      <c r="M107" s="25"/>
      <c r="N107" s="59"/>
      <c r="O107" s="60"/>
      <c r="P107" s="60"/>
      <c r="Q107" s="60"/>
      <c r="R107" s="60"/>
      <c r="T107" s="1"/>
      <c r="U107" s="28"/>
    </row>
    <row r="108" spans="4:21">
      <c r="D108" s="28"/>
      <c r="E108" s="1">
        <v>2.54975910238638</v>
      </c>
      <c r="F108" s="70">
        <v>-7.39679373389799</v>
      </c>
      <c r="G108" s="1">
        <v>10.1440869271032</v>
      </c>
      <c r="H108" s="1">
        <v>15.56505002184</v>
      </c>
      <c r="I108" s="58"/>
      <c r="J108" s="24"/>
      <c r="K108" s="24"/>
      <c r="L108" s="24"/>
      <c r="M108" s="25"/>
      <c r="N108" s="59"/>
      <c r="O108" s="60"/>
      <c r="P108" s="60"/>
      <c r="Q108" s="60"/>
      <c r="R108" s="60"/>
      <c r="T108" s="1"/>
      <c r="U108" s="28"/>
    </row>
    <row r="109" spans="4:21">
      <c r="D109" s="28"/>
      <c r="E109" s="1">
        <v>2.26676413995077</v>
      </c>
      <c r="F109" s="70">
        <v>-7.78733405968516</v>
      </c>
      <c r="G109" s="1">
        <v>10.3015586186984</v>
      </c>
      <c r="H109" s="1">
        <v>16.5393269371505</v>
      </c>
      <c r="I109" s="58"/>
      <c r="J109" s="24"/>
      <c r="K109" s="24"/>
      <c r="L109" s="24"/>
      <c r="M109" s="25"/>
      <c r="N109" s="59"/>
      <c r="O109" s="60"/>
      <c r="P109" s="60"/>
      <c r="Q109" s="60"/>
      <c r="R109" s="60"/>
      <c r="T109" s="1"/>
      <c r="U109" s="28"/>
    </row>
    <row r="110" spans="4:21">
      <c r="D110" s="28"/>
      <c r="E110" s="1">
        <v>1.92490296145918</v>
      </c>
      <c r="F110" s="70">
        <v>-8.17101425152558</v>
      </c>
      <c r="G110" s="1">
        <v>10.3777788750743</v>
      </c>
      <c r="H110" s="1">
        <v>17.3735674344319</v>
      </c>
      <c r="I110" s="58"/>
      <c r="J110" s="24"/>
      <c r="K110" s="24"/>
      <c r="L110" s="24"/>
      <c r="M110" s="25"/>
      <c r="N110" s="59"/>
      <c r="O110" s="60"/>
      <c r="P110" s="60"/>
      <c r="Q110" s="60"/>
      <c r="R110" s="60"/>
      <c r="T110" s="1"/>
      <c r="U110" s="28"/>
    </row>
    <row r="111" spans="4:21">
      <c r="D111" s="28"/>
      <c r="E111" s="1">
        <v>1.54734321134949</v>
      </c>
      <c r="F111" s="70">
        <v>-8.53285609137703</v>
      </c>
      <c r="G111" s="1">
        <v>10.370385628659</v>
      </c>
      <c r="H111" s="1">
        <v>18.0541169965786</v>
      </c>
      <c r="I111" s="58"/>
      <c r="J111" s="24"/>
      <c r="K111" s="24"/>
      <c r="L111" s="24"/>
      <c r="M111" s="25"/>
      <c r="N111" s="59"/>
      <c r="O111" s="60"/>
      <c r="P111" s="60"/>
      <c r="Q111" s="60"/>
      <c r="R111" s="60"/>
      <c r="T111" s="1"/>
      <c r="U111" s="28"/>
    </row>
    <row r="112" spans="4:21">
      <c r="D112" s="28"/>
      <c r="E112" s="1">
        <v>1.16599504139464</v>
      </c>
      <c r="F112" s="70">
        <v>-8.85508084444334</v>
      </c>
      <c r="G112" s="1">
        <v>10.2807037316487</v>
      </c>
      <c r="H112" s="1">
        <v>18.5732613362459</v>
      </c>
      <c r="I112" s="58"/>
      <c r="J112" s="24"/>
      <c r="K112" s="24"/>
      <c r="L112" s="24"/>
      <c r="M112" s="25"/>
      <c r="N112" s="59"/>
      <c r="O112" s="60"/>
      <c r="P112" s="60"/>
      <c r="Q112" s="60"/>
      <c r="R112" s="60"/>
      <c r="T112" s="1"/>
      <c r="U112" s="28"/>
    </row>
    <row r="113" spans="4:21">
      <c r="D113" s="28"/>
      <c r="E113" s="1">
        <v>0.822385361436079</v>
      </c>
      <c r="F113" s="70">
        <v>-9.11691793762011</v>
      </c>
      <c r="G113" s="1">
        <v>10.1142447065937</v>
      </c>
      <c r="H113" s="1">
        <v>18.9301655788182</v>
      </c>
      <c r="I113" s="58"/>
      <c r="J113" s="24"/>
      <c r="K113" s="24"/>
      <c r="L113" s="24"/>
      <c r="M113" s="25"/>
      <c r="N113" s="59"/>
      <c r="O113" s="60"/>
      <c r="P113" s="60"/>
      <c r="Q113" s="60"/>
      <c r="R113" s="60"/>
      <c r="T113" s="1"/>
      <c r="U113" s="28"/>
    </row>
    <row r="114" spans="4:21">
      <c r="D114" s="28"/>
      <c r="E114" s="1">
        <v>0.56853209011737</v>
      </c>
      <c r="F114" s="70">
        <v>-9.29441363794036</v>
      </c>
      <c r="G114" s="1">
        <v>9.88120649698385</v>
      </c>
      <c r="H114" s="1">
        <v>19.131813445377</v>
      </c>
      <c r="I114" s="58"/>
      <c r="J114" s="24"/>
      <c r="K114" s="24"/>
      <c r="L114" s="24"/>
      <c r="M114" s="25"/>
      <c r="N114" s="59"/>
      <c r="O114" s="60"/>
      <c r="P114" s="60"/>
      <c r="Q114" s="60"/>
      <c r="R114" s="60"/>
      <c r="T114" s="1"/>
      <c r="U114" s="28"/>
    </row>
    <row r="115" spans="4:21">
      <c r="D115" s="28"/>
      <c r="E115" s="1">
        <v>0.467818405617614</v>
      </c>
      <c r="F115" s="70">
        <v>-9.36023973102025</v>
      </c>
      <c r="G115" s="1">
        <v>9.5969732178343</v>
      </c>
      <c r="H115" s="1">
        <v>19.1939464356687</v>
      </c>
      <c r="I115" s="58"/>
      <c r="J115" s="24"/>
      <c r="K115" s="24"/>
      <c r="L115" s="24"/>
      <c r="M115" s="25"/>
      <c r="N115" s="59"/>
      <c r="O115" s="60"/>
      <c r="P115" s="60"/>
      <c r="Q115" s="60"/>
      <c r="R115" s="60"/>
      <c r="T115" s="1"/>
      <c r="U115" s="28"/>
    </row>
    <row r="116" spans="4:21">
      <c r="D116" s="28"/>
      <c r="E116" s="1">
        <v>0.594326255950175</v>
      </c>
      <c r="F116" s="70">
        <v>-9.28395536635174</v>
      </c>
      <c r="G116" s="1">
        <v>9.28214753129629</v>
      </c>
      <c r="H116" s="1">
        <v>19.1414004131763</v>
      </c>
      <c r="I116" s="58"/>
      <c r="J116" s="24"/>
      <c r="K116" s="24"/>
      <c r="L116" s="24"/>
      <c r="M116" s="25"/>
      <c r="N116" s="59"/>
      <c r="O116" s="60"/>
      <c r="P116" s="60"/>
      <c r="Q116" s="60"/>
      <c r="R116" s="60"/>
      <c r="T116" s="1"/>
      <c r="U116" s="28"/>
    </row>
    <row r="117" spans="4:21">
      <c r="D117" s="28"/>
      <c r="E117" s="1">
        <v>1.01686756388326</v>
      </c>
      <c r="F117" s="70">
        <v>-9.03680388510863</v>
      </c>
      <c r="G117" s="1">
        <v>8.95788854938345</v>
      </c>
      <c r="H117" s="1">
        <v>19.0023014129355</v>
      </c>
      <c r="I117" s="58"/>
      <c r="J117" s="24"/>
      <c r="K117" s="24"/>
      <c r="L117" s="24"/>
      <c r="M117" s="25"/>
      <c r="N117" s="59"/>
      <c r="O117" s="60"/>
      <c r="P117" s="60"/>
      <c r="Q117" s="60"/>
      <c r="R117" s="60"/>
      <c r="T117" s="1"/>
      <c r="U117" s="28"/>
    </row>
    <row r="118" spans="4:21">
      <c r="D118" s="28"/>
      <c r="E118" s="1">
        <v>1.78344896510853</v>
      </c>
      <c r="F118" s="70">
        <v>-8.59652331838037</v>
      </c>
      <c r="G118" s="1">
        <v>8.64116425377113</v>
      </c>
      <c r="H118" s="1">
        <v>18.8017879063836</v>
      </c>
      <c r="I118" s="58"/>
      <c r="J118" s="24"/>
      <c r="K118" s="24"/>
      <c r="L118" s="24"/>
      <c r="M118" s="25"/>
      <c r="N118" s="59"/>
      <c r="O118" s="60"/>
      <c r="P118" s="60"/>
      <c r="Q118" s="60"/>
      <c r="R118" s="60"/>
      <c r="T118" s="1"/>
      <c r="U118" s="28"/>
    </row>
    <row r="119" spans="4:21">
      <c r="D119" s="28"/>
      <c r="E119" s="1">
        <v>2.92138042343933</v>
      </c>
      <c r="F119" s="70">
        <v>-7.94763267353241</v>
      </c>
      <c r="G119" s="1">
        <v>8.34463103829522</v>
      </c>
      <c r="H119" s="1">
        <v>18.5615007490063</v>
      </c>
      <c r="I119" s="58"/>
      <c r="J119" s="24"/>
      <c r="K119" s="24"/>
      <c r="L119" s="24"/>
      <c r="M119" s="25"/>
      <c r="N119" s="59"/>
      <c r="O119" s="60"/>
      <c r="P119" s="60"/>
      <c r="Q119" s="60"/>
      <c r="R119" s="60"/>
      <c r="T119" s="1"/>
      <c r="U119" s="28"/>
    </row>
    <row r="120" spans="4:21">
      <c r="D120" s="28"/>
      <c r="E120" s="1">
        <v>4.43893772381374</v>
      </c>
      <c r="F120" s="70">
        <v>-7.08126546797508</v>
      </c>
      <c r="G120" s="1">
        <v>8.07697803603349</v>
      </c>
      <c r="H120" s="1">
        <v>18.2996613760936</v>
      </c>
      <c r="I120" s="58"/>
      <c r="J120" s="24"/>
      <c r="K120" s="24"/>
      <c r="L120" s="24"/>
      <c r="M120" s="25"/>
      <c r="N120" s="59"/>
      <c r="O120" s="60"/>
      <c r="P120" s="60"/>
      <c r="Q120" s="60"/>
      <c r="R120" s="60"/>
      <c r="T120" s="1"/>
      <c r="U120" s="28"/>
    </row>
    <row r="121" spans="4:21">
      <c r="D121" s="28"/>
      <c r="E121" s="1">
        <v>6.32702496529887</v>
      </c>
      <c r="F121" s="70">
        <v>-5.99500326293225</v>
      </c>
      <c r="G121" s="1">
        <v>7.84327144638795</v>
      </c>
      <c r="H121" s="1">
        <v>18.0311499984968</v>
      </c>
      <c r="I121" s="58"/>
      <c r="J121" s="24"/>
      <c r="K121" s="24"/>
      <c r="L121" s="24"/>
      <c r="M121" s="25"/>
      <c r="N121" s="59"/>
      <c r="O121" s="60"/>
      <c r="P121" s="60"/>
      <c r="Q121" s="60"/>
      <c r="R121" s="60"/>
      <c r="T121" s="1"/>
      <c r="U121" s="28"/>
    </row>
    <row r="122" spans="4:21">
      <c r="D122" s="28"/>
      <c r="E122" s="1">
        <v>8.56083705409403</v>
      </c>
      <c r="F122" s="70">
        <v>-4.69270919721025</v>
      </c>
      <c r="G122" s="1">
        <v>7.64529886216629</v>
      </c>
      <c r="H122" s="1">
        <v>17.7675837983834</v>
      </c>
      <c r="I122" s="58"/>
      <c r="J122" s="24"/>
      <c r="K122" s="24"/>
      <c r="L122" s="24"/>
      <c r="M122" s="25"/>
      <c r="N122" s="59"/>
      <c r="O122" s="60"/>
      <c r="P122" s="60"/>
      <c r="Q122" s="60"/>
      <c r="R122" s="60"/>
      <c r="T122" s="1"/>
      <c r="U122" s="28"/>
    </row>
    <row r="123" spans="4:21">
      <c r="D123" s="28"/>
      <c r="E123" s="1">
        <v>11.1015221965342</v>
      </c>
      <c r="F123" s="70">
        <v>-3.18436152096662</v>
      </c>
      <c r="G123" s="1">
        <v>7.48191359666366</v>
      </c>
      <c r="H123" s="1">
        <v>17.5173951249936</v>
      </c>
      <c r="I123" s="58"/>
      <c r="J123" s="24"/>
      <c r="K123" s="24"/>
      <c r="L123" s="24"/>
      <c r="M123" s="25"/>
      <c r="N123" s="59"/>
      <c r="O123" s="60"/>
      <c r="P123" s="60"/>
      <c r="Q123" s="60"/>
      <c r="R123" s="60"/>
      <c r="T123" s="1"/>
      <c r="U123" s="28"/>
    </row>
    <row r="124" spans="4:21">
      <c r="D124" s="28"/>
      <c r="E124" s="1">
        <v>13.8978443920945</v>
      </c>
      <c r="F124" s="70">
        <v>-1.48588712947887</v>
      </c>
      <c r="G124" s="1">
        <v>7.34937901074497</v>
      </c>
      <c r="H124" s="1">
        <v>17.2859096903967</v>
      </c>
      <c r="I124" s="58"/>
      <c r="J124" s="24"/>
      <c r="K124" s="24"/>
      <c r="L124" s="24"/>
      <c r="M124" s="25"/>
      <c r="N124" s="59"/>
      <c r="O124" s="60"/>
      <c r="P124" s="60"/>
      <c r="Q124" s="60"/>
      <c r="R124" s="60"/>
      <c r="T124" s="1"/>
      <c r="U124" s="28"/>
    </row>
    <row r="125" spans="4:21">
      <c r="D125" s="28"/>
      <c r="E125" s="1">
        <v>16.8878459263932</v>
      </c>
      <c r="F125" s="70">
        <v>0.381004903086751</v>
      </c>
      <c r="G125" s="1">
        <v>7.24171283992643</v>
      </c>
      <c r="H125" s="1">
        <v>17.0754247652477</v>
      </c>
      <c r="I125" s="58"/>
      <c r="J125" s="24"/>
      <c r="K125" s="24"/>
      <c r="L125" s="24"/>
      <c r="M125" s="25"/>
      <c r="N125" s="59"/>
      <c r="O125" s="60"/>
      <c r="P125" s="60"/>
      <c r="Q125" s="60"/>
      <c r="R125" s="60"/>
      <c r="T125" s="1"/>
      <c r="U125" s="28"/>
    </row>
    <row r="126" spans="4:21">
      <c r="D126" s="28"/>
      <c r="E126" s="1">
        <v>20.000509864195</v>
      </c>
      <c r="F126" s="70">
        <v>2.38898978990638</v>
      </c>
      <c r="G126" s="1">
        <v>7.15103152145706</v>
      </c>
      <c r="H126" s="1">
        <v>16.8852873745416</v>
      </c>
      <c r="I126" s="58"/>
      <c r="J126" s="24"/>
      <c r="K126" s="24"/>
      <c r="L126" s="24"/>
      <c r="M126" s="25"/>
      <c r="N126" s="59"/>
      <c r="O126" s="60"/>
      <c r="P126" s="60"/>
      <c r="Q126" s="60"/>
      <c r="R126" s="60"/>
      <c r="T126" s="1"/>
      <c r="U126" s="28"/>
    </row>
    <row r="127" spans="4:21">
      <c r="D127" s="28"/>
      <c r="E127" s="1">
        <v>23.1574225424157</v>
      </c>
      <c r="F127" s="70">
        <v>4.50529349772979</v>
      </c>
      <c r="G127" s="1">
        <v>7.06789452140093</v>
      </c>
      <c r="H127" s="1">
        <v>16.7119724933711</v>
      </c>
      <c r="I127" s="58"/>
      <c r="J127" s="24"/>
      <c r="K127" s="24"/>
      <c r="L127" s="24"/>
      <c r="M127" s="25"/>
      <c r="N127" s="59"/>
      <c r="O127" s="60"/>
      <c r="P127" s="60"/>
      <c r="Q127" s="60"/>
      <c r="R127" s="60"/>
      <c r="T127" s="1"/>
      <c r="U127" s="28"/>
    </row>
    <row r="128" spans="4:21">
      <c r="D128" s="28"/>
      <c r="E128" s="1">
        <v>26.2744360631253</v>
      </c>
      <c r="F128" s="70">
        <v>6.6918592131117</v>
      </c>
      <c r="G128" s="1">
        <v>6.98164866171913</v>
      </c>
      <c r="H128" s="1">
        <v>16.5491612426826</v>
      </c>
      <c r="I128" s="58"/>
      <c r="J128" s="24"/>
      <c r="K128" s="24"/>
      <c r="L128" s="24"/>
      <c r="M128" s="25"/>
      <c r="N128" s="59"/>
      <c r="O128" s="60"/>
      <c r="P128" s="60"/>
      <c r="Q128" s="60"/>
      <c r="R128" s="60"/>
      <c r="T128" s="1"/>
      <c r="U128" s="28"/>
    </row>
    <row r="129" spans="4:21">
      <c r="D129" s="28"/>
      <c r="E129" s="1">
        <v>29.2633307865512</v>
      </c>
      <c r="F129" s="70">
        <v>8.90551380864282</v>
      </c>
      <c r="G129" s="1">
        <v>6.88077244735102</v>
      </c>
      <c r="H129" s="1">
        <v>16.3878190850309</v>
      </c>
      <c r="I129" s="58"/>
      <c r="J129" s="24"/>
      <c r="K129" s="24"/>
      <c r="L129" s="24"/>
      <c r="M129" s="25"/>
      <c r="N129" s="59"/>
      <c r="O129" s="60"/>
      <c r="P129" s="60"/>
      <c r="Q129" s="60"/>
      <c r="R129" s="60"/>
      <c r="T129" s="1"/>
      <c r="U129" s="28"/>
    </row>
    <row r="130" spans="4:21">
      <c r="D130" s="28"/>
      <c r="E130" s="1">
        <v>32.0334778240824</v>
      </c>
      <c r="F130" s="70">
        <v>11.0981343091811</v>
      </c>
      <c r="G130" s="1">
        <v>6.75322039329654</v>
      </c>
      <c r="H130" s="1">
        <v>16.2162740203373</v>
      </c>
      <c r="I130" s="58"/>
      <c r="J130" s="24"/>
      <c r="K130" s="24"/>
      <c r="L130" s="24"/>
      <c r="M130" s="25"/>
      <c r="N130" s="59"/>
      <c r="O130" s="60"/>
      <c r="P130" s="60"/>
      <c r="Q130" s="60"/>
      <c r="R130" s="60"/>
      <c r="T130" s="1"/>
      <c r="U130" s="28"/>
    </row>
    <row r="131" spans="4:21">
      <c r="D131" s="28"/>
      <c r="E131" s="1">
        <v>34.4935015312736</v>
      </c>
      <c r="F131" s="70">
        <v>13.216814358083</v>
      </c>
      <c r="G131" s="1">
        <v>6.58676735169779</v>
      </c>
      <c r="H131" s="1">
        <v>16.020294781644</v>
      </c>
      <c r="I131" s="58"/>
      <c r="J131" s="24"/>
      <c r="K131" s="24"/>
      <c r="L131" s="24"/>
      <c r="M131" s="25"/>
      <c r="N131" s="59"/>
      <c r="O131" s="60"/>
      <c r="P131" s="60"/>
      <c r="Q131" s="60"/>
      <c r="R131" s="60"/>
      <c r="T131" s="1"/>
      <c r="U131" s="28"/>
    </row>
    <row r="132" spans="4:21">
      <c r="D132" s="28"/>
      <c r="E132" s="1">
        <v>36.5529420008477</v>
      </c>
      <c r="F132" s="70">
        <v>15.2040306834349</v>
      </c>
      <c r="G132" s="1">
        <v>6.36935283892126</v>
      </c>
      <c r="H132" s="1">
        <v>15.7831690308715</v>
      </c>
      <c r="I132" s="58"/>
      <c r="J132" s="24"/>
      <c r="K132" s="24"/>
      <c r="L132" s="24"/>
      <c r="M132" s="25"/>
      <c r="N132" s="59"/>
      <c r="O132" s="60"/>
      <c r="P132" s="60"/>
      <c r="Q132" s="60"/>
      <c r="R132" s="60"/>
      <c r="T132" s="1"/>
      <c r="U132" s="28"/>
    </row>
    <row r="133" spans="4:21">
      <c r="D133" s="28"/>
      <c r="E133" s="1">
        <v>38.1239175557001</v>
      </c>
      <c r="F133" s="70">
        <v>16.9978095642837</v>
      </c>
      <c r="G133" s="1">
        <v>6.08942536263868</v>
      </c>
      <c r="H133" s="1">
        <v>15.4857815545733</v>
      </c>
      <c r="I133" s="58"/>
      <c r="J133" s="24"/>
      <c r="K133" s="24"/>
      <c r="L133" s="24"/>
      <c r="M133" s="25"/>
      <c r="N133" s="59"/>
      <c r="O133" s="60"/>
      <c r="P133" s="60"/>
      <c r="Q133" s="60"/>
      <c r="R133" s="60"/>
      <c r="T133" s="1"/>
      <c r="U133" s="28"/>
    </row>
    <row r="134" spans="4:21">
      <c r="D134" s="28"/>
      <c r="E134" s="1">
        <v>39.1227872419023</v>
      </c>
      <c r="F134" s="70">
        <v>18.5318932968687</v>
      </c>
      <c r="G134" s="1">
        <v>5.73628674891028</v>
      </c>
      <c r="H134" s="1">
        <v>15.1066924596934</v>
      </c>
      <c r="I134" s="58"/>
      <c r="J134" s="24"/>
      <c r="K134" s="24"/>
      <c r="L134" s="24"/>
      <c r="M134" s="25"/>
      <c r="N134" s="59"/>
      <c r="O134" s="60"/>
      <c r="P134" s="60"/>
      <c r="Q134" s="60"/>
      <c r="R134" s="60"/>
      <c r="T134" s="1"/>
      <c r="U134" s="28"/>
    </row>
    <row r="135" spans="4:21">
      <c r="D135" s="28"/>
      <c r="E135" s="1">
        <v>39.4718133217054</v>
      </c>
      <c r="F135" s="70">
        <v>19.7359066608525</v>
      </c>
      <c r="G135" s="1">
        <v>5.30043646926546</v>
      </c>
      <c r="H135" s="1">
        <v>14.6222153693218</v>
      </c>
      <c r="I135" s="58"/>
      <c r="J135" s="24"/>
      <c r="K135" s="24"/>
      <c r="L135" s="24"/>
      <c r="M135" s="25"/>
      <c r="N135" s="59"/>
      <c r="O135" s="60"/>
      <c r="P135" s="60"/>
      <c r="Q135" s="60"/>
      <c r="R135" s="60"/>
      <c r="T135" s="1"/>
      <c r="U135" s="28"/>
    </row>
    <row r="136" spans="4:21">
      <c r="D136" s="28"/>
      <c r="E136" s="1">
        <v>39.1030577316541</v>
      </c>
      <c r="F136" s="70">
        <v>20.5375208384731</v>
      </c>
      <c r="G136" s="1">
        <v>4.77423578187909</v>
      </c>
      <c r="H136" s="1">
        <v>14.0073673413598</v>
      </c>
      <c r="I136" s="58"/>
      <c r="J136" s="24"/>
      <c r="K136" s="24"/>
      <c r="L136" s="24"/>
      <c r="M136" s="25"/>
      <c r="N136" s="59"/>
      <c r="O136" s="60"/>
      <c r="P136" s="60"/>
      <c r="Q136" s="60"/>
      <c r="R136" s="60"/>
      <c r="T136" s="1"/>
      <c r="U136" s="28"/>
    </row>
    <row r="137" spans="4:21">
      <c r="D137" s="28"/>
      <c r="E137" s="1">
        <v>37.9831911091597</v>
      </c>
      <c r="F137" s="70">
        <v>20.8837925494887</v>
      </c>
      <c r="G137" s="1">
        <v>4.15552940646431</v>
      </c>
      <c r="H137" s="1">
        <v>13.2451725853986</v>
      </c>
      <c r="I137" s="58"/>
      <c r="J137" s="24"/>
      <c r="K137" s="24"/>
      <c r="L137" s="24"/>
      <c r="M137" s="25"/>
      <c r="N137" s="59"/>
      <c r="O137" s="60"/>
      <c r="P137" s="60"/>
      <c r="Q137" s="60"/>
      <c r="R137" s="60"/>
      <c r="T137" s="1"/>
      <c r="U137" s="28"/>
    </row>
    <row r="138" spans="4:21">
      <c r="D138" s="28"/>
      <c r="E138" s="1">
        <v>36.1324151032169</v>
      </c>
      <c r="F138" s="70">
        <v>20.7592060182692</v>
      </c>
      <c r="G138" s="1">
        <v>3.4502746943561</v>
      </c>
      <c r="H138" s="1">
        <v>12.3344670271765</v>
      </c>
      <c r="I138" s="58"/>
      <c r="J138" s="24"/>
      <c r="K138" s="24"/>
      <c r="L138" s="24"/>
      <c r="M138" s="25"/>
      <c r="N138" s="59"/>
      <c r="O138" s="60"/>
      <c r="P138" s="60"/>
      <c r="Q138" s="60"/>
      <c r="R138" s="60"/>
      <c r="T138" s="1"/>
      <c r="U138" s="28"/>
    </row>
    <row r="139" spans="4:21">
      <c r="D139" s="28"/>
      <c r="E139" s="1">
        <v>33.6178340981026</v>
      </c>
      <c r="F139" s="70">
        <v>20.1819419564867</v>
      </c>
      <c r="G139" s="1">
        <v>2.67143129139481</v>
      </c>
      <c r="H139" s="1">
        <v>11.2881679244368</v>
      </c>
      <c r="I139" s="58"/>
      <c r="J139" s="24"/>
      <c r="K139" s="24"/>
      <c r="L139" s="24"/>
      <c r="M139" s="25"/>
      <c r="N139" s="59"/>
      <c r="O139" s="60"/>
      <c r="P139" s="60"/>
      <c r="Q139" s="60"/>
      <c r="R139" s="60"/>
      <c r="T139" s="1"/>
      <c r="U139" s="28"/>
    </row>
    <row r="140" spans="4:21">
      <c r="D140" s="28"/>
      <c r="E140" s="1">
        <v>30.5444145866329</v>
      </c>
      <c r="F140" s="70">
        <v>19.198049178707</v>
      </c>
      <c r="G140" s="1">
        <v>1.83750091081185</v>
      </c>
      <c r="H140" s="1">
        <v>10.1306263310107</v>
      </c>
      <c r="I140" s="58"/>
      <c r="J140" s="24"/>
      <c r="K140" s="24"/>
      <c r="L140" s="24"/>
      <c r="M140" s="25"/>
      <c r="N140" s="59"/>
      <c r="O140" s="60"/>
      <c r="P140" s="60"/>
      <c r="Q140" s="60"/>
      <c r="R140" s="60"/>
      <c r="T140" s="1"/>
      <c r="U140" s="28"/>
    </row>
    <row r="141" spans="4:21">
      <c r="D141" s="28"/>
      <c r="E141" s="1">
        <v>27.0459445434234</v>
      </c>
      <c r="F141" s="70">
        <v>17.8756162179804</v>
      </c>
      <c r="G141" s="1">
        <v>0.971067106113559</v>
      </c>
      <c r="H141" s="1">
        <v>8.89497956090496</v>
      </c>
      <c r="I141" s="58"/>
      <c r="J141" s="24"/>
      <c r="K141" s="24"/>
      <c r="L141" s="24"/>
      <c r="M141" s="25"/>
      <c r="N141" s="59"/>
      <c r="O141" s="60"/>
      <c r="P141" s="60"/>
      <c r="Q141" s="60"/>
      <c r="R141" s="60"/>
      <c r="T141" s="1"/>
      <c r="U141" s="28"/>
    </row>
    <row r="142" spans="4:21">
      <c r="D142" s="28"/>
      <c r="E142" s="1">
        <v>23.2759927981477</v>
      </c>
      <c r="F142" s="70">
        <v>16.2989429414337</v>
      </c>
      <c r="G142" s="1">
        <v>0.0973350439683394</v>
      </c>
      <c r="H142" s="1">
        <v>7.62050365238589</v>
      </c>
      <c r="I142" s="58"/>
      <c r="J142" s="24"/>
      <c r="K142" s="24"/>
      <c r="L142" s="24"/>
      <c r="M142" s="25"/>
      <c r="N142" s="59"/>
      <c r="O142" s="60"/>
      <c r="P142" s="60"/>
      <c r="Q142" s="60"/>
      <c r="R142" s="60"/>
      <c r="T142" s="1"/>
      <c r="U142" s="28"/>
    </row>
    <row r="143" spans="4:21">
      <c r="D143" s="28"/>
      <c r="E143" s="1">
        <v>19.3988684087996</v>
      </c>
      <c r="F143" s="70">
        <v>14.5627121658623</v>
      </c>
      <c r="G143" s="1">
        <v>-0.757328722908603</v>
      </c>
      <c r="H143" s="1">
        <v>6.34996583206599</v>
      </c>
      <c r="I143" s="58"/>
      <c r="J143" s="24"/>
      <c r="K143" s="24"/>
      <c r="L143" s="24"/>
      <c r="M143" s="25"/>
      <c r="N143" s="59"/>
      <c r="O143" s="60"/>
      <c r="P143" s="60"/>
      <c r="Q143" s="60"/>
      <c r="R143" s="60"/>
      <c r="T143" s="1"/>
      <c r="U143" s="28"/>
    </row>
    <row r="144" spans="4:21">
      <c r="D144" s="28"/>
      <c r="E144" s="1">
        <v>15.5805800349488</v>
      </c>
      <c r="F144" s="70">
        <v>12.7661612733199</v>
      </c>
      <c r="G144" s="1">
        <v>-1.56685648286868</v>
      </c>
      <c r="H144" s="1">
        <v>5.126976978989</v>
      </c>
      <c r="I144" s="58"/>
      <c r="J144" s="24"/>
      <c r="K144" s="24"/>
      <c r="L144" s="24"/>
      <c r="M144" s="25"/>
      <c r="N144" s="59"/>
      <c r="O144" s="60"/>
      <c r="P144" s="60"/>
      <c r="Q144" s="60"/>
      <c r="R144" s="60"/>
      <c r="T144" s="1"/>
      <c r="U144" s="28"/>
    </row>
    <row r="145" spans="4:21">
      <c r="D145" s="28"/>
      <c r="E145" s="1">
        <v>11.9797953109991</v>
      </c>
      <c r="F145" s="70">
        <v>11.0072538267113</v>
      </c>
      <c r="G145" s="1">
        <v>-2.30693959244863</v>
      </c>
      <c r="H145" s="1">
        <v>3.99334408870993</v>
      </c>
      <c r="I145" s="58"/>
      <c r="J145" s="24"/>
      <c r="K145" s="24"/>
      <c r="L145" s="24"/>
      <c r="M145" s="25"/>
      <c r="N145" s="59"/>
      <c r="O145" s="60"/>
      <c r="P145" s="60"/>
      <c r="Q145" s="60"/>
      <c r="R145" s="60"/>
      <c r="T145" s="1"/>
      <c r="U145" s="28"/>
    </row>
    <row r="146" spans="4:21">
      <c r="D146" s="28"/>
      <c r="E146" s="1">
        <v>8.73880021945456</v>
      </c>
      <c r="F146" s="70">
        <v>9.37685118538438</v>
      </c>
      <c r="G146" s="1">
        <v>-2.95648870347766</v>
      </c>
      <c r="H146" s="1">
        <v>2.98642273739383</v>
      </c>
      <c r="I146" s="58"/>
      <c r="J146" s="24"/>
      <c r="K146" s="24"/>
      <c r="L146" s="24"/>
      <c r="M146" s="25"/>
      <c r="N146" s="59"/>
      <c r="O146" s="60"/>
      <c r="P146" s="60"/>
      <c r="Q146" s="60"/>
      <c r="R146" s="60"/>
      <c r="T146" s="1"/>
      <c r="U146" s="28"/>
    </row>
    <row r="147" spans="4:21">
      <c r="D147" s="28"/>
      <c r="E147" s="1">
        <v>5.97445846417031</v>
      </c>
      <c r="F147" s="70">
        <v>7.95288412071969</v>
      </c>
      <c r="G147" s="1">
        <v>-3.4990939902002</v>
      </c>
      <c r="H147" s="1">
        <v>2.13646954588409</v>
      </c>
      <c r="I147" s="58"/>
      <c r="J147" s="24"/>
      <c r="K147" s="24"/>
      <c r="L147" s="24"/>
      <c r="M147" s="25"/>
      <c r="N147" s="59"/>
      <c r="O147" s="60"/>
      <c r="P147" s="60"/>
      <c r="Q147" s="60"/>
      <c r="R147" s="60"/>
      <c r="T147" s="1"/>
      <c r="U147" s="28"/>
    </row>
    <row r="148" spans="4:21">
      <c r="D148" s="28"/>
      <c r="E148" s="1">
        <v>3.76917084361666</v>
      </c>
      <c r="F148" s="70">
        <v>6.79452443172363</v>
      </c>
      <c r="G148" s="1">
        <v>-3.92448537638326</v>
      </c>
      <c r="H148" s="1">
        <v>1.46399464380078</v>
      </c>
      <c r="I148" s="58"/>
      <c r="J148" s="24"/>
      <c r="K148" s="24"/>
      <c r="L148" s="24"/>
      <c r="M148" s="25"/>
      <c r="N148" s="59"/>
      <c r="O148" s="60"/>
      <c r="P148" s="60"/>
      <c r="Q148" s="60"/>
      <c r="R148" s="60"/>
      <c r="T148" s="1"/>
      <c r="U148" s="28"/>
    </row>
    <row r="149" spans="4:21">
      <c r="D149" s="28"/>
      <c r="E149" s="1">
        <v>2.16183462413912</v>
      </c>
      <c r="F149" s="70">
        <v>5.93635656061931</v>
      </c>
      <c r="G149" s="1">
        <v>-4.22999276243703</v>
      </c>
      <c r="H149" s="1">
        <v>0.977114133621301</v>
      </c>
      <c r="I149" s="58"/>
      <c r="J149" s="24"/>
      <c r="K149" s="24"/>
      <c r="L149" s="24"/>
      <c r="M149" s="25"/>
      <c r="N149" s="59"/>
      <c r="O149" s="60"/>
      <c r="P149" s="60"/>
      <c r="Q149" s="60"/>
      <c r="R149" s="60"/>
      <c r="T149" s="1"/>
      <c r="U149" s="28"/>
    </row>
    <row r="150" spans="4:21">
      <c r="D150" s="28"/>
      <c r="E150" s="1">
        <v>1.13880291320973</v>
      </c>
      <c r="F150" s="70">
        <v>5.382549208437</v>
      </c>
      <c r="G150" s="1">
        <v>-4.42200625252745</v>
      </c>
      <c r="H150" s="1">
        <v>0.668902554760369</v>
      </c>
      <c r="I150" s="58"/>
      <c r="J150" s="24"/>
      <c r="K150" s="24"/>
      <c r="L150" s="24"/>
      <c r="M150" s="25"/>
      <c r="N150" s="59"/>
      <c r="O150" s="60"/>
      <c r="P150" s="60"/>
      <c r="Q150" s="60"/>
      <c r="R150" s="60"/>
      <c r="T150" s="1"/>
      <c r="U150" s="28"/>
    </row>
    <row r="151" spans="4:21">
      <c r="D151" s="28"/>
      <c r="E151" s="1">
        <v>0.624844032701032</v>
      </c>
      <c r="F151" s="70">
        <v>5.10102695060841</v>
      </c>
      <c r="G151" s="1">
        <v>-4.5174363816849</v>
      </c>
      <c r="H151" s="1">
        <v>0.514745347672043</v>
      </c>
      <c r="I151" s="58"/>
      <c r="J151" s="24"/>
      <c r="K151" s="24"/>
      <c r="L151" s="24"/>
      <c r="M151" s="25"/>
      <c r="N151" s="59"/>
      <c r="O151" s="60"/>
      <c r="P151" s="60"/>
      <c r="Q151" s="60"/>
      <c r="R151" s="60"/>
      <c r="T151" s="1"/>
      <c r="U151" s="28"/>
    </row>
    <row r="152" spans="4:21">
      <c r="D152" s="28"/>
      <c r="E152" s="1">
        <v>0.47410089212971</v>
      </c>
      <c r="F152" s="70">
        <v>5.01764185255496</v>
      </c>
      <c r="G152" s="1">
        <v>-4.54517434293088</v>
      </c>
      <c r="H152" s="1">
        <v>0.469691317908554</v>
      </c>
      <c r="I152" s="58"/>
      <c r="J152" s="24"/>
      <c r="K152" s="24"/>
      <c r="L152" s="24"/>
      <c r="M152" s="25"/>
      <c r="N152" s="59"/>
      <c r="O152" s="60"/>
      <c r="P152" s="60"/>
      <c r="Q152" s="60"/>
      <c r="R152" s="60"/>
      <c r="T152" s="1"/>
      <c r="U152" s="28"/>
    </row>
    <row r="153" spans="4:21">
      <c r="D153" s="28"/>
      <c r="E153" s="1"/>
      <c r="F153" s="70"/>
      <c r="G153" s="1"/>
      <c r="H153" s="1"/>
      <c r="I153" s="58"/>
      <c r="J153" s="24"/>
      <c r="K153" s="24"/>
      <c r="L153" s="24"/>
      <c r="M153" s="25"/>
      <c r="N153" s="59"/>
      <c r="O153" s="60"/>
      <c r="P153" s="60"/>
      <c r="Q153" s="60"/>
      <c r="R153" s="60"/>
      <c r="T153" s="1"/>
      <c r="U153" s="28"/>
    </row>
    <row r="154" spans="4:21">
      <c r="D154" s="28"/>
      <c r="E154" s="1"/>
      <c r="F154" s="70"/>
      <c r="G154" s="1"/>
      <c r="H154" s="1"/>
      <c r="I154" s="58"/>
      <c r="J154" s="24"/>
      <c r="K154" s="24"/>
      <c r="L154" s="24"/>
      <c r="M154" s="25"/>
      <c r="N154" s="59"/>
      <c r="O154" s="60"/>
      <c r="P154" s="60"/>
      <c r="Q154" s="60"/>
      <c r="R154" s="60"/>
      <c r="T154" s="1"/>
      <c r="U154" s="28"/>
    </row>
    <row r="155" spans="4:21">
      <c r="D155" s="28"/>
      <c r="E155" s="1"/>
      <c r="F155" s="70"/>
      <c r="G155" s="1"/>
      <c r="H155" s="1"/>
      <c r="I155" s="58"/>
      <c r="J155" s="24"/>
      <c r="K155" s="24"/>
      <c r="L155" s="24"/>
      <c r="M155" s="25"/>
      <c r="N155" s="59"/>
      <c r="O155" s="60"/>
      <c r="P155" s="60"/>
      <c r="Q155" s="60"/>
      <c r="R155" s="60"/>
      <c r="T155" s="1"/>
      <c r="U155" s="28"/>
    </row>
    <row r="156" spans="4:21">
      <c r="D156" s="28"/>
      <c r="E156" s="1"/>
      <c r="F156" s="70"/>
      <c r="G156" s="1"/>
      <c r="H156" s="1"/>
      <c r="I156" s="58"/>
      <c r="J156" s="24"/>
      <c r="K156" s="24"/>
      <c r="L156" s="24"/>
      <c r="M156" s="25"/>
      <c r="N156" s="59"/>
      <c r="O156" s="60"/>
      <c r="P156" s="60"/>
      <c r="Q156" s="60"/>
      <c r="R156" s="60"/>
      <c r="T156" s="1"/>
      <c r="U156" s="28"/>
    </row>
    <row r="157" spans="4:21">
      <c r="D157" s="28"/>
      <c r="E157" s="1"/>
      <c r="F157" s="70"/>
      <c r="G157" s="1"/>
      <c r="H157" s="1"/>
      <c r="I157" s="58"/>
      <c r="J157" s="24"/>
      <c r="K157" s="24"/>
      <c r="L157" s="24"/>
      <c r="M157" s="25"/>
      <c r="N157" s="59"/>
      <c r="O157" s="60"/>
      <c r="P157" s="60"/>
      <c r="Q157" s="60"/>
      <c r="R157" s="60"/>
      <c r="T157" s="1"/>
      <c r="U157" s="28"/>
    </row>
    <row r="158" spans="4:21">
      <c r="D158" s="28"/>
      <c r="E158" s="1"/>
      <c r="F158" s="70"/>
      <c r="G158" s="1"/>
      <c r="H158" s="1"/>
      <c r="I158" s="58"/>
      <c r="J158" s="24"/>
      <c r="K158" s="24"/>
      <c r="L158" s="24"/>
      <c r="M158" s="25"/>
      <c r="N158" s="59"/>
      <c r="O158" s="60"/>
      <c r="P158" s="60"/>
      <c r="Q158" s="60"/>
      <c r="R158" s="60"/>
      <c r="T158" s="1"/>
      <c r="U158" s="28"/>
    </row>
    <row r="159" spans="4:21">
      <c r="D159" s="28"/>
      <c r="E159" s="1"/>
      <c r="F159" s="70"/>
      <c r="G159" s="1"/>
      <c r="H159" s="1"/>
      <c r="I159" s="58"/>
      <c r="J159" s="24"/>
      <c r="K159" s="24"/>
      <c r="L159" s="24"/>
      <c r="M159" s="25"/>
      <c r="N159" s="59"/>
      <c r="O159" s="60"/>
      <c r="P159" s="60"/>
      <c r="Q159" s="60"/>
      <c r="R159" s="60"/>
      <c r="T159" s="1"/>
      <c r="U159" s="28"/>
    </row>
    <row r="160" spans="4:21">
      <c r="D160" s="28"/>
      <c r="E160" s="1"/>
      <c r="F160" s="70"/>
      <c r="G160" s="1"/>
      <c r="H160" s="1"/>
      <c r="I160" s="58"/>
      <c r="J160" s="24"/>
      <c r="K160" s="24"/>
      <c r="L160" s="24"/>
      <c r="M160" s="25"/>
      <c r="N160" s="59"/>
      <c r="O160" s="60"/>
      <c r="P160" s="60"/>
      <c r="Q160" s="60"/>
      <c r="R160" s="60"/>
      <c r="T160" s="1"/>
      <c r="U160" s="28"/>
    </row>
    <row r="161" spans="4:21">
      <c r="D161" s="28"/>
      <c r="E161" s="1"/>
      <c r="F161" s="70"/>
      <c r="G161" s="1"/>
      <c r="H161" s="1"/>
      <c r="I161" s="58"/>
      <c r="J161" s="24"/>
      <c r="K161" s="24"/>
      <c r="L161" s="24"/>
      <c r="M161" s="25"/>
      <c r="N161" s="59"/>
      <c r="O161" s="60"/>
      <c r="P161" s="60"/>
      <c r="Q161" s="60"/>
      <c r="R161" s="60"/>
      <c r="T161" s="1"/>
      <c r="U161" s="28"/>
    </row>
    <row r="162" spans="4:21">
      <c r="D162" s="28"/>
      <c r="E162" s="1"/>
      <c r="F162" s="70"/>
      <c r="G162" s="1"/>
      <c r="H162" s="1"/>
      <c r="I162" s="58"/>
      <c r="J162" s="24"/>
      <c r="K162" s="24"/>
      <c r="L162" s="24"/>
      <c r="M162" s="25"/>
      <c r="N162" s="59"/>
      <c r="O162" s="60"/>
      <c r="P162" s="60"/>
      <c r="Q162" s="60"/>
      <c r="R162" s="60"/>
      <c r="T162" s="1"/>
      <c r="U162" s="28"/>
    </row>
    <row r="163" spans="4:21">
      <c r="D163" s="28"/>
      <c r="E163" s="1"/>
      <c r="F163" s="70"/>
      <c r="G163" s="1"/>
      <c r="H163" s="1"/>
      <c r="I163" s="58"/>
      <c r="J163" s="24"/>
      <c r="K163" s="24"/>
      <c r="L163" s="24"/>
      <c r="M163" s="25"/>
      <c r="N163" s="59"/>
      <c r="O163" s="60"/>
      <c r="P163" s="60"/>
      <c r="Q163" s="60"/>
      <c r="R163" s="60"/>
      <c r="T163" s="1"/>
      <c r="U163" s="28"/>
    </row>
    <row r="164" spans="4:21">
      <c r="D164" s="28"/>
      <c r="E164" s="1"/>
      <c r="F164" s="70"/>
      <c r="G164" s="1"/>
      <c r="H164" s="1"/>
      <c r="I164" s="58"/>
      <c r="J164" s="24"/>
      <c r="K164" s="24"/>
      <c r="L164" s="24"/>
      <c r="M164" s="25"/>
      <c r="N164" s="59"/>
      <c r="O164" s="60"/>
      <c r="P164" s="60"/>
      <c r="Q164" s="60"/>
      <c r="R164" s="60"/>
      <c r="T164" s="1"/>
      <c r="U164" s="28"/>
    </row>
    <row r="165" spans="4:21">
      <c r="D165" s="28"/>
      <c r="E165" s="1"/>
      <c r="F165" s="70"/>
      <c r="G165" s="1"/>
      <c r="H165" s="1"/>
      <c r="I165" s="58"/>
      <c r="J165" s="24"/>
      <c r="K165" s="24"/>
      <c r="L165" s="24"/>
      <c r="M165" s="25"/>
      <c r="N165" s="59"/>
      <c r="O165" s="60"/>
      <c r="P165" s="60"/>
      <c r="Q165" s="60"/>
      <c r="R165" s="60"/>
      <c r="T165" s="1"/>
      <c r="U165" s="28"/>
    </row>
    <row r="166" spans="4:21">
      <c r="D166" s="28"/>
      <c r="E166" s="1"/>
      <c r="F166" s="32"/>
      <c r="G166" s="32"/>
      <c r="H166" s="32"/>
      <c r="I166" s="58"/>
      <c r="J166" s="24"/>
      <c r="K166" s="24"/>
      <c r="L166" s="24"/>
      <c r="M166" s="25"/>
      <c r="N166" s="59"/>
      <c r="O166" s="60"/>
      <c r="P166" s="60"/>
      <c r="Q166" s="60"/>
      <c r="R166" s="60"/>
      <c r="U166" s="28"/>
    </row>
    <row r="167" spans="4:21">
      <c r="D167" s="28"/>
      <c r="E167" s="1"/>
      <c r="F167" s="32"/>
      <c r="G167" s="32"/>
      <c r="H167" s="32"/>
      <c r="I167" s="58"/>
      <c r="J167" s="24"/>
      <c r="K167" s="24"/>
      <c r="L167" s="24"/>
      <c r="M167" s="24"/>
      <c r="N167" s="59"/>
      <c r="O167" s="60"/>
      <c r="P167" s="60"/>
      <c r="Q167" s="60"/>
      <c r="R167" s="60"/>
      <c r="U167" s="28"/>
    </row>
    <row r="168" spans="4:21">
      <c r="D168" s="28"/>
      <c r="E168" s="1"/>
      <c r="F168" s="70"/>
      <c r="G168" s="1"/>
      <c r="H168" s="1"/>
      <c r="I168" s="58"/>
      <c r="J168" s="24"/>
      <c r="K168" s="24"/>
      <c r="L168" s="24"/>
      <c r="M168" s="24"/>
      <c r="N168" s="59"/>
      <c r="O168" s="60"/>
      <c r="P168" s="60"/>
      <c r="Q168" s="60"/>
      <c r="R168" s="60"/>
      <c r="U168" s="28"/>
    </row>
    <row r="169" spans="4:21">
      <c r="D169" s="28"/>
      <c r="E169" s="1"/>
      <c r="F169" s="70"/>
      <c r="G169" s="1"/>
      <c r="H169" s="1"/>
      <c r="I169" s="58"/>
      <c r="J169" s="24"/>
      <c r="K169" s="24"/>
      <c r="L169" s="24"/>
      <c r="M169" s="24"/>
      <c r="N169" s="59"/>
      <c r="O169" s="60"/>
      <c r="P169" s="60"/>
      <c r="Q169" s="60"/>
      <c r="R169" s="60"/>
      <c r="U169" s="28"/>
    </row>
    <row r="170" spans="4:21">
      <c r="D170" s="28"/>
      <c r="E170" s="1"/>
      <c r="F170" s="70"/>
      <c r="G170" s="1"/>
      <c r="H170" s="1"/>
      <c r="I170" s="58"/>
      <c r="J170" s="24"/>
      <c r="K170" s="24"/>
      <c r="L170" s="24"/>
      <c r="M170" s="24"/>
      <c r="N170" s="59"/>
      <c r="O170" s="60"/>
      <c r="P170" s="60"/>
      <c r="Q170" s="60"/>
      <c r="R170" s="60"/>
      <c r="U170" s="28"/>
    </row>
    <row r="171" spans="4:21">
      <c r="D171" s="28"/>
      <c r="E171" s="1"/>
      <c r="F171" s="70"/>
      <c r="G171" s="1"/>
      <c r="H171" s="1"/>
      <c r="I171" s="58"/>
      <c r="J171" s="24"/>
      <c r="K171" s="24"/>
      <c r="L171" s="24"/>
      <c r="M171" s="24"/>
      <c r="N171" s="59"/>
      <c r="O171" s="60"/>
      <c r="P171" s="60"/>
      <c r="Q171" s="60"/>
      <c r="R171" s="60"/>
      <c r="U171" s="28"/>
    </row>
    <row r="172" spans="4:21">
      <c r="D172" s="28"/>
      <c r="E172" s="1"/>
      <c r="F172" s="70"/>
      <c r="G172" s="1"/>
      <c r="H172" s="1"/>
      <c r="I172" s="58"/>
      <c r="J172" s="24"/>
      <c r="K172" s="24"/>
      <c r="L172" s="24"/>
      <c r="M172" s="24"/>
      <c r="N172" s="59"/>
      <c r="O172" s="60"/>
      <c r="P172" s="60"/>
      <c r="Q172" s="60"/>
      <c r="R172" s="60"/>
      <c r="U172" s="28"/>
    </row>
    <row r="173" spans="4:21">
      <c r="D173" s="28"/>
      <c r="E173" s="1"/>
      <c r="F173" s="70"/>
      <c r="G173" s="1"/>
      <c r="H173" s="1"/>
      <c r="I173" s="58"/>
      <c r="J173" s="24"/>
      <c r="K173" s="24"/>
      <c r="L173" s="24"/>
      <c r="M173" s="24"/>
      <c r="N173" s="59"/>
      <c r="O173" s="60"/>
      <c r="P173" s="60"/>
      <c r="Q173" s="60"/>
      <c r="R173" s="60"/>
      <c r="U173" s="28"/>
    </row>
    <row r="174" spans="4:21">
      <c r="D174" s="28"/>
      <c r="E174" s="1"/>
      <c r="F174" s="70"/>
      <c r="G174" s="1"/>
      <c r="H174" s="1"/>
      <c r="I174" s="58"/>
      <c r="J174" s="24"/>
      <c r="K174" s="24"/>
      <c r="L174" s="24"/>
      <c r="M174" s="24"/>
      <c r="N174" s="59"/>
      <c r="O174" s="60"/>
      <c r="P174" s="60"/>
      <c r="Q174" s="60"/>
      <c r="R174" s="60"/>
      <c r="U174" s="28"/>
    </row>
    <row r="175" spans="4:21">
      <c r="D175" s="28"/>
      <c r="E175" s="1"/>
      <c r="F175" s="70"/>
      <c r="G175" s="1"/>
      <c r="H175" s="1"/>
      <c r="I175" s="58"/>
      <c r="J175" s="24"/>
      <c r="K175" s="24"/>
      <c r="L175" s="24"/>
      <c r="M175" s="24"/>
      <c r="N175" s="59"/>
      <c r="O175" s="60"/>
      <c r="P175" s="60"/>
      <c r="Q175" s="60"/>
      <c r="R175" s="60"/>
      <c r="U175" s="28"/>
    </row>
    <row r="176" spans="4:21">
      <c r="D176" s="28"/>
      <c r="E176" s="1"/>
      <c r="F176" s="70"/>
      <c r="G176" s="1"/>
      <c r="H176" s="1"/>
      <c r="I176" s="58"/>
      <c r="J176" s="24"/>
      <c r="K176" s="24"/>
      <c r="L176" s="24"/>
      <c r="M176" s="24"/>
      <c r="N176" s="59"/>
      <c r="O176" s="60"/>
      <c r="P176" s="60"/>
      <c r="Q176" s="60"/>
      <c r="R176" s="60"/>
      <c r="U176" s="28"/>
    </row>
    <row r="177" spans="4:21">
      <c r="D177" s="28"/>
      <c r="E177" s="1"/>
      <c r="F177" s="70"/>
      <c r="G177" s="1"/>
      <c r="H177" s="1"/>
      <c r="I177" s="58"/>
      <c r="J177" s="24"/>
      <c r="K177" s="24"/>
      <c r="L177" s="24"/>
      <c r="M177" s="24"/>
      <c r="N177" s="59"/>
      <c r="O177" s="60"/>
      <c r="P177" s="60"/>
      <c r="Q177" s="60"/>
      <c r="R177" s="60"/>
      <c r="U177" s="28"/>
    </row>
    <row r="178" spans="4:21">
      <c r="D178" s="28"/>
      <c r="E178" s="1"/>
      <c r="F178" s="70"/>
      <c r="G178" s="1"/>
      <c r="H178" s="1"/>
      <c r="I178" s="58"/>
      <c r="J178" s="24"/>
      <c r="K178" s="24"/>
      <c r="L178" s="24"/>
      <c r="M178" s="24"/>
      <c r="N178" s="59"/>
      <c r="O178" s="60"/>
      <c r="P178" s="60"/>
      <c r="Q178" s="60"/>
      <c r="R178" s="60"/>
      <c r="U178" s="28"/>
    </row>
    <row r="179" spans="4:21">
      <c r="D179" s="28"/>
      <c r="E179" s="1"/>
      <c r="F179" s="70"/>
      <c r="G179" s="1"/>
      <c r="H179" s="1"/>
      <c r="I179" s="58"/>
      <c r="J179" s="24"/>
      <c r="K179" s="24"/>
      <c r="L179" s="24"/>
      <c r="M179" s="24"/>
      <c r="N179" s="59"/>
      <c r="O179" s="60"/>
      <c r="P179" s="60"/>
      <c r="Q179" s="60"/>
      <c r="R179" s="60"/>
      <c r="U179" s="28"/>
    </row>
    <row r="180" spans="4:21">
      <c r="D180" s="28"/>
      <c r="E180" s="1"/>
      <c r="F180" s="70"/>
      <c r="G180" s="1"/>
      <c r="H180" s="1"/>
      <c r="I180" s="58"/>
      <c r="J180" s="24"/>
      <c r="K180" s="24"/>
      <c r="L180" s="24"/>
      <c r="M180" s="24"/>
      <c r="N180" s="59"/>
      <c r="O180" s="60"/>
      <c r="P180" s="60"/>
      <c r="Q180" s="60"/>
      <c r="R180" s="60"/>
      <c r="U180" s="28"/>
    </row>
    <row r="181" spans="4:18">
      <c r="D181" s="28"/>
      <c r="E181" s="1"/>
      <c r="F181" s="70"/>
      <c r="G181" s="1"/>
      <c r="H181" s="1"/>
      <c r="I181" s="58"/>
      <c r="J181" s="24"/>
      <c r="K181" s="24"/>
      <c r="L181" s="24"/>
      <c r="M181" s="24"/>
      <c r="N181" s="59"/>
      <c r="O181" s="60"/>
      <c r="P181" s="60"/>
      <c r="Q181" s="60"/>
      <c r="R181" s="60"/>
    </row>
    <row r="182" spans="4:18">
      <c r="D182" s="28"/>
      <c r="E182" s="1"/>
      <c r="F182" s="70"/>
      <c r="G182" s="1"/>
      <c r="H182" s="1"/>
      <c r="I182" s="58"/>
      <c r="J182" s="24"/>
      <c r="K182" s="24"/>
      <c r="L182" s="24"/>
      <c r="M182" s="24"/>
      <c r="N182" s="59"/>
      <c r="O182" s="60"/>
      <c r="P182" s="60"/>
      <c r="Q182" s="60"/>
      <c r="R182" s="60"/>
    </row>
    <row r="183" spans="4:18">
      <c r="D183" s="28"/>
      <c r="E183" s="1"/>
      <c r="F183" s="70"/>
      <c r="G183" s="1"/>
      <c r="H183" s="1"/>
      <c r="I183" s="58"/>
      <c r="J183" s="24"/>
      <c r="K183" s="24"/>
      <c r="L183" s="24"/>
      <c r="M183" s="24"/>
      <c r="N183" s="59"/>
      <c r="O183" s="60"/>
      <c r="P183" s="60"/>
      <c r="Q183" s="60"/>
      <c r="R183" s="60"/>
    </row>
    <row r="184" spans="4:18">
      <c r="D184" s="28"/>
      <c r="E184" s="1"/>
      <c r="F184" s="70"/>
      <c r="G184" s="1"/>
      <c r="H184" s="1"/>
      <c r="I184" s="58"/>
      <c r="J184" s="24"/>
      <c r="K184" s="24"/>
      <c r="L184" s="24"/>
      <c r="M184" s="24"/>
      <c r="N184" s="59"/>
      <c r="O184" s="60"/>
      <c r="P184" s="60"/>
      <c r="Q184" s="60"/>
      <c r="R184" s="60"/>
    </row>
    <row r="185" spans="4:18">
      <c r="D185" s="28"/>
      <c r="E185" s="1"/>
      <c r="F185" s="70"/>
      <c r="G185" s="1"/>
      <c r="H185" s="1"/>
      <c r="I185" s="58"/>
      <c r="J185" s="24"/>
      <c r="K185" s="24"/>
      <c r="L185" s="24"/>
      <c r="M185" s="24"/>
      <c r="N185" s="59"/>
      <c r="O185" s="60"/>
      <c r="P185" s="60"/>
      <c r="Q185" s="60"/>
      <c r="R185" s="60"/>
    </row>
    <row r="186" spans="4:18">
      <c r="D186" s="28"/>
      <c r="E186" s="1"/>
      <c r="F186" s="70"/>
      <c r="G186" s="1"/>
      <c r="H186" s="1"/>
      <c r="I186" s="58"/>
      <c r="J186" s="24"/>
      <c r="K186" s="24"/>
      <c r="L186" s="24"/>
      <c r="M186" s="24"/>
      <c r="N186" s="59"/>
      <c r="O186" s="60"/>
      <c r="P186" s="60"/>
      <c r="Q186" s="60"/>
      <c r="R186" s="60"/>
    </row>
    <row r="187" spans="4:18">
      <c r="D187" s="28"/>
      <c r="E187" s="1"/>
      <c r="F187" s="70"/>
      <c r="G187" s="1"/>
      <c r="H187" s="1"/>
      <c r="I187" s="58"/>
      <c r="J187" s="24"/>
      <c r="K187" s="24"/>
      <c r="L187" s="24"/>
      <c r="M187" s="24"/>
      <c r="N187" s="59"/>
      <c r="O187" s="60"/>
      <c r="P187" s="60"/>
      <c r="Q187" s="60"/>
      <c r="R187" s="60"/>
    </row>
    <row r="188" spans="4:18">
      <c r="D188" s="28"/>
      <c r="E188" s="1"/>
      <c r="F188" s="70"/>
      <c r="G188" s="1"/>
      <c r="H188" s="1"/>
      <c r="I188" s="58"/>
      <c r="J188" s="24"/>
      <c r="K188" s="24"/>
      <c r="L188" s="24"/>
      <c r="M188" s="24"/>
      <c r="N188" s="59"/>
      <c r="O188" s="60"/>
      <c r="P188" s="60"/>
      <c r="Q188" s="60"/>
      <c r="R188" s="60"/>
    </row>
    <row r="189" spans="4:18">
      <c r="D189" s="28"/>
      <c r="E189" s="1"/>
      <c r="F189" s="70"/>
      <c r="G189" s="1"/>
      <c r="H189" s="1"/>
      <c r="I189" s="58"/>
      <c r="J189" s="24"/>
      <c r="K189" s="24"/>
      <c r="L189" s="24"/>
      <c r="M189" s="24"/>
      <c r="N189" s="59"/>
      <c r="O189" s="60"/>
      <c r="P189" s="60"/>
      <c r="Q189" s="60"/>
      <c r="R189" s="60"/>
    </row>
    <row r="190" spans="4:18">
      <c r="D190" s="28"/>
      <c r="E190" s="1"/>
      <c r="F190" s="70"/>
      <c r="G190" s="1"/>
      <c r="H190" s="1"/>
      <c r="I190" s="58"/>
      <c r="J190" s="24"/>
      <c r="K190" s="24"/>
      <c r="L190" s="24"/>
      <c r="M190" s="24"/>
      <c r="N190" s="59"/>
      <c r="O190" s="60"/>
      <c r="P190" s="60"/>
      <c r="Q190" s="60"/>
      <c r="R190" s="60"/>
    </row>
    <row r="191" spans="4:18">
      <c r="D191" s="28"/>
      <c r="E191" s="1"/>
      <c r="F191" s="70"/>
      <c r="G191" s="1"/>
      <c r="H191" s="1"/>
      <c r="I191" s="58"/>
      <c r="J191" s="24"/>
      <c r="K191" s="24"/>
      <c r="L191" s="24"/>
      <c r="M191" s="24"/>
      <c r="N191" s="59"/>
      <c r="O191" s="60"/>
      <c r="P191" s="60"/>
      <c r="Q191" s="60"/>
      <c r="R191" s="60"/>
    </row>
    <row r="192" spans="4:18">
      <c r="D192" s="28"/>
      <c r="E192" s="1"/>
      <c r="F192" s="70"/>
      <c r="G192" s="1"/>
      <c r="H192" s="1"/>
      <c r="I192" s="58"/>
      <c r="J192" s="24"/>
      <c r="K192" s="24"/>
      <c r="L192" s="24"/>
      <c r="M192" s="24"/>
      <c r="N192" s="59"/>
      <c r="O192" s="60"/>
      <c r="P192" s="60"/>
      <c r="Q192" s="60"/>
      <c r="R192" s="60"/>
    </row>
    <row r="193" spans="4:18">
      <c r="D193" s="28"/>
      <c r="E193" s="1"/>
      <c r="F193" s="70"/>
      <c r="G193" s="1"/>
      <c r="H193" s="1"/>
      <c r="I193" s="58"/>
      <c r="J193" s="24"/>
      <c r="K193" s="24"/>
      <c r="L193" s="24"/>
      <c r="M193" s="24"/>
      <c r="N193" s="59"/>
      <c r="O193" s="60"/>
      <c r="P193" s="60"/>
      <c r="Q193" s="60"/>
      <c r="R193" s="60"/>
    </row>
    <row r="194" spans="4:18">
      <c r="D194" s="28"/>
      <c r="E194" s="1"/>
      <c r="F194" s="70"/>
      <c r="G194" s="1"/>
      <c r="H194" s="1"/>
      <c r="I194" s="58"/>
      <c r="J194" s="24"/>
      <c r="K194" s="24"/>
      <c r="L194" s="24"/>
      <c r="M194" s="24"/>
      <c r="N194" s="59"/>
      <c r="O194" s="60"/>
      <c r="P194" s="60"/>
      <c r="Q194" s="60"/>
      <c r="R194" s="60"/>
    </row>
    <row r="195" spans="4:18">
      <c r="D195" s="28"/>
      <c r="E195" s="1"/>
      <c r="F195" s="70"/>
      <c r="G195" s="1"/>
      <c r="H195" s="1"/>
      <c r="I195" s="58"/>
      <c r="J195" s="24"/>
      <c r="K195" s="24"/>
      <c r="L195" s="24"/>
      <c r="M195" s="24"/>
      <c r="N195" s="59"/>
      <c r="O195" s="60"/>
      <c r="P195" s="60"/>
      <c r="Q195" s="60"/>
      <c r="R195" s="60"/>
    </row>
    <row r="196" spans="4:18">
      <c r="D196" s="28"/>
      <c r="E196" s="1"/>
      <c r="F196" s="70"/>
      <c r="G196" s="1"/>
      <c r="H196" s="1"/>
      <c r="I196" s="58"/>
      <c r="J196" s="24"/>
      <c r="K196" s="24"/>
      <c r="L196" s="24"/>
      <c r="M196" s="24"/>
      <c r="N196" s="59"/>
      <c r="O196" s="60"/>
      <c r="P196" s="60"/>
      <c r="Q196" s="60"/>
      <c r="R196" s="60"/>
    </row>
    <row r="197" spans="4:18">
      <c r="D197" s="28"/>
      <c r="E197" s="1"/>
      <c r="F197" s="70"/>
      <c r="G197" s="1"/>
      <c r="H197" s="1"/>
      <c r="I197" s="58"/>
      <c r="J197" s="24"/>
      <c r="K197" s="24"/>
      <c r="L197" s="24"/>
      <c r="M197" s="24"/>
      <c r="N197" s="59"/>
      <c r="O197" s="60"/>
      <c r="P197" s="60"/>
      <c r="Q197" s="60"/>
      <c r="R197" s="60"/>
    </row>
    <row r="198" spans="4:18">
      <c r="D198" s="28"/>
      <c r="E198" s="1"/>
      <c r="F198" s="70"/>
      <c r="G198" s="1"/>
      <c r="H198" s="1"/>
      <c r="I198" s="58"/>
      <c r="J198" s="24"/>
      <c r="K198" s="24"/>
      <c r="L198" s="24"/>
      <c r="M198" s="24"/>
      <c r="N198" s="59"/>
      <c r="O198" s="60"/>
      <c r="P198" s="60"/>
      <c r="Q198" s="60"/>
      <c r="R198" s="60"/>
    </row>
    <row r="199" spans="4:18">
      <c r="D199" s="28"/>
      <c r="E199" s="1"/>
      <c r="F199" s="70"/>
      <c r="G199" s="1"/>
      <c r="H199" s="1"/>
      <c r="I199" s="58"/>
      <c r="J199" s="24"/>
      <c r="K199" s="24"/>
      <c r="L199" s="24"/>
      <c r="M199" s="24"/>
      <c r="N199" s="59"/>
      <c r="O199" s="60"/>
      <c r="P199" s="60"/>
      <c r="Q199" s="60"/>
      <c r="R199" s="60"/>
    </row>
    <row r="200" spans="4:5">
      <c r="D200" s="28"/>
      <c r="E200" s="1"/>
    </row>
    <row r="201" spans="4:5">
      <c r="D201" s="28"/>
      <c r="E201" s="1"/>
    </row>
    <row r="202" spans="4:5">
      <c r="D202" s="28"/>
      <c r="E202" s="1"/>
    </row>
    <row r="203" spans="4:5">
      <c r="D203" s="28"/>
      <c r="E203" s="1"/>
    </row>
    <row r="204" spans="4:5">
      <c r="D204" s="28"/>
      <c r="E204" s="1"/>
    </row>
    <row r="205" spans="4:5">
      <c r="D205" s="28"/>
      <c r="E205" s="1"/>
    </row>
    <row r="206" spans="4:5">
      <c r="D206" s="28"/>
      <c r="E206" s="1"/>
    </row>
    <row r="207" spans="4:5">
      <c r="D207" s="28"/>
      <c r="E207" s="1"/>
    </row>
    <row r="208" spans="4:5">
      <c r="D208" s="28"/>
      <c r="E208" s="1"/>
    </row>
    <row r="209" spans="4:5">
      <c r="D209" s="28"/>
      <c r="E209" s="1"/>
    </row>
    <row r="210" spans="4:5">
      <c r="D210" s="28"/>
      <c r="E210" s="1"/>
    </row>
    <row r="211" spans="4:5">
      <c r="D211" s="28"/>
      <c r="E211" s="1"/>
    </row>
    <row r="212" spans="4:5">
      <c r="D212" s="28"/>
      <c r="E212" s="1"/>
    </row>
    <row r="213" spans="4:5">
      <c r="D213" s="28"/>
      <c r="E213" s="1"/>
    </row>
    <row r="214" spans="4:5">
      <c r="D214" s="28"/>
      <c r="E214" s="1"/>
    </row>
    <row r="215" spans="4:5">
      <c r="D215" s="28"/>
      <c r="E215" s="1"/>
    </row>
    <row r="216" spans="4:5">
      <c r="D216" s="28"/>
      <c r="E216" s="1"/>
    </row>
    <row r="217" spans="4:5">
      <c r="D217" s="28"/>
      <c r="E217" s="1"/>
    </row>
    <row r="218" spans="4:5">
      <c r="D218" s="28"/>
      <c r="E218" s="1"/>
    </row>
    <row r="219" spans="4:5">
      <c r="D219" s="28"/>
      <c r="E219" s="1"/>
    </row>
    <row r="220" spans="4:5">
      <c r="D220" s="28"/>
      <c r="E220" s="1"/>
    </row>
    <row r="221" spans="4:5">
      <c r="D221" s="28"/>
      <c r="E221" s="1"/>
    </row>
    <row r="222" spans="4:5">
      <c r="D222" s="28"/>
      <c r="E222" s="1"/>
    </row>
    <row r="223" spans="4:5">
      <c r="D223" s="28"/>
      <c r="E223" s="1"/>
    </row>
    <row r="224" spans="4:5">
      <c r="D224" s="28"/>
      <c r="E224" s="1"/>
    </row>
    <row r="225" spans="4:5">
      <c r="D225" s="28"/>
      <c r="E225" s="1"/>
    </row>
    <row r="226" spans="4:5">
      <c r="D226" s="28"/>
      <c r="E226" s="1"/>
    </row>
    <row r="227" spans="4:5">
      <c r="D227" s="28"/>
      <c r="E227" s="1"/>
    </row>
    <row r="228" spans="4:5">
      <c r="D228" s="28"/>
      <c r="E228" s="1"/>
    </row>
    <row r="229" spans="4:5">
      <c r="D229" s="28"/>
      <c r="E229" s="1"/>
    </row>
    <row r="230" spans="4:5">
      <c r="D230" s="28"/>
      <c r="E230" s="1"/>
    </row>
    <row r="231" spans="4:5">
      <c r="D231" s="28"/>
      <c r="E231" s="1"/>
    </row>
    <row r="232" spans="4:5">
      <c r="D232" s="28"/>
      <c r="E232" s="1"/>
    </row>
    <row r="233" spans="4:5">
      <c r="D233" s="28"/>
      <c r="E233" s="1"/>
    </row>
    <row r="234" spans="4:5">
      <c r="D234" s="28"/>
      <c r="E234" s="1"/>
    </row>
    <row r="235" spans="4:5">
      <c r="D235" s="28"/>
      <c r="E235" s="1"/>
    </row>
    <row r="236" spans="4:5">
      <c r="D236" s="28"/>
      <c r="E236" s="1"/>
    </row>
    <row r="237" spans="4:5">
      <c r="D237" s="28"/>
      <c r="E237" s="1"/>
    </row>
    <row r="238" spans="4:5">
      <c r="D238" s="28"/>
      <c r="E238" s="1"/>
    </row>
    <row r="239" spans="4:5">
      <c r="D239" s="28"/>
      <c r="E239" s="1"/>
    </row>
    <row r="240" spans="4:5">
      <c r="D240" s="28"/>
      <c r="E240" s="1"/>
    </row>
    <row r="241" spans="4:5">
      <c r="D241" s="28"/>
      <c r="E241" s="1"/>
    </row>
    <row r="242" spans="4:5">
      <c r="D242" s="28"/>
      <c r="E242" s="1"/>
    </row>
    <row r="243" spans="4:5">
      <c r="D243" s="28"/>
      <c r="E243" s="1"/>
    </row>
    <row r="244" spans="4:5">
      <c r="D244" s="28"/>
      <c r="E244" s="1"/>
    </row>
    <row r="245" spans="4:5">
      <c r="D245" s="28"/>
      <c r="E245" s="1"/>
    </row>
    <row r="246" spans="4:5">
      <c r="D246" s="28"/>
      <c r="E246" s="1"/>
    </row>
    <row r="247" spans="4:5">
      <c r="D247" s="28"/>
      <c r="E247" s="1"/>
    </row>
    <row r="248" spans="4:5">
      <c r="D248" s="28"/>
      <c r="E248" s="1"/>
    </row>
    <row r="249" spans="4:5">
      <c r="D249" s="28"/>
      <c r="E249" s="1"/>
    </row>
    <row r="250" spans="4:5">
      <c r="D250" s="28"/>
      <c r="E250" s="1"/>
    </row>
    <row r="251" spans="4:5">
      <c r="D251" s="28"/>
      <c r="E251" s="1"/>
    </row>
    <row r="252" spans="4:5">
      <c r="D252" s="28"/>
      <c r="E252" s="1"/>
    </row>
    <row r="253" spans="4:5">
      <c r="D253" s="28"/>
      <c r="E253" s="1"/>
    </row>
    <row r="254" spans="4:5">
      <c r="D254" s="28"/>
      <c r="E254" s="1"/>
    </row>
    <row r="255" spans="4:5">
      <c r="D255" s="28"/>
      <c r="E255" s="1"/>
    </row>
    <row r="256" spans="4:5">
      <c r="D256" s="28"/>
      <c r="E256" s="1"/>
    </row>
    <row r="257" spans="4:5">
      <c r="D257" s="28"/>
      <c r="E257" s="1"/>
    </row>
    <row r="258" spans="4:5">
      <c r="D258" s="28"/>
      <c r="E258" s="1"/>
    </row>
    <row r="259" spans="4:5">
      <c r="D259" s="28"/>
      <c r="E259" s="1"/>
    </row>
    <row r="260" spans="4:5">
      <c r="D260" s="28"/>
      <c r="E260" s="1"/>
    </row>
    <row r="261" spans="4:5">
      <c r="D261" s="28"/>
      <c r="E261" s="1"/>
    </row>
    <row r="262" spans="4:5">
      <c r="D262" s="28"/>
      <c r="E262" s="1"/>
    </row>
    <row r="263" spans="4:5">
      <c r="D263" s="28"/>
      <c r="E263" s="1"/>
    </row>
    <row r="264" spans="4:5">
      <c r="D264" s="28"/>
      <c r="E264" s="1"/>
    </row>
  </sheetData>
  <mergeCells count="5">
    <mergeCell ref="D1:L1"/>
    <mergeCell ref="N1:V1"/>
    <mergeCell ref="D6:H7"/>
    <mergeCell ref="N6:R7"/>
    <mergeCell ref="N8:R9"/>
  </mergeCells>
  <dataValidations count="4">
    <dataValidation type="textLength" operator="lessThanOrEqual" allowBlank="1" showInputMessage="1" showErrorMessage="1" sqref="I9">
      <formula1>30</formula1>
    </dataValidation>
    <dataValidation type="whole" operator="equal" allowBlank="1" showInputMessage="1" showErrorMessage="1" promptTitle="谨慎修改" prompt="第三代外骨骼膝关节120°" sqref="J9 M9">
      <formula1>120</formula1>
    </dataValidation>
    <dataValidation type="whole" operator="equal" allowBlank="1" showInputMessage="1" showErrorMessage="1" promptTitle="谨慎修改" prompt="第三代外骨骼髋关节157°" sqref="K9:L9">
      <formula1>157</formula1>
    </dataValidation>
    <dataValidation type="decimal" operator="between" allowBlank="1" showInputMessage="1" showErrorMessage="1" errorTitle="时间不合理" error="有效范围：0~60" promptTitle="有效范围：0~60" sqref="D11:D22">
      <formula1>0</formula1>
      <formula2>60</formula2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2"/>
  <sheetViews>
    <sheetView zoomScale="115" zoomScaleNormal="115" workbookViewId="0">
      <selection activeCell="G28" sqref="G28"/>
    </sheetView>
  </sheetViews>
  <sheetFormatPr defaultColWidth="9" defaultRowHeight="13.5"/>
  <cols>
    <col min="5" max="5" width="12.625"/>
    <col min="6" max="7" width="13.75"/>
    <col min="8" max="8" width="12.625"/>
    <col min="16" max="18" width="13.75"/>
  </cols>
  <sheetData>
    <row r="1" spans="1:22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7"/>
      <c r="N1" s="33" t="s">
        <v>1</v>
      </c>
      <c r="O1" s="34"/>
      <c r="P1" s="34"/>
      <c r="Q1" s="34"/>
      <c r="R1" s="34"/>
      <c r="S1" s="34"/>
      <c r="T1" s="34"/>
      <c r="U1" s="34"/>
      <c r="V1" s="34"/>
    </row>
    <row r="2" spans="1:22">
      <c r="A2" s="1"/>
      <c r="B2" s="1"/>
      <c r="C2" s="1"/>
      <c r="D2" s="3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35" t="s">
        <v>9</v>
      </c>
      <c r="L2" s="36" t="s">
        <v>10</v>
      </c>
      <c r="M2" s="7"/>
      <c r="N2" s="37" t="s">
        <v>2</v>
      </c>
      <c r="O2" s="35" t="s">
        <v>3</v>
      </c>
      <c r="P2" s="35" t="s">
        <v>4</v>
      </c>
      <c r="Q2" s="35" t="s">
        <v>5</v>
      </c>
      <c r="R2" s="35" t="s">
        <v>6</v>
      </c>
      <c r="S2" s="35" t="s">
        <v>7</v>
      </c>
      <c r="T2" s="35" t="s">
        <v>8</v>
      </c>
      <c r="U2" s="61" t="s">
        <v>9</v>
      </c>
      <c r="V2" s="36" t="s">
        <v>10</v>
      </c>
    </row>
    <row r="3" ht="14.25" spans="1:22">
      <c r="A3" s="1"/>
      <c r="B3" s="1"/>
      <c r="C3" s="1"/>
      <c r="D3" s="5" t="s">
        <v>11</v>
      </c>
      <c r="E3" s="6">
        <v>24</v>
      </c>
      <c r="F3" s="6">
        <v>50</v>
      </c>
      <c r="G3" s="6">
        <v>73.055</v>
      </c>
      <c r="H3" s="6">
        <v>29</v>
      </c>
      <c r="I3" s="6">
        <v>49.3</v>
      </c>
      <c r="J3" s="6">
        <v>12</v>
      </c>
      <c r="K3" s="35">
        <v>2000</v>
      </c>
      <c r="L3" s="35">
        <v>5</v>
      </c>
      <c r="M3" s="7"/>
      <c r="N3" s="5" t="s">
        <v>11</v>
      </c>
      <c r="O3" s="6">
        <v>24</v>
      </c>
      <c r="P3" s="6">
        <v>55</v>
      </c>
      <c r="Q3" s="6">
        <v>60.05</v>
      </c>
      <c r="R3" s="6">
        <v>23</v>
      </c>
      <c r="S3" s="6">
        <v>52</v>
      </c>
      <c r="T3" s="6">
        <v>12</v>
      </c>
      <c r="U3" s="62">
        <v>2000</v>
      </c>
      <c r="V3" s="36">
        <v>5</v>
      </c>
    </row>
    <row r="4" spans="1:22">
      <c r="A4" s="1"/>
      <c r="B4" s="1"/>
      <c r="C4" s="1"/>
      <c r="D4" s="7" t="s">
        <v>12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14.2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4.25" spans="1:22">
      <c r="A6" s="1"/>
      <c r="B6" s="1"/>
      <c r="C6" s="1"/>
      <c r="D6" s="8" t="s">
        <v>13</v>
      </c>
      <c r="E6" s="9"/>
      <c r="F6" s="9"/>
      <c r="G6" s="9"/>
      <c r="H6" s="10"/>
      <c r="I6" s="7"/>
      <c r="J6" s="7"/>
      <c r="K6" s="7"/>
      <c r="L6" s="7"/>
      <c r="M6" s="7"/>
      <c r="N6" s="38" t="s">
        <v>14</v>
      </c>
      <c r="O6" s="39"/>
      <c r="P6" s="39"/>
      <c r="Q6" s="39"/>
      <c r="R6" s="63"/>
      <c r="S6" s="1"/>
      <c r="T6" s="1"/>
      <c r="U6" s="1"/>
      <c r="V6" s="1"/>
    </row>
    <row r="7" spans="1:22">
      <c r="A7" s="1"/>
      <c r="B7" s="1"/>
      <c r="C7" s="1"/>
      <c r="D7" s="11"/>
      <c r="E7" s="12"/>
      <c r="F7" s="12"/>
      <c r="G7" s="12"/>
      <c r="H7" s="13"/>
      <c r="I7" s="7"/>
      <c r="J7" s="7"/>
      <c r="K7" s="7"/>
      <c r="L7" s="7"/>
      <c r="M7" s="7"/>
      <c r="N7" s="40"/>
      <c r="O7" s="41"/>
      <c r="P7" s="41"/>
      <c r="Q7" s="41"/>
      <c r="R7" s="64"/>
      <c r="S7" s="1"/>
      <c r="T7" s="1"/>
      <c r="U7" s="1"/>
      <c r="V7" s="1"/>
    </row>
    <row r="8" ht="14.25" spans="1:22">
      <c r="A8" s="1"/>
      <c r="B8" s="1"/>
      <c r="C8" s="1"/>
      <c r="D8" s="14" t="s">
        <v>15</v>
      </c>
      <c r="E8" s="15">
        <v>130</v>
      </c>
      <c r="F8" s="15">
        <v>150</v>
      </c>
      <c r="G8" s="15">
        <v>150</v>
      </c>
      <c r="H8" s="16">
        <v>130</v>
      </c>
      <c r="I8" s="42" t="s">
        <v>16</v>
      </c>
      <c r="J8" s="43">
        <v>0.9</v>
      </c>
      <c r="K8" s="7"/>
      <c r="L8" s="42" t="s">
        <v>17</v>
      </c>
      <c r="M8" s="44">
        <v>0.95</v>
      </c>
      <c r="N8" s="45" t="s">
        <v>18</v>
      </c>
      <c r="O8" s="46"/>
      <c r="P8" s="46"/>
      <c r="Q8" s="46"/>
      <c r="R8" s="65"/>
      <c r="S8" s="1"/>
      <c r="T8" s="1"/>
      <c r="U8" s="1"/>
      <c r="V8" s="1"/>
    </row>
    <row r="9" ht="14.25" spans="1:22">
      <c r="A9" s="1"/>
      <c r="B9" s="1"/>
      <c r="C9" s="1"/>
      <c r="D9" s="14" t="s">
        <v>19</v>
      </c>
      <c r="E9" s="15">
        <v>-30</v>
      </c>
      <c r="F9" s="15">
        <v>-20</v>
      </c>
      <c r="G9" s="15">
        <v>-20</v>
      </c>
      <c r="H9" s="16">
        <v>-10</v>
      </c>
      <c r="I9" s="47" t="s">
        <v>20</v>
      </c>
      <c r="J9" s="47">
        <v>120</v>
      </c>
      <c r="K9" s="47">
        <v>157</v>
      </c>
      <c r="L9" s="47">
        <v>157</v>
      </c>
      <c r="M9" s="47">
        <v>120</v>
      </c>
      <c r="N9" s="45"/>
      <c r="O9" s="46"/>
      <c r="P9" s="46"/>
      <c r="Q9" s="46"/>
      <c r="R9" s="65"/>
      <c r="S9" s="1"/>
      <c r="T9" s="1"/>
      <c r="U9" s="1"/>
      <c r="V9" s="1"/>
    </row>
    <row r="10" ht="14.25" spans="1:22">
      <c r="A10" s="1"/>
      <c r="B10" s="1"/>
      <c r="C10" s="1" t="s">
        <v>21</v>
      </c>
      <c r="D10" s="17" t="s">
        <v>22</v>
      </c>
      <c r="E10" s="18" t="s">
        <v>23</v>
      </c>
      <c r="F10" s="18" t="s">
        <v>24</v>
      </c>
      <c r="G10" s="18" t="s">
        <v>25</v>
      </c>
      <c r="H10" s="19" t="s">
        <v>26</v>
      </c>
      <c r="I10" s="7"/>
      <c r="J10" s="7" t="s">
        <v>27</v>
      </c>
      <c r="K10" s="7" t="s">
        <v>28</v>
      </c>
      <c r="L10" s="7" t="s">
        <v>29</v>
      </c>
      <c r="M10" s="7" t="s">
        <v>30</v>
      </c>
      <c r="N10" s="48"/>
      <c r="O10" s="49"/>
      <c r="P10" s="49"/>
      <c r="Q10" s="49"/>
      <c r="R10" s="66"/>
      <c r="S10" s="1"/>
      <c r="T10" s="1"/>
      <c r="U10" s="1"/>
      <c r="V10" s="1"/>
    </row>
    <row r="11" spans="1:22">
      <c r="A11" s="1"/>
      <c r="B11" s="1"/>
      <c r="C11" s="1"/>
      <c r="D11" s="20">
        <v>1.1</v>
      </c>
      <c r="E11" s="21">
        <f t="shared" ref="E11:H14" si="0">E15</f>
        <v>75</v>
      </c>
      <c r="F11" s="21">
        <f t="shared" si="0"/>
        <v>58</v>
      </c>
      <c r="G11" s="21">
        <f t="shared" si="0"/>
        <v>-4</v>
      </c>
      <c r="H11" s="22">
        <f t="shared" si="0"/>
        <v>0</v>
      </c>
      <c r="I11" s="50">
        <f>D11*$J$8</f>
        <v>0.99</v>
      </c>
      <c r="J11" s="21">
        <f>-TRUNC(K$3*J$3*(G$3-H$3*SIN((E11+J$9)*PI()/180)-SQRT(I$3^2-(E$3-F$3-H$3*COS((E11+J$9)*PI()/180))^2))/5)</f>
        <v>-150248</v>
      </c>
      <c r="K11" s="21">
        <f>-TRUNC(U$3*T$3*(Q$3-R$3*SIN((F11+K$9)*PI()/180)-SQRT(S$3^2-(O$3-P$3-R$3*COS((F11+K$9)*PI()/180))^2))/5)</f>
        <v>-108882</v>
      </c>
      <c r="L11" s="21">
        <f>-TRUNC(U$3*T$3*(Q$3-R$3*SIN((G11+L$9)*PI()/180)-SQRT(S$3^2-(O$3-P$3-R$3*COS((G11+L$9)*PI()/180))^2))/5)</f>
        <v>6332</v>
      </c>
      <c r="M11" s="22">
        <f>-TRUNC(K$3*J$3*(G$3-H$3*SIN((H11+M$9)*PI()/180)-SQRT(I$3^2-(E$3-F$3-H$3*COS((H11+M$9)*PI()/180))^2))/5)</f>
        <v>-1</v>
      </c>
      <c r="N11" s="51">
        <f>I11</f>
        <v>0.99</v>
      </c>
      <c r="O11" s="52">
        <f>TRUNC(J11*$M$8)</f>
        <v>-142735</v>
      </c>
      <c r="P11" s="52">
        <f>TRUNC(K11*$M$8)</f>
        <v>-103437</v>
      </c>
      <c r="Q11" s="52">
        <f>TRUNC(L11*$M$8)</f>
        <v>6015</v>
      </c>
      <c r="R11" s="67">
        <f>TRUNC(M11*$M$8)</f>
        <v>0</v>
      </c>
      <c r="S11" s="1"/>
      <c r="T11" s="1"/>
      <c r="U11" s="1"/>
      <c r="V11" s="1"/>
    </row>
    <row r="12" spans="1:22">
      <c r="A12" s="1"/>
      <c r="B12" s="1"/>
      <c r="C12" s="1">
        <v>0.9</v>
      </c>
      <c r="D12" s="23">
        <f>C12+D11</f>
        <v>2</v>
      </c>
      <c r="E12" s="24">
        <f t="shared" si="0"/>
        <v>34</v>
      </c>
      <c r="F12" s="24">
        <f t="shared" si="0"/>
        <v>28</v>
      </c>
      <c r="G12" s="24">
        <v>-18</v>
      </c>
      <c r="H12" s="25">
        <v>16</v>
      </c>
      <c r="I12" s="53">
        <f t="shared" ref="I12:I24" si="1">D12*$J$8</f>
        <v>1.8</v>
      </c>
      <c r="J12" s="24">
        <f t="shared" ref="J12:J25" si="2">-TRUNC(K$3*J$3*(G$3-H$3*SIN((E12+J$9)*PI()/180)-SQRT(I$3^2-(E$3-F$3-H$3*COS((E12+J$9)*PI()/180))^2))/5)</f>
        <v>-53002</v>
      </c>
      <c r="K12" s="24">
        <f>-TRUNC(U$3*T$3*(Q$3-R$3*SIN((F12+K$9)*PI()/180)-SQRT(S$3^2-(O$3-P$3-R$3*COS((F12+K$9)*PI()/180))^2))/5)</f>
        <v>-51299</v>
      </c>
      <c r="L12" s="24">
        <f>-TRUNC(U$3*T$3*(Q$3-R$3*SIN((G12+L$9)*PI()/180)-SQRT(S$3^2-(O$3-P$3-R$3*COS((G12+L$9)*PI()/180))^2))/5)</f>
        <v>25046</v>
      </c>
      <c r="M12" s="25">
        <f>-TRUNC(K$3*J$3*(G$3-H$3*SIN((H12+M$9)*PI()/180)-SQRT(I$3^2-(E$3-F$3-H$3*COS((H12+M$9)*PI()/180))^2))/5)</f>
        <v>-18616</v>
      </c>
      <c r="N12" s="54">
        <f t="shared" ref="N12:N75" si="3">I12</f>
        <v>1.8</v>
      </c>
      <c r="O12" s="55">
        <f t="shared" ref="O12:R24" si="4">TRUNC(J12*$M$8)</f>
        <v>-50351</v>
      </c>
      <c r="P12" s="55">
        <f t="shared" si="4"/>
        <v>-48734</v>
      </c>
      <c r="Q12" s="55">
        <f t="shared" si="4"/>
        <v>23793</v>
      </c>
      <c r="R12" s="68">
        <f t="shared" si="4"/>
        <v>-17685</v>
      </c>
      <c r="S12" s="1"/>
      <c r="T12" s="1"/>
      <c r="U12" s="1"/>
      <c r="V12" s="1"/>
    </row>
    <row r="13" spans="1:22">
      <c r="A13" s="1"/>
      <c r="B13" s="1"/>
      <c r="C13" s="1">
        <v>1.05</v>
      </c>
      <c r="D13" s="23">
        <f t="shared" ref="D13:D24" si="5">C13+D12</f>
        <v>3.05</v>
      </c>
      <c r="E13" s="24">
        <f t="shared" si="0"/>
        <v>0</v>
      </c>
      <c r="F13" s="24">
        <f t="shared" si="0"/>
        <v>-4</v>
      </c>
      <c r="G13" s="24">
        <f t="shared" si="0"/>
        <v>58</v>
      </c>
      <c r="H13" s="25">
        <f t="shared" si="0"/>
        <v>75</v>
      </c>
      <c r="I13" s="53">
        <f t="shared" si="1"/>
        <v>2.745</v>
      </c>
      <c r="J13" s="24">
        <f t="shared" si="2"/>
        <v>-1</v>
      </c>
      <c r="K13" s="24">
        <f>-TRUNC(U$3*T$3*(Q$3-R$3*SIN((F13+K$9)*PI()/180)-SQRT(S$3^2-(O$3-P$3-R$3*COS((F13+K$9)*PI()/180))^2))/5)</f>
        <v>6332</v>
      </c>
      <c r="L13" s="24">
        <f>-TRUNC(U$3*T$3*(Q$3-R$3*SIN((G13+L$9)*PI()/180)-SQRT(S$3^2-(O$3-P$3-R$3*COS((G13+L$9)*PI()/180))^2))/5)</f>
        <v>-108882</v>
      </c>
      <c r="M13" s="25">
        <f>-TRUNC(K$3*J$3*(G$3-H$3*SIN((H13+M$9)*PI()/180)-SQRT(I$3^2-(E$3-F$3-H$3*COS((H13+M$9)*PI()/180))^2))/5)</f>
        <v>-150248</v>
      </c>
      <c r="N13" s="54">
        <f t="shared" si="3"/>
        <v>2.745</v>
      </c>
      <c r="O13" s="55">
        <f t="shared" si="4"/>
        <v>0</v>
      </c>
      <c r="P13" s="55">
        <f t="shared" si="4"/>
        <v>6015</v>
      </c>
      <c r="Q13" s="55">
        <f t="shared" si="4"/>
        <v>-103437</v>
      </c>
      <c r="R13" s="68">
        <f t="shared" si="4"/>
        <v>-142735</v>
      </c>
      <c r="S13" s="1"/>
      <c r="T13" s="1"/>
      <c r="U13" s="1"/>
      <c r="V13" s="1"/>
    </row>
    <row r="14" spans="1:22">
      <c r="A14" s="1"/>
      <c r="B14" s="1"/>
      <c r="C14" s="1">
        <v>0.9</v>
      </c>
      <c r="D14" s="23">
        <f t="shared" si="5"/>
        <v>3.95</v>
      </c>
      <c r="E14" s="24">
        <f t="shared" si="0"/>
        <v>16</v>
      </c>
      <c r="F14" s="24">
        <f t="shared" si="0"/>
        <v>-18</v>
      </c>
      <c r="G14" s="24">
        <f t="shared" si="0"/>
        <v>28</v>
      </c>
      <c r="H14" s="25">
        <f t="shared" si="0"/>
        <v>34</v>
      </c>
      <c r="I14" s="53">
        <f t="shared" si="1"/>
        <v>3.555</v>
      </c>
      <c r="J14" s="24">
        <f t="shared" si="2"/>
        <v>-18616</v>
      </c>
      <c r="K14" s="24">
        <f>-TRUNC(U$3*T$3*(Q$3-R$3*SIN((F14+K$9)*PI()/180)-SQRT(S$3^2-(O$3-P$3-R$3*COS((F14+K$9)*PI()/180))^2))/5)</f>
        <v>25046</v>
      </c>
      <c r="L14" s="24">
        <f>-TRUNC(U$3*T$3*(Q$3-R$3*SIN((G14+L$9)*PI()/180)-SQRT(S$3^2-(O$3-P$3-R$3*COS((G14+L$9)*PI()/180))^2))/5)</f>
        <v>-51299</v>
      </c>
      <c r="M14" s="25">
        <f>-TRUNC(K$3*J$3*(G$3-H$3*SIN((H14+M$9)*PI()/180)-SQRT(I$3^2-(E$3-F$3-H$3*COS((H14+M$9)*PI()/180))^2))/5)</f>
        <v>-53002</v>
      </c>
      <c r="N14" s="54">
        <f t="shared" si="3"/>
        <v>3.555</v>
      </c>
      <c r="O14" s="55">
        <f t="shared" si="4"/>
        <v>-17685</v>
      </c>
      <c r="P14" s="55">
        <f t="shared" si="4"/>
        <v>23793</v>
      </c>
      <c r="Q14" s="55">
        <f t="shared" si="4"/>
        <v>-48734</v>
      </c>
      <c r="R14" s="68">
        <f t="shared" si="4"/>
        <v>-50351</v>
      </c>
      <c r="S14" s="1"/>
      <c r="T14" s="1"/>
      <c r="U14" s="1"/>
      <c r="V14" s="1"/>
    </row>
    <row r="15" spans="1:22">
      <c r="A15" s="1"/>
      <c r="B15" s="1"/>
      <c r="C15" s="1">
        <v>1.05</v>
      </c>
      <c r="D15" s="23">
        <f t="shared" si="5"/>
        <v>5</v>
      </c>
      <c r="E15" s="26">
        <v>75</v>
      </c>
      <c r="F15" s="26">
        <v>58</v>
      </c>
      <c r="G15" s="24">
        <f>F17</f>
        <v>-4</v>
      </c>
      <c r="H15" s="25">
        <f>E17</f>
        <v>0</v>
      </c>
      <c r="I15" s="53">
        <f t="shared" si="1"/>
        <v>4.5</v>
      </c>
      <c r="J15" s="24">
        <f t="shared" si="2"/>
        <v>-150248</v>
      </c>
      <c r="K15" s="24">
        <f>-TRUNC(U$3*T$3*(Q$3-R$3*SIN((F15+K$9)*PI()/180)-SQRT(S$3^2-(O$3-P$3-R$3*COS((F15+K$9)*PI()/180))^2))/5)</f>
        <v>-108882</v>
      </c>
      <c r="L15" s="24">
        <f>-TRUNC(U$3*T$3*(Q$3-R$3*SIN((G15+L$9)*PI()/180)-SQRT(S$3^2-(O$3-P$3-R$3*COS((G15+L$9)*PI()/180))^2))/5)</f>
        <v>6332</v>
      </c>
      <c r="M15" s="25">
        <f>-TRUNC(K$3*J$3*(G$3-H$3*SIN((H15+M$9)*PI()/180)-SQRT(I$3^2-(E$3-F$3-H$3*COS((H15+M$9)*PI()/180))^2))/5)</f>
        <v>-1</v>
      </c>
      <c r="N15" s="54">
        <f t="shared" si="3"/>
        <v>4.5</v>
      </c>
      <c r="O15" s="55">
        <f t="shared" si="4"/>
        <v>-142735</v>
      </c>
      <c r="P15" s="55">
        <f t="shared" si="4"/>
        <v>-103437</v>
      </c>
      <c r="Q15" s="55">
        <f t="shared" si="4"/>
        <v>6015</v>
      </c>
      <c r="R15" s="68">
        <f t="shared" si="4"/>
        <v>0</v>
      </c>
      <c r="S15" s="1"/>
      <c r="T15" s="1"/>
      <c r="U15" s="1"/>
      <c r="V15" s="1"/>
    </row>
    <row r="16" spans="1:22">
      <c r="A16" s="1"/>
      <c r="B16" s="1"/>
      <c r="C16" s="1">
        <v>0.9</v>
      </c>
      <c r="D16" s="23">
        <f t="shared" si="5"/>
        <v>5.9</v>
      </c>
      <c r="E16" s="26">
        <v>34</v>
      </c>
      <c r="F16" s="26">
        <v>28</v>
      </c>
      <c r="G16" s="24">
        <f>F18</f>
        <v>-18</v>
      </c>
      <c r="H16" s="25">
        <f>E18</f>
        <v>16</v>
      </c>
      <c r="I16" s="53">
        <f t="shared" si="1"/>
        <v>5.31</v>
      </c>
      <c r="J16" s="24">
        <f t="shared" si="2"/>
        <v>-53002</v>
      </c>
      <c r="K16" s="24">
        <f>-TRUNC(U$3*T$3*(Q$3-R$3*SIN((F16+K$9)*PI()/180)-SQRT(S$3^2-(O$3-P$3-R$3*COS((F16+K$9)*PI()/180))^2))/5)</f>
        <v>-51299</v>
      </c>
      <c r="L16" s="24">
        <f>-TRUNC(U$3*T$3*(Q$3-R$3*SIN((G16+L$9)*PI()/180)-SQRT(S$3^2-(O$3-P$3-R$3*COS((G16+L$9)*PI()/180))^2))/5)</f>
        <v>25046</v>
      </c>
      <c r="M16" s="25">
        <f>-TRUNC(K$3*J$3*(G$3-H$3*SIN((H16+M$9)*PI()/180)-SQRT(I$3^2-(E$3-F$3-H$3*COS((H16+M$9)*PI()/180))^2))/5)</f>
        <v>-18616</v>
      </c>
      <c r="N16" s="54">
        <f t="shared" si="3"/>
        <v>5.31</v>
      </c>
      <c r="O16" s="55">
        <f t="shared" si="4"/>
        <v>-50351</v>
      </c>
      <c r="P16" s="55">
        <f t="shared" si="4"/>
        <v>-48734</v>
      </c>
      <c r="Q16" s="55">
        <f t="shared" si="4"/>
        <v>23793</v>
      </c>
      <c r="R16" s="68">
        <f t="shared" si="4"/>
        <v>-17685</v>
      </c>
      <c r="S16" s="1"/>
      <c r="T16" s="1"/>
      <c r="U16" s="1"/>
      <c r="V16" s="1"/>
    </row>
    <row r="17" spans="1:22">
      <c r="A17" s="1"/>
      <c r="B17" s="1"/>
      <c r="C17" s="1">
        <v>1.05</v>
      </c>
      <c r="D17" s="23">
        <f t="shared" si="5"/>
        <v>6.95</v>
      </c>
      <c r="E17" s="26">
        <v>0</v>
      </c>
      <c r="F17" s="26">
        <v>-4</v>
      </c>
      <c r="G17" s="24">
        <f>F15</f>
        <v>58</v>
      </c>
      <c r="H17" s="25">
        <f>E15</f>
        <v>75</v>
      </c>
      <c r="I17" s="53">
        <f t="shared" si="1"/>
        <v>6.255</v>
      </c>
      <c r="J17" s="24">
        <f t="shared" si="2"/>
        <v>-1</v>
      </c>
      <c r="K17" s="24">
        <f>-TRUNC(U$3*T$3*(Q$3-R$3*SIN((F17+K$9)*PI()/180)-SQRT(S$3^2-(O$3-P$3-R$3*COS((F17+K$9)*PI()/180))^2))/5)</f>
        <v>6332</v>
      </c>
      <c r="L17" s="24">
        <f>-TRUNC(U$3*T$3*(Q$3-R$3*SIN((G17+L$9)*PI()/180)-SQRT(S$3^2-(O$3-P$3-R$3*COS((G17+L$9)*PI()/180))^2))/5)</f>
        <v>-108882</v>
      </c>
      <c r="M17" s="25">
        <f>-TRUNC(K$3*J$3*(G$3-H$3*SIN((H17+M$9)*PI()/180)-SQRT(I$3^2-(E$3-F$3-H$3*COS((H17+M$9)*PI()/180))^2))/5)</f>
        <v>-150248</v>
      </c>
      <c r="N17" s="54">
        <f t="shared" si="3"/>
        <v>6.255</v>
      </c>
      <c r="O17" s="55">
        <f t="shared" si="4"/>
        <v>0</v>
      </c>
      <c r="P17" s="55">
        <f t="shared" si="4"/>
        <v>6015</v>
      </c>
      <c r="Q17" s="55">
        <f t="shared" si="4"/>
        <v>-103437</v>
      </c>
      <c r="R17" s="68">
        <f t="shared" si="4"/>
        <v>-142735</v>
      </c>
      <c r="S17" s="1"/>
      <c r="T17" s="1"/>
      <c r="U17" s="1"/>
      <c r="V17" s="1"/>
    </row>
    <row r="18" spans="1:22">
      <c r="A18" s="1"/>
      <c r="B18" s="1"/>
      <c r="C18" s="1">
        <v>0.9</v>
      </c>
      <c r="D18" s="23">
        <f t="shared" si="5"/>
        <v>7.85</v>
      </c>
      <c r="E18" s="26">
        <v>16</v>
      </c>
      <c r="F18" s="26">
        <v>-18</v>
      </c>
      <c r="G18" s="24">
        <f>F16</f>
        <v>28</v>
      </c>
      <c r="H18" s="25">
        <f>E16</f>
        <v>34</v>
      </c>
      <c r="I18" s="53">
        <f t="shared" si="1"/>
        <v>7.065</v>
      </c>
      <c r="J18" s="24">
        <f t="shared" si="2"/>
        <v>-18616</v>
      </c>
      <c r="K18" s="24">
        <f>-TRUNC(U$3*T$3*(Q$3-R$3*SIN((F18+K$9)*PI()/180)-SQRT(S$3^2-(O$3-P$3-R$3*COS((F18+K$9)*PI()/180))^2))/5)</f>
        <v>25046</v>
      </c>
      <c r="L18" s="24">
        <f>-TRUNC(U$3*T$3*(Q$3-R$3*SIN((G18+L$9)*PI()/180)-SQRT(S$3^2-(O$3-P$3-R$3*COS((G18+L$9)*PI()/180))^2))/5)</f>
        <v>-51299</v>
      </c>
      <c r="M18" s="25">
        <f>-TRUNC(K$3*J$3*(G$3-H$3*SIN((H18+M$9)*PI()/180)-SQRT(I$3^2-(E$3-F$3-H$3*COS((H18+M$9)*PI()/180))^2))/5)</f>
        <v>-53002</v>
      </c>
      <c r="N18" s="54">
        <f t="shared" si="3"/>
        <v>7.065</v>
      </c>
      <c r="O18" s="55">
        <f t="shared" si="4"/>
        <v>-17685</v>
      </c>
      <c r="P18" s="55">
        <f t="shared" si="4"/>
        <v>23793</v>
      </c>
      <c r="Q18" s="55">
        <f t="shared" si="4"/>
        <v>-48734</v>
      </c>
      <c r="R18" s="68">
        <f t="shared" si="4"/>
        <v>-50351</v>
      </c>
      <c r="S18" s="1"/>
      <c r="T18" s="1"/>
      <c r="U18" s="1"/>
      <c r="V18" s="1"/>
    </row>
    <row r="19" spans="1:22">
      <c r="A19" s="1"/>
      <c r="B19" s="1"/>
      <c r="C19" s="1">
        <v>1.05</v>
      </c>
      <c r="D19" s="23">
        <f t="shared" si="5"/>
        <v>8.9</v>
      </c>
      <c r="E19" s="24">
        <f t="shared" ref="E19:H22" si="6">E15</f>
        <v>75</v>
      </c>
      <c r="F19" s="24">
        <f t="shared" si="6"/>
        <v>58</v>
      </c>
      <c r="G19" s="24">
        <f t="shared" si="6"/>
        <v>-4</v>
      </c>
      <c r="H19" s="25">
        <f t="shared" si="6"/>
        <v>0</v>
      </c>
      <c r="I19" s="53">
        <f t="shared" si="1"/>
        <v>8.01</v>
      </c>
      <c r="J19" s="24">
        <f t="shared" si="2"/>
        <v>-150248</v>
      </c>
      <c r="K19" s="24">
        <f>-TRUNC(U$3*T$3*(Q$3-R$3*SIN((F19+K$9)*PI()/180)-SQRT(S$3^2-(O$3-P$3-R$3*COS((F19+K$9)*PI()/180))^2))/5)</f>
        <v>-108882</v>
      </c>
      <c r="L19" s="24">
        <f>-TRUNC(U$3*T$3*(Q$3-R$3*SIN((G19+L$9)*PI()/180)-SQRT(S$3^2-(O$3-P$3-R$3*COS((G19+L$9)*PI()/180))^2))/5)</f>
        <v>6332</v>
      </c>
      <c r="M19" s="25">
        <f>-TRUNC(K$3*J$3*(G$3-H$3*SIN((H19+M$9)*PI()/180)-SQRT(I$3^2-(E$3-F$3-H$3*COS((H19+M$9)*PI()/180))^2))/5)</f>
        <v>-1</v>
      </c>
      <c r="N19" s="54">
        <f t="shared" si="3"/>
        <v>8.01</v>
      </c>
      <c r="O19" s="55">
        <f t="shared" si="4"/>
        <v>-142735</v>
      </c>
      <c r="P19" s="55">
        <f t="shared" si="4"/>
        <v>-103437</v>
      </c>
      <c r="Q19" s="55">
        <f t="shared" si="4"/>
        <v>6015</v>
      </c>
      <c r="R19" s="68">
        <f t="shared" si="4"/>
        <v>0</v>
      </c>
      <c r="S19" s="1"/>
      <c r="T19" s="1"/>
      <c r="U19" s="1"/>
      <c r="V19" s="1"/>
    </row>
    <row r="20" spans="1:22">
      <c r="A20" s="1"/>
      <c r="B20" s="1"/>
      <c r="C20" s="1">
        <v>0.9</v>
      </c>
      <c r="D20" s="23">
        <f t="shared" si="5"/>
        <v>9.8</v>
      </c>
      <c r="E20" s="24">
        <f t="shared" si="6"/>
        <v>34</v>
      </c>
      <c r="F20" s="24">
        <f t="shared" si="6"/>
        <v>28</v>
      </c>
      <c r="G20" s="24">
        <f t="shared" si="6"/>
        <v>-18</v>
      </c>
      <c r="H20" s="25">
        <f t="shared" si="6"/>
        <v>16</v>
      </c>
      <c r="I20" s="53">
        <f t="shared" si="1"/>
        <v>8.82</v>
      </c>
      <c r="J20" s="24">
        <f t="shared" si="2"/>
        <v>-53002</v>
      </c>
      <c r="K20" s="24">
        <f>-TRUNC(U$3*T$3*(Q$3-R$3*SIN((F20+K$9)*PI()/180)-SQRT(S$3^2-(O$3-P$3-R$3*COS((F20+K$9)*PI()/180))^2))/5)</f>
        <v>-51299</v>
      </c>
      <c r="L20" s="24">
        <f>-TRUNC(U$3*T$3*(Q$3-R$3*SIN((G20+L$9)*PI()/180)-SQRT(S$3^2-(O$3-P$3-R$3*COS((G20+L$9)*PI()/180))^2))/5)</f>
        <v>25046</v>
      </c>
      <c r="M20" s="25">
        <f>-TRUNC(K$3*J$3*(G$3-H$3*SIN((H20+M$9)*PI()/180)-SQRT(I$3^2-(E$3-F$3-H$3*COS((H20+M$9)*PI()/180))^2))/5)</f>
        <v>-18616</v>
      </c>
      <c r="N20" s="54">
        <f t="shared" si="3"/>
        <v>8.82</v>
      </c>
      <c r="O20" s="55">
        <f t="shared" si="4"/>
        <v>-50351</v>
      </c>
      <c r="P20" s="55">
        <f t="shared" si="4"/>
        <v>-48734</v>
      </c>
      <c r="Q20" s="55">
        <f t="shared" si="4"/>
        <v>23793</v>
      </c>
      <c r="R20" s="68">
        <f t="shared" si="4"/>
        <v>-17685</v>
      </c>
      <c r="S20" s="1"/>
      <c r="T20" s="1"/>
      <c r="U20" s="1"/>
      <c r="V20" s="1"/>
    </row>
    <row r="21" spans="1:22">
      <c r="A21" s="1"/>
      <c r="B21" s="1"/>
      <c r="C21" s="1">
        <v>1.05</v>
      </c>
      <c r="D21" s="23">
        <f t="shared" si="5"/>
        <v>10.85</v>
      </c>
      <c r="E21" s="24">
        <f t="shared" si="6"/>
        <v>0</v>
      </c>
      <c r="F21" s="24">
        <f t="shared" si="6"/>
        <v>-4</v>
      </c>
      <c r="G21" s="24">
        <f t="shared" si="6"/>
        <v>58</v>
      </c>
      <c r="H21" s="25">
        <f t="shared" si="6"/>
        <v>75</v>
      </c>
      <c r="I21" s="53">
        <f t="shared" si="1"/>
        <v>9.765</v>
      </c>
      <c r="J21" s="24">
        <f t="shared" si="2"/>
        <v>-1</v>
      </c>
      <c r="K21" s="24">
        <f>-TRUNC(U$3*T$3*(Q$3-R$3*SIN((F21+K$9)*PI()/180)-SQRT(S$3^2-(O$3-P$3-R$3*COS((F21+K$9)*PI()/180))^2))/5)</f>
        <v>6332</v>
      </c>
      <c r="L21" s="24">
        <f>-TRUNC(U$3*T$3*(Q$3-R$3*SIN((G21+L$9)*PI()/180)-SQRT(S$3^2-(O$3-P$3-R$3*COS((G21+L$9)*PI()/180))^2))/5)</f>
        <v>-108882</v>
      </c>
      <c r="M21" s="25">
        <f>-TRUNC(K$3*J$3*(G$3-H$3*SIN((H21+M$9)*PI()/180)-SQRT(I$3^2-(E$3-F$3-H$3*COS((H21+M$9)*PI()/180))^2))/5)</f>
        <v>-150248</v>
      </c>
      <c r="N21" s="54">
        <f t="shared" si="3"/>
        <v>9.765</v>
      </c>
      <c r="O21" s="55">
        <f t="shared" si="4"/>
        <v>0</v>
      </c>
      <c r="P21" s="55">
        <f t="shared" si="4"/>
        <v>6015</v>
      </c>
      <c r="Q21" s="55">
        <f t="shared" si="4"/>
        <v>-103437</v>
      </c>
      <c r="R21" s="68">
        <f t="shared" si="4"/>
        <v>-142735</v>
      </c>
      <c r="S21" s="1"/>
      <c r="T21" s="1"/>
      <c r="U21" s="1"/>
      <c r="V21" s="1"/>
    </row>
    <row r="22" spans="1:22">
      <c r="A22" s="1"/>
      <c r="B22" s="1"/>
      <c r="C22" s="1">
        <v>0.9</v>
      </c>
      <c r="D22" s="23">
        <f t="shared" si="5"/>
        <v>11.75</v>
      </c>
      <c r="E22" s="24">
        <f t="shared" si="6"/>
        <v>16</v>
      </c>
      <c r="F22" s="24">
        <f t="shared" si="6"/>
        <v>-18</v>
      </c>
      <c r="G22" s="24">
        <f t="shared" si="6"/>
        <v>28</v>
      </c>
      <c r="H22" s="25">
        <f t="shared" si="6"/>
        <v>34</v>
      </c>
      <c r="I22" s="53">
        <f t="shared" si="1"/>
        <v>10.575</v>
      </c>
      <c r="J22" s="24">
        <f t="shared" si="2"/>
        <v>-18616</v>
      </c>
      <c r="K22" s="24">
        <f>-TRUNC(U$3*T$3*(Q$3-R$3*SIN((F22+K$9)*PI()/180)-SQRT(S$3^2-(O$3-P$3-R$3*COS((F22+K$9)*PI()/180))^2))/5)</f>
        <v>25046</v>
      </c>
      <c r="L22" s="24">
        <f>-TRUNC(U$3*T$3*(Q$3-R$3*SIN((G22+L$9)*PI()/180)-SQRT(S$3^2-(O$3-P$3-R$3*COS((G22+L$9)*PI()/180))^2))/5)</f>
        <v>-51299</v>
      </c>
      <c r="M22" s="25">
        <f>-TRUNC(K$3*J$3*(G$3-H$3*SIN((H22+M$9)*PI()/180)-SQRT(I$3^2-(E$3-F$3-H$3*COS((H22+M$9)*PI()/180))^2))/5)</f>
        <v>-53002</v>
      </c>
      <c r="N22" s="54">
        <f t="shared" si="3"/>
        <v>10.575</v>
      </c>
      <c r="O22" s="55">
        <f t="shared" si="4"/>
        <v>-17685</v>
      </c>
      <c r="P22" s="55">
        <f t="shared" si="4"/>
        <v>23793</v>
      </c>
      <c r="Q22" s="55">
        <f t="shared" si="4"/>
        <v>-48734</v>
      </c>
      <c r="R22" s="68">
        <f t="shared" si="4"/>
        <v>-50351</v>
      </c>
      <c r="S22" s="1"/>
      <c r="T22" s="1"/>
      <c r="U22" s="1"/>
      <c r="V22" s="1"/>
    </row>
    <row r="23" spans="1:22">
      <c r="A23" s="1"/>
      <c r="B23" s="1"/>
      <c r="C23" s="27">
        <v>0.8</v>
      </c>
      <c r="D23" s="28">
        <f t="shared" si="5"/>
        <v>12.55</v>
      </c>
      <c r="E23" s="26">
        <v>55</v>
      </c>
      <c r="F23" s="26">
        <v>36</v>
      </c>
      <c r="G23" s="24">
        <f>F17</f>
        <v>-4</v>
      </c>
      <c r="H23" s="25">
        <f>E17</f>
        <v>0</v>
      </c>
      <c r="I23" s="53">
        <f t="shared" si="1"/>
        <v>11.295</v>
      </c>
      <c r="J23" s="24">
        <f t="shared" si="2"/>
        <v>-102298</v>
      </c>
      <c r="K23" s="24">
        <f>-TRUNC(U$3*T$3*(Q$3-R$3*SIN((F23+K$9)*PI()/180)-SQRT(S$3^2-(O$3-P$3-R$3*COS((F23+K$9)*PI()/180))^2))/5)</f>
        <v>-66903</v>
      </c>
      <c r="L23" s="24">
        <f>-TRUNC(U$3*T$3*(Q$3-R$3*SIN((G23+L$9)*PI()/180)-SQRT(S$3^2-(O$3-P$3-R$3*COS((G23+L$9)*PI()/180))^2))/5)</f>
        <v>6332</v>
      </c>
      <c r="M23" s="25">
        <f>-TRUNC(K$3*J$3*(G$3-H$3*SIN((H23+M$9)*PI()/180)-SQRT(I$3^2-(E$3-F$3-H$3*COS((H23+M$9)*PI()/180))^2))/5)</f>
        <v>-1</v>
      </c>
      <c r="N23" s="54">
        <f t="shared" si="3"/>
        <v>11.295</v>
      </c>
      <c r="O23" s="55">
        <f t="shared" si="4"/>
        <v>-97183</v>
      </c>
      <c r="P23" s="55">
        <f t="shared" si="4"/>
        <v>-63557</v>
      </c>
      <c r="Q23" s="55">
        <f t="shared" si="4"/>
        <v>6015</v>
      </c>
      <c r="R23" s="68">
        <f t="shared" si="4"/>
        <v>0</v>
      </c>
      <c r="S23" s="1"/>
      <c r="T23" s="1"/>
      <c r="U23" s="1"/>
      <c r="V23" s="1"/>
    </row>
    <row r="24" ht="14.25" spans="1:22">
      <c r="A24" s="1"/>
      <c r="B24" s="1"/>
      <c r="C24" s="27">
        <v>1</v>
      </c>
      <c r="D24" s="29">
        <f t="shared" si="5"/>
        <v>13.55</v>
      </c>
      <c r="E24" s="30">
        <v>0</v>
      </c>
      <c r="F24" s="30">
        <v>0</v>
      </c>
      <c r="G24" s="30">
        <v>0</v>
      </c>
      <c r="H24" s="31">
        <v>0</v>
      </c>
      <c r="I24" s="53">
        <f t="shared" si="1"/>
        <v>12.195</v>
      </c>
      <c r="J24" s="24">
        <f t="shared" si="2"/>
        <v>-1</v>
      </c>
      <c r="K24" s="24">
        <f>-TRUNC(U$3*T$3*(Q$3-R$3*SIN((F24+K$9)*PI()/180)-SQRT(S$3^2-(O$3-P$3-R$3*COS((F24+K$9)*PI()/180))^2))/5)</f>
        <v>-2</v>
      </c>
      <c r="L24" s="24">
        <f>-TRUNC(U$3*T$3*(Q$3-R$3*SIN((G24+L$9)*PI()/180)-SQRT(S$3^2-(O$3-P$3-R$3*COS((G24+L$9)*PI()/180))^2))/5)</f>
        <v>-2</v>
      </c>
      <c r="M24" s="25">
        <f>-TRUNC(K$3*J$3*(G$3-H$3*SIN((H24+M$9)*PI()/180)-SQRT(I$3^2-(E$3-F$3-H$3*COS((H24+M$9)*PI()/180))^2))/5)</f>
        <v>-1</v>
      </c>
      <c r="N24" s="56">
        <f t="shared" si="3"/>
        <v>12.195</v>
      </c>
      <c r="O24" s="57">
        <f t="shared" si="4"/>
        <v>0</v>
      </c>
      <c r="P24" s="57">
        <f t="shared" si="4"/>
        <v>-1</v>
      </c>
      <c r="Q24" s="57">
        <f t="shared" si="4"/>
        <v>-1</v>
      </c>
      <c r="R24" s="69">
        <f t="shared" si="4"/>
        <v>0</v>
      </c>
      <c r="S24" s="1"/>
      <c r="T24" s="1"/>
      <c r="U24" s="1"/>
      <c r="V24" s="1"/>
    </row>
    <row r="25" spans="1:22">
      <c r="A25">
        <v>2.955</v>
      </c>
      <c r="B25">
        <v>-1.26996951219512</v>
      </c>
      <c r="C25">
        <v>-2.88841463414634</v>
      </c>
      <c r="D25" s="28">
        <v>0</v>
      </c>
      <c r="E25" s="1">
        <f>RW30!E87</f>
        <v>0.467818405619293</v>
      </c>
      <c r="F25" s="1">
        <f>RW30!F87</f>
        <v>9.56046355029582</v>
      </c>
      <c r="G25" s="1">
        <f>RW30!G87</f>
        <v>0</v>
      </c>
      <c r="H25" s="1">
        <f>RW30!H87</f>
        <v>0.467818405619293</v>
      </c>
      <c r="I25" s="58">
        <f>D25</f>
        <v>0</v>
      </c>
      <c r="J25" s="24">
        <f t="shared" si="2"/>
        <v>-340</v>
      </c>
      <c r="K25" s="24">
        <f>-TRUNC(U$3*T$3*(Q$3-R$3*SIN((F25+K$9)*PI()/180)-SQRT(S$3^2-(O$3-P$3-R$3*COS((F25+K$9)*PI()/180))^2))/5)</f>
        <v>-16442</v>
      </c>
      <c r="L25" s="24">
        <f>-TRUNC(U$3*T$3*(Q$3-R$3*SIN((G25+L$9)*PI()/180)-SQRT(S$3^2-(O$3-P$3-R$3*COS((G25+L$9)*PI()/180))^2))/5)</f>
        <v>-2</v>
      </c>
      <c r="M25" s="25">
        <f>-TRUNC(K$3*J$3*(G$3-H$3*SIN((H25+M$9)*PI()/180)-SQRT(I$3^2-(E$3-F$3-H$3*COS((H25+M$9)*PI()/180))^2))/5)</f>
        <v>-340</v>
      </c>
      <c r="N25" s="73">
        <f t="shared" si="3"/>
        <v>0</v>
      </c>
      <c r="O25" s="74">
        <v>0</v>
      </c>
      <c r="P25" s="74">
        <v>0</v>
      </c>
      <c r="Q25" s="1">
        <f>V25</f>
        <v>0</v>
      </c>
      <c r="R25" s="74">
        <v>0</v>
      </c>
      <c r="S25" s="1"/>
      <c r="T25" s="1">
        <f>RStop30!T25</f>
        <v>0.04</v>
      </c>
      <c r="U25" s="70"/>
      <c r="V25" s="1"/>
    </row>
    <row r="26" spans="1:22">
      <c r="A26">
        <v>2.97</v>
      </c>
      <c r="B26">
        <v>-1.27088414634146</v>
      </c>
      <c r="C26">
        <v>-2.90945121951219</v>
      </c>
      <c r="D26" s="28">
        <f>D25+T26</f>
        <v>0.04</v>
      </c>
      <c r="E26" s="1">
        <f>RStop30!H26</f>
        <v>0.476976555977912</v>
      </c>
      <c r="F26" s="1">
        <f>RStop30!G26</f>
        <v>9.56446624045893</v>
      </c>
      <c r="G26" s="1">
        <f>RStop30!F26</f>
        <v>-0.000876120529579971</v>
      </c>
      <c r="H26" s="1">
        <f>RStop30!E26</f>
        <v>0.471283462749523</v>
      </c>
      <c r="I26" s="58">
        <f t="shared" ref="I26:I89" si="7">D26</f>
        <v>0.04</v>
      </c>
      <c r="J26" s="24">
        <f t="shared" ref="J26:J57" si="8">-TRUNC(K$3*J$3*(G$3-H$3*SIN((E26+J$9)*PI()/180)-SQRT(I$3^2-(E$3-F$3-H$3*COS((E26+J$9)*PI()/180))^2))/5)</f>
        <v>-347</v>
      </c>
      <c r="K26" s="24">
        <f t="shared" ref="K26:K57" si="9">-TRUNC(U$3*T$3*(Q$3-R$3*SIN((F26+K$9)*PI()/180)-SQRT(S$3^2-(O$3-P$3-R$3*COS((F26+K$9)*PI()/180))^2))/5)</f>
        <v>-16449</v>
      </c>
      <c r="L26" s="24">
        <f t="shared" ref="L26:L57" si="10">-TRUNC(U$3*T$3*(Q$3-R$3*SIN((G26+L$9)*PI()/180)-SQRT(S$3^2-(O$3-P$3-R$3*COS((G26+L$9)*PI()/180))^2))/5)</f>
        <v>0</v>
      </c>
      <c r="M26" s="25">
        <f t="shared" ref="M26:M57" si="11">-TRUNC(K$3*J$3*(G$3-H$3*SIN((H26+M$9)*PI()/180)-SQRT(I$3^2-(E$3-F$3-H$3*COS((H26+M$9)*PI()/180))^2))/5)</f>
        <v>-342</v>
      </c>
      <c r="N26" s="59">
        <f t="shared" si="3"/>
        <v>0.04</v>
      </c>
      <c r="O26" s="60">
        <f>(J26-J25)/(D26-D25)</f>
        <v>-175</v>
      </c>
      <c r="P26" s="60">
        <f>(K26-K25)/(D26-D25)</f>
        <v>-175</v>
      </c>
      <c r="Q26" s="1">
        <f>(L26-L25)/(I26-I25)</f>
        <v>50</v>
      </c>
      <c r="R26" s="60">
        <f>(M26-M25)/(I26-I25)</f>
        <v>-50</v>
      </c>
      <c r="S26" s="1"/>
      <c r="T26" s="1">
        <f>$T$25</f>
        <v>0.04</v>
      </c>
      <c r="U26" s="70"/>
      <c r="V26" s="1"/>
    </row>
    <row r="27" spans="1:22">
      <c r="A27">
        <v>2.985</v>
      </c>
      <c r="B27">
        <v>-1.27957317073171</v>
      </c>
      <c r="C27">
        <v>-2.92682926829268</v>
      </c>
      <c r="D27" s="28">
        <f t="shared" ref="D27:D90" si="12">D26+T27</f>
        <v>0.08</v>
      </c>
      <c r="E27" s="1">
        <f>RStop30!H27</f>
        <v>0.536990301882478</v>
      </c>
      <c r="F27" s="1">
        <f>RStop30!G27</f>
        <v>9.59048232440275</v>
      </c>
      <c r="G27" s="1">
        <f>RStop30!F27</f>
        <v>-0.00692161042793948</v>
      </c>
      <c r="H27" s="1">
        <f>RStop30!E27</f>
        <v>0.493276950367791</v>
      </c>
      <c r="I27" s="58">
        <f t="shared" si="7"/>
        <v>0.08</v>
      </c>
      <c r="J27" s="24">
        <f t="shared" si="8"/>
        <v>-391</v>
      </c>
      <c r="K27" s="24">
        <f t="shared" si="9"/>
        <v>-16496</v>
      </c>
      <c r="L27" s="24">
        <f t="shared" si="10"/>
        <v>9</v>
      </c>
      <c r="M27" s="25">
        <f t="shared" si="11"/>
        <v>-359</v>
      </c>
      <c r="N27" s="59">
        <f t="shared" si="3"/>
        <v>0.08</v>
      </c>
      <c r="O27" s="60">
        <f t="shared" ref="O27:O58" si="13">(J27-J26)/(D27-D26)</f>
        <v>-1100</v>
      </c>
      <c r="P27" s="60">
        <f t="shared" ref="P27:P90" si="14">(K27-K26)/(D27-D26)</f>
        <v>-1175</v>
      </c>
      <c r="Q27" s="1">
        <f t="shared" ref="Q27:Q90" si="15">(L27-L26)/(I27-I26)</f>
        <v>225</v>
      </c>
      <c r="R27" s="60">
        <f t="shared" ref="R27:R90" si="16">(M27-M26)/(I27-I26)</f>
        <v>-425</v>
      </c>
      <c r="S27" s="1"/>
      <c r="T27" s="1">
        <f>$T$25</f>
        <v>0.04</v>
      </c>
      <c r="U27" s="70"/>
      <c r="V27" s="1"/>
    </row>
    <row r="28" spans="1:22">
      <c r="A28">
        <v>3</v>
      </c>
      <c r="B28">
        <v>-1.29512195121951</v>
      </c>
      <c r="C28">
        <v>-2.94009146341463</v>
      </c>
      <c r="D28" s="28">
        <f t="shared" si="12"/>
        <v>0.12</v>
      </c>
      <c r="E28" s="1">
        <f>RStop30!H28</f>
        <v>0.687881278048658</v>
      </c>
      <c r="F28" s="1">
        <f>RStop30!G28</f>
        <v>9.65524252887717</v>
      </c>
      <c r="G28" s="1">
        <f>RStop30!F28</f>
        <v>-0.0230356843978896</v>
      </c>
      <c r="H28" s="1">
        <f>RStop30!E28</f>
        <v>0.546431889261392</v>
      </c>
      <c r="I28" s="58">
        <f t="shared" si="7"/>
        <v>0.12</v>
      </c>
      <c r="J28" s="24">
        <f t="shared" si="8"/>
        <v>-504</v>
      </c>
      <c r="K28" s="24">
        <f t="shared" si="9"/>
        <v>-16612</v>
      </c>
      <c r="L28" s="24">
        <f t="shared" si="10"/>
        <v>35</v>
      </c>
      <c r="M28" s="25">
        <f t="shared" si="11"/>
        <v>-398</v>
      </c>
      <c r="N28" s="59">
        <f t="shared" si="3"/>
        <v>0.12</v>
      </c>
      <c r="O28" s="60">
        <f t="shared" si="13"/>
        <v>-2825</v>
      </c>
      <c r="P28" s="60">
        <f t="shared" si="14"/>
        <v>-2900</v>
      </c>
      <c r="Q28" s="1">
        <f t="shared" si="15"/>
        <v>650</v>
      </c>
      <c r="R28" s="60">
        <f t="shared" si="16"/>
        <v>-975</v>
      </c>
      <c r="S28" s="1"/>
      <c r="T28" s="1">
        <f>$T$25</f>
        <v>0.04</v>
      </c>
      <c r="U28" s="70"/>
      <c r="V28" s="1"/>
    </row>
    <row r="29" spans="1:22">
      <c r="A29">
        <v>3.015</v>
      </c>
      <c r="B29">
        <v>-1.31432926829268</v>
      </c>
      <c r="C29">
        <v>-2.95015243902439</v>
      </c>
      <c r="D29" s="28">
        <f t="shared" si="12"/>
        <v>0.16</v>
      </c>
      <c r="E29" s="1">
        <f>RStop30!H29</f>
        <v>0.95870605552996</v>
      </c>
      <c r="F29" s="1">
        <f>RStop30!G29</f>
        <v>9.77016898985812</v>
      </c>
      <c r="G29" s="1">
        <f>RStop30!F29</f>
        <v>-0.05376237489702</v>
      </c>
      <c r="H29" s="1">
        <f>RStop30!E29</f>
        <v>0.637606205000575</v>
      </c>
      <c r="I29" s="58">
        <f t="shared" si="7"/>
        <v>0.16</v>
      </c>
      <c r="J29" s="24">
        <f t="shared" si="8"/>
        <v>-710</v>
      </c>
      <c r="K29" s="24">
        <f t="shared" si="9"/>
        <v>-16819</v>
      </c>
      <c r="L29" s="24">
        <f t="shared" si="10"/>
        <v>85</v>
      </c>
      <c r="M29" s="25">
        <f t="shared" si="11"/>
        <v>-466</v>
      </c>
      <c r="N29" s="59">
        <f t="shared" si="3"/>
        <v>0.16</v>
      </c>
      <c r="O29" s="60">
        <f t="shared" si="13"/>
        <v>-5150</v>
      </c>
      <c r="P29" s="60">
        <f t="shared" si="14"/>
        <v>-5175</v>
      </c>
      <c r="Q29" s="1">
        <f t="shared" si="15"/>
        <v>1250</v>
      </c>
      <c r="R29" s="60">
        <f t="shared" si="16"/>
        <v>-1700</v>
      </c>
      <c r="S29" s="1"/>
      <c r="T29" s="1">
        <f>$T$25</f>
        <v>0.04</v>
      </c>
      <c r="U29" s="70"/>
      <c r="V29" s="1"/>
    </row>
    <row r="30" spans="1:22">
      <c r="A30">
        <v>3.03</v>
      </c>
      <c r="B30">
        <v>-1.33170731707317</v>
      </c>
      <c r="C30">
        <v>-2.95792682926829</v>
      </c>
      <c r="D30" s="28">
        <f t="shared" si="12"/>
        <v>0.2</v>
      </c>
      <c r="E30" s="1">
        <f>RStop30!H30</f>
        <v>1.36849532468569</v>
      </c>
      <c r="F30" s="1">
        <f>RStop30!G30</f>
        <v>9.94187500313329</v>
      </c>
      <c r="G30" s="1">
        <f>RStop30!F30</f>
        <v>-0.10322401726695</v>
      </c>
      <c r="H30" s="1">
        <f>RStop30!E30</f>
        <v>0.768604614840665</v>
      </c>
      <c r="I30" s="58">
        <f t="shared" si="7"/>
        <v>0.2</v>
      </c>
      <c r="J30" s="24">
        <f t="shared" si="8"/>
        <v>-1030</v>
      </c>
      <c r="K30" s="24">
        <f t="shared" si="9"/>
        <v>-17129</v>
      </c>
      <c r="L30" s="24">
        <f t="shared" si="10"/>
        <v>165</v>
      </c>
      <c r="M30" s="25">
        <f t="shared" si="11"/>
        <v>-565</v>
      </c>
      <c r="N30" s="59">
        <f t="shared" si="3"/>
        <v>0.2</v>
      </c>
      <c r="O30" s="60">
        <f t="shared" si="13"/>
        <v>-8000</v>
      </c>
      <c r="P30" s="60">
        <f t="shared" si="14"/>
        <v>-7750</v>
      </c>
      <c r="Q30" s="1">
        <f t="shared" si="15"/>
        <v>2000</v>
      </c>
      <c r="R30" s="60">
        <f t="shared" si="16"/>
        <v>-2475</v>
      </c>
      <c r="S30" s="1"/>
      <c r="T30" s="1">
        <f>$T$25</f>
        <v>0.04</v>
      </c>
      <c r="U30" s="70"/>
      <c r="V30" s="1"/>
    </row>
    <row r="31" spans="1:22">
      <c r="A31">
        <v>3.045</v>
      </c>
      <c r="B31">
        <v>-1.34588414634146</v>
      </c>
      <c r="C31">
        <v>-2.96341463414634</v>
      </c>
      <c r="D31" s="28">
        <f t="shared" si="12"/>
        <v>0.24</v>
      </c>
      <c r="E31" s="1">
        <f>RStop30!H31</f>
        <v>1.9271930781489</v>
      </c>
      <c r="F31" s="1">
        <f>RStop30!G31</f>
        <v>10.1726647748878</v>
      </c>
      <c r="G31" s="1">
        <f>RStop30!F31</f>
        <v>-0.1750547348627</v>
      </c>
      <c r="H31" s="1">
        <f>RStop30!E31</f>
        <v>0.936900514624202</v>
      </c>
      <c r="I31" s="58">
        <f t="shared" si="7"/>
        <v>0.24</v>
      </c>
      <c r="J31" s="24">
        <f t="shared" si="8"/>
        <v>-1484</v>
      </c>
      <c r="K31" s="24">
        <f t="shared" si="9"/>
        <v>-17545</v>
      </c>
      <c r="L31" s="24">
        <f t="shared" si="10"/>
        <v>282</v>
      </c>
      <c r="M31" s="25">
        <f t="shared" si="11"/>
        <v>-693</v>
      </c>
      <c r="N31" s="59">
        <f t="shared" si="3"/>
        <v>0.24</v>
      </c>
      <c r="O31" s="60">
        <f t="shared" si="13"/>
        <v>-11350</v>
      </c>
      <c r="P31" s="60">
        <f t="shared" si="14"/>
        <v>-10400</v>
      </c>
      <c r="Q31" s="1">
        <f t="shared" si="15"/>
        <v>2925</v>
      </c>
      <c r="R31" s="60">
        <f t="shared" si="16"/>
        <v>-3200</v>
      </c>
      <c r="S31" s="1"/>
      <c r="T31" s="1">
        <f t="shared" ref="T31:T40" si="17">$T$25</f>
        <v>0.04</v>
      </c>
      <c r="U31" s="70"/>
      <c r="V31" s="1"/>
    </row>
    <row r="32" spans="1:22">
      <c r="A32">
        <v>3.06</v>
      </c>
      <c r="B32">
        <v>-1.35731707317073</v>
      </c>
      <c r="C32">
        <v>-2.96570121951219</v>
      </c>
      <c r="D32" s="28">
        <f t="shared" si="12"/>
        <v>0.28</v>
      </c>
      <c r="E32" s="1">
        <f>RStop30!H32</f>
        <v>2.63659579379438</v>
      </c>
      <c r="F32" s="1">
        <f>RStop30!G32</f>
        <v>10.4610331722899</v>
      </c>
      <c r="G32" s="1">
        <f>RStop30!F32</f>
        <v>-0.27233392418198</v>
      </c>
      <c r="H32" s="1">
        <f>RStop30!E32</f>
        <v>1.13635786568307</v>
      </c>
      <c r="I32" s="58">
        <f t="shared" si="7"/>
        <v>0.28</v>
      </c>
      <c r="J32" s="24">
        <f t="shared" si="8"/>
        <v>-2086</v>
      </c>
      <c r="K32" s="24">
        <f t="shared" si="9"/>
        <v>-18067</v>
      </c>
      <c r="L32" s="24">
        <f t="shared" si="10"/>
        <v>440</v>
      </c>
      <c r="M32" s="25">
        <f t="shared" si="11"/>
        <v>-848</v>
      </c>
      <c r="N32" s="59">
        <f t="shared" si="3"/>
        <v>0.28</v>
      </c>
      <c r="O32" s="60">
        <f t="shared" si="13"/>
        <v>-15050</v>
      </c>
      <c r="P32" s="60">
        <f t="shared" si="14"/>
        <v>-13050</v>
      </c>
      <c r="Q32" s="1">
        <f t="shared" si="15"/>
        <v>3950</v>
      </c>
      <c r="R32" s="60">
        <f t="shared" si="16"/>
        <v>-3875</v>
      </c>
      <c r="S32" s="1"/>
      <c r="T32" s="1">
        <f t="shared" si="17"/>
        <v>0.04</v>
      </c>
      <c r="U32" s="70"/>
      <c r="V32" s="1"/>
    </row>
    <row r="33" spans="1:22">
      <c r="A33">
        <v>3.075</v>
      </c>
      <c r="B33">
        <v>-1.36280487804878</v>
      </c>
      <c r="C33">
        <v>-2.96432926829268</v>
      </c>
      <c r="D33" s="28">
        <f t="shared" si="12"/>
        <v>0.32</v>
      </c>
      <c r="E33" s="1">
        <f>RStop30!H33</f>
        <v>3.49129161770655</v>
      </c>
      <c r="F33" s="1">
        <f>RStop30!G33</f>
        <v>10.8021654740764</v>
      </c>
      <c r="G33" s="1">
        <f>RStop30!F33</f>
        <v>-0.39751973999453</v>
      </c>
      <c r="H33" s="1">
        <f>RStop30!E33</f>
        <v>1.35795308174062</v>
      </c>
      <c r="I33" s="58">
        <f t="shared" si="7"/>
        <v>0.32</v>
      </c>
      <c r="J33" s="24">
        <f t="shared" si="8"/>
        <v>-2852</v>
      </c>
      <c r="K33" s="24">
        <f t="shared" si="9"/>
        <v>-18686</v>
      </c>
      <c r="L33" s="24">
        <f t="shared" si="10"/>
        <v>643</v>
      </c>
      <c r="M33" s="25">
        <f t="shared" si="11"/>
        <v>-1022</v>
      </c>
      <c r="N33" s="59">
        <f t="shared" si="3"/>
        <v>0.32</v>
      </c>
      <c r="O33" s="60">
        <f t="shared" si="13"/>
        <v>-19150</v>
      </c>
      <c r="P33" s="60">
        <f t="shared" si="14"/>
        <v>-15475</v>
      </c>
      <c r="Q33" s="1">
        <f t="shared" si="15"/>
        <v>5075</v>
      </c>
      <c r="R33" s="60">
        <f t="shared" si="16"/>
        <v>-4350</v>
      </c>
      <c r="S33" s="1"/>
      <c r="T33" s="1">
        <f t="shared" si="17"/>
        <v>0.04</v>
      </c>
      <c r="U33" s="70"/>
      <c r="V33" s="1"/>
    </row>
    <row r="34" spans="1:22">
      <c r="A34">
        <v>3.09</v>
      </c>
      <c r="B34">
        <v>-1.35137195121951</v>
      </c>
      <c r="C34">
        <v>-2.96021341463415</v>
      </c>
      <c r="D34" s="28">
        <f t="shared" si="12"/>
        <v>0.36</v>
      </c>
      <c r="E34" s="1">
        <f>RStop30!H34</f>
        <v>4.4795995471475</v>
      </c>
      <c r="F34" s="1">
        <f>RStop30!G34</f>
        <v>11.188437121139</v>
      </c>
      <c r="G34" s="1">
        <f>RStop30!F34</f>
        <v>-0.55238258047143</v>
      </c>
      <c r="H34" s="1">
        <f>RStop30!E34</f>
        <v>1.59049691581382</v>
      </c>
      <c r="I34" s="58">
        <f t="shared" si="7"/>
        <v>0.36</v>
      </c>
      <c r="J34" s="24">
        <f t="shared" si="8"/>
        <v>-3790</v>
      </c>
      <c r="K34" s="24">
        <f t="shared" si="9"/>
        <v>-19388</v>
      </c>
      <c r="L34" s="24">
        <f t="shared" si="10"/>
        <v>894</v>
      </c>
      <c r="M34" s="25">
        <f t="shared" si="11"/>
        <v>-1208</v>
      </c>
      <c r="N34" s="59">
        <f t="shared" si="3"/>
        <v>0.36</v>
      </c>
      <c r="O34" s="60">
        <f t="shared" si="13"/>
        <v>-23450</v>
      </c>
      <c r="P34" s="60">
        <f t="shared" si="14"/>
        <v>-17550</v>
      </c>
      <c r="Q34" s="1">
        <f t="shared" si="15"/>
        <v>6275</v>
      </c>
      <c r="R34" s="60">
        <f t="shared" si="16"/>
        <v>-4650</v>
      </c>
      <c r="S34" s="1"/>
      <c r="T34" s="1">
        <f t="shared" si="17"/>
        <v>0.04</v>
      </c>
      <c r="U34" s="70"/>
      <c r="V34" s="1"/>
    </row>
    <row r="35" spans="1:22">
      <c r="A35">
        <v>3.105</v>
      </c>
      <c r="B35">
        <v>-1.32484756097561</v>
      </c>
      <c r="C35">
        <v>-2.95609756097561</v>
      </c>
      <c r="D35" s="28">
        <f t="shared" si="12"/>
        <v>0.4</v>
      </c>
      <c r="E35" s="1">
        <f>RStop30!H35</f>
        <v>5.58450861352487</v>
      </c>
      <c r="F35" s="1">
        <f>RStop30!G35</f>
        <v>11.6099134671093</v>
      </c>
      <c r="G35" s="1">
        <f>RStop30!F35</f>
        <v>-0.73793857231443</v>
      </c>
      <c r="H35" s="1">
        <f>RStop30!E35</f>
        <v>1.82135634711537</v>
      </c>
      <c r="I35" s="58">
        <f t="shared" si="7"/>
        <v>0.4</v>
      </c>
      <c r="J35" s="24">
        <f t="shared" si="8"/>
        <v>-4907</v>
      </c>
      <c r="K35" s="24">
        <f t="shared" si="9"/>
        <v>-20157</v>
      </c>
      <c r="L35" s="24">
        <f t="shared" si="10"/>
        <v>1193</v>
      </c>
      <c r="M35" s="25">
        <f t="shared" si="11"/>
        <v>-1396</v>
      </c>
      <c r="N35" s="59">
        <f t="shared" si="3"/>
        <v>0.4</v>
      </c>
      <c r="O35" s="60">
        <f t="shared" si="13"/>
        <v>-27925</v>
      </c>
      <c r="P35" s="60">
        <f t="shared" si="14"/>
        <v>-19225</v>
      </c>
      <c r="Q35" s="1">
        <f t="shared" si="15"/>
        <v>7475</v>
      </c>
      <c r="R35" s="60">
        <f t="shared" si="16"/>
        <v>-4700</v>
      </c>
      <c r="S35" s="1"/>
      <c r="T35" s="1">
        <f t="shared" si="17"/>
        <v>0.04</v>
      </c>
      <c r="U35" s="70"/>
      <c r="V35" s="1"/>
    </row>
    <row r="36" spans="1:22">
      <c r="A36">
        <v>3.12</v>
      </c>
      <c r="B36">
        <v>-1.29192073170732</v>
      </c>
      <c r="C36">
        <v>-2.95060975609756</v>
      </c>
      <c r="D36" s="28">
        <f t="shared" si="12"/>
        <v>0.44</v>
      </c>
      <c r="E36" s="1">
        <f>RStop30!H36</f>
        <v>6.78461706535988</v>
      </c>
      <c r="F36" s="1">
        <f>RStop30!G36</f>
        <v>12.0548495289445</v>
      </c>
      <c r="G36" s="1">
        <f>RStop30!F36</f>
        <v>-0.954383055885279</v>
      </c>
      <c r="H36" s="1">
        <f>RStop30!E36</f>
        <v>2.03717646795584</v>
      </c>
      <c r="I36" s="58">
        <f t="shared" si="7"/>
        <v>0.44</v>
      </c>
      <c r="J36" s="24">
        <f t="shared" si="8"/>
        <v>-6197</v>
      </c>
      <c r="K36" s="24">
        <f t="shared" si="9"/>
        <v>-20971</v>
      </c>
      <c r="L36" s="24">
        <f t="shared" si="10"/>
        <v>1542</v>
      </c>
      <c r="M36" s="25">
        <f t="shared" si="11"/>
        <v>-1575</v>
      </c>
      <c r="N36" s="59">
        <f t="shared" si="3"/>
        <v>0.44</v>
      </c>
      <c r="O36" s="60">
        <f t="shared" si="13"/>
        <v>-32250</v>
      </c>
      <c r="P36" s="60">
        <f t="shared" si="14"/>
        <v>-20350</v>
      </c>
      <c r="Q36" s="1">
        <f t="shared" si="15"/>
        <v>8725</v>
      </c>
      <c r="R36" s="60">
        <f t="shared" si="16"/>
        <v>-4475</v>
      </c>
      <c r="S36" s="1"/>
      <c r="T36" s="1">
        <f t="shared" si="17"/>
        <v>0.04</v>
      </c>
      <c r="U36" s="70"/>
      <c r="V36" s="1"/>
    </row>
    <row r="37" spans="1:22">
      <c r="A37">
        <v>3.135</v>
      </c>
      <c r="B37">
        <v>-1.25807926829268</v>
      </c>
      <c r="C37">
        <v>-2.94192073170732</v>
      </c>
      <c r="D37" s="28">
        <f t="shared" si="12"/>
        <v>0.48</v>
      </c>
      <c r="E37" s="1">
        <f>RStop30!H37</f>
        <v>8.05507155125521</v>
      </c>
      <c r="F37" s="1">
        <f>RStop30!G37</f>
        <v>12.5101897375137</v>
      </c>
      <c r="G37" s="1">
        <f>RStop30!F37</f>
        <v>-1.20102407033502</v>
      </c>
      <c r="H37" s="1">
        <f>RStop30!E37</f>
        <v>2.22460237064579</v>
      </c>
      <c r="I37" s="58">
        <f t="shared" si="7"/>
        <v>0.48</v>
      </c>
      <c r="J37" s="24">
        <f t="shared" si="8"/>
        <v>-7650</v>
      </c>
      <c r="K37" s="24">
        <f t="shared" si="9"/>
        <v>-21806</v>
      </c>
      <c r="L37" s="24">
        <f t="shared" si="10"/>
        <v>1938</v>
      </c>
      <c r="M37" s="25">
        <f t="shared" si="11"/>
        <v>-1732</v>
      </c>
      <c r="N37" s="59">
        <f t="shared" si="3"/>
        <v>0.48</v>
      </c>
      <c r="O37" s="60">
        <f t="shared" si="13"/>
        <v>-36325</v>
      </c>
      <c r="P37" s="60">
        <f t="shared" si="14"/>
        <v>-20875</v>
      </c>
      <c r="Q37" s="1">
        <f t="shared" si="15"/>
        <v>9900.00000000001</v>
      </c>
      <c r="R37" s="60">
        <f t="shared" si="16"/>
        <v>-3925</v>
      </c>
      <c r="S37" s="1"/>
      <c r="T37" s="1">
        <f t="shared" si="17"/>
        <v>0.04</v>
      </c>
      <c r="U37" s="70"/>
      <c r="V37" s="1"/>
    </row>
    <row r="38" spans="1:22">
      <c r="A38">
        <v>3.15</v>
      </c>
      <c r="B38">
        <v>-1.22378048780488</v>
      </c>
      <c r="C38">
        <v>-2.93231707317073</v>
      </c>
      <c r="D38" s="28">
        <f t="shared" si="12"/>
        <v>0.52</v>
      </c>
      <c r="E38" s="1">
        <f>RStop30!H38</f>
        <v>9.36850630286303</v>
      </c>
      <c r="F38" s="1">
        <f>RStop30!G38</f>
        <v>12.9620676881829</v>
      </c>
      <c r="G38" s="1">
        <f>RStop30!F38</f>
        <v>-1.47621583873335</v>
      </c>
      <c r="H38" s="1">
        <f>RStop30!E38</f>
        <v>2.37100103439794</v>
      </c>
      <c r="I38" s="58">
        <f t="shared" si="7"/>
        <v>0.52</v>
      </c>
      <c r="J38" s="24">
        <f t="shared" si="8"/>
        <v>-9243</v>
      </c>
      <c r="K38" s="24">
        <f t="shared" si="9"/>
        <v>-22637</v>
      </c>
      <c r="L38" s="24">
        <f t="shared" si="10"/>
        <v>2378</v>
      </c>
      <c r="M38" s="25">
        <f t="shared" si="11"/>
        <v>-1857</v>
      </c>
      <c r="N38" s="59">
        <f t="shared" si="3"/>
        <v>0.52</v>
      </c>
      <c r="O38" s="60">
        <f t="shared" si="13"/>
        <v>-39825</v>
      </c>
      <c r="P38" s="60">
        <f t="shared" si="14"/>
        <v>-20775</v>
      </c>
      <c r="Q38" s="1">
        <f t="shared" si="15"/>
        <v>11000</v>
      </c>
      <c r="R38" s="60">
        <f t="shared" si="16"/>
        <v>-3125</v>
      </c>
      <c r="S38" s="1"/>
      <c r="T38" s="1">
        <f t="shared" si="17"/>
        <v>0.04</v>
      </c>
      <c r="U38" s="70"/>
      <c r="V38" s="1"/>
    </row>
    <row r="39" spans="1:22">
      <c r="A39">
        <v>3.165</v>
      </c>
      <c r="B39">
        <v>-1.16981707317073</v>
      </c>
      <c r="C39">
        <v>-2.92865853658537</v>
      </c>
      <c r="D39" s="28">
        <f t="shared" si="12"/>
        <v>0.56</v>
      </c>
      <c r="E39" s="1">
        <f>RStop30!H39</f>
        <v>10.6959823178529</v>
      </c>
      <c r="F39" s="1">
        <f>RStop30!G39</f>
        <v>13.3963058914012</v>
      </c>
      <c r="G39" s="1">
        <f>RStop30!F39</f>
        <v>-1.77729225319791</v>
      </c>
      <c r="H39" s="1">
        <f>RStop30!E39</f>
        <v>2.46518321222924</v>
      </c>
      <c r="I39" s="58">
        <f t="shared" si="7"/>
        <v>0.56</v>
      </c>
      <c r="J39" s="24">
        <f t="shared" si="8"/>
        <v>-10945</v>
      </c>
      <c r="K39" s="24">
        <f t="shared" si="9"/>
        <v>-23439</v>
      </c>
      <c r="L39" s="24">
        <f t="shared" si="10"/>
        <v>2857</v>
      </c>
      <c r="M39" s="25">
        <f t="shared" si="11"/>
        <v>-1938</v>
      </c>
      <c r="N39" s="59">
        <f t="shared" si="3"/>
        <v>0.56</v>
      </c>
      <c r="O39" s="60">
        <f t="shared" si="13"/>
        <v>-42550</v>
      </c>
      <c r="P39" s="60">
        <f t="shared" si="14"/>
        <v>-20050</v>
      </c>
      <c r="Q39" s="1">
        <f t="shared" si="15"/>
        <v>11975</v>
      </c>
      <c r="R39" s="60">
        <f t="shared" si="16"/>
        <v>-2025</v>
      </c>
      <c r="S39" s="1"/>
      <c r="T39" s="1">
        <f t="shared" si="17"/>
        <v>0.04</v>
      </c>
      <c r="U39" s="70"/>
      <c r="V39" s="1"/>
    </row>
    <row r="40" spans="1:22">
      <c r="A40">
        <v>3.18</v>
      </c>
      <c r="B40">
        <v>-1.10487804878049</v>
      </c>
      <c r="C40">
        <v>-2.93094512195122</v>
      </c>
      <c r="D40" s="28">
        <f t="shared" si="12"/>
        <v>0.6</v>
      </c>
      <c r="E40" s="1">
        <f>RStop30!H40</f>
        <v>12.0079265428798</v>
      </c>
      <c r="F40" s="1">
        <f>RStop30!G40</f>
        <v>13.798915523286</v>
      </c>
      <c r="G40" s="1">
        <f>RStop30!F40</f>
        <v>-2.10050036002361</v>
      </c>
      <c r="H40" s="1">
        <f>RStop30!E40</f>
        <v>2.49812531786305</v>
      </c>
      <c r="I40" s="58">
        <f t="shared" si="7"/>
        <v>0.6</v>
      </c>
      <c r="J40" s="24">
        <f t="shared" si="8"/>
        <v>-12716</v>
      </c>
      <c r="K40" s="24">
        <f t="shared" si="9"/>
        <v>-24183</v>
      </c>
      <c r="L40" s="24">
        <f t="shared" si="10"/>
        <v>3370</v>
      </c>
      <c r="M40" s="25">
        <f t="shared" si="11"/>
        <v>-1966</v>
      </c>
      <c r="N40" s="59">
        <f t="shared" si="3"/>
        <v>0.6</v>
      </c>
      <c r="O40" s="60">
        <f t="shared" si="13"/>
        <v>-44275</v>
      </c>
      <c r="P40" s="60">
        <f t="shared" si="14"/>
        <v>-18600</v>
      </c>
      <c r="Q40" s="1">
        <f t="shared" si="15"/>
        <v>12825</v>
      </c>
      <c r="R40" s="60">
        <f t="shared" si="16"/>
        <v>-699.999999999999</v>
      </c>
      <c r="S40" s="1"/>
      <c r="T40" s="1">
        <f t="shared" si="17"/>
        <v>0.04</v>
      </c>
      <c r="U40" s="70"/>
      <c r="V40" s="1"/>
    </row>
    <row r="41" spans="1:22">
      <c r="A41">
        <v>3.195</v>
      </c>
      <c r="B41">
        <v>-1.02576219512195</v>
      </c>
      <c r="C41">
        <v>-2.94146341463415</v>
      </c>
      <c r="D41" s="28">
        <f t="shared" si="12"/>
        <v>0.64</v>
      </c>
      <c r="E41" s="1">
        <f>RStop30!H41</f>
        <v>13.2750710565521</v>
      </c>
      <c r="F41" s="1">
        <f>RStop30!G41</f>
        <v>14.1565961762089</v>
      </c>
      <c r="G41" s="1">
        <f>RStop30!F41</f>
        <v>-2.44093384481198</v>
      </c>
      <c r="H41" s="1">
        <f>RStop30!E41</f>
        <v>2.46369131263127</v>
      </c>
      <c r="I41" s="58">
        <f t="shared" si="7"/>
        <v>0.64</v>
      </c>
      <c r="J41" s="24">
        <f t="shared" si="8"/>
        <v>-14507</v>
      </c>
      <c r="K41" s="24">
        <f t="shared" si="9"/>
        <v>-24847</v>
      </c>
      <c r="L41" s="24">
        <f t="shared" si="10"/>
        <v>3907</v>
      </c>
      <c r="M41" s="25">
        <f t="shared" si="11"/>
        <v>-1936</v>
      </c>
      <c r="N41" s="59">
        <f t="shared" si="3"/>
        <v>0.64</v>
      </c>
      <c r="O41" s="60">
        <f t="shared" si="13"/>
        <v>-44775</v>
      </c>
      <c r="P41" s="60">
        <f t="shared" si="14"/>
        <v>-16600</v>
      </c>
      <c r="Q41" s="1">
        <f t="shared" si="15"/>
        <v>13425</v>
      </c>
      <c r="R41" s="60">
        <f t="shared" si="16"/>
        <v>749.999999999999</v>
      </c>
      <c r="S41" s="1"/>
      <c r="T41" s="1">
        <f t="shared" ref="T41:T50" si="18">$T$25</f>
        <v>0.04</v>
      </c>
      <c r="U41" s="70"/>
      <c r="V41" s="1"/>
    </row>
    <row r="42" spans="1:22">
      <c r="A42">
        <v>3.21</v>
      </c>
      <c r="B42">
        <v>-0.92469512195122</v>
      </c>
      <c r="C42">
        <v>-2.96524390243902</v>
      </c>
      <c r="D42" s="28">
        <f t="shared" si="12"/>
        <v>0.68</v>
      </c>
      <c r="E42" s="1">
        <f>RStop30!H42</f>
        <v>14.4693922523992</v>
      </c>
      <c r="F42" s="1">
        <f>RStop30!G42</f>
        <v>14.4572356093817</v>
      </c>
      <c r="G42" s="1">
        <f>RStop30!F42</f>
        <v>-2.79246651760045</v>
      </c>
      <c r="H42" s="1">
        <f>RStop30!E42</f>
        <v>2.35935459237642</v>
      </c>
      <c r="I42" s="58">
        <f t="shared" si="7"/>
        <v>0.68</v>
      </c>
      <c r="J42" s="24">
        <f t="shared" si="8"/>
        <v>-16265</v>
      </c>
      <c r="K42" s="24">
        <f t="shared" si="9"/>
        <v>-25405</v>
      </c>
      <c r="L42" s="24">
        <f t="shared" si="10"/>
        <v>4459</v>
      </c>
      <c r="M42" s="25">
        <f t="shared" si="11"/>
        <v>-1847</v>
      </c>
      <c r="N42" s="59">
        <f t="shared" si="3"/>
        <v>0.68</v>
      </c>
      <c r="O42" s="60">
        <f t="shared" si="13"/>
        <v>-43950</v>
      </c>
      <c r="P42" s="60">
        <f t="shared" si="14"/>
        <v>-13950</v>
      </c>
      <c r="Q42" s="1">
        <f t="shared" si="15"/>
        <v>13800</v>
      </c>
      <c r="R42" s="60">
        <f t="shared" si="16"/>
        <v>2225</v>
      </c>
      <c r="S42" s="1"/>
      <c r="T42" s="1">
        <f t="shared" si="18"/>
        <v>0.04</v>
      </c>
      <c r="U42" s="70"/>
      <c r="V42" s="1"/>
    </row>
    <row r="43" spans="1:22">
      <c r="A43">
        <v>3.225</v>
      </c>
      <c r="B43">
        <v>-0.79344512195122</v>
      </c>
      <c r="C43">
        <v>-3.00594512195122</v>
      </c>
      <c r="D43" s="28">
        <f t="shared" si="12"/>
        <v>0.72</v>
      </c>
      <c r="E43" s="1">
        <f>RStop30!H43</f>
        <v>15.56505002184</v>
      </c>
      <c r="F43" s="1">
        <f>RStop30!G43</f>
        <v>14.6904094994415</v>
      </c>
      <c r="G43" s="1">
        <f>RStop30!F43</f>
        <v>-3.14768579799172</v>
      </c>
      <c r="H43" s="1">
        <f>RStop30!E43</f>
        <v>2.18691987435385</v>
      </c>
      <c r="I43" s="58">
        <f t="shared" si="7"/>
        <v>0.72</v>
      </c>
      <c r="J43" s="24">
        <f t="shared" si="8"/>
        <v>-17937</v>
      </c>
      <c r="K43" s="24">
        <f t="shared" si="9"/>
        <v>-25839</v>
      </c>
      <c r="L43" s="24">
        <f t="shared" si="10"/>
        <v>5014</v>
      </c>
      <c r="M43" s="25">
        <f t="shared" si="11"/>
        <v>-1701</v>
      </c>
      <c r="N43" s="59">
        <f t="shared" si="3"/>
        <v>0.72</v>
      </c>
      <c r="O43" s="60">
        <f t="shared" si="13"/>
        <v>-41800</v>
      </c>
      <c r="P43" s="60">
        <f t="shared" si="14"/>
        <v>-10850</v>
      </c>
      <c r="Q43" s="1">
        <f t="shared" si="15"/>
        <v>13875</v>
      </c>
      <c r="R43" s="60">
        <f t="shared" si="16"/>
        <v>3650</v>
      </c>
      <c r="S43" s="1"/>
      <c r="T43" s="1">
        <f t="shared" si="18"/>
        <v>0.04</v>
      </c>
      <c r="U43" s="70"/>
      <c r="V43" s="1"/>
    </row>
    <row r="44" spans="1:22">
      <c r="A44">
        <v>3.24</v>
      </c>
      <c r="B44">
        <v>-0.629725609756098</v>
      </c>
      <c r="C44">
        <v>-3.06585365853659</v>
      </c>
      <c r="D44" s="28">
        <f t="shared" si="12"/>
        <v>0.76</v>
      </c>
      <c r="E44" s="1">
        <f>RStop30!H44</f>
        <v>16.5393269371505</v>
      </c>
      <c r="F44" s="1">
        <f>RStop30!G44</f>
        <v>14.8478811910367</v>
      </c>
      <c r="G44" s="1">
        <f>RStop30!F44</f>
        <v>-3.49782620028302</v>
      </c>
      <c r="H44" s="1">
        <f>RStop30!E44</f>
        <v>1.9532450841338</v>
      </c>
      <c r="I44" s="58">
        <f t="shared" si="7"/>
        <v>0.76</v>
      </c>
      <c r="J44" s="24">
        <f t="shared" si="8"/>
        <v>-19470</v>
      </c>
      <c r="K44" s="24">
        <f t="shared" si="9"/>
        <v>-26132</v>
      </c>
      <c r="L44" s="24">
        <f t="shared" si="10"/>
        <v>5557</v>
      </c>
      <c r="M44" s="25">
        <f t="shared" si="11"/>
        <v>-1505</v>
      </c>
      <c r="N44" s="59">
        <f t="shared" si="3"/>
        <v>0.76</v>
      </c>
      <c r="O44" s="60">
        <f t="shared" si="13"/>
        <v>-38325</v>
      </c>
      <c r="P44" s="60">
        <f t="shared" si="14"/>
        <v>-7324.99999999999</v>
      </c>
      <c r="Q44" s="1">
        <f t="shared" si="15"/>
        <v>13575</v>
      </c>
      <c r="R44" s="60">
        <f t="shared" si="16"/>
        <v>4900</v>
      </c>
      <c r="S44" s="1"/>
      <c r="T44" s="1">
        <f t="shared" si="18"/>
        <v>0.04</v>
      </c>
      <c r="U44" s="70"/>
      <c r="V44" s="1"/>
    </row>
    <row r="45" spans="1:22">
      <c r="A45">
        <v>3.255</v>
      </c>
      <c r="B45">
        <v>-0.423475609756098</v>
      </c>
      <c r="C45">
        <v>-3.15045731707317</v>
      </c>
      <c r="D45" s="28">
        <f t="shared" si="12"/>
        <v>0.8</v>
      </c>
      <c r="E45" s="1">
        <f>RStop30!H45</f>
        <v>17.3735674344319</v>
      </c>
      <c r="F45" s="1">
        <f>RStop30!G45</f>
        <v>14.9241014474126</v>
      </c>
      <c r="G45" s="1">
        <f>RStop30!F45</f>
        <v>-3.8327028185955</v>
      </c>
      <c r="H45" s="1">
        <f>RStop30!E45</f>
        <v>1.67096324250357</v>
      </c>
      <c r="I45" s="58">
        <f t="shared" si="7"/>
        <v>0.8</v>
      </c>
      <c r="J45" s="24">
        <f t="shared" si="8"/>
        <v>-20816</v>
      </c>
      <c r="K45" s="24">
        <f t="shared" si="9"/>
        <v>-26274</v>
      </c>
      <c r="L45" s="24">
        <f t="shared" si="10"/>
        <v>6074</v>
      </c>
      <c r="M45" s="25">
        <f t="shared" si="11"/>
        <v>-1273</v>
      </c>
      <c r="N45" s="59">
        <f t="shared" si="3"/>
        <v>0.8</v>
      </c>
      <c r="O45" s="60">
        <f t="shared" si="13"/>
        <v>-33650</v>
      </c>
      <c r="P45" s="60">
        <f t="shared" si="14"/>
        <v>-3550</v>
      </c>
      <c r="Q45" s="1">
        <f t="shared" si="15"/>
        <v>12925</v>
      </c>
      <c r="R45" s="60">
        <f t="shared" si="16"/>
        <v>5799.99999999999</v>
      </c>
      <c r="S45" s="1"/>
      <c r="T45" s="1">
        <f t="shared" si="18"/>
        <v>0.04</v>
      </c>
      <c r="U45" s="70"/>
      <c r="V45" s="1"/>
    </row>
    <row r="46" spans="1:22">
      <c r="A46">
        <v>3.27</v>
      </c>
      <c r="B46">
        <v>-0.165091463414635</v>
      </c>
      <c r="C46">
        <v>-3.26432926829268</v>
      </c>
      <c r="D46" s="28">
        <f t="shared" si="12"/>
        <v>0.84</v>
      </c>
      <c r="E46" s="1">
        <f>RStop30!H46</f>
        <v>18.0541169965786</v>
      </c>
      <c r="F46" s="1">
        <f>RStop30!G46</f>
        <v>14.9167082009973</v>
      </c>
      <c r="G46" s="1">
        <f>RStop30!F46</f>
        <v>-4.1406448120035</v>
      </c>
      <c r="H46" s="1">
        <f>RStop30!E46</f>
        <v>1.35920435236964</v>
      </c>
      <c r="I46" s="58">
        <f t="shared" si="7"/>
        <v>0.84</v>
      </c>
      <c r="J46" s="24">
        <f t="shared" si="8"/>
        <v>-21936</v>
      </c>
      <c r="K46" s="24">
        <f t="shared" si="9"/>
        <v>-26261</v>
      </c>
      <c r="L46" s="24">
        <f t="shared" si="10"/>
        <v>6548</v>
      </c>
      <c r="M46" s="25">
        <f t="shared" si="11"/>
        <v>-1023</v>
      </c>
      <c r="N46" s="59">
        <f t="shared" si="3"/>
        <v>0.84</v>
      </c>
      <c r="O46" s="60">
        <f t="shared" si="13"/>
        <v>-28000</v>
      </c>
      <c r="P46" s="60">
        <f t="shared" si="14"/>
        <v>325</v>
      </c>
      <c r="Q46" s="1">
        <f t="shared" si="15"/>
        <v>11850</v>
      </c>
      <c r="R46" s="60">
        <f t="shared" si="16"/>
        <v>6249.99999999999</v>
      </c>
      <c r="S46" s="1"/>
      <c r="T46" s="1">
        <f t="shared" si="18"/>
        <v>0.04</v>
      </c>
      <c r="U46" s="70"/>
      <c r="V46" s="1"/>
    </row>
    <row r="47" spans="1:22">
      <c r="A47">
        <v>3.285</v>
      </c>
      <c r="B47">
        <v>0.14405487804878</v>
      </c>
      <c r="C47">
        <v>-3.40975609756098</v>
      </c>
      <c r="D47" s="28">
        <f t="shared" si="12"/>
        <v>0.88</v>
      </c>
      <c r="E47" s="1">
        <f>RStop30!H47</f>
        <v>18.5732613362459</v>
      </c>
      <c r="F47" s="1">
        <f>RStop30!G47</f>
        <v>14.827026303987</v>
      </c>
      <c r="G47" s="1">
        <f>RStop30!F47</f>
        <v>-4.40842888966389</v>
      </c>
      <c r="H47" s="1">
        <f>RStop30!E47</f>
        <v>1.04431728565985</v>
      </c>
      <c r="I47" s="58">
        <f t="shared" si="7"/>
        <v>0.88</v>
      </c>
      <c r="J47" s="24">
        <f t="shared" si="8"/>
        <v>-22804</v>
      </c>
      <c r="K47" s="24">
        <f t="shared" si="9"/>
        <v>-26094</v>
      </c>
      <c r="L47" s="24">
        <f t="shared" si="10"/>
        <v>6957</v>
      </c>
      <c r="M47" s="25">
        <f t="shared" si="11"/>
        <v>-776</v>
      </c>
      <c r="N47" s="59">
        <f t="shared" si="3"/>
        <v>0.88</v>
      </c>
      <c r="O47" s="60">
        <f t="shared" si="13"/>
        <v>-21700</v>
      </c>
      <c r="P47" s="60">
        <f t="shared" si="14"/>
        <v>4175</v>
      </c>
      <c r="Q47" s="1">
        <f t="shared" si="15"/>
        <v>10225</v>
      </c>
      <c r="R47" s="60">
        <f t="shared" si="16"/>
        <v>6174.99999999999</v>
      </c>
      <c r="S47" s="1"/>
      <c r="T47" s="1">
        <f t="shared" si="18"/>
        <v>0.04</v>
      </c>
      <c r="U47" s="70"/>
      <c r="V47" s="1"/>
    </row>
    <row r="48" spans="1:22">
      <c r="A48">
        <v>3.3</v>
      </c>
      <c r="B48">
        <v>0.519969512195121</v>
      </c>
      <c r="C48">
        <v>-3.59542682926829</v>
      </c>
      <c r="D48" s="28">
        <f t="shared" si="12"/>
        <v>0.92</v>
      </c>
      <c r="E48" s="1">
        <f>RStop30!H48</f>
        <v>18.9301655788182</v>
      </c>
      <c r="F48" s="1">
        <f>RStop30!G48</f>
        <v>14.660567278932</v>
      </c>
      <c r="G48" s="1">
        <f>RStop30!F48</f>
        <v>-4.62121279594542</v>
      </c>
      <c r="H48" s="1">
        <f>RStop30!E48</f>
        <v>0.760591670225399</v>
      </c>
      <c r="I48" s="58">
        <f t="shared" si="7"/>
        <v>0.92</v>
      </c>
      <c r="J48" s="24">
        <f t="shared" si="8"/>
        <v>-23407</v>
      </c>
      <c r="K48" s="24">
        <f t="shared" si="9"/>
        <v>-25784</v>
      </c>
      <c r="L48" s="24">
        <f t="shared" si="10"/>
        <v>7281</v>
      </c>
      <c r="M48" s="25">
        <f t="shared" si="11"/>
        <v>-559</v>
      </c>
      <c r="N48" s="59">
        <f t="shared" si="3"/>
        <v>0.92</v>
      </c>
      <c r="O48" s="60">
        <f t="shared" si="13"/>
        <v>-15075</v>
      </c>
      <c r="P48" s="60">
        <f t="shared" si="14"/>
        <v>7749.99999999999</v>
      </c>
      <c r="Q48" s="1">
        <f t="shared" si="15"/>
        <v>8099.99999999999</v>
      </c>
      <c r="R48" s="60">
        <f t="shared" si="16"/>
        <v>5425</v>
      </c>
      <c r="S48" s="1"/>
      <c r="T48" s="1">
        <f t="shared" si="18"/>
        <v>0.04</v>
      </c>
      <c r="U48" s="70"/>
      <c r="V48" s="1"/>
    </row>
    <row r="49" spans="1:22">
      <c r="A49">
        <v>3.31500000000001</v>
      </c>
      <c r="B49">
        <v>0.974085365853658</v>
      </c>
      <c r="C49">
        <v>-3.82362804878049</v>
      </c>
      <c r="D49" s="28">
        <f t="shared" si="12"/>
        <v>0.96</v>
      </c>
      <c r="E49" s="1">
        <f>RStop30!H49</f>
        <v>19.131813445377</v>
      </c>
      <c r="F49" s="1">
        <f>RStop30!G49</f>
        <v>14.4275290693221</v>
      </c>
      <c r="G49" s="1">
        <f>RStop30!F49</f>
        <v>-4.76246879555798</v>
      </c>
      <c r="H49" s="1">
        <f>RStop30!E49</f>
        <v>0.550979776743137</v>
      </c>
      <c r="I49" s="58">
        <f t="shared" si="7"/>
        <v>0.96</v>
      </c>
      <c r="J49" s="24">
        <f t="shared" si="8"/>
        <v>-23750</v>
      </c>
      <c r="K49" s="24">
        <f t="shared" si="9"/>
        <v>-25350</v>
      </c>
      <c r="L49" s="24">
        <f t="shared" si="10"/>
        <v>7496</v>
      </c>
      <c r="M49" s="25">
        <f t="shared" si="11"/>
        <v>-402</v>
      </c>
      <c r="N49" s="59">
        <f t="shared" si="3"/>
        <v>0.96</v>
      </c>
      <c r="O49" s="60">
        <f t="shared" si="13"/>
        <v>-8574.99999999999</v>
      </c>
      <c r="P49" s="60">
        <f t="shared" si="14"/>
        <v>10850</v>
      </c>
      <c r="Q49" s="1">
        <f t="shared" si="15"/>
        <v>5375</v>
      </c>
      <c r="R49" s="60">
        <f t="shared" si="16"/>
        <v>3925</v>
      </c>
      <c r="S49" s="1"/>
      <c r="T49" s="1">
        <f t="shared" si="18"/>
        <v>0.04</v>
      </c>
      <c r="U49" s="70"/>
      <c r="V49" s="1"/>
    </row>
    <row r="50" spans="1:22">
      <c r="A50">
        <v>3.33000000000001</v>
      </c>
      <c r="B50">
        <v>1.51189024390244</v>
      </c>
      <c r="C50">
        <v>-4.10076219512195</v>
      </c>
      <c r="D50" s="28">
        <f t="shared" si="12"/>
        <v>1</v>
      </c>
      <c r="E50" s="1">
        <f>RStop30!H50</f>
        <v>19.1939464356687</v>
      </c>
      <c r="F50" s="1">
        <f>RStop30!G50</f>
        <v>14.1432957901726</v>
      </c>
      <c r="G50" s="1">
        <f>RStop30!F50</f>
        <v>-4.81391715868197</v>
      </c>
      <c r="H50" s="1">
        <f>RStop30!E50</f>
        <v>0.467818405617588</v>
      </c>
      <c r="I50" s="58">
        <f t="shared" si="7"/>
        <v>1</v>
      </c>
      <c r="J50" s="24">
        <f t="shared" si="8"/>
        <v>-23856</v>
      </c>
      <c r="K50" s="24">
        <f t="shared" si="9"/>
        <v>-24822</v>
      </c>
      <c r="L50" s="24">
        <f t="shared" si="10"/>
        <v>7574</v>
      </c>
      <c r="M50" s="25">
        <f t="shared" si="11"/>
        <v>-340</v>
      </c>
      <c r="N50" s="59">
        <f t="shared" si="3"/>
        <v>1</v>
      </c>
      <c r="O50" s="60">
        <f t="shared" si="13"/>
        <v>-2650.00000000001</v>
      </c>
      <c r="P50" s="60">
        <f t="shared" si="14"/>
        <v>13200</v>
      </c>
      <c r="Q50" s="1">
        <f t="shared" si="15"/>
        <v>1950</v>
      </c>
      <c r="R50" s="60">
        <f t="shared" si="16"/>
        <v>1550</v>
      </c>
      <c r="S50" s="1"/>
      <c r="T50" s="1">
        <f t="shared" si="18"/>
        <v>0.04</v>
      </c>
      <c r="U50" s="70"/>
      <c r="V50" s="1"/>
    </row>
    <row r="51" spans="1:22">
      <c r="A51">
        <v>3.34500000000001</v>
      </c>
      <c r="B51">
        <v>2.15716463414634</v>
      </c>
      <c r="C51">
        <v>-4.44100609756098</v>
      </c>
      <c r="D51" s="28">
        <f t="shared" si="12"/>
        <v>1.04</v>
      </c>
      <c r="E51" s="1">
        <f>RStop30!H51</f>
        <v>19.1414004131763</v>
      </c>
      <c r="F51" s="1">
        <f>RStop30!G51</f>
        <v>13.8284701036346</v>
      </c>
      <c r="G51" s="1">
        <f>RStop30!F51</f>
        <v>-4.75572405681224</v>
      </c>
      <c r="H51" s="1">
        <f>RStop30!E51</f>
        <v>0.572369145715538</v>
      </c>
      <c r="I51" s="58">
        <f t="shared" si="7"/>
        <v>1.04</v>
      </c>
      <c r="J51" s="24">
        <f t="shared" si="8"/>
        <v>-23766</v>
      </c>
      <c r="K51" s="24">
        <f t="shared" si="9"/>
        <v>-24238</v>
      </c>
      <c r="L51" s="24">
        <f t="shared" si="10"/>
        <v>7486</v>
      </c>
      <c r="M51" s="25">
        <f t="shared" si="11"/>
        <v>-417</v>
      </c>
      <c r="N51" s="59">
        <f t="shared" si="3"/>
        <v>1.04</v>
      </c>
      <c r="O51" s="60">
        <f t="shared" si="13"/>
        <v>2250</v>
      </c>
      <c r="P51" s="60">
        <f t="shared" si="14"/>
        <v>14600</v>
      </c>
      <c r="Q51" s="1">
        <f t="shared" si="15"/>
        <v>-2200</v>
      </c>
      <c r="R51" s="60">
        <f t="shared" si="16"/>
        <v>-1925</v>
      </c>
      <c r="S51" s="1"/>
      <c r="T51" s="1">
        <f t="shared" ref="T51:T60" si="19">$T$25</f>
        <v>0.04</v>
      </c>
      <c r="U51" s="70"/>
      <c r="V51" s="1"/>
    </row>
    <row r="52" spans="1:22">
      <c r="A52">
        <v>3.36000000000001</v>
      </c>
      <c r="B52">
        <v>2.91905487804878</v>
      </c>
      <c r="C52">
        <v>-4.85579268292683</v>
      </c>
      <c r="D52" s="28">
        <f t="shared" si="12"/>
        <v>1.08</v>
      </c>
      <c r="E52" s="1">
        <f>RStop30!H52</f>
        <v>19.0023014129355</v>
      </c>
      <c r="F52" s="1">
        <f>RStop30!G52</f>
        <v>13.5042111217217</v>
      </c>
      <c r="G52" s="1">
        <f>RStop30!F52</f>
        <v>-4.56935076527577</v>
      </c>
      <c r="H52" s="1">
        <f>RStop30!E52</f>
        <v>0.922575003524812</v>
      </c>
      <c r="I52" s="58">
        <f t="shared" si="7"/>
        <v>1.08</v>
      </c>
      <c r="J52" s="24">
        <f t="shared" si="8"/>
        <v>-23529</v>
      </c>
      <c r="K52" s="24">
        <f t="shared" si="9"/>
        <v>-23638</v>
      </c>
      <c r="L52" s="24">
        <f t="shared" si="10"/>
        <v>7203</v>
      </c>
      <c r="M52" s="25">
        <f t="shared" si="11"/>
        <v>-682</v>
      </c>
      <c r="N52" s="59">
        <f t="shared" si="3"/>
        <v>1.08</v>
      </c>
      <c r="O52" s="60">
        <f t="shared" si="13"/>
        <v>5924.99999999999</v>
      </c>
      <c r="P52" s="60">
        <f t="shared" si="14"/>
        <v>15000</v>
      </c>
      <c r="Q52" s="1">
        <f t="shared" si="15"/>
        <v>-7074.99999999999</v>
      </c>
      <c r="R52" s="60">
        <f t="shared" si="16"/>
        <v>-6624.99999999999</v>
      </c>
      <c r="S52" s="1"/>
      <c r="T52" s="1">
        <f t="shared" si="19"/>
        <v>0.04</v>
      </c>
      <c r="U52" s="70"/>
      <c r="V52" s="1"/>
    </row>
    <row r="53" spans="1:22">
      <c r="A53">
        <v>3.37500000000001</v>
      </c>
      <c r="B53">
        <v>3.80579268292683</v>
      </c>
      <c r="C53">
        <v>-5.35289634146341</v>
      </c>
      <c r="D53" s="28">
        <f t="shared" si="12"/>
        <v>1.12</v>
      </c>
      <c r="E53" s="1">
        <f>RStop30!H53</f>
        <v>18.8017879063836</v>
      </c>
      <c r="F53" s="1">
        <f>RStop30!G53</f>
        <v>13.1874868261094</v>
      </c>
      <c r="G53" s="1">
        <f>RStop30!F53</f>
        <v>-4.24043256380081</v>
      </c>
      <c r="H53" s="1">
        <f>RStop30!E53</f>
        <v>1.56095172222378</v>
      </c>
      <c r="I53" s="58">
        <f t="shared" si="7"/>
        <v>1.12</v>
      </c>
      <c r="J53" s="24">
        <f t="shared" si="8"/>
        <v>-23189</v>
      </c>
      <c r="K53" s="24">
        <f t="shared" si="9"/>
        <v>-23053</v>
      </c>
      <c r="L53" s="24">
        <f t="shared" si="10"/>
        <v>6701</v>
      </c>
      <c r="M53" s="25">
        <f t="shared" si="11"/>
        <v>-1184</v>
      </c>
      <c r="N53" s="59">
        <f t="shared" si="3"/>
        <v>1.12</v>
      </c>
      <c r="O53" s="60">
        <f t="shared" si="13"/>
        <v>8499.99999999999</v>
      </c>
      <c r="P53" s="60">
        <f t="shared" si="14"/>
        <v>14625</v>
      </c>
      <c r="Q53" s="1">
        <f t="shared" si="15"/>
        <v>-12550</v>
      </c>
      <c r="R53" s="60">
        <f t="shared" si="16"/>
        <v>-12550</v>
      </c>
      <c r="S53" s="1"/>
      <c r="T53" s="1">
        <f t="shared" si="19"/>
        <v>0.04</v>
      </c>
      <c r="U53" s="70"/>
      <c r="V53" s="1"/>
    </row>
    <row r="54" spans="1:22">
      <c r="A54">
        <v>3.39000000000001</v>
      </c>
      <c r="B54">
        <v>4.83795731707317</v>
      </c>
      <c r="C54">
        <v>-5.95564024390244</v>
      </c>
      <c r="D54" s="28">
        <f t="shared" si="12"/>
        <v>1.16</v>
      </c>
      <c r="E54" s="1">
        <f>RStop30!H54</f>
        <v>18.5615007490063</v>
      </c>
      <c r="F54" s="1">
        <f>RStop30!G54</f>
        <v>12.8909536106335</v>
      </c>
      <c r="G54" s="1">
        <f>RStop30!F54</f>
        <v>-3.75902972887702</v>
      </c>
      <c r="H54" s="1">
        <f>RStop30!E54</f>
        <v>2.51436884965157</v>
      </c>
      <c r="I54" s="58">
        <f t="shared" si="7"/>
        <v>1.16</v>
      </c>
      <c r="J54" s="24">
        <f t="shared" si="8"/>
        <v>-22784</v>
      </c>
      <c r="K54" s="24">
        <f t="shared" si="9"/>
        <v>-22506</v>
      </c>
      <c r="L54" s="24">
        <f t="shared" si="10"/>
        <v>5961</v>
      </c>
      <c r="M54" s="25">
        <f t="shared" si="11"/>
        <v>-1980</v>
      </c>
      <c r="N54" s="59">
        <f t="shared" si="3"/>
        <v>1.16</v>
      </c>
      <c r="O54" s="60">
        <f t="shared" si="13"/>
        <v>10125</v>
      </c>
      <c r="P54" s="60">
        <f t="shared" si="14"/>
        <v>13675</v>
      </c>
      <c r="Q54" s="1">
        <f t="shared" si="15"/>
        <v>-18500</v>
      </c>
      <c r="R54" s="60">
        <f t="shared" si="16"/>
        <v>-19900</v>
      </c>
      <c r="S54" s="1"/>
      <c r="T54" s="1">
        <f t="shared" si="19"/>
        <v>0.04</v>
      </c>
      <c r="U54" s="70"/>
      <c r="V54" s="1"/>
    </row>
    <row r="55" spans="1:22">
      <c r="A55">
        <v>3.40500000000001</v>
      </c>
      <c r="B55">
        <v>6.00685975609756</v>
      </c>
      <c r="C55">
        <v>-6.67682926829268</v>
      </c>
      <c r="D55" s="28">
        <f t="shared" si="12"/>
        <v>1.2</v>
      </c>
      <c r="E55" s="1">
        <f>RStop30!H55</f>
        <v>18.2996613760936</v>
      </c>
      <c r="F55" s="1">
        <f>RStop30!G55</f>
        <v>12.6233006083717</v>
      </c>
      <c r="G55" s="1">
        <f>RStop30!F55</f>
        <v>-3.11961501534181</v>
      </c>
      <c r="H55" s="1">
        <f>RStop30!E55</f>
        <v>3.7950165159573</v>
      </c>
      <c r="I55" s="58">
        <f t="shared" si="7"/>
        <v>1.2</v>
      </c>
      <c r="J55" s="24">
        <f t="shared" si="8"/>
        <v>-22345</v>
      </c>
      <c r="K55" s="24">
        <f t="shared" si="9"/>
        <v>-22014</v>
      </c>
      <c r="L55" s="24">
        <f t="shared" si="10"/>
        <v>4970</v>
      </c>
      <c r="M55" s="25">
        <f t="shared" si="11"/>
        <v>-3134</v>
      </c>
      <c r="N55" s="59">
        <f t="shared" si="3"/>
        <v>1.2</v>
      </c>
      <c r="O55" s="60">
        <f t="shared" si="13"/>
        <v>10975</v>
      </c>
      <c r="P55" s="60">
        <f t="shared" si="14"/>
        <v>12300</v>
      </c>
      <c r="Q55" s="1">
        <f t="shared" si="15"/>
        <v>-24775</v>
      </c>
      <c r="R55" s="60">
        <f t="shared" si="16"/>
        <v>-28850</v>
      </c>
      <c r="S55" s="1"/>
      <c r="T55" s="1">
        <f t="shared" si="19"/>
        <v>0.04</v>
      </c>
      <c r="U55" s="70"/>
      <c r="V55" s="75"/>
    </row>
    <row r="56" spans="1:22">
      <c r="A56">
        <v>3.42000000000001</v>
      </c>
      <c r="B56">
        <v>7.28003048780488</v>
      </c>
      <c r="C56">
        <v>-7.50960365853659</v>
      </c>
      <c r="D56" s="28">
        <f t="shared" si="12"/>
        <v>1.24</v>
      </c>
      <c r="E56" s="1">
        <f>RStop30!H56</f>
        <v>18.0311499984968</v>
      </c>
      <c r="F56" s="1">
        <f>RStop30!G56</f>
        <v>12.3895940187262</v>
      </c>
      <c r="G56" s="1">
        <f>RStop30!F56</f>
        <v>-2.32106113796684</v>
      </c>
      <c r="H56" s="1">
        <f>RStop30!E56</f>
        <v>5.40137221125047</v>
      </c>
      <c r="I56" s="58">
        <f t="shared" si="7"/>
        <v>1.24</v>
      </c>
      <c r="J56" s="24">
        <f t="shared" si="8"/>
        <v>-21898</v>
      </c>
      <c r="K56" s="24">
        <f t="shared" si="9"/>
        <v>-21584</v>
      </c>
      <c r="L56" s="24">
        <f t="shared" si="10"/>
        <v>3718</v>
      </c>
      <c r="M56" s="25">
        <f t="shared" si="11"/>
        <v>-4717</v>
      </c>
      <c r="N56" s="59">
        <f t="shared" si="3"/>
        <v>1.24</v>
      </c>
      <c r="O56" s="60">
        <f t="shared" si="13"/>
        <v>11175</v>
      </c>
      <c r="P56" s="60">
        <f t="shared" si="14"/>
        <v>10750</v>
      </c>
      <c r="Q56" s="1">
        <f t="shared" si="15"/>
        <v>-31300</v>
      </c>
      <c r="R56" s="60">
        <f t="shared" si="16"/>
        <v>-39575</v>
      </c>
      <c r="S56" s="1"/>
      <c r="T56" s="1">
        <f t="shared" si="19"/>
        <v>0.04</v>
      </c>
      <c r="U56" s="1"/>
      <c r="V56" s="1"/>
    </row>
    <row r="57" spans="1:22">
      <c r="A57">
        <v>3.43500000000001</v>
      </c>
      <c r="B57">
        <v>8.60579268292683</v>
      </c>
      <c r="C57">
        <v>-8.45670731707317</v>
      </c>
      <c r="D57" s="28">
        <f t="shared" si="12"/>
        <v>1.28</v>
      </c>
      <c r="E57" s="1">
        <f>RStop30!H57</f>
        <v>17.7675837983834</v>
      </c>
      <c r="F57" s="1">
        <f>RStop30!G57</f>
        <v>12.1916214345046</v>
      </c>
      <c r="G57" s="1">
        <f>RStop30!F57</f>
        <v>-1.36662825304442</v>
      </c>
      <c r="H57" s="1">
        <f>RStop30!E57</f>
        <v>7.31916756325015</v>
      </c>
      <c r="I57" s="58">
        <f t="shared" si="7"/>
        <v>1.28</v>
      </c>
      <c r="J57" s="24">
        <f t="shared" si="8"/>
        <v>-21462</v>
      </c>
      <c r="K57" s="24">
        <f t="shared" si="9"/>
        <v>-21221</v>
      </c>
      <c r="L57" s="24">
        <f t="shared" si="10"/>
        <v>2203</v>
      </c>
      <c r="M57" s="25">
        <f t="shared" si="11"/>
        <v>-6798</v>
      </c>
      <c r="N57" s="59">
        <f t="shared" si="3"/>
        <v>1.28</v>
      </c>
      <c r="O57" s="60">
        <f t="shared" si="13"/>
        <v>10900</v>
      </c>
      <c r="P57" s="60">
        <f t="shared" si="14"/>
        <v>9074.99999999999</v>
      </c>
      <c r="Q57" s="1">
        <f t="shared" si="15"/>
        <v>-37875</v>
      </c>
      <c r="R57" s="60">
        <f t="shared" si="16"/>
        <v>-52025</v>
      </c>
      <c r="S57" s="1"/>
      <c r="T57" s="1">
        <f t="shared" si="19"/>
        <v>0.04</v>
      </c>
      <c r="U57" s="1"/>
      <c r="V57" s="1"/>
    </row>
    <row r="58" spans="1:22">
      <c r="A58">
        <v>3.45000000000001</v>
      </c>
      <c r="B58">
        <v>9.96768292682927</v>
      </c>
      <c r="C58">
        <v>-9.48567073170732</v>
      </c>
      <c r="D58" s="28">
        <f t="shared" si="12"/>
        <v>1.32</v>
      </c>
      <c r="E58" s="1">
        <f>RStop30!H58</f>
        <v>17.5173951249936</v>
      </c>
      <c r="F58" s="1">
        <f>RStop30!G58</f>
        <v>12.0282361690019</v>
      </c>
      <c r="G58" s="1">
        <f>RStop30!F58</f>
        <v>-0.2639514399739</v>
      </c>
      <c r="H58" s="1">
        <f>RStop30!E58</f>
        <v>9.52235511493483</v>
      </c>
      <c r="I58" s="58">
        <f t="shared" si="7"/>
        <v>1.32</v>
      </c>
      <c r="J58" s="24">
        <f t="shared" ref="J58:J89" si="20">-TRUNC(K$3*J$3*(G$3-H$3*SIN((E58+J$9)*PI()/180)-SQRT(I$3^2-(E$3-F$3-H$3*COS((E58+J$9)*PI()/180))^2))/5)</f>
        <v>-21051</v>
      </c>
      <c r="K58" s="24">
        <f t="shared" ref="K58:K89" si="21">-TRUNC(U$3*T$3*(Q$3-R$3*SIN((F58+K$9)*PI()/180)-SQRT(S$3^2-(O$3-P$3-R$3*COS((F58+K$9)*PI()/180))^2))/5)</f>
        <v>-20922</v>
      </c>
      <c r="L58" s="24">
        <f t="shared" ref="L58:L89" si="22">-TRUNC(U$3*T$3*(Q$3-R$3*SIN((G58+L$9)*PI()/180)-SQRT(S$3^2-(O$3-P$3-R$3*COS((G58+L$9)*PI()/180))^2))/5)</f>
        <v>427</v>
      </c>
      <c r="M58" s="25">
        <f t="shared" ref="M58:M89" si="23">-TRUNC(K$3*J$3*(G$3-H$3*SIN((H58+M$9)*PI()/180)-SQRT(I$3^2-(E$3-F$3-H$3*COS((H58+M$9)*PI()/180))^2))/5)</f>
        <v>-9436</v>
      </c>
      <c r="N58" s="59">
        <f t="shared" si="3"/>
        <v>1.32</v>
      </c>
      <c r="O58" s="60">
        <f t="shared" si="13"/>
        <v>10275</v>
      </c>
      <c r="P58" s="60">
        <f t="shared" si="14"/>
        <v>7474.99999999999</v>
      </c>
      <c r="Q58" s="1">
        <f t="shared" si="15"/>
        <v>-44400</v>
      </c>
      <c r="R58" s="60">
        <f t="shared" si="16"/>
        <v>-65949.9999999999</v>
      </c>
      <c r="S58" s="1"/>
      <c r="T58" s="1">
        <f t="shared" si="19"/>
        <v>0.04</v>
      </c>
      <c r="U58" s="1"/>
      <c r="V58" s="1"/>
    </row>
    <row r="59" spans="1:22">
      <c r="A59">
        <v>3.46500000000001</v>
      </c>
      <c r="B59">
        <v>11.3638719512195</v>
      </c>
      <c r="C59">
        <v>-10.5653963414634</v>
      </c>
      <c r="D59" s="28">
        <f t="shared" si="12"/>
        <v>1.36</v>
      </c>
      <c r="E59" s="1">
        <f>RStop30!H59</f>
        <v>17.2859096903967</v>
      </c>
      <c r="F59" s="1">
        <f>RStop30!G59</f>
        <v>11.8957015830832</v>
      </c>
      <c r="G59" s="1">
        <f>RStop30!F59</f>
        <v>0.9749718171518</v>
      </c>
      <c r="H59" s="1">
        <f>RStop30!E59</f>
        <v>11.9740751021925</v>
      </c>
      <c r="I59" s="58">
        <f t="shared" si="7"/>
        <v>1.36</v>
      </c>
      <c r="J59" s="24">
        <f t="shared" si="20"/>
        <v>-20673</v>
      </c>
      <c r="K59" s="24">
        <f t="shared" si="21"/>
        <v>-20679</v>
      </c>
      <c r="L59" s="24">
        <f t="shared" si="22"/>
        <v>-1600</v>
      </c>
      <c r="M59" s="25">
        <f t="shared" si="23"/>
        <v>-12669</v>
      </c>
      <c r="N59" s="59">
        <f t="shared" si="3"/>
        <v>1.36</v>
      </c>
      <c r="O59" s="60">
        <f t="shared" ref="O59:O90" si="24">(J59-J58)/(D59-D58)</f>
        <v>9449.99999999999</v>
      </c>
      <c r="P59" s="60">
        <f t="shared" si="14"/>
        <v>6074.99999999999</v>
      </c>
      <c r="Q59" s="1">
        <f t="shared" si="15"/>
        <v>-50675</v>
      </c>
      <c r="R59" s="60">
        <f t="shared" si="16"/>
        <v>-80824.9999999999</v>
      </c>
      <c r="S59" s="1"/>
      <c r="T59" s="1">
        <f t="shared" si="19"/>
        <v>0.04</v>
      </c>
      <c r="U59" s="1"/>
      <c r="V59" s="1"/>
    </row>
    <row r="60" spans="1:22">
      <c r="A60">
        <v>3.48000000000001</v>
      </c>
      <c r="B60">
        <v>12.7746951219512</v>
      </c>
      <c r="C60">
        <v>-11.6524390243902</v>
      </c>
      <c r="D60" s="28">
        <f t="shared" si="12"/>
        <v>1.4</v>
      </c>
      <c r="E60" s="1">
        <f>RStop30!H60</f>
        <v>17.0754247652477</v>
      </c>
      <c r="F60" s="1">
        <f>RStop30!G60</f>
        <v>11.7880354122647</v>
      </c>
      <c r="G60" s="1">
        <f>RStop30!F60</f>
        <v>2.33379414795986</v>
      </c>
      <c r="H60" s="1">
        <f>RStop30!E60</f>
        <v>14.6276222314704</v>
      </c>
      <c r="I60" s="58">
        <f t="shared" si="7"/>
        <v>1.4</v>
      </c>
      <c r="J60" s="24">
        <f t="shared" si="20"/>
        <v>-20331</v>
      </c>
      <c r="K60" s="24">
        <f t="shared" si="21"/>
        <v>-20482</v>
      </c>
      <c r="L60" s="24">
        <f t="shared" si="22"/>
        <v>-3860</v>
      </c>
      <c r="M60" s="25">
        <f t="shared" si="23"/>
        <v>-16503</v>
      </c>
      <c r="N60" s="59">
        <f t="shared" si="3"/>
        <v>1.4</v>
      </c>
      <c r="O60" s="60">
        <f t="shared" si="24"/>
        <v>8549.99999999999</v>
      </c>
      <c r="P60" s="60">
        <f t="shared" si="14"/>
        <v>4925</v>
      </c>
      <c r="Q60" s="1">
        <f t="shared" si="15"/>
        <v>-56499.9999999999</v>
      </c>
      <c r="R60" s="60">
        <f t="shared" si="16"/>
        <v>-95849.9999999999</v>
      </c>
      <c r="S60" s="1"/>
      <c r="T60" s="1">
        <f t="shared" si="19"/>
        <v>0.04</v>
      </c>
      <c r="U60" s="1"/>
      <c r="V60" s="1"/>
    </row>
    <row r="61" spans="1:22">
      <c r="A61">
        <v>3.49500000000001</v>
      </c>
      <c r="B61">
        <v>14.2019817073171</v>
      </c>
      <c r="C61">
        <v>-12.7724085365854</v>
      </c>
      <c r="D61" s="28">
        <f t="shared" si="12"/>
        <v>1.44</v>
      </c>
      <c r="E61" s="1">
        <f>RStop30!H61</f>
        <v>16.8852873745416</v>
      </c>
      <c r="F61" s="1">
        <f>RStop30!G61</f>
        <v>11.6973540937953</v>
      </c>
      <c r="G61" s="1">
        <f>RStop30!F61</f>
        <v>3.79183081421111</v>
      </c>
      <c r="H61" s="1">
        <f>RStop30!E61</f>
        <v>17.4274124574242</v>
      </c>
      <c r="I61" s="58">
        <f t="shared" si="7"/>
        <v>1.44</v>
      </c>
      <c r="J61" s="24">
        <f t="shared" si="20"/>
        <v>-20024</v>
      </c>
      <c r="K61" s="24">
        <f t="shared" si="21"/>
        <v>-20316</v>
      </c>
      <c r="L61" s="24">
        <f t="shared" si="22"/>
        <v>-6325</v>
      </c>
      <c r="M61" s="25">
        <f t="shared" si="23"/>
        <v>-20904</v>
      </c>
      <c r="N61" s="59">
        <f t="shared" si="3"/>
        <v>1.44</v>
      </c>
      <c r="O61" s="60">
        <f t="shared" si="24"/>
        <v>7674.99999999999</v>
      </c>
      <c r="P61" s="60">
        <f t="shared" si="14"/>
        <v>4150</v>
      </c>
      <c r="Q61" s="1">
        <f t="shared" si="15"/>
        <v>-61624.9999999999</v>
      </c>
      <c r="R61" s="60">
        <f t="shared" si="16"/>
        <v>-110025</v>
      </c>
      <c r="S61" s="1"/>
      <c r="T61" s="1">
        <f t="shared" ref="T61:T70" si="25">$T$25</f>
        <v>0.04</v>
      </c>
      <c r="U61" s="1"/>
      <c r="V61" s="1"/>
    </row>
    <row r="62" spans="1:22">
      <c r="A62">
        <v>3.51000000000001</v>
      </c>
      <c r="B62">
        <v>15.6420731707317</v>
      </c>
      <c r="C62">
        <v>-13.9184451219512</v>
      </c>
      <c r="D62" s="28">
        <f t="shared" si="12"/>
        <v>1.48</v>
      </c>
      <c r="E62" s="1">
        <f>RStop30!H62</f>
        <v>16.7119724933711</v>
      </c>
      <c r="F62" s="1">
        <f>RStop30!G62</f>
        <v>11.6142170937392</v>
      </c>
      <c r="G62" s="1">
        <f>RStop30!F62</f>
        <v>5.32407222821358</v>
      </c>
      <c r="H62" s="1">
        <f>RStop30!E62</f>
        <v>20.3099497605683</v>
      </c>
      <c r="I62" s="58">
        <f t="shared" si="7"/>
        <v>1.48</v>
      </c>
      <c r="J62" s="24">
        <f t="shared" si="20"/>
        <v>-19746</v>
      </c>
      <c r="K62" s="24">
        <f t="shared" si="21"/>
        <v>-20165</v>
      </c>
      <c r="L62" s="24">
        <f t="shared" si="22"/>
        <v>-8958</v>
      </c>
      <c r="M62" s="25">
        <f t="shared" si="23"/>
        <v>-25787</v>
      </c>
      <c r="N62" s="59">
        <f t="shared" si="3"/>
        <v>1.48</v>
      </c>
      <c r="O62" s="60">
        <f t="shared" si="24"/>
        <v>6949.99999999999</v>
      </c>
      <c r="P62" s="60">
        <f t="shared" si="14"/>
        <v>3775</v>
      </c>
      <c r="Q62" s="1">
        <f t="shared" si="15"/>
        <v>-65824.9999999999</v>
      </c>
      <c r="R62" s="60">
        <f t="shared" si="16"/>
        <v>-122075</v>
      </c>
      <c r="S62" s="1"/>
      <c r="T62" s="1">
        <f t="shared" si="25"/>
        <v>0.04</v>
      </c>
      <c r="U62" s="1"/>
      <c r="V62" s="1"/>
    </row>
    <row r="63" spans="1:22">
      <c r="A63">
        <v>3.52500000000001</v>
      </c>
      <c r="B63">
        <v>17.0615853658537</v>
      </c>
      <c r="C63">
        <v>-15.1010670731707</v>
      </c>
      <c r="D63" s="28">
        <f t="shared" si="12"/>
        <v>1.52</v>
      </c>
      <c r="E63" s="1">
        <f>RStop30!H63</f>
        <v>16.5491612426826</v>
      </c>
      <c r="F63" s="1">
        <f>RStop30!G63</f>
        <v>11.5279712340574</v>
      </c>
      <c r="G63" s="1">
        <f>RStop30!F63</f>
        <v>6.90119647123608</v>
      </c>
      <c r="H63" s="1">
        <f>RStop30!E63</f>
        <v>23.2047929249258</v>
      </c>
      <c r="I63" s="58">
        <f t="shared" si="7"/>
        <v>1.52</v>
      </c>
      <c r="J63" s="24">
        <f t="shared" si="20"/>
        <v>-19486</v>
      </c>
      <c r="K63" s="24">
        <f t="shared" si="21"/>
        <v>-20007</v>
      </c>
      <c r="L63" s="24">
        <f t="shared" si="22"/>
        <v>-11711</v>
      </c>
      <c r="M63" s="25">
        <f t="shared" si="23"/>
        <v>-31025</v>
      </c>
      <c r="N63" s="59">
        <f t="shared" si="3"/>
        <v>1.52</v>
      </c>
      <c r="O63" s="60">
        <f t="shared" si="24"/>
        <v>6499.99999999999</v>
      </c>
      <c r="P63" s="60">
        <f t="shared" si="14"/>
        <v>3950</v>
      </c>
      <c r="Q63" s="1">
        <f t="shared" si="15"/>
        <v>-68824.9999999999</v>
      </c>
      <c r="R63" s="60">
        <f t="shared" si="16"/>
        <v>-130950</v>
      </c>
      <c r="S63" s="1"/>
      <c r="T63" s="1">
        <f t="shared" si="25"/>
        <v>0.04</v>
      </c>
      <c r="U63" s="1"/>
      <c r="V63" s="1"/>
    </row>
    <row r="64" spans="1:22">
      <c r="A64">
        <v>3.54000000000001</v>
      </c>
      <c r="B64">
        <v>18.4394817073171</v>
      </c>
      <c r="C64">
        <v>-16.3262195121951</v>
      </c>
      <c r="D64" s="28">
        <f t="shared" si="12"/>
        <v>1.56</v>
      </c>
      <c r="E64" s="1">
        <f>RStop30!H64</f>
        <v>16.3878190850309</v>
      </c>
      <c r="F64" s="1">
        <f>RStop30!G64</f>
        <v>11.4270950196893</v>
      </c>
      <c r="G64" s="1">
        <f>RStop30!F64</f>
        <v>8.48958181192178</v>
      </c>
      <c r="H64" s="1">
        <f>RStop30!E64</f>
        <v>26.0355223156773</v>
      </c>
      <c r="I64" s="58">
        <f t="shared" si="7"/>
        <v>1.56</v>
      </c>
      <c r="J64" s="24">
        <f t="shared" si="20"/>
        <v>-19229</v>
      </c>
      <c r="K64" s="24">
        <f t="shared" si="21"/>
        <v>-19823</v>
      </c>
      <c r="L64" s="24">
        <f t="shared" si="22"/>
        <v>-14524</v>
      </c>
      <c r="M64" s="25">
        <f t="shared" si="23"/>
        <v>-36440</v>
      </c>
      <c r="N64" s="59">
        <f t="shared" si="3"/>
        <v>1.56</v>
      </c>
      <c r="O64" s="60">
        <f t="shared" si="24"/>
        <v>6424.99999999999</v>
      </c>
      <c r="P64" s="60">
        <f t="shared" si="14"/>
        <v>4600</v>
      </c>
      <c r="Q64" s="1">
        <f t="shared" si="15"/>
        <v>-70324.9999999999</v>
      </c>
      <c r="R64" s="60">
        <f t="shared" si="16"/>
        <v>-135375</v>
      </c>
      <c r="S64" s="1"/>
      <c r="T64" s="1">
        <f t="shared" si="25"/>
        <v>0.04</v>
      </c>
      <c r="U64" s="1"/>
      <c r="V64" s="1"/>
    </row>
    <row r="65" spans="1:22">
      <c r="A65">
        <v>3.55500000000001</v>
      </c>
      <c r="B65">
        <v>19.7606707317073</v>
      </c>
      <c r="C65">
        <v>-17.5765243902439</v>
      </c>
      <c r="D65" s="28">
        <f t="shared" si="12"/>
        <v>1.6</v>
      </c>
      <c r="E65" s="1">
        <f>RStop30!H65</f>
        <v>16.2162740203373</v>
      </c>
      <c r="F65" s="1">
        <f>RStop30!G65</f>
        <v>11.2995429656348</v>
      </c>
      <c r="G65" s="1">
        <f>RStop30!F65</f>
        <v>10.0513192247017</v>
      </c>
      <c r="H65" s="1">
        <f>RStop30!E65</f>
        <v>28.7207066568117</v>
      </c>
      <c r="I65" s="58">
        <f t="shared" si="7"/>
        <v>1.6</v>
      </c>
      <c r="J65" s="24">
        <f t="shared" si="20"/>
        <v>-18957</v>
      </c>
      <c r="K65" s="24">
        <f t="shared" si="21"/>
        <v>-19591</v>
      </c>
      <c r="L65" s="24">
        <f t="shared" si="22"/>
        <v>-17326</v>
      </c>
      <c r="M65" s="25">
        <f t="shared" si="23"/>
        <v>-41821</v>
      </c>
      <c r="N65" s="59">
        <f t="shared" si="3"/>
        <v>1.6</v>
      </c>
      <c r="O65" s="60">
        <f t="shared" si="24"/>
        <v>6799.99999999999</v>
      </c>
      <c r="P65" s="60">
        <f t="shared" si="14"/>
        <v>5799.99999999999</v>
      </c>
      <c r="Q65" s="1">
        <f t="shared" si="15"/>
        <v>-70049.9999999999</v>
      </c>
      <c r="R65" s="60">
        <f t="shared" si="16"/>
        <v>-134525</v>
      </c>
      <c r="S65" s="1"/>
      <c r="T65" s="1">
        <f t="shared" si="25"/>
        <v>0.04</v>
      </c>
      <c r="U65" s="1"/>
      <c r="V65" s="1"/>
    </row>
    <row r="66" spans="1:22">
      <c r="A66">
        <v>3.57000000000001</v>
      </c>
      <c r="B66">
        <v>20.9926829268293</v>
      </c>
      <c r="C66">
        <v>-18.8190548780488</v>
      </c>
      <c r="D66" s="28">
        <f t="shared" si="12"/>
        <v>1.64</v>
      </c>
      <c r="E66" s="1">
        <f>RStop30!H66</f>
        <v>16.020294781644</v>
      </c>
      <c r="F66" s="1">
        <f>RStop30!G66</f>
        <v>11.133089924036</v>
      </c>
      <c r="G66" s="1">
        <f>RStop30!F66</f>
        <v>11.5442249082086</v>
      </c>
      <c r="H66" s="1">
        <f>RStop30!E66</f>
        <v>31.1748698087754</v>
      </c>
      <c r="I66" s="58">
        <f t="shared" si="7"/>
        <v>1.64</v>
      </c>
      <c r="J66" s="24">
        <f t="shared" si="20"/>
        <v>-18648</v>
      </c>
      <c r="K66" s="24">
        <f t="shared" si="21"/>
        <v>-19287</v>
      </c>
      <c r="L66" s="24">
        <f t="shared" si="22"/>
        <v>-20037</v>
      </c>
      <c r="M66" s="25">
        <f t="shared" si="23"/>
        <v>-46927</v>
      </c>
      <c r="N66" s="59">
        <f t="shared" si="3"/>
        <v>1.64</v>
      </c>
      <c r="O66" s="60">
        <f t="shared" si="24"/>
        <v>7724.99999999999</v>
      </c>
      <c r="P66" s="60">
        <f t="shared" si="14"/>
        <v>7599.99999999999</v>
      </c>
      <c r="Q66" s="1">
        <f t="shared" si="15"/>
        <v>-67774.9999999999</v>
      </c>
      <c r="R66" s="60">
        <f t="shared" si="16"/>
        <v>-127650</v>
      </c>
      <c r="S66" s="1"/>
      <c r="T66" s="1">
        <f t="shared" si="25"/>
        <v>0.04</v>
      </c>
      <c r="U66" s="1"/>
      <c r="V66" s="1"/>
    </row>
    <row r="67" spans="1:22">
      <c r="A67">
        <v>3.58500000000001</v>
      </c>
      <c r="B67">
        <v>22.103506097561</v>
      </c>
      <c r="C67">
        <v>-20.0199695121951</v>
      </c>
      <c r="D67" s="28">
        <f t="shared" si="12"/>
        <v>1.68</v>
      </c>
      <c r="E67" s="1">
        <f>RStop30!H67</f>
        <v>15.7831690308715</v>
      </c>
      <c r="F67" s="1">
        <f>RStop30!G67</f>
        <v>10.9156754112595</v>
      </c>
      <c r="G67" s="1">
        <f>RStop30!F67</f>
        <v>12.9218528036901</v>
      </c>
      <c r="H67" s="1">
        <f>RStop30!E67</f>
        <v>33.3094575461225</v>
      </c>
      <c r="I67" s="58">
        <f t="shared" si="7"/>
        <v>1.68</v>
      </c>
      <c r="J67" s="24">
        <f t="shared" si="20"/>
        <v>-18277</v>
      </c>
      <c r="K67" s="24">
        <f t="shared" si="21"/>
        <v>-18892</v>
      </c>
      <c r="L67" s="24">
        <f t="shared" si="22"/>
        <v>-22563</v>
      </c>
      <c r="M67" s="25">
        <f t="shared" si="23"/>
        <v>-51499</v>
      </c>
      <c r="N67" s="59">
        <f t="shared" si="3"/>
        <v>1.68</v>
      </c>
      <c r="O67" s="60">
        <f t="shared" si="24"/>
        <v>9274.99999999999</v>
      </c>
      <c r="P67" s="60">
        <f t="shared" si="14"/>
        <v>9874.99999999999</v>
      </c>
      <c r="Q67" s="1">
        <f t="shared" si="15"/>
        <v>-63149.9999999999</v>
      </c>
      <c r="R67" s="60">
        <f t="shared" si="16"/>
        <v>-114300</v>
      </c>
      <c r="S67" s="1"/>
      <c r="T67" s="1">
        <f t="shared" si="25"/>
        <v>0.04</v>
      </c>
      <c r="U67" s="1"/>
      <c r="V67" s="1"/>
    </row>
    <row r="68" spans="1:22">
      <c r="A68">
        <v>3.60000000000001</v>
      </c>
      <c r="B68">
        <v>22.9975609756098</v>
      </c>
      <c r="C68">
        <v>-21.1577743902439</v>
      </c>
      <c r="D68" s="28">
        <f t="shared" si="12"/>
        <v>1.72</v>
      </c>
      <c r="E68" s="1">
        <f>RStop30!H68</f>
        <v>15.4857815545733</v>
      </c>
      <c r="F68" s="1">
        <f>RStop30!G68</f>
        <v>10.6357479349769</v>
      </c>
      <c r="G68" s="1">
        <f>RStop30!F68</f>
        <v>14.1335071134224</v>
      </c>
      <c r="H68" s="1">
        <f>RStop30!E68</f>
        <v>35.0338043351639</v>
      </c>
      <c r="I68" s="58">
        <f t="shared" si="7"/>
        <v>1.72</v>
      </c>
      <c r="J68" s="24">
        <f t="shared" si="20"/>
        <v>-17815</v>
      </c>
      <c r="K68" s="24">
        <f t="shared" si="21"/>
        <v>-18384</v>
      </c>
      <c r="L68" s="24">
        <f t="shared" si="22"/>
        <v>-24804</v>
      </c>
      <c r="M68" s="25">
        <f t="shared" si="23"/>
        <v>-55274</v>
      </c>
      <c r="N68" s="59">
        <f t="shared" si="3"/>
        <v>1.72</v>
      </c>
      <c r="O68" s="60">
        <f t="shared" si="24"/>
        <v>11550</v>
      </c>
      <c r="P68" s="60">
        <f t="shared" si="14"/>
        <v>12700</v>
      </c>
      <c r="Q68" s="1">
        <f t="shared" si="15"/>
        <v>-56024.9999999999</v>
      </c>
      <c r="R68" s="60">
        <f t="shared" si="16"/>
        <v>-94374.9999999999</v>
      </c>
      <c r="S68" s="1"/>
      <c r="T68" s="1">
        <f t="shared" si="25"/>
        <v>0.04</v>
      </c>
      <c r="U68" s="1"/>
      <c r="V68" s="1"/>
    </row>
    <row r="69" spans="1:22">
      <c r="A69">
        <v>3.61500000000001</v>
      </c>
      <c r="B69">
        <v>23.6185975609756</v>
      </c>
      <c r="C69">
        <v>-22.2361280487805</v>
      </c>
      <c r="D69" s="28">
        <f t="shared" si="12"/>
        <v>1.76</v>
      </c>
      <c r="E69" s="1">
        <f>RStop30!H69</f>
        <v>15.1066924596934</v>
      </c>
      <c r="F69" s="1">
        <f>RStop30!G69</f>
        <v>10.2826093212485</v>
      </c>
      <c r="G69" s="1">
        <f>RStop30!F69</f>
        <v>15.1242548191241</v>
      </c>
      <c r="H69" s="1">
        <f>RStop30!E69</f>
        <v>36.2561001116171</v>
      </c>
      <c r="I69" s="58">
        <f t="shared" si="7"/>
        <v>1.76</v>
      </c>
      <c r="J69" s="24">
        <f t="shared" si="20"/>
        <v>-17231</v>
      </c>
      <c r="K69" s="24">
        <f t="shared" si="21"/>
        <v>-17744</v>
      </c>
      <c r="L69" s="24">
        <f t="shared" si="22"/>
        <v>-26648</v>
      </c>
      <c r="M69" s="25">
        <f t="shared" si="23"/>
        <v>-57989</v>
      </c>
      <c r="N69" s="59">
        <f t="shared" si="3"/>
        <v>1.76</v>
      </c>
      <c r="O69" s="60">
        <f t="shared" si="24"/>
        <v>14600</v>
      </c>
      <c r="P69" s="60">
        <f t="shared" si="14"/>
        <v>16000</v>
      </c>
      <c r="Q69" s="1">
        <f t="shared" si="15"/>
        <v>-46100</v>
      </c>
      <c r="R69" s="60">
        <f t="shared" si="16"/>
        <v>-67874.9999999999</v>
      </c>
      <c r="S69" s="1"/>
      <c r="T69" s="1">
        <f t="shared" si="25"/>
        <v>0.04</v>
      </c>
      <c r="U69" s="1"/>
      <c r="V69" s="1"/>
    </row>
    <row r="70" spans="1:22">
      <c r="A70">
        <v>3.63000000000001</v>
      </c>
      <c r="B70">
        <v>23.9858231707317</v>
      </c>
      <c r="C70">
        <v>-23.2632621951219</v>
      </c>
      <c r="D70" s="28">
        <f t="shared" si="12"/>
        <v>1.8</v>
      </c>
      <c r="E70" s="1">
        <f>RStop30!H70</f>
        <v>14.6222153693218</v>
      </c>
      <c r="F70" s="1">
        <f>RStop30!G70</f>
        <v>9.84675904160372</v>
      </c>
      <c r="G70" s="1">
        <f>RStop30!F70</f>
        <v>15.8349382003696</v>
      </c>
      <c r="H70" s="1">
        <f>RStop30!E70</f>
        <v>36.8843570582573</v>
      </c>
      <c r="I70" s="58">
        <f t="shared" si="7"/>
        <v>1.8</v>
      </c>
      <c r="J70" s="24">
        <f t="shared" si="20"/>
        <v>-16495</v>
      </c>
      <c r="K70" s="24">
        <f t="shared" si="21"/>
        <v>-16957</v>
      </c>
      <c r="L70" s="24">
        <f t="shared" si="22"/>
        <v>-27977</v>
      </c>
      <c r="M70" s="25">
        <f t="shared" si="23"/>
        <v>-59397</v>
      </c>
      <c r="N70" s="59">
        <f t="shared" si="3"/>
        <v>1.8</v>
      </c>
      <c r="O70" s="60">
        <f t="shared" si="24"/>
        <v>18400</v>
      </c>
      <c r="P70" s="60">
        <f t="shared" si="14"/>
        <v>19675</v>
      </c>
      <c r="Q70" s="1">
        <f t="shared" si="15"/>
        <v>-33225</v>
      </c>
      <c r="R70" s="60">
        <f t="shared" si="16"/>
        <v>-35200</v>
      </c>
      <c r="S70" s="1"/>
      <c r="T70" s="1">
        <f t="shared" si="25"/>
        <v>0.04</v>
      </c>
      <c r="U70" s="1"/>
      <c r="V70" s="1"/>
    </row>
    <row r="71" spans="1:22">
      <c r="A71">
        <v>3.64500000000001</v>
      </c>
      <c r="B71">
        <v>24.0704268292683</v>
      </c>
      <c r="C71">
        <v>-24.2391768292683</v>
      </c>
      <c r="D71" s="28">
        <f t="shared" si="12"/>
        <v>1.84</v>
      </c>
      <c r="E71" s="1">
        <f>RStop30!H71</f>
        <v>14.0073673413598</v>
      </c>
      <c r="F71" s="1">
        <f>RStop30!G71</f>
        <v>9.32055835421735</v>
      </c>
      <c r="G71" s="1">
        <f>RStop30!F71</f>
        <v>16.2039916991144</v>
      </c>
      <c r="H71" s="1">
        <f>RStop30!E71</f>
        <v>36.830132496775</v>
      </c>
      <c r="I71" s="58">
        <f t="shared" si="7"/>
        <v>1.84</v>
      </c>
      <c r="J71" s="24">
        <f t="shared" si="20"/>
        <v>-15577</v>
      </c>
      <c r="K71" s="24">
        <f t="shared" si="21"/>
        <v>-16011</v>
      </c>
      <c r="L71" s="24">
        <f t="shared" si="22"/>
        <v>-28669</v>
      </c>
      <c r="M71" s="25">
        <f t="shared" si="23"/>
        <v>-59275</v>
      </c>
      <c r="N71" s="59">
        <f t="shared" si="3"/>
        <v>1.84</v>
      </c>
      <c r="O71" s="60">
        <f t="shared" si="24"/>
        <v>22950</v>
      </c>
      <c r="P71" s="60">
        <f t="shared" si="14"/>
        <v>23650</v>
      </c>
      <c r="Q71" s="1">
        <f t="shared" si="15"/>
        <v>-17300</v>
      </c>
      <c r="R71" s="60">
        <f t="shared" si="16"/>
        <v>3050</v>
      </c>
      <c r="S71" s="1"/>
      <c r="T71" s="1">
        <f t="shared" ref="T71:T80" si="26">$T$25</f>
        <v>0.04</v>
      </c>
      <c r="U71" s="1"/>
      <c r="V71" s="1"/>
    </row>
    <row r="72" spans="1:22">
      <c r="A72">
        <v>3.66000000000001</v>
      </c>
      <c r="B72">
        <v>23.8440548780488</v>
      </c>
      <c r="C72">
        <v>-25.1620426829268</v>
      </c>
      <c r="D72" s="28">
        <f t="shared" si="12"/>
        <v>1.88</v>
      </c>
      <c r="E72" s="1">
        <f>RStop30!H72</f>
        <v>13.2451725853986</v>
      </c>
      <c r="F72" s="1">
        <f>RStop30!G72</f>
        <v>8.70185197880257</v>
      </c>
      <c r="G72" s="1">
        <f>RStop30!F72</f>
        <v>16.1866050973666</v>
      </c>
      <c r="H72" s="1">
        <f>RStop30!E72</f>
        <v>36.0384231917193</v>
      </c>
      <c r="I72" s="58">
        <f t="shared" si="7"/>
        <v>1.88</v>
      </c>
      <c r="J72" s="24">
        <f t="shared" si="20"/>
        <v>-14464</v>
      </c>
      <c r="K72" s="24">
        <f t="shared" si="21"/>
        <v>-14903</v>
      </c>
      <c r="L72" s="24">
        <f t="shared" si="22"/>
        <v>-28636</v>
      </c>
      <c r="M72" s="25">
        <f t="shared" si="23"/>
        <v>-57503</v>
      </c>
      <c r="N72" s="59">
        <f t="shared" si="3"/>
        <v>1.88</v>
      </c>
      <c r="O72" s="60">
        <f t="shared" si="24"/>
        <v>27825</v>
      </c>
      <c r="P72" s="60">
        <f t="shared" si="14"/>
        <v>27700</v>
      </c>
      <c r="Q72" s="1">
        <f t="shared" si="15"/>
        <v>824.999999999999</v>
      </c>
      <c r="R72" s="60">
        <f t="shared" si="16"/>
        <v>44300</v>
      </c>
      <c r="S72" s="1"/>
      <c r="T72" s="1">
        <f t="shared" si="26"/>
        <v>0.04</v>
      </c>
      <c r="U72" s="1"/>
      <c r="V72" s="1"/>
    </row>
    <row r="73" spans="1:22">
      <c r="A73">
        <v>3.67500000000001</v>
      </c>
      <c r="B73">
        <v>23.3272865853659</v>
      </c>
      <c r="C73">
        <v>-26.0496951219512</v>
      </c>
      <c r="D73" s="28">
        <f t="shared" si="12"/>
        <v>1.92</v>
      </c>
      <c r="E73" s="1">
        <f>RStop30!H73</f>
        <v>12.3344670271765</v>
      </c>
      <c r="F73" s="1">
        <f>RStop30!G73</f>
        <v>7.99659726669436</v>
      </c>
      <c r="G73" s="1">
        <f>RStop30!F73</f>
        <v>15.7710109594649</v>
      </c>
      <c r="H73" s="1">
        <f>RStop30!E73</f>
        <v>34.5118270181264</v>
      </c>
      <c r="I73" s="58">
        <f t="shared" si="7"/>
        <v>1.92</v>
      </c>
      <c r="J73" s="24">
        <f t="shared" si="20"/>
        <v>-13170</v>
      </c>
      <c r="K73" s="24">
        <f t="shared" si="21"/>
        <v>-13647</v>
      </c>
      <c r="L73" s="24">
        <f t="shared" si="22"/>
        <v>-27857</v>
      </c>
      <c r="M73" s="25">
        <f t="shared" si="23"/>
        <v>-54124</v>
      </c>
      <c r="N73" s="59">
        <f t="shared" si="3"/>
        <v>1.92</v>
      </c>
      <c r="O73" s="60">
        <f t="shared" si="24"/>
        <v>32350</v>
      </c>
      <c r="P73" s="60">
        <f t="shared" si="14"/>
        <v>31400</v>
      </c>
      <c r="Q73" s="1">
        <f t="shared" si="15"/>
        <v>19475</v>
      </c>
      <c r="R73" s="60">
        <f t="shared" si="16"/>
        <v>84474.9999999999</v>
      </c>
      <c r="S73" s="1"/>
      <c r="T73" s="1">
        <f t="shared" si="26"/>
        <v>0.04</v>
      </c>
      <c r="U73" s="1"/>
      <c r="V73" s="1"/>
    </row>
    <row r="74" spans="1:22">
      <c r="A74">
        <v>3.69000000000001</v>
      </c>
      <c r="B74">
        <v>22.5077743902439</v>
      </c>
      <c r="C74">
        <v>-26.8916158536585</v>
      </c>
      <c r="D74" s="28">
        <f t="shared" si="12"/>
        <v>1.96</v>
      </c>
      <c r="E74" s="1">
        <f>RStop30!H74</f>
        <v>11.2881679244368</v>
      </c>
      <c r="F74" s="1">
        <f>RStop30!G74</f>
        <v>7.21775386373307</v>
      </c>
      <c r="G74" s="1">
        <f>RStop30!F74</f>
        <v>14.9751600302974</v>
      </c>
      <c r="H74" s="1">
        <f>RStop30!E74</f>
        <v>32.304016594521</v>
      </c>
      <c r="I74" s="58">
        <f t="shared" si="7"/>
        <v>1.96</v>
      </c>
      <c r="J74" s="24">
        <f t="shared" si="20"/>
        <v>-11734</v>
      </c>
      <c r="K74" s="24">
        <f t="shared" si="21"/>
        <v>-12268</v>
      </c>
      <c r="L74" s="24">
        <f t="shared" si="22"/>
        <v>-26370</v>
      </c>
      <c r="M74" s="25">
        <f t="shared" si="23"/>
        <v>-49331</v>
      </c>
      <c r="N74" s="59">
        <f t="shared" si="3"/>
        <v>1.96</v>
      </c>
      <c r="O74" s="60">
        <f t="shared" si="24"/>
        <v>35900</v>
      </c>
      <c r="P74" s="60">
        <f t="shared" si="14"/>
        <v>34475</v>
      </c>
      <c r="Q74" s="1">
        <f t="shared" si="15"/>
        <v>37175</v>
      </c>
      <c r="R74" s="60">
        <f t="shared" si="16"/>
        <v>119825</v>
      </c>
      <c r="S74" s="1"/>
      <c r="T74" s="1">
        <f t="shared" si="26"/>
        <v>0.04</v>
      </c>
      <c r="U74" s="1"/>
      <c r="V74" s="1"/>
    </row>
    <row r="75" spans="1:22">
      <c r="A75">
        <v>3.70500000000001</v>
      </c>
      <c r="B75">
        <v>21.4175304878049</v>
      </c>
      <c r="C75">
        <v>-27.6873475609756</v>
      </c>
      <c r="D75" s="28">
        <f t="shared" si="12"/>
        <v>2</v>
      </c>
      <c r="E75" s="1">
        <f>RStop30!H75</f>
        <v>10.1306263310107</v>
      </c>
      <c r="F75" s="1">
        <f>RStop30!G75</f>
        <v>6.38382348315011</v>
      </c>
      <c r="G75" s="1">
        <f>RStop30!F75</f>
        <v>13.8415051439102</v>
      </c>
      <c r="H75" s="1">
        <f>RStop30!E75</f>
        <v>29.5102830854506</v>
      </c>
      <c r="I75" s="58">
        <f t="shared" si="7"/>
        <v>2</v>
      </c>
      <c r="J75" s="24">
        <f t="shared" si="20"/>
        <v>-10209</v>
      </c>
      <c r="K75" s="24">
        <f t="shared" si="21"/>
        <v>-10803</v>
      </c>
      <c r="L75" s="24">
        <f t="shared" si="22"/>
        <v>-24262</v>
      </c>
      <c r="M75" s="25">
        <f t="shared" si="23"/>
        <v>-43445</v>
      </c>
      <c r="N75" s="59">
        <f t="shared" si="3"/>
        <v>2</v>
      </c>
      <c r="O75" s="60">
        <f t="shared" si="24"/>
        <v>38125.0000000002</v>
      </c>
      <c r="P75" s="60">
        <f t="shared" si="14"/>
        <v>36625.0000000002</v>
      </c>
      <c r="Q75" s="1">
        <f t="shared" si="15"/>
        <v>52700.0000000002</v>
      </c>
      <c r="R75" s="60">
        <f t="shared" si="16"/>
        <v>147150.000000001</v>
      </c>
      <c r="S75" s="1"/>
      <c r="T75" s="1">
        <f t="shared" si="26"/>
        <v>0.04</v>
      </c>
      <c r="U75" s="1"/>
      <c r="V75" s="1"/>
    </row>
    <row r="76" spans="1:22">
      <c r="A76">
        <v>3.72000000000001</v>
      </c>
      <c r="B76">
        <v>20.0675304878049</v>
      </c>
      <c r="C76">
        <v>-28.4483231707317</v>
      </c>
      <c r="D76" s="28">
        <f t="shared" si="12"/>
        <v>2.04</v>
      </c>
      <c r="E76" s="1">
        <f>RStop30!H76</f>
        <v>8.89497956090496</v>
      </c>
      <c r="F76" s="1">
        <f>RStop30!G76</f>
        <v>5.51738967845182</v>
      </c>
      <c r="G76" s="1">
        <f>RStop30!F76</f>
        <v>12.4317851321173</v>
      </c>
      <c r="H76" s="1">
        <f>RStop30!E76</f>
        <v>26.258080004024</v>
      </c>
      <c r="I76" s="58">
        <f t="shared" si="7"/>
        <v>2.04</v>
      </c>
      <c r="J76" s="24">
        <f t="shared" si="20"/>
        <v>-8658</v>
      </c>
      <c r="K76" s="24">
        <f t="shared" si="21"/>
        <v>-9293</v>
      </c>
      <c r="L76" s="24">
        <f t="shared" si="22"/>
        <v>-21662</v>
      </c>
      <c r="M76" s="25">
        <f t="shared" si="23"/>
        <v>-36878</v>
      </c>
      <c r="N76" s="59">
        <f t="shared" ref="N76:N100" si="27">I76</f>
        <v>2.04</v>
      </c>
      <c r="O76" s="60">
        <f t="shared" si="24"/>
        <v>38775</v>
      </c>
      <c r="P76" s="60">
        <f t="shared" si="14"/>
        <v>37750</v>
      </c>
      <c r="Q76" s="1">
        <f t="shared" si="15"/>
        <v>64999.9999999999</v>
      </c>
      <c r="R76" s="60">
        <f t="shared" si="16"/>
        <v>164175</v>
      </c>
      <c r="S76" s="1"/>
      <c r="T76" s="1">
        <f t="shared" si="26"/>
        <v>0.04</v>
      </c>
      <c r="U76" s="1"/>
      <c r="V76" s="1"/>
    </row>
    <row r="77" spans="1:22">
      <c r="A77">
        <v>3.73500000000001</v>
      </c>
      <c r="B77">
        <v>18.4545731707317</v>
      </c>
      <c r="C77">
        <v>-29.1626524390244</v>
      </c>
      <c r="D77" s="28">
        <f t="shared" si="12"/>
        <v>2.08</v>
      </c>
      <c r="E77" s="1">
        <f>RStop30!H77</f>
        <v>7.62050365238589</v>
      </c>
      <c r="F77" s="1">
        <f>RStop30!G77</f>
        <v>4.6436576163066</v>
      </c>
      <c r="G77" s="1">
        <f>RStop30!F77</f>
        <v>10.8218087331097</v>
      </c>
      <c r="H77" s="1">
        <f>RStop30!E77</f>
        <v>22.6975670144487</v>
      </c>
      <c r="I77" s="58">
        <f t="shared" si="7"/>
        <v>2.08</v>
      </c>
      <c r="J77" s="24">
        <f t="shared" si="20"/>
        <v>-7143</v>
      </c>
      <c r="K77" s="24">
        <f t="shared" si="21"/>
        <v>-7784</v>
      </c>
      <c r="L77" s="24">
        <f t="shared" si="22"/>
        <v>-18722</v>
      </c>
      <c r="M77" s="25">
        <f t="shared" si="23"/>
        <v>-30084</v>
      </c>
      <c r="N77" s="59">
        <f t="shared" si="27"/>
        <v>2.08</v>
      </c>
      <c r="O77" s="60">
        <f t="shared" si="24"/>
        <v>37875</v>
      </c>
      <c r="P77" s="60">
        <f t="shared" si="14"/>
        <v>37725</v>
      </c>
      <c r="Q77" s="1">
        <f t="shared" si="15"/>
        <v>73499.9999999999</v>
      </c>
      <c r="R77" s="60">
        <f t="shared" si="16"/>
        <v>169850</v>
      </c>
      <c r="S77" s="1"/>
      <c r="T77" s="1">
        <f t="shared" si="26"/>
        <v>0.04</v>
      </c>
      <c r="U77" s="1"/>
      <c r="V77" s="1"/>
    </row>
    <row r="78" spans="1:22">
      <c r="A78">
        <v>3.75000000000001</v>
      </c>
      <c r="B78">
        <v>16.6074695121951</v>
      </c>
      <c r="C78">
        <v>-29.8198170731707</v>
      </c>
      <c r="D78" s="28">
        <f t="shared" si="12"/>
        <v>2.12</v>
      </c>
      <c r="E78" s="1">
        <f>RStop30!H78</f>
        <v>6.34996583206599</v>
      </c>
      <c r="F78" s="1">
        <f>RStop30!G78</f>
        <v>3.78899384942966</v>
      </c>
      <c r="G78" s="1">
        <f>RStop30!F78</f>
        <v>9.09623850006472</v>
      </c>
      <c r="H78" s="1">
        <f>RStop30!E78</f>
        <v>18.9921537345692</v>
      </c>
      <c r="I78" s="58">
        <f t="shared" si="7"/>
        <v>2.12</v>
      </c>
      <c r="J78" s="24">
        <f t="shared" si="20"/>
        <v>-5720</v>
      </c>
      <c r="K78" s="24">
        <f t="shared" si="21"/>
        <v>-6320</v>
      </c>
      <c r="L78" s="24">
        <f t="shared" si="22"/>
        <v>-15608</v>
      </c>
      <c r="M78" s="25">
        <f t="shared" si="23"/>
        <v>-23512</v>
      </c>
      <c r="N78" s="59">
        <f t="shared" si="27"/>
        <v>2.12</v>
      </c>
      <c r="O78" s="60">
        <f t="shared" si="24"/>
        <v>35575</v>
      </c>
      <c r="P78" s="60">
        <f t="shared" si="14"/>
        <v>36600</v>
      </c>
      <c r="Q78" s="1">
        <f t="shared" si="15"/>
        <v>77849.9999999999</v>
      </c>
      <c r="R78" s="60">
        <f t="shared" si="16"/>
        <v>164300</v>
      </c>
      <c r="S78" s="1"/>
      <c r="T78" s="1">
        <f t="shared" si="26"/>
        <v>0.04</v>
      </c>
      <c r="U78" s="1"/>
      <c r="V78" s="1"/>
    </row>
    <row r="79" spans="1:22">
      <c r="A79">
        <v>3.76500000000001</v>
      </c>
      <c r="B79">
        <v>14.5719512195122</v>
      </c>
      <c r="C79">
        <v>-30.4275914634146</v>
      </c>
      <c r="D79" s="28">
        <f t="shared" si="12"/>
        <v>2.16</v>
      </c>
      <c r="E79" s="1">
        <f>RStop30!H79</f>
        <v>5.126976978989</v>
      </c>
      <c r="F79" s="1">
        <f>RStop30!G79</f>
        <v>2.97946608946958</v>
      </c>
      <c r="G79" s="1">
        <f>RStop30!F79</f>
        <v>7.34337470975552</v>
      </c>
      <c r="H79" s="1">
        <f>RStop30!E79</f>
        <v>15.3090435384005</v>
      </c>
      <c r="I79" s="58">
        <f t="shared" si="7"/>
        <v>2.16</v>
      </c>
      <c r="J79" s="24">
        <f t="shared" si="20"/>
        <v>-4436</v>
      </c>
      <c r="K79" s="24">
        <f t="shared" si="21"/>
        <v>-4946</v>
      </c>
      <c r="L79" s="24">
        <f t="shared" si="22"/>
        <v>-12490</v>
      </c>
      <c r="M79" s="25">
        <f t="shared" si="23"/>
        <v>-17542</v>
      </c>
      <c r="N79" s="59">
        <f t="shared" si="27"/>
        <v>2.16</v>
      </c>
      <c r="O79" s="60">
        <f t="shared" si="24"/>
        <v>32100</v>
      </c>
      <c r="P79" s="60">
        <f t="shared" si="14"/>
        <v>34350</v>
      </c>
      <c r="Q79" s="1">
        <f t="shared" si="15"/>
        <v>77949.9999999999</v>
      </c>
      <c r="R79" s="60">
        <f t="shared" si="16"/>
        <v>149250</v>
      </c>
      <c r="S79" s="1"/>
      <c r="T79" s="1">
        <f t="shared" si="26"/>
        <v>0.04</v>
      </c>
      <c r="U79" s="1"/>
      <c r="V79" s="1"/>
    </row>
    <row r="80" spans="1:22">
      <c r="A80">
        <v>3.78000000000001</v>
      </c>
      <c r="B80">
        <v>12.3644817073171</v>
      </c>
      <c r="C80">
        <v>-30.9786585365854</v>
      </c>
      <c r="D80" s="28">
        <f t="shared" si="12"/>
        <v>2.2</v>
      </c>
      <c r="E80" s="1">
        <f>RStop30!H80</f>
        <v>3.99334408870993</v>
      </c>
      <c r="F80" s="1">
        <f>RStop30!G80</f>
        <v>2.23938297988963</v>
      </c>
      <c r="G80" s="1">
        <f>RStop30!F80</f>
        <v>5.64993927116002</v>
      </c>
      <c r="H80" s="1">
        <f>RStop30!E80</f>
        <v>11.8097773586684</v>
      </c>
      <c r="I80" s="58">
        <f t="shared" si="7"/>
        <v>2.2</v>
      </c>
      <c r="J80" s="24">
        <f t="shared" si="20"/>
        <v>-3321</v>
      </c>
      <c r="K80" s="24">
        <f t="shared" si="21"/>
        <v>-3701</v>
      </c>
      <c r="L80" s="24">
        <f t="shared" si="22"/>
        <v>-9523</v>
      </c>
      <c r="M80" s="25">
        <f t="shared" si="23"/>
        <v>-12443</v>
      </c>
      <c r="N80" s="59">
        <f t="shared" si="27"/>
        <v>2.2</v>
      </c>
      <c r="O80" s="60">
        <f t="shared" si="24"/>
        <v>27875</v>
      </c>
      <c r="P80" s="60">
        <f t="shared" si="14"/>
        <v>31125</v>
      </c>
      <c r="Q80" s="1">
        <f t="shared" si="15"/>
        <v>74174.9999999999</v>
      </c>
      <c r="R80" s="60">
        <f t="shared" si="16"/>
        <v>127475</v>
      </c>
      <c r="S80" s="1"/>
      <c r="T80" s="1">
        <f t="shared" si="26"/>
        <v>0.04</v>
      </c>
      <c r="U80" s="1"/>
      <c r="V80" s="1"/>
    </row>
    <row r="81" spans="1:22">
      <c r="A81">
        <v>3.79500000000001</v>
      </c>
      <c r="B81">
        <v>10.0157012195122</v>
      </c>
      <c r="C81">
        <v>-31.4611280487805</v>
      </c>
      <c r="D81" s="28">
        <f t="shared" si="12"/>
        <v>2.24</v>
      </c>
      <c r="E81" s="1">
        <f>RStop30!H81</f>
        <v>2.98642273739383</v>
      </c>
      <c r="F81" s="1">
        <f>RStop30!G81</f>
        <v>1.5898338688606</v>
      </c>
      <c r="G81" s="1">
        <f>RStop30!F81</f>
        <v>4.09585963407109</v>
      </c>
      <c r="H81" s="1">
        <f>RStop30!E81</f>
        <v>8.64077748934742</v>
      </c>
      <c r="I81" s="58">
        <f t="shared" si="7"/>
        <v>2.24</v>
      </c>
      <c r="J81" s="24">
        <f t="shared" si="20"/>
        <v>-2394</v>
      </c>
      <c r="K81" s="24">
        <f t="shared" si="21"/>
        <v>-2618</v>
      </c>
      <c r="L81" s="24">
        <f t="shared" si="22"/>
        <v>-6844</v>
      </c>
      <c r="M81" s="25">
        <f t="shared" si="23"/>
        <v>-8349</v>
      </c>
      <c r="N81" s="59">
        <f t="shared" si="27"/>
        <v>2.24</v>
      </c>
      <c r="O81" s="60">
        <f t="shared" si="24"/>
        <v>23175</v>
      </c>
      <c r="P81" s="60">
        <f t="shared" si="14"/>
        <v>27075</v>
      </c>
      <c r="Q81" s="1">
        <f t="shared" si="15"/>
        <v>66974.9999999999</v>
      </c>
      <c r="R81" s="60">
        <f t="shared" si="16"/>
        <v>102350</v>
      </c>
      <c r="S81" s="1"/>
      <c r="T81" s="1">
        <f t="shared" ref="T81:T90" si="28">$T$25</f>
        <v>0.04</v>
      </c>
      <c r="U81" s="1"/>
      <c r="V81" s="1"/>
    </row>
    <row r="82" spans="1:22">
      <c r="A82">
        <v>3.81000000000001</v>
      </c>
      <c r="B82">
        <v>7.56173780487805</v>
      </c>
      <c r="C82">
        <v>-31.8681402439024</v>
      </c>
      <c r="D82" s="28">
        <f t="shared" si="12"/>
        <v>2.28</v>
      </c>
      <c r="E82" s="1">
        <f>RStop30!H82</f>
        <v>2.13646954588409</v>
      </c>
      <c r="F82" s="1">
        <f>RStop30!G82</f>
        <v>1.04722858213806</v>
      </c>
      <c r="G82" s="1">
        <f>RStop30!F82</f>
        <v>2.74905269770498</v>
      </c>
      <c r="H82" s="1">
        <f>RStop30!E82</f>
        <v>5.9238913881952</v>
      </c>
      <c r="I82" s="58">
        <f t="shared" si="7"/>
        <v>2.28</v>
      </c>
      <c r="J82" s="24">
        <f t="shared" si="20"/>
        <v>-1658</v>
      </c>
      <c r="K82" s="24">
        <f t="shared" si="21"/>
        <v>-1719</v>
      </c>
      <c r="L82" s="24">
        <f t="shared" si="22"/>
        <v>-4558</v>
      </c>
      <c r="M82" s="25">
        <f t="shared" si="23"/>
        <v>-5263</v>
      </c>
      <c r="N82" s="59">
        <f t="shared" si="27"/>
        <v>2.28</v>
      </c>
      <c r="O82" s="60">
        <f t="shared" si="24"/>
        <v>18400</v>
      </c>
      <c r="P82" s="60">
        <f t="shared" si="14"/>
        <v>22475</v>
      </c>
      <c r="Q82" s="1">
        <f t="shared" si="15"/>
        <v>57149.9999999999</v>
      </c>
      <c r="R82" s="60">
        <f t="shared" si="16"/>
        <v>77149.9999999999</v>
      </c>
      <c r="S82" s="1"/>
      <c r="T82" s="1">
        <f t="shared" si="28"/>
        <v>0.04</v>
      </c>
      <c r="U82" s="1"/>
      <c r="V82" s="1"/>
    </row>
    <row r="83" spans="1:22">
      <c r="A83">
        <v>3.82500000000001</v>
      </c>
      <c r="B83">
        <v>5.02774390243902</v>
      </c>
      <c r="C83">
        <v>-32.191006097561</v>
      </c>
      <c r="D83" s="28">
        <f t="shared" si="12"/>
        <v>2.32</v>
      </c>
      <c r="E83" s="1">
        <f>RStop30!H83</f>
        <v>1.46399464380078</v>
      </c>
      <c r="F83" s="1">
        <f>RStop30!G83</f>
        <v>0.621837195955</v>
      </c>
      <c r="G83" s="1">
        <f>RStop30!F83</f>
        <v>1.66020871931096</v>
      </c>
      <c r="H83" s="1">
        <f>RStop30!E83</f>
        <v>3.74693547929178</v>
      </c>
      <c r="I83" s="58">
        <f t="shared" si="7"/>
        <v>2.32</v>
      </c>
      <c r="J83" s="24">
        <f t="shared" si="20"/>
        <v>-1107</v>
      </c>
      <c r="K83" s="24">
        <f t="shared" si="21"/>
        <v>-1019</v>
      </c>
      <c r="L83" s="24">
        <f t="shared" si="22"/>
        <v>-2735</v>
      </c>
      <c r="M83" s="25">
        <f t="shared" si="23"/>
        <v>-3089</v>
      </c>
      <c r="N83" s="59">
        <f t="shared" si="27"/>
        <v>2.32</v>
      </c>
      <c r="O83" s="60">
        <f t="shared" si="24"/>
        <v>13775</v>
      </c>
      <c r="P83" s="60">
        <f t="shared" si="14"/>
        <v>17500</v>
      </c>
      <c r="Q83" s="1">
        <f t="shared" si="15"/>
        <v>45575</v>
      </c>
      <c r="R83" s="60">
        <f t="shared" si="16"/>
        <v>54349.9999999999</v>
      </c>
      <c r="S83" s="1"/>
      <c r="T83" s="1">
        <f t="shared" si="28"/>
        <v>0.04</v>
      </c>
      <c r="U83" s="1"/>
      <c r="V83" s="1"/>
    </row>
    <row r="84" spans="1:22">
      <c r="A84">
        <v>3.84000000000001</v>
      </c>
      <c r="B84">
        <v>2.45213414634146</v>
      </c>
      <c r="C84">
        <v>-32.4393292682927</v>
      </c>
      <c r="D84" s="28">
        <f t="shared" si="12"/>
        <v>2.36</v>
      </c>
      <c r="E84" s="1">
        <f>RStop30!H84</f>
        <v>0.977114133621301</v>
      </c>
      <c r="F84" s="1">
        <f>RStop30!G84</f>
        <v>0.31632980990123</v>
      </c>
      <c r="G84" s="1">
        <f>RStop30!F84</f>
        <v>0.85757522278117</v>
      </c>
      <c r="H84" s="1">
        <f>RStop30!E84</f>
        <v>2.15423895557525</v>
      </c>
      <c r="I84" s="58">
        <f t="shared" si="7"/>
        <v>2.36</v>
      </c>
      <c r="J84" s="24">
        <f t="shared" si="20"/>
        <v>-724</v>
      </c>
      <c r="K84" s="24">
        <f t="shared" si="21"/>
        <v>-518</v>
      </c>
      <c r="L84" s="24">
        <f t="shared" si="22"/>
        <v>-1406</v>
      </c>
      <c r="M84" s="25">
        <f t="shared" si="23"/>
        <v>-1673</v>
      </c>
      <c r="N84" s="59">
        <f t="shared" si="27"/>
        <v>2.36</v>
      </c>
      <c r="O84" s="60">
        <f t="shared" si="24"/>
        <v>9574.99999999999</v>
      </c>
      <c r="P84" s="60">
        <f t="shared" si="14"/>
        <v>12525</v>
      </c>
      <c r="Q84" s="1">
        <f t="shared" si="15"/>
        <v>33225</v>
      </c>
      <c r="R84" s="60">
        <f t="shared" si="16"/>
        <v>35400</v>
      </c>
      <c r="S84" s="1"/>
      <c r="T84" s="1">
        <f t="shared" si="28"/>
        <v>0.04</v>
      </c>
      <c r="U84" s="1"/>
      <c r="V84" s="1"/>
    </row>
    <row r="85" spans="1:22">
      <c r="A85">
        <v>3.85500000000001</v>
      </c>
      <c r="B85">
        <v>-0.139939024390248</v>
      </c>
      <c r="C85">
        <v>-32.6167682926829</v>
      </c>
      <c r="D85" s="28">
        <f t="shared" si="12"/>
        <v>2.4</v>
      </c>
      <c r="E85" s="1">
        <f>RStop30!H85</f>
        <v>0.668902554760369</v>
      </c>
      <c r="F85" s="1">
        <f>RStop30!G85</f>
        <v>0.12431631981081</v>
      </c>
      <c r="G85" s="1">
        <f>RStop30!F85</f>
        <v>0.34174090725914</v>
      </c>
      <c r="H85" s="1">
        <f>RStop30!E85</f>
        <v>1.13718758137864</v>
      </c>
      <c r="I85" s="58">
        <f t="shared" si="7"/>
        <v>2.4</v>
      </c>
      <c r="J85" s="24">
        <f t="shared" si="20"/>
        <v>-490</v>
      </c>
      <c r="K85" s="24">
        <f t="shared" si="21"/>
        <v>-204</v>
      </c>
      <c r="L85" s="24">
        <f t="shared" si="22"/>
        <v>-560</v>
      </c>
      <c r="M85" s="25">
        <f t="shared" si="23"/>
        <v>-848</v>
      </c>
      <c r="N85" s="59">
        <f t="shared" si="27"/>
        <v>2.4</v>
      </c>
      <c r="O85" s="60">
        <f t="shared" si="24"/>
        <v>5849.99999999999</v>
      </c>
      <c r="P85" s="60">
        <f t="shared" si="14"/>
        <v>7849.99999999999</v>
      </c>
      <c r="Q85" s="1">
        <f t="shared" si="15"/>
        <v>21150</v>
      </c>
      <c r="R85" s="60">
        <f t="shared" si="16"/>
        <v>20625</v>
      </c>
      <c r="S85" s="1"/>
      <c r="T85" s="1">
        <f t="shared" si="28"/>
        <v>0.04</v>
      </c>
      <c r="U85" s="1"/>
      <c r="V85" s="1"/>
    </row>
    <row r="86" spans="4:20">
      <c r="D86" s="28">
        <f t="shared" si="12"/>
        <v>2.44</v>
      </c>
      <c r="E86" s="1">
        <f>RStop30!H86</f>
        <v>0.514745347672043</v>
      </c>
      <c r="F86" s="1">
        <f>RStop30!G86</f>
        <v>0.0288861906533606</v>
      </c>
      <c r="G86" s="1">
        <f>RStop30!F86</f>
        <v>0.0804195557497902</v>
      </c>
      <c r="H86" s="1">
        <f>RStop30!E86</f>
        <v>0.624767494973867</v>
      </c>
      <c r="I86" s="58">
        <f t="shared" si="7"/>
        <v>2.44</v>
      </c>
      <c r="J86" s="24">
        <f t="shared" si="20"/>
        <v>-375</v>
      </c>
      <c r="K86" s="24">
        <f t="shared" si="21"/>
        <v>-49</v>
      </c>
      <c r="L86" s="24">
        <f t="shared" si="22"/>
        <v>-133</v>
      </c>
      <c r="M86" s="25">
        <f t="shared" si="23"/>
        <v>-457</v>
      </c>
      <c r="N86" s="59">
        <f t="shared" si="27"/>
        <v>2.44</v>
      </c>
      <c r="O86" s="60">
        <f t="shared" si="24"/>
        <v>2875</v>
      </c>
      <c r="P86" s="60">
        <f t="shared" si="14"/>
        <v>3875</v>
      </c>
      <c r="Q86" s="1">
        <f t="shared" si="15"/>
        <v>10675</v>
      </c>
      <c r="R86" s="60">
        <f t="shared" si="16"/>
        <v>9774.99999999999</v>
      </c>
      <c r="T86" s="1">
        <f t="shared" si="28"/>
        <v>0.04</v>
      </c>
    </row>
    <row r="87" spans="4:20">
      <c r="D87" s="28">
        <f t="shared" si="12"/>
        <v>2.48</v>
      </c>
      <c r="E87" s="1">
        <f>RStop30!H87</f>
        <v>0.469691317908554</v>
      </c>
      <c r="F87" s="1">
        <f>RStop30!G87</f>
        <v>0.00114822940737991</v>
      </c>
      <c r="G87" s="1">
        <f>RStop30!F87</f>
        <v>0.00323394372851027</v>
      </c>
      <c r="H87" s="1">
        <f>RStop30!E87</f>
        <v>0.474109011095515</v>
      </c>
      <c r="I87" s="58">
        <f t="shared" si="7"/>
        <v>2.48</v>
      </c>
      <c r="J87" s="24">
        <f t="shared" si="20"/>
        <v>-341</v>
      </c>
      <c r="K87" s="24">
        <f t="shared" si="21"/>
        <v>-4</v>
      </c>
      <c r="L87" s="24">
        <f t="shared" si="22"/>
        <v>-7</v>
      </c>
      <c r="M87" s="25">
        <f t="shared" si="23"/>
        <v>-345</v>
      </c>
      <c r="N87" s="59">
        <f t="shared" si="27"/>
        <v>2.48</v>
      </c>
      <c r="O87" s="60">
        <f t="shared" si="24"/>
        <v>849.999999999999</v>
      </c>
      <c r="P87" s="60">
        <f t="shared" si="14"/>
        <v>1125</v>
      </c>
      <c r="Q87" s="1">
        <f t="shared" si="15"/>
        <v>3150</v>
      </c>
      <c r="R87" s="60">
        <f t="shared" si="16"/>
        <v>2800</v>
      </c>
      <c r="T87" s="1">
        <f t="shared" si="28"/>
        <v>0.04</v>
      </c>
    </row>
    <row r="88" spans="4:20">
      <c r="D88" s="28"/>
      <c r="E88" s="1"/>
      <c r="F88" s="1"/>
      <c r="G88" s="1"/>
      <c r="H88" s="1"/>
      <c r="I88" s="58"/>
      <c r="J88" s="24"/>
      <c r="K88" s="24"/>
      <c r="L88" s="24"/>
      <c r="M88" s="25"/>
      <c r="N88" s="59"/>
      <c r="O88" s="60"/>
      <c r="P88" s="60"/>
      <c r="Q88" s="1"/>
      <c r="R88" s="60"/>
      <c r="T88" s="1"/>
    </row>
    <row r="89" spans="4:20">
      <c r="D89" s="28"/>
      <c r="E89" s="1"/>
      <c r="F89" s="1"/>
      <c r="G89" s="1"/>
      <c r="H89" s="1"/>
      <c r="I89" s="58"/>
      <c r="J89" s="24"/>
      <c r="K89" s="24"/>
      <c r="L89" s="24"/>
      <c r="M89" s="25"/>
      <c r="N89" s="59"/>
      <c r="O89" s="60"/>
      <c r="P89" s="60"/>
      <c r="Q89" s="1"/>
      <c r="R89" s="60"/>
      <c r="T89" s="1"/>
    </row>
    <row r="90" spans="4:20">
      <c r="D90" s="28"/>
      <c r="E90" s="1">
        <v>0.467818405619293</v>
      </c>
      <c r="F90" s="1">
        <v>-4.54632257233826</v>
      </c>
      <c r="G90" s="1">
        <v>5.01414097795755</v>
      </c>
      <c r="H90" s="1">
        <v>0.467818405619293</v>
      </c>
      <c r="I90" s="58"/>
      <c r="J90" s="24"/>
      <c r="K90" s="24"/>
      <c r="L90" s="24"/>
      <c r="M90" s="25"/>
      <c r="N90" s="59"/>
      <c r="O90" s="60"/>
      <c r="P90" s="60"/>
      <c r="Q90" s="1"/>
      <c r="R90" s="60"/>
      <c r="T90" s="1"/>
    </row>
    <row r="91" spans="4:20">
      <c r="D91" s="28"/>
      <c r="E91" s="1">
        <v>0.471283462749523</v>
      </c>
      <c r="F91" s="1">
        <v>-4.54719869286785</v>
      </c>
      <c r="G91" s="1">
        <v>5.01814366812067</v>
      </c>
      <c r="H91" s="1">
        <v>0.476976555977912</v>
      </c>
      <c r="I91" s="58"/>
      <c r="J91" s="24"/>
      <c r="K91" s="24"/>
      <c r="L91" s="24"/>
      <c r="M91" s="25"/>
      <c r="N91" s="59"/>
      <c r="O91" s="60"/>
      <c r="P91" s="60"/>
      <c r="Q91" s="1"/>
      <c r="R91" s="60"/>
      <c r="T91" s="1"/>
    </row>
    <row r="92" spans="4:20">
      <c r="D92" s="28"/>
      <c r="E92" s="1">
        <v>0.493276950367791</v>
      </c>
      <c r="F92" s="1">
        <v>-4.55324418276621</v>
      </c>
      <c r="G92" s="1">
        <v>5.04415975206449</v>
      </c>
      <c r="H92" s="1">
        <v>0.536990301882478</v>
      </c>
      <c r="I92" s="58"/>
      <c r="J92" s="24"/>
      <c r="K92" s="24"/>
      <c r="L92" s="24"/>
      <c r="M92" s="25"/>
      <c r="N92" s="59"/>
      <c r="O92" s="60"/>
      <c r="P92" s="60"/>
      <c r="Q92" s="1"/>
      <c r="R92" s="60"/>
      <c r="T92" s="1"/>
    </row>
    <row r="93" spans="4:20">
      <c r="D93" s="28"/>
      <c r="E93" s="1">
        <v>0.546431889261392</v>
      </c>
      <c r="F93" s="1">
        <v>-4.56935825673616</v>
      </c>
      <c r="G93" s="1">
        <v>5.10891995653891</v>
      </c>
      <c r="H93" s="1">
        <v>0.687881278048658</v>
      </c>
      <c r="I93" s="58"/>
      <c r="J93" s="24"/>
      <c r="K93" s="24"/>
      <c r="L93" s="24"/>
      <c r="M93" s="25"/>
      <c r="N93" s="59"/>
      <c r="O93" s="60"/>
      <c r="P93" s="60"/>
      <c r="Q93" s="1"/>
      <c r="R93" s="60"/>
      <c r="T93" s="1"/>
    </row>
    <row r="94" spans="4:20">
      <c r="D94" s="28"/>
      <c r="E94" s="1">
        <v>0.637606205000575</v>
      </c>
      <c r="F94" s="1">
        <v>-4.60008494723529</v>
      </c>
      <c r="G94" s="1">
        <v>5.22384641751986</v>
      </c>
      <c r="H94" s="1">
        <v>0.95870605552996</v>
      </c>
      <c r="I94" s="58"/>
      <c r="J94" s="24"/>
      <c r="K94" s="24"/>
      <c r="L94" s="24"/>
      <c r="M94" s="25"/>
      <c r="N94" s="59"/>
      <c r="O94" s="60"/>
      <c r="P94" s="60"/>
      <c r="Q94" s="1"/>
      <c r="R94" s="60"/>
      <c r="T94" s="1"/>
    </row>
    <row r="95" spans="4:20">
      <c r="D95" s="28"/>
      <c r="E95" s="1">
        <v>0.768604614840665</v>
      </c>
      <c r="F95" s="1">
        <v>-4.64954658960522</v>
      </c>
      <c r="G95" s="1">
        <v>5.39555243079503</v>
      </c>
      <c r="H95" s="1">
        <v>1.36849532468569</v>
      </c>
      <c r="I95" s="58"/>
      <c r="J95" s="24"/>
      <c r="K95" s="24"/>
      <c r="L95" s="24"/>
      <c r="M95" s="25"/>
      <c r="N95" s="59"/>
      <c r="O95" s="60"/>
      <c r="P95" s="60"/>
      <c r="Q95" s="1"/>
      <c r="R95" s="60"/>
      <c r="T95" s="1"/>
    </row>
    <row r="96" spans="4:20">
      <c r="D96" s="28"/>
      <c r="E96" s="1">
        <v>0.936900514624202</v>
      </c>
      <c r="F96" s="1">
        <v>-4.72137730720097</v>
      </c>
      <c r="G96" s="1">
        <v>5.62634220254954</v>
      </c>
      <c r="H96" s="1">
        <v>1.9271930781489</v>
      </c>
      <c r="I96" s="58"/>
      <c r="J96" s="24"/>
      <c r="K96" s="24"/>
      <c r="L96" s="24"/>
      <c r="M96" s="25"/>
      <c r="N96" s="59"/>
      <c r="O96" s="60"/>
      <c r="P96" s="60"/>
      <c r="Q96" s="1"/>
      <c r="R96" s="60"/>
      <c r="T96" s="1"/>
    </row>
    <row r="97" spans="4:20">
      <c r="D97" s="28"/>
      <c r="E97" s="1">
        <v>1.13635786568307</v>
      </c>
      <c r="F97" s="1">
        <v>-4.81865649652025</v>
      </c>
      <c r="G97" s="1">
        <v>5.91471059995159</v>
      </c>
      <c r="H97" s="1">
        <v>2.63659579379438</v>
      </c>
      <c r="I97" s="58"/>
      <c r="J97" s="24"/>
      <c r="K97" s="24"/>
      <c r="L97" s="24"/>
      <c r="M97" s="25"/>
      <c r="N97" s="59"/>
      <c r="O97" s="60"/>
      <c r="P97" s="60"/>
      <c r="Q97" s="1"/>
      <c r="R97" s="60"/>
      <c r="T97" s="1"/>
    </row>
    <row r="98" spans="4:20">
      <c r="D98" s="28"/>
      <c r="E98" s="1">
        <v>1.35795308174062</v>
      </c>
      <c r="F98" s="1">
        <v>-4.9438423123328</v>
      </c>
      <c r="G98" s="1">
        <v>6.25584290173818</v>
      </c>
      <c r="H98" s="1">
        <v>3.49129161770655</v>
      </c>
      <c r="I98" s="58"/>
      <c r="J98" s="24"/>
      <c r="K98" s="24"/>
      <c r="L98" s="24"/>
      <c r="M98" s="25"/>
      <c r="N98" s="59"/>
      <c r="O98" s="60"/>
      <c r="P98" s="60"/>
      <c r="Q98" s="1"/>
      <c r="R98" s="60"/>
      <c r="T98" s="1"/>
    </row>
    <row r="99" spans="4:20">
      <c r="D99" s="28"/>
      <c r="E99" s="1">
        <v>1.59049691581382</v>
      </c>
      <c r="F99" s="1">
        <v>-5.0987051528097</v>
      </c>
      <c r="G99" s="1">
        <v>6.64211454880079</v>
      </c>
      <c r="H99" s="1">
        <v>4.4795995471475</v>
      </c>
      <c r="I99" s="58"/>
      <c r="J99" s="24"/>
      <c r="K99" s="24"/>
      <c r="L99" s="24"/>
      <c r="M99" s="25"/>
      <c r="N99" s="59"/>
      <c r="O99" s="60"/>
      <c r="P99" s="60"/>
      <c r="Q99" s="1"/>
      <c r="R99" s="60"/>
      <c r="T99" s="1"/>
    </row>
    <row r="100" spans="4:20">
      <c r="D100" s="28"/>
      <c r="E100" s="1">
        <v>1.82135634711537</v>
      </c>
      <c r="F100" s="1">
        <v>-5.2842611446527</v>
      </c>
      <c r="G100" s="1">
        <v>7.063590894771</v>
      </c>
      <c r="H100" s="1">
        <v>5.58450861352487</v>
      </c>
      <c r="I100" s="58"/>
      <c r="J100" s="24"/>
      <c r="K100" s="24"/>
      <c r="L100" s="24"/>
      <c r="M100" s="25"/>
      <c r="N100" s="59"/>
      <c r="O100" s="60"/>
      <c r="P100" s="60"/>
      <c r="Q100" s="1"/>
      <c r="R100" s="60"/>
      <c r="T100" s="1"/>
    </row>
    <row r="101" spans="4:20">
      <c r="D101" s="28"/>
      <c r="E101" s="1">
        <v>2.03717646795584</v>
      </c>
      <c r="F101" s="1">
        <v>-5.50070562822355</v>
      </c>
      <c r="G101" s="1">
        <v>7.50852695660625</v>
      </c>
      <c r="H101" s="1">
        <v>6.78461706535988</v>
      </c>
      <c r="I101" s="58"/>
      <c r="J101" s="24"/>
      <c r="K101" s="24"/>
      <c r="L101" s="24"/>
      <c r="M101" s="25"/>
      <c r="N101" s="59"/>
      <c r="O101" s="60"/>
      <c r="P101" s="60"/>
      <c r="Q101" s="1"/>
      <c r="R101" s="60"/>
      <c r="T101" s="1"/>
    </row>
    <row r="102" spans="4:20">
      <c r="D102" s="28"/>
      <c r="E102" s="1">
        <v>2.22460237064579</v>
      </c>
      <c r="F102" s="1">
        <v>-5.74734664267329</v>
      </c>
      <c r="G102" s="1">
        <v>7.96386716517544</v>
      </c>
      <c r="H102" s="1">
        <v>8.05507155125521</v>
      </c>
      <c r="I102" s="58"/>
      <c r="J102" s="24"/>
      <c r="K102" s="24"/>
      <c r="L102" s="24"/>
      <c r="M102" s="25"/>
      <c r="N102" s="59"/>
      <c r="O102" s="60"/>
      <c r="P102" s="60"/>
      <c r="Q102" s="1"/>
      <c r="R102" s="60"/>
      <c r="T102" s="1"/>
    </row>
    <row r="103" spans="4:20">
      <c r="D103" s="28"/>
      <c r="E103" s="1">
        <v>2.37100103439794</v>
      </c>
      <c r="F103" s="1">
        <v>-6.02253841107162</v>
      </c>
      <c r="G103" s="1">
        <v>8.41574511584469</v>
      </c>
      <c r="H103" s="1">
        <v>9.36850630286303</v>
      </c>
      <c r="I103" s="58"/>
      <c r="J103" s="24"/>
      <c r="K103" s="24"/>
      <c r="L103" s="24"/>
      <c r="M103" s="25"/>
      <c r="N103" s="59"/>
      <c r="O103" s="60"/>
      <c r="P103" s="60"/>
      <c r="Q103" s="1"/>
      <c r="R103" s="60"/>
      <c r="T103" s="1"/>
    </row>
    <row r="104" spans="4:20">
      <c r="D104" s="28"/>
      <c r="E104" s="1">
        <v>2.46518321222924</v>
      </c>
      <c r="F104" s="1">
        <v>-6.32361482553618</v>
      </c>
      <c r="G104" s="1">
        <v>8.84998331906294</v>
      </c>
      <c r="H104" s="1">
        <v>10.6959823178529</v>
      </c>
      <c r="I104" s="58"/>
      <c r="J104" s="24"/>
      <c r="K104" s="24"/>
      <c r="L104" s="24"/>
      <c r="M104" s="25"/>
      <c r="N104" s="59"/>
      <c r="O104" s="60"/>
      <c r="P104" s="60"/>
      <c r="Q104" s="1"/>
      <c r="R104" s="60"/>
      <c r="T104" s="1"/>
    </row>
    <row r="105" spans="4:20">
      <c r="D105" s="28"/>
      <c r="E105" s="1">
        <v>2.49812531786305</v>
      </c>
      <c r="F105" s="1">
        <v>-6.64682293236188</v>
      </c>
      <c r="G105" s="1">
        <v>9.25259295094769</v>
      </c>
      <c r="H105" s="1">
        <v>12.0079265428798</v>
      </c>
      <c r="I105" s="58"/>
      <c r="J105" s="24"/>
      <c r="K105" s="24"/>
      <c r="L105" s="24"/>
      <c r="M105" s="25"/>
      <c r="N105" s="59"/>
      <c r="O105" s="60"/>
      <c r="P105" s="60"/>
      <c r="Q105" s="1"/>
      <c r="R105" s="60"/>
      <c r="T105" s="1"/>
    </row>
    <row r="106" spans="4:20">
      <c r="D106" s="28"/>
      <c r="E106" s="1">
        <v>2.46369131263127</v>
      </c>
      <c r="F106" s="1">
        <v>-6.98725641715025</v>
      </c>
      <c r="G106" s="1">
        <v>9.61027360387065</v>
      </c>
      <c r="H106" s="1">
        <v>13.2750710565521</v>
      </c>
      <c r="I106" s="58"/>
      <c r="J106" s="24"/>
      <c r="K106" s="24"/>
      <c r="L106" s="24"/>
      <c r="M106" s="25"/>
      <c r="N106" s="59"/>
      <c r="O106" s="60"/>
      <c r="P106" s="60"/>
      <c r="Q106" s="1"/>
      <c r="R106" s="60"/>
      <c r="T106" s="1"/>
    </row>
    <row r="107" spans="4:20">
      <c r="D107" s="28"/>
      <c r="E107" s="1">
        <v>2.35935459237642</v>
      </c>
      <c r="F107" s="1">
        <v>-7.33878908993872</v>
      </c>
      <c r="G107" s="1">
        <v>9.91091303704342</v>
      </c>
      <c r="H107" s="1">
        <v>14.4693922523992</v>
      </c>
      <c r="I107" s="58"/>
      <c r="J107" s="24"/>
      <c r="K107" s="24"/>
      <c r="L107" s="24"/>
      <c r="M107" s="25"/>
      <c r="N107" s="59"/>
      <c r="O107" s="60"/>
      <c r="P107" s="60"/>
      <c r="Q107" s="1"/>
      <c r="R107" s="60"/>
      <c r="T107" s="1"/>
    </row>
    <row r="108" spans="4:20">
      <c r="D108" s="28"/>
      <c r="E108" s="1">
        <v>2.18691987435385</v>
      </c>
      <c r="F108" s="1">
        <v>-7.69400837032999</v>
      </c>
      <c r="G108" s="1">
        <v>10.1440869271032</v>
      </c>
      <c r="H108" s="1">
        <v>15.56505002184</v>
      </c>
      <c r="I108" s="58"/>
      <c r="J108" s="24"/>
      <c r="K108" s="24"/>
      <c r="L108" s="24"/>
      <c r="M108" s="25"/>
      <c r="N108" s="59"/>
      <c r="O108" s="60"/>
      <c r="P108" s="60"/>
      <c r="Q108" s="1"/>
      <c r="R108" s="60"/>
      <c r="T108" s="1"/>
    </row>
    <row r="109" spans="4:20">
      <c r="D109" s="28"/>
      <c r="E109" s="1">
        <v>1.9532450841338</v>
      </c>
      <c r="F109" s="1">
        <v>-8.04414877262129</v>
      </c>
      <c r="G109" s="1">
        <v>10.3015586186984</v>
      </c>
      <c r="H109" s="1">
        <v>16.5393269371505</v>
      </c>
      <c r="I109" s="58"/>
      <c r="J109" s="24"/>
      <c r="K109" s="24"/>
      <c r="L109" s="24"/>
      <c r="M109" s="25"/>
      <c r="N109" s="59"/>
      <c r="O109" s="60"/>
      <c r="P109" s="60"/>
      <c r="Q109" s="1"/>
      <c r="R109" s="60"/>
      <c r="T109" s="1"/>
    </row>
    <row r="110" spans="4:20">
      <c r="D110" s="28"/>
      <c r="E110" s="1">
        <v>1.67096324250357</v>
      </c>
      <c r="F110" s="1">
        <v>-8.37902539093377</v>
      </c>
      <c r="G110" s="1">
        <v>10.3777788750743</v>
      </c>
      <c r="H110" s="1">
        <v>17.3735674344319</v>
      </c>
      <c r="I110" s="58"/>
      <c r="J110" s="24"/>
      <c r="K110" s="24"/>
      <c r="L110" s="24"/>
      <c r="M110" s="25"/>
      <c r="N110" s="59"/>
      <c r="O110" s="60"/>
      <c r="P110" s="60"/>
      <c r="Q110" s="1"/>
      <c r="R110" s="60"/>
      <c r="T110" s="1"/>
    </row>
    <row r="111" spans="4:20">
      <c r="D111" s="28"/>
      <c r="E111" s="1">
        <v>1.35920435236964</v>
      </c>
      <c r="F111" s="1">
        <v>-8.68696738434177</v>
      </c>
      <c r="G111" s="1">
        <v>10.370385628659</v>
      </c>
      <c r="H111" s="1">
        <v>18.0541169965786</v>
      </c>
      <c r="I111" s="58"/>
      <c r="J111" s="24"/>
      <c r="K111" s="24"/>
      <c r="L111" s="24"/>
      <c r="M111" s="25"/>
      <c r="N111" s="59"/>
      <c r="O111" s="60"/>
      <c r="P111" s="60"/>
      <c r="Q111" s="1"/>
      <c r="R111" s="60"/>
      <c r="T111" s="1"/>
    </row>
    <row r="112" spans="4:20">
      <c r="D112" s="28"/>
      <c r="E112" s="1">
        <v>1.04431728565985</v>
      </c>
      <c r="F112" s="1">
        <v>-8.95475146200216</v>
      </c>
      <c r="G112" s="1">
        <v>10.2807037316487</v>
      </c>
      <c r="H112" s="1">
        <v>18.5732613362459</v>
      </c>
      <c r="I112" s="58"/>
      <c r="J112" s="24"/>
      <c r="K112" s="24"/>
      <c r="L112" s="24"/>
      <c r="M112" s="25"/>
      <c r="N112" s="59"/>
      <c r="O112" s="60"/>
      <c r="P112" s="60"/>
      <c r="Q112" s="1"/>
      <c r="R112" s="60"/>
      <c r="T112" s="1"/>
    </row>
    <row r="113" spans="4:20">
      <c r="D113" s="28"/>
      <c r="E113" s="1">
        <v>0.760591670225399</v>
      </c>
      <c r="F113" s="1">
        <v>-9.16753536828369</v>
      </c>
      <c r="G113" s="1">
        <v>10.1142447065937</v>
      </c>
      <c r="H113" s="1">
        <v>18.9301655788182</v>
      </c>
      <c r="I113" s="58"/>
      <c r="J113" s="24"/>
      <c r="K113" s="24"/>
      <c r="L113" s="24"/>
      <c r="M113" s="25"/>
      <c r="N113" s="59"/>
      <c r="O113" s="60"/>
      <c r="P113" s="60"/>
      <c r="Q113" s="1"/>
      <c r="R113" s="60"/>
      <c r="T113" s="1"/>
    </row>
    <row r="114" spans="4:20">
      <c r="D114" s="28"/>
      <c r="E114" s="1">
        <v>0.550979776743137</v>
      </c>
      <c r="F114" s="1">
        <v>-9.30879136789625</v>
      </c>
      <c r="G114" s="1">
        <v>9.88120649698385</v>
      </c>
      <c r="H114" s="1">
        <v>19.131813445377</v>
      </c>
      <c r="I114" s="58"/>
      <c r="J114" s="24"/>
      <c r="K114" s="24"/>
      <c r="L114" s="24"/>
      <c r="M114" s="25"/>
      <c r="N114" s="59"/>
      <c r="O114" s="60"/>
      <c r="P114" s="60"/>
      <c r="Q114" s="1"/>
      <c r="R114" s="60"/>
      <c r="T114" s="1"/>
    </row>
    <row r="115" spans="4:20">
      <c r="D115" s="28"/>
      <c r="E115" s="1">
        <v>0.467818405617588</v>
      </c>
      <c r="F115" s="1">
        <v>-9.36023973102024</v>
      </c>
      <c r="G115" s="1">
        <v>9.5969732178343</v>
      </c>
      <c r="H115" s="1">
        <v>19.1939464356687</v>
      </c>
      <c r="I115" s="58"/>
      <c r="J115" s="24"/>
      <c r="K115" s="24"/>
      <c r="L115" s="24"/>
      <c r="M115" s="25"/>
      <c r="N115" s="59"/>
      <c r="O115" s="60"/>
      <c r="P115" s="60"/>
      <c r="Q115" s="1"/>
      <c r="R115" s="60"/>
      <c r="T115" s="1"/>
    </row>
    <row r="116" spans="4:20">
      <c r="D116" s="28"/>
      <c r="E116" s="1">
        <v>0.572369145715538</v>
      </c>
      <c r="F116" s="1">
        <v>-9.30204662915051</v>
      </c>
      <c r="G116" s="1">
        <v>9.28214753129629</v>
      </c>
      <c r="H116" s="1">
        <v>19.1414004131763</v>
      </c>
      <c r="I116" s="58"/>
      <c r="J116" s="24"/>
      <c r="K116" s="24"/>
      <c r="L116" s="24"/>
      <c r="M116" s="25"/>
      <c r="N116" s="59"/>
      <c r="O116" s="60"/>
      <c r="P116" s="60"/>
      <c r="Q116" s="1"/>
      <c r="R116" s="60"/>
      <c r="T116" s="1"/>
    </row>
    <row r="117" spans="4:20">
      <c r="D117" s="28"/>
      <c r="E117" s="1">
        <v>0.922575003524812</v>
      </c>
      <c r="F117" s="1">
        <v>-9.11567333761404</v>
      </c>
      <c r="G117" s="1">
        <v>8.95788854938345</v>
      </c>
      <c r="H117" s="1">
        <v>19.0023014129355</v>
      </c>
      <c r="I117" s="58"/>
      <c r="J117" s="24"/>
      <c r="K117" s="24"/>
      <c r="L117" s="24"/>
      <c r="M117" s="25"/>
      <c r="N117" s="59"/>
      <c r="O117" s="60"/>
      <c r="P117" s="60"/>
      <c r="Q117" s="1"/>
      <c r="R117" s="60"/>
      <c r="T117" s="1"/>
    </row>
    <row r="118" spans="4:20">
      <c r="D118" s="28"/>
      <c r="E118" s="1">
        <v>1.56095172222378</v>
      </c>
      <c r="F118" s="1">
        <v>-8.78675513613908</v>
      </c>
      <c r="G118" s="1">
        <v>8.64116425377113</v>
      </c>
      <c r="H118" s="1">
        <v>18.8017879063836</v>
      </c>
      <c r="I118" s="58"/>
      <c r="J118" s="24"/>
      <c r="K118" s="24"/>
      <c r="L118" s="24"/>
      <c r="M118" s="25"/>
      <c r="N118" s="59"/>
      <c r="O118" s="60"/>
      <c r="P118" s="60"/>
      <c r="Q118" s="1"/>
      <c r="R118" s="60"/>
      <c r="T118" s="1"/>
    </row>
    <row r="119" spans="4:20">
      <c r="D119" s="28"/>
      <c r="E119" s="1">
        <v>2.51436884965157</v>
      </c>
      <c r="F119" s="1">
        <v>-8.30535230121529</v>
      </c>
      <c r="G119" s="1">
        <v>8.34463103829522</v>
      </c>
      <c r="H119" s="1">
        <v>18.5615007490063</v>
      </c>
      <c r="I119" s="58"/>
      <c r="J119" s="24"/>
      <c r="K119" s="24"/>
      <c r="L119" s="24"/>
      <c r="M119" s="25"/>
      <c r="N119" s="59"/>
      <c r="O119" s="60"/>
      <c r="P119" s="60"/>
      <c r="Q119" s="1"/>
      <c r="R119" s="60"/>
      <c r="T119" s="1"/>
    </row>
    <row r="120" spans="4:20">
      <c r="D120" s="28"/>
      <c r="E120" s="1">
        <v>3.7950165159573</v>
      </c>
      <c r="F120" s="1">
        <v>-7.66593758768008</v>
      </c>
      <c r="G120" s="1">
        <v>8.07697803603349</v>
      </c>
      <c r="H120" s="1">
        <v>18.2996613760936</v>
      </c>
      <c r="I120" s="58"/>
      <c r="J120" s="24"/>
      <c r="K120" s="24"/>
      <c r="L120" s="24"/>
      <c r="M120" s="25"/>
      <c r="N120" s="59"/>
      <c r="O120" s="60"/>
      <c r="P120" s="60"/>
      <c r="Q120" s="1"/>
      <c r="R120" s="60"/>
      <c r="T120" s="1"/>
    </row>
    <row r="121" spans="4:20">
      <c r="D121" s="28"/>
      <c r="E121" s="1">
        <v>5.40137221125047</v>
      </c>
      <c r="F121" s="1">
        <v>-6.86738371030511</v>
      </c>
      <c r="G121" s="1">
        <v>7.84327144638795</v>
      </c>
      <c r="H121" s="1">
        <v>18.0311499984968</v>
      </c>
      <c r="I121" s="58"/>
      <c r="J121" s="24"/>
      <c r="K121" s="24"/>
      <c r="L121" s="24"/>
      <c r="M121" s="25"/>
      <c r="N121" s="59"/>
      <c r="O121" s="60"/>
      <c r="P121" s="60"/>
      <c r="Q121" s="1"/>
      <c r="R121" s="60"/>
      <c r="T121" s="1"/>
    </row>
    <row r="122" spans="4:20">
      <c r="D122" s="28"/>
      <c r="E122" s="1">
        <v>7.31916756325015</v>
      </c>
      <c r="F122" s="1">
        <v>-5.91295082538269</v>
      </c>
      <c r="G122" s="1">
        <v>7.64529886216629</v>
      </c>
      <c r="H122" s="1">
        <v>17.7675837983834</v>
      </c>
      <c r="I122" s="58"/>
      <c r="J122" s="24"/>
      <c r="K122" s="24"/>
      <c r="L122" s="24"/>
      <c r="M122" s="25"/>
      <c r="N122" s="59"/>
      <c r="O122" s="60"/>
      <c r="P122" s="60"/>
      <c r="Q122" s="1"/>
      <c r="R122" s="60"/>
      <c r="T122" s="1"/>
    </row>
    <row r="123" spans="4:20">
      <c r="D123" s="28"/>
      <c r="E123" s="1">
        <v>9.52235511493483</v>
      </c>
      <c r="F123" s="1">
        <v>-4.81027401231217</v>
      </c>
      <c r="G123" s="1">
        <v>7.48191359666366</v>
      </c>
      <c r="H123" s="1">
        <v>17.5173951249936</v>
      </c>
      <c r="I123" s="58"/>
      <c r="J123" s="24"/>
      <c r="K123" s="24"/>
      <c r="L123" s="24"/>
      <c r="M123" s="25"/>
      <c r="N123" s="59"/>
      <c r="O123" s="60"/>
      <c r="P123" s="60"/>
      <c r="Q123" s="1"/>
      <c r="R123" s="60"/>
      <c r="T123" s="1"/>
    </row>
    <row r="124" spans="4:20">
      <c r="D124" s="28"/>
      <c r="E124" s="1">
        <v>11.9740751021925</v>
      </c>
      <c r="F124" s="1">
        <v>-3.57135075518647</v>
      </c>
      <c r="G124" s="1">
        <v>7.34937901074497</v>
      </c>
      <c r="H124" s="1">
        <v>17.2859096903967</v>
      </c>
      <c r="I124" s="58"/>
      <c r="J124" s="24"/>
      <c r="K124" s="24"/>
      <c r="L124" s="24"/>
      <c r="M124" s="25"/>
      <c r="N124" s="59"/>
      <c r="O124" s="60"/>
      <c r="P124" s="60"/>
      <c r="Q124" s="1"/>
      <c r="R124" s="60"/>
      <c r="T124" s="1"/>
    </row>
    <row r="125" spans="4:20">
      <c r="D125" s="28"/>
      <c r="E125" s="1">
        <v>14.6276222314704</v>
      </c>
      <c r="F125" s="1">
        <v>-2.21252842437841</v>
      </c>
      <c r="G125" s="1">
        <v>7.24171283992643</v>
      </c>
      <c r="H125" s="1">
        <v>17.0754247652477</v>
      </c>
      <c r="I125" s="58"/>
      <c r="J125" s="24"/>
      <c r="K125" s="24"/>
      <c r="L125" s="24"/>
      <c r="M125" s="25"/>
      <c r="N125" s="59"/>
      <c r="O125" s="60"/>
      <c r="P125" s="60"/>
      <c r="Q125" s="1"/>
      <c r="R125" s="60"/>
      <c r="T125" s="1"/>
    </row>
    <row r="126" spans="4:20">
      <c r="D126" s="28"/>
      <c r="E126" s="1">
        <v>17.4274124574242</v>
      </c>
      <c r="F126" s="1">
        <v>-0.754491758127163</v>
      </c>
      <c r="G126" s="1">
        <v>7.15103152145706</v>
      </c>
      <c r="H126" s="1">
        <v>16.8852873745416</v>
      </c>
      <c r="I126" s="58"/>
      <c r="J126" s="24"/>
      <c r="K126" s="24"/>
      <c r="L126" s="24"/>
      <c r="M126" s="25"/>
      <c r="N126" s="59"/>
      <c r="O126" s="60"/>
      <c r="P126" s="60"/>
      <c r="Q126" s="1"/>
      <c r="R126" s="60"/>
      <c r="T126" s="1"/>
    </row>
    <row r="127" spans="4:20">
      <c r="D127" s="28"/>
      <c r="E127" s="1">
        <v>20.3099497605683</v>
      </c>
      <c r="F127" s="1">
        <v>0.777749655875309</v>
      </c>
      <c r="G127" s="1">
        <v>7.06789452140093</v>
      </c>
      <c r="H127" s="1">
        <v>16.7119724933711</v>
      </c>
      <c r="I127" s="58"/>
      <c r="J127" s="24"/>
      <c r="K127" s="24"/>
      <c r="L127" s="24"/>
      <c r="M127" s="25"/>
      <c r="N127" s="59"/>
      <c r="O127" s="60"/>
      <c r="P127" s="60"/>
      <c r="Q127" s="1"/>
      <c r="R127" s="60"/>
      <c r="T127" s="1"/>
    </row>
    <row r="128" spans="4:20">
      <c r="D128" s="28"/>
      <c r="E128" s="1">
        <v>23.2047929249258</v>
      </c>
      <c r="F128" s="1">
        <v>2.35487389889781</v>
      </c>
      <c r="G128" s="1">
        <v>6.98164866171913</v>
      </c>
      <c r="H128" s="1">
        <v>16.5491612426826</v>
      </c>
      <c r="I128" s="58"/>
      <c r="J128" s="24"/>
      <c r="K128" s="24"/>
      <c r="L128" s="24"/>
      <c r="M128" s="25"/>
      <c r="N128" s="59"/>
      <c r="O128" s="60"/>
      <c r="P128" s="60"/>
      <c r="Q128" s="1"/>
      <c r="R128" s="60"/>
      <c r="T128" s="1"/>
    </row>
    <row r="129" spans="4:20">
      <c r="D129" s="28"/>
      <c r="E129" s="1">
        <v>26.0355223156773</v>
      </c>
      <c r="F129" s="1">
        <v>3.94325923958351</v>
      </c>
      <c r="G129" s="1">
        <v>6.88077244735102</v>
      </c>
      <c r="H129" s="1">
        <v>16.3878190850309</v>
      </c>
      <c r="I129" s="58"/>
      <c r="J129" s="24"/>
      <c r="K129" s="24"/>
      <c r="L129" s="24"/>
      <c r="M129" s="25"/>
      <c r="N129" s="59"/>
      <c r="O129" s="60"/>
      <c r="P129" s="60"/>
      <c r="Q129" s="1"/>
      <c r="R129" s="60"/>
      <c r="T129" s="1"/>
    </row>
    <row r="130" spans="4:20">
      <c r="D130" s="28"/>
      <c r="E130" s="1">
        <v>28.7207066568117</v>
      </c>
      <c r="F130" s="1">
        <v>5.50499665236348</v>
      </c>
      <c r="G130" s="1">
        <v>6.75322039329654</v>
      </c>
      <c r="H130" s="1">
        <v>16.2162740203373</v>
      </c>
      <c r="I130" s="58"/>
      <c r="J130" s="24"/>
      <c r="K130" s="24"/>
      <c r="L130" s="24"/>
      <c r="M130" s="25"/>
      <c r="N130" s="59"/>
      <c r="O130" s="60"/>
      <c r="P130" s="60"/>
      <c r="Q130" s="1"/>
      <c r="R130" s="60"/>
      <c r="T130" s="1"/>
    </row>
    <row r="131" spans="4:20">
      <c r="D131" s="28"/>
      <c r="E131" s="1">
        <v>31.1748698087754</v>
      </c>
      <c r="F131" s="1">
        <v>6.99790233587036</v>
      </c>
      <c r="G131" s="1">
        <v>6.58676735169779</v>
      </c>
      <c r="H131" s="1">
        <v>16.020294781644</v>
      </c>
      <c r="I131" s="58"/>
      <c r="J131" s="24"/>
      <c r="K131" s="24"/>
      <c r="L131" s="24"/>
      <c r="M131" s="25"/>
      <c r="N131" s="59"/>
      <c r="O131" s="60"/>
      <c r="P131" s="60"/>
      <c r="Q131" s="1"/>
      <c r="R131" s="60"/>
      <c r="T131" s="1"/>
    </row>
    <row r="132" spans="4:20">
      <c r="D132" s="28"/>
      <c r="E132" s="1">
        <v>33.3094575461225</v>
      </c>
      <c r="F132" s="1">
        <v>8.3755302313518</v>
      </c>
      <c r="G132" s="1">
        <v>6.36935283892126</v>
      </c>
      <c r="H132" s="1">
        <v>15.7831690308715</v>
      </c>
      <c r="I132" s="58"/>
      <c r="J132" s="24"/>
      <c r="K132" s="24"/>
      <c r="L132" s="24"/>
      <c r="M132" s="25"/>
      <c r="N132" s="59"/>
      <c r="O132" s="60"/>
      <c r="P132" s="60"/>
      <c r="Q132" s="1"/>
      <c r="R132" s="60"/>
      <c r="T132" s="1"/>
    </row>
    <row r="133" spans="4:20">
      <c r="D133" s="28"/>
      <c r="E133" s="1">
        <v>35.0338043351639</v>
      </c>
      <c r="F133" s="1">
        <v>9.58718454108412</v>
      </c>
      <c r="G133" s="1">
        <v>6.08942536263868</v>
      </c>
      <c r="H133" s="1">
        <v>15.4857815545733</v>
      </c>
      <c r="I133" s="58"/>
      <c r="J133" s="24"/>
      <c r="K133" s="24"/>
      <c r="L133" s="24"/>
      <c r="M133" s="25"/>
      <c r="N133" s="59"/>
      <c r="O133" s="60"/>
      <c r="P133" s="60"/>
      <c r="Q133" s="1"/>
      <c r="R133" s="60"/>
      <c r="T133" s="1"/>
    </row>
    <row r="134" spans="5:8">
      <c r="E134" s="1">
        <v>36.2561001116171</v>
      </c>
      <c r="F134" s="1">
        <v>10.5779322467858</v>
      </c>
      <c r="G134" s="1">
        <v>5.73628674891028</v>
      </c>
      <c r="H134" s="1">
        <v>15.1066924596934</v>
      </c>
    </row>
    <row r="135" spans="5:8">
      <c r="E135" s="1">
        <v>36.8843570582573</v>
      </c>
      <c r="F135" s="1">
        <v>11.2886156280313</v>
      </c>
      <c r="G135" s="1">
        <v>5.30043646926546</v>
      </c>
      <c r="H135" s="1">
        <v>14.6222153693218</v>
      </c>
    </row>
    <row r="136" spans="5:8">
      <c r="E136" s="1">
        <v>36.830132496775</v>
      </c>
      <c r="F136" s="1">
        <v>11.6576691267761</v>
      </c>
      <c r="G136" s="1">
        <v>4.77423578187909</v>
      </c>
      <c r="H136" s="1">
        <v>14.0073673413598</v>
      </c>
    </row>
    <row r="137" spans="5:8">
      <c r="E137" s="1">
        <v>36.0384231917193</v>
      </c>
      <c r="F137" s="1">
        <v>11.6402825250283</v>
      </c>
      <c r="G137" s="1">
        <v>4.15552940646431</v>
      </c>
      <c r="H137" s="1">
        <v>13.2451725853986</v>
      </c>
    </row>
    <row r="138" spans="5:8">
      <c r="E138" s="1">
        <v>34.5118270181264</v>
      </c>
      <c r="F138" s="1">
        <v>11.2246883871266</v>
      </c>
      <c r="G138" s="1">
        <v>3.4502746943561</v>
      </c>
      <c r="H138" s="1">
        <v>12.3344670271765</v>
      </c>
    </row>
    <row r="139" spans="5:8">
      <c r="E139" s="1">
        <v>32.304016594521</v>
      </c>
      <c r="F139" s="1">
        <v>10.4288374579591</v>
      </c>
      <c r="G139" s="1">
        <v>2.67143129139481</v>
      </c>
      <c r="H139" s="1">
        <v>11.2881679244368</v>
      </c>
    </row>
    <row r="140" spans="5:8">
      <c r="E140" s="1">
        <v>29.5102830854506</v>
      </c>
      <c r="F140" s="1">
        <v>9.29518257157194</v>
      </c>
      <c r="G140" s="1">
        <v>1.83750091081185</v>
      </c>
      <c r="H140" s="1">
        <v>10.1306263310107</v>
      </c>
    </row>
    <row r="141" spans="5:8">
      <c r="E141" s="1">
        <v>26.258080004024</v>
      </c>
      <c r="F141" s="1">
        <v>7.88546255977905</v>
      </c>
      <c r="G141" s="1">
        <v>0.971067106113559</v>
      </c>
      <c r="H141" s="1">
        <v>8.89497956090496</v>
      </c>
    </row>
    <row r="142" spans="5:8">
      <c r="E142" s="1">
        <v>22.6975670144487</v>
      </c>
      <c r="F142" s="1">
        <v>6.27548616077143</v>
      </c>
      <c r="G142" s="1">
        <v>0.0973350439683394</v>
      </c>
      <c r="H142" s="1">
        <v>7.62050365238589</v>
      </c>
    </row>
    <row r="143" spans="5:8">
      <c r="E143" s="1">
        <v>18.9921537345692</v>
      </c>
      <c r="F143" s="1">
        <v>4.54991592772645</v>
      </c>
      <c r="G143" s="1">
        <v>-0.757328722908603</v>
      </c>
      <c r="H143" s="1">
        <v>6.34996583206599</v>
      </c>
    </row>
    <row r="144" spans="5:8">
      <c r="E144" s="1">
        <v>15.3090435384005</v>
      </c>
      <c r="F144" s="1">
        <v>2.79705213741725</v>
      </c>
      <c r="G144" s="1">
        <v>-1.56685648286868</v>
      </c>
      <c r="H144" s="1">
        <v>5.126976978989</v>
      </c>
    </row>
    <row r="145" spans="5:8">
      <c r="E145" s="1">
        <v>11.8097773586684</v>
      </c>
      <c r="F145" s="1">
        <v>1.10361669882175</v>
      </c>
      <c r="G145" s="1">
        <v>-2.30693959244863</v>
      </c>
      <c r="H145" s="1">
        <v>3.99334408870993</v>
      </c>
    </row>
    <row r="146" spans="5:8">
      <c r="E146" s="1">
        <v>8.64077748934742</v>
      </c>
      <c r="F146" s="1">
        <v>-0.450462938267176</v>
      </c>
      <c r="G146" s="1">
        <v>-2.95648870347766</v>
      </c>
      <c r="H146" s="1">
        <v>2.98642273739383</v>
      </c>
    </row>
    <row r="147" spans="5:8">
      <c r="E147" s="1">
        <v>5.9238913881952</v>
      </c>
      <c r="F147" s="1">
        <v>-1.79726987463329</v>
      </c>
      <c r="G147" s="1">
        <v>-3.4990939902002</v>
      </c>
      <c r="H147" s="1">
        <v>2.13646954588409</v>
      </c>
    </row>
    <row r="148" spans="5:8">
      <c r="E148" s="1">
        <v>3.74693547929178</v>
      </c>
      <c r="F148" s="1">
        <v>-2.88611385302731</v>
      </c>
      <c r="G148" s="1">
        <v>-3.92448537638326</v>
      </c>
      <c r="H148" s="1">
        <v>1.46399464380078</v>
      </c>
    </row>
    <row r="149" spans="5:8">
      <c r="E149" s="1">
        <v>2.15423895557525</v>
      </c>
      <c r="F149" s="1">
        <v>-3.6887473495571</v>
      </c>
      <c r="G149" s="1">
        <v>-4.22999276243703</v>
      </c>
      <c r="H149" s="1">
        <v>0.977114133621301</v>
      </c>
    </row>
    <row r="150" spans="5:8">
      <c r="E150" s="1">
        <v>1.13718758137864</v>
      </c>
      <c r="F150" s="1">
        <v>-4.20458166507913</v>
      </c>
      <c r="G150" s="1">
        <v>-4.42200625252745</v>
      </c>
      <c r="H150" s="1">
        <v>0.668902554760369</v>
      </c>
    </row>
    <row r="151" spans="5:8">
      <c r="E151" s="1">
        <v>0.624767494973867</v>
      </c>
      <c r="F151" s="1">
        <v>-4.46590301658848</v>
      </c>
      <c r="G151" s="1">
        <v>-4.5174363816849</v>
      </c>
      <c r="H151" s="1">
        <v>0.514745347672043</v>
      </c>
    </row>
    <row r="152" spans="5:8">
      <c r="E152" s="1">
        <v>0.474109011095515</v>
      </c>
      <c r="F152" s="1">
        <v>-4.54308862860976</v>
      </c>
      <c r="G152" s="1">
        <v>-4.54517434293088</v>
      </c>
      <c r="H152" s="1">
        <v>0.469691317908554</v>
      </c>
    </row>
  </sheetData>
  <mergeCells count="5">
    <mergeCell ref="D1:L1"/>
    <mergeCell ref="N1:V1"/>
    <mergeCell ref="D6:H7"/>
    <mergeCell ref="N6:R7"/>
    <mergeCell ref="N8:R9"/>
  </mergeCells>
  <dataValidations count="4">
    <dataValidation type="textLength" operator="lessThanOrEqual" allowBlank="1" showInputMessage="1" showErrorMessage="1" sqref="I9">
      <formula1>30</formula1>
    </dataValidation>
    <dataValidation type="whole" operator="equal" allowBlank="1" showInputMessage="1" showErrorMessage="1" promptTitle="谨慎修改" prompt="第三代外骨骼膝关节120°" sqref="J9 M9">
      <formula1>120</formula1>
    </dataValidation>
    <dataValidation type="whole" operator="equal" allowBlank="1" showInputMessage="1" showErrorMessage="1" promptTitle="谨慎修改" prompt="第三代外骨骼髋关节157°" sqref="K9:L9">
      <formula1>157</formula1>
    </dataValidation>
    <dataValidation type="decimal" operator="between" allowBlank="1" showInputMessage="1" showErrorMessage="1" errorTitle="时间不合理" error="有效范围：0~60" promptTitle="有效范围：0~60" sqref="D11:D22">
      <formula1>0</formula1>
      <formula2>60</formula2>
    </dataValidation>
  </dataValidation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79"/>
  <sheetViews>
    <sheetView zoomScale="115" zoomScaleNormal="115" topLeftCell="J81" workbookViewId="0">
      <selection activeCell="T25" sqref="T25"/>
    </sheetView>
  </sheetViews>
  <sheetFormatPr defaultColWidth="9" defaultRowHeight="13.5"/>
  <cols>
    <col min="5" max="6" width="13.75"/>
    <col min="7" max="7" width="9.5" customWidth="1"/>
    <col min="8" max="8" width="13.75"/>
    <col min="15" max="18" width="13.75"/>
    <col min="22" max="25" width="13.75"/>
    <col min="27" max="30" width="13.75"/>
  </cols>
  <sheetData>
    <row r="1" spans="1:22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7"/>
      <c r="N1" s="33" t="s">
        <v>1</v>
      </c>
      <c r="O1" s="34"/>
      <c r="P1" s="34"/>
      <c r="Q1" s="34"/>
      <c r="R1" s="34"/>
      <c r="S1" s="34"/>
      <c r="T1" s="34"/>
      <c r="U1" s="34"/>
      <c r="V1" s="34"/>
    </row>
    <row r="2" spans="1:22">
      <c r="A2" s="1"/>
      <c r="B2" s="1"/>
      <c r="C2" s="1"/>
      <c r="D2" s="3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35" t="s">
        <v>9</v>
      </c>
      <c r="L2" s="36" t="s">
        <v>10</v>
      </c>
      <c r="M2" s="7"/>
      <c r="N2" s="37" t="s">
        <v>2</v>
      </c>
      <c r="O2" s="35" t="s">
        <v>3</v>
      </c>
      <c r="P2" s="35" t="s">
        <v>4</v>
      </c>
      <c r="Q2" s="35" t="s">
        <v>5</v>
      </c>
      <c r="R2" s="35" t="s">
        <v>6</v>
      </c>
      <c r="S2" s="35" t="s">
        <v>7</v>
      </c>
      <c r="T2" s="35" t="s">
        <v>8</v>
      </c>
      <c r="U2" s="61" t="s">
        <v>9</v>
      </c>
      <c r="V2" s="36" t="s">
        <v>10</v>
      </c>
    </row>
    <row r="3" ht="14.25" spans="1:22">
      <c r="A3" s="1"/>
      <c r="B3" s="1"/>
      <c r="C3" s="1"/>
      <c r="D3" s="5" t="s">
        <v>11</v>
      </c>
      <c r="E3" s="6">
        <v>24</v>
      </c>
      <c r="F3" s="6">
        <v>50</v>
      </c>
      <c r="G3" s="6">
        <v>73.055</v>
      </c>
      <c r="H3" s="6">
        <v>29</v>
      </c>
      <c r="I3" s="6">
        <v>49.3</v>
      </c>
      <c r="J3" s="6">
        <v>12</v>
      </c>
      <c r="K3" s="35">
        <v>2000</v>
      </c>
      <c r="L3" s="35">
        <v>5</v>
      </c>
      <c r="M3" s="7"/>
      <c r="N3" s="5" t="s">
        <v>11</v>
      </c>
      <c r="O3" s="6">
        <v>24</v>
      </c>
      <c r="P3" s="6">
        <v>55</v>
      </c>
      <c r="Q3" s="6">
        <v>60.05</v>
      </c>
      <c r="R3" s="6">
        <v>23</v>
      </c>
      <c r="S3" s="6">
        <v>52</v>
      </c>
      <c r="T3" s="6">
        <v>12</v>
      </c>
      <c r="U3" s="62">
        <v>2000</v>
      </c>
      <c r="V3" s="36">
        <v>5</v>
      </c>
    </row>
    <row r="4" spans="1:22">
      <c r="A4" s="1"/>
      <c r="B4" s="1"/>
      <c r="C4" s="1"/>
      <c r="D4" s="7" t="s">
        <v>12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14.2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4.25" spans="1:22">
      <c r="A6" s="1"/>
      <c r="B6" s="1"/>
      <c r="C6" s="1"/>
      <c r="D6" s="8" t="s">
        <v>13</v>
      </c>
      <c r="E6" s="9"/>
      <c r="F6" s="9"/>
      <c r="G6" s="9"/>
      <c r="H6" s="10"/>
      <c r="I6" s="7"/>
      <c r="J6" s="7"/>
      <c r="K6" s="7"/>
      <c r="L6" s="7"/>
      <c r="M6" s="7"/>
      <c r="N6" s="38" t="s">
        <v>14</v>
      </c>
      <c r="O6" s="39"/>
      <c r="P6" s="39"/>
      <c r="Q6" s="39"/>
      <c r="R6" s="63"/>
      <c r="S6" s="1"/>
      <c r="T6" s="1"/>
      <c r="U6" s="1"/>
      <c r="V6" s="1"/>
    </row>
    <row r="7" spans="1:22">
      <c r="A7" s="1"/>
      <c r="B7" s="1"/>
      <c r="C7" s="1"/>
      <c r="D7" s="11"/>
      <c r="E7" s="12"/>
      <c r="F7" s="12"/>
      <c r="G7" s="12"/>
      <c r="H7" s="13"/>
      <c r="I7" s="7"/>
      <c r="J7" s="7"/>
      <c r="K7" s="7"/>
      <c r="L7" s="7"/>
      <c r="M7" s="7"/>
      <c r="N7" s="40"/>
      <c r="O7" s="41"/>
      <c r="P7" s="41"/>
      <c r="Q7" s="41"/>
      <c r="R7" s="64"/>
      <c r="S7" s="1"/>
      <c r="T7" s="1"/>
      <c r="U7" s="1"/>
      <c r="V7" s="1"/>
    </row>
    <row r="8" ht="14.25" spans="1:22">
      <c r="A8" s="1"/>
      <c r="B8" s="1"/>
      <c r="C8" s="1"/>
      <c r="D8" s="14" t="s">
        <v>15</v>
      </c>
      <c r="E8" s="15">
        <v>130</v>
      </c>
      <c r="F8" s="15">
        <v>150</v>
      </c>
      <c r="G8" s="15">
        <v>150</v>
      </c>
      <c r="H8" s="16">
        <v>130</v>
      </c>
      <c r="I8" s="42" t="s">
        <v>16</v>
      </c>
      <c r="J8" s="43">
        <v>0.9</v>
      </c>
      <c r="K8" s="7"/>
      <c r="L8" s="42" t="s">
        <v>17</v>
      </c>
      <c r="M8" s="44">
        <v>0.95</v>
      </c>
      <c r="N8" s="45" t="s">
        <v>18</v>
      </c>
      <c r="O8" s="46"/>
      <c r="P8" s="46"/>
      <c r="Q8" s="46"/>
      <c r="R8" s="65"/>
      <c r="S8" s="1"/>
      <c r="T8" s="1"/>
      <c r="U8" s="1"/>
      <c r="V8" s="1"/>
    </row>
    <row r="9" ht="14.25" spans="1:22">
      <c r="A9" s="1"/>
      <c r="B9" s="1"/>
      <c r="C9" s="1"/>
      <c r="D9" s="14" t="s">
        <v>19</v>
      </c>
      <c r="E9" s="15">
        <v>-30</v>
      </c>
      <c r="F9" s="15">
        <v>-20</v>
      </c>
      <c r="G9" s="15">
        <v>-20</v>
      </c>
      <c r="H9" s="16">
        <v>-10</v>
      </c>
      <c r="I9" s="47" t="s">
        <v>20</v>
      </c>
      <c r="J9" s="47">
        <v>120</v>
      </c>
      <c r="K9" s="47">
        <v>157</v>
      </c>
      <c r="L9" s="47">
        <v>157</v>
      </c>
      <c r="M9" s="47">
        <v>120</v>
      </c>
      <c r="N9" s="45"/>
      <c r="O9" s="46"/>
      <c r="P9" s="46"/>
      <c r="Q9" s="46"/>
      <c r="R9" s="65"/>
      <c r="S9" s="1"/>
      <c r="T9" s="1"/>
      <c r="U9" s="1"/>
      <c r="V9" s="1"/>
    </row>
    <row r="10" ht="14.25" spans="1:22">
      <c r="A10" s="1"/>
      <c r="B10" s="1"/>
      <c r="C10" s="1" t="s">
        <v>21</v>
      </c>
      <c r="D10" s="17" t="s">
        <v>22</v>
      </c>
      <c r="E10" s="18" t="s">
        <v>23</v>
      </c>
      <c r="F10" s="18" t="s">
        <v>24</v>
      </c>
      <c r="G10" s="18" t="s">
        <v>25</v>
      </c>
      <c r="H10" s="19" t="s">
        <v>26</v>
      </c>
      <c r="I10" s="7"/>
      <c r="J10" s="7" t="s">
        <v>27</v>
      </c>
      <c r="K10" s="7" t="s">
        <v>28</v>
      </c>
      <c r="L10" s="7" t="s">
        <v>29</v>
      </c>
      <c r="M10" s="7" t="s">
        <v>30</v>
      </c>
      <c r="N10" s="48"/>
      <c r="O10" s="49"/>
      <c r="P10" s="49"/>
      <c r="Q10" s="49"/>
      <c r="R10" s="66"/>
      <c r="S10" s="1"/>
      <c r="T10" s="1"/>
      <c r="U10" s="1"/>
      <c r="V10" s="1"/>
    </row>
    <row r="11" spans="1:22">
      <c r="A11" s="1"/>
      <c r="B11" s="1"/>
      <c r="C11" s="1"/>
      <c r="D11" s="20">
        <v>1.1</v>
      </c>
      <c r="E11" s="21">
        <f t="shared" ref="E11:H11" si="0">E15</f>
        <v>75</v>
      </c>
      <c r="F11" s="21">
        <f t="shared" si="0"/>
        <v>58</v>
      </c>
      <c r="G11" s="21">
        <f t="shared" si="0"/>
        <v>-4</v>
      </c>
      <c r="H11" s="22">
        <f t="shared" si="0"/>
        <v>0</v>
      </c>
      <c r="I11" s="50">
        <f t="shared" ref="I11:I24" si="1">D11*$J$8</f>
        <v>0.99</v>
      </c>
      <c r="J11" s="21">
        <f>-TRUNC(K$3*J$3*(G$3-H$3*SIN((E11+J$9)*PI()/180)-SQRT(I$3^2-(E$3-F$3-H$3*COS((E11+J$9)*PI()/180))^2))/5)</f>
        <v>-150248</v>
      </c>
      <c r="K11" s="21">
        <f>-TRUNC(U$3*T$3*(Q$3-R$3*SIN((F11+K$9)*PI()/180)-SQRT(S$3^2-(O$3-P$3-R$3*COS((F11+K$9)*PI()/180))^2))/5)</f>
        <v>-108882</v>
      </c>
      <c r="L11" s="24">
        <f>-TRUNC(U$3*T$3*(Q$3-R$3*SIN((G11+L$9)*PI()/180)-SQRT(S$3^2-(O$3-P$3-R$3*COS((G11+L$9)*PI()/180))^2))/V$3)</f>
        <v>6332</v>
      </c>
      <c r="M11" s="25">
        <f>-TRUNC(K$3*J$3*(G$3-H$3*SIN((H11+M$9)*PI()/180)-SQRT(I$3^2-(E$3-F$3-H$3*COS((H11+M$9)*PI()/180))^2))/L$3)</f>
        <v>-1</v>
      </c>
      <c r="N11" s="51">
        <f t="shared" ref="N11:N74" si="2">I11</f>
        <v>0.99</v>
      </c>
      <c r="O11" s="52">
        <f t="shared" ref="O11:R11" si="3">TRUNC(J11*$M$8)</f>
        <v>-142735</v>
      </c>
      <c r="P11" s="52">
        <f t="shared" si="3"/>
        <v>-103437</v>
      </c>
      <c r="Q11" s="52">
        <f t="shared" si="3"/>
        <v>6015</v>
      </c>
      <c r="R11" s="67">
        <f t="shared" si="3"/>
        <v>0</v>
      </c>
      <c r="S11" s="1"/>
      <c r="T11" s="1"/>
      <c r="U11" s="1"/>
      <c r="V11" s="1"/>
    </row>
    <row r="12" spans="1:22">
      <c r="A12" s="1"/>
      <c r="B12" s="1"/>
      <c r="C12" s="1">
        <v>0.9</v>
      </c>
      <c r="D12" s="23">
        <f t="shared" ref="D12:D24" si="4">C12+D11</f>
        <v>2</v>
      </c>
      <c r="E12" s="24">
        <f>E16</f>
        <v>34</v>
      </c>
      <c r="F12" s="24">
        <f>F16</f>
        <v>28</v>
      </c>
      <c r="G12" s="24">
        <v>-18</v>
      </c>
      <c r="H12" s="25">
        <v>16</v>
      </c>
      <c r="I12" s="53">
        <f t="shared" si="1"/>
        <v>1.8</v>
      </c>
      <c r="J12" s="24">
        <f>-TRUNC(K$3*J$3*(G$3-H$3*SIN((E12+J$9)*PI()/180)-SQRT(I$3^2-(E$3-F$3-H$3*COS((E12+J$9)*PI()/180))^2))/5)</f>
        <v>-53002</v>
      </c>
      <c r="K12" s="24">
        <f>-TRUNC(U$3*T$3*(Q$3-R$3*SIN((F12+K$9)*PI()/180)-SQRT(S$3^2-(O$3-P$3-R$3*COS((F12+K$9)*PI()/180))^2))/5)</f>
        <v>-51299</v>
      </c>
      <c r="L12" s="24">
        <f>-TRUNC(U$3*T$3*(Q$3-R$3*SIN((G12+L$9)*PI()/180)-SQRT(S$3^2-(O$3-P$3-R$3*COS((G12+L$9)*PI()/180))^2))/V$3)</f>
        <v>25046</v>
      </c>
      <c r="M12" s="25">
        <f>-TRUNC(K$3*J$3*(G$3-H$3*SIN((H12+M$9)*PI()/180)-SQRT(I$3^2-(E$3-F$3-H$3*COS((H12+M$9)*PI()/180))^2))/L$3)</f>
        <v>-18616</v>
      </c>
      <c r="N12" s="54">
        <f t="shared" si="2"/>
        <v>1.8</v>
      </c>
      <c r="O12" s="55">
        <f t="shared" ref="O12:R12" si="5">TRUNC(J12*$M$8)</f>
        <v>-50351</v>
      </c>
      <c r="P12" s="55">
        <f t="shared" si="5"/>
        <v>-48734</v>
      </c>
      <c r="Q12" s="55">
        <f t="shared" si="5"/>
        <v>23793</v>
      </c>
      <c r="R12" s="68">
        <f t="shared" si="5"/>
        <v>-17685</v>
      </c>
      <c r="S12" s="1"/>
      <c r="T12" s="1"/>
      <c r="U12" s="1"/>
      <c r="V12" s="1"/>
    </row>
    <row r="13" spans="1:22">
      <c r="A13" s="1"/>
      <c r="B13" s="1"/>
      <c r="C13" s="1">
        <v>1.05</v>
      </c>
      <c r="D13" s="23">
        <f t="shared" si="4"/>
        <v>3.05</v>
      </c>
      <c r="E13" s="24">
        <f t="shared" ref="E13:H13" si="6">E17</f>
        <v>0</v>
      </c>
      <c r="F13" s="24">
        <f t="shared" si="6"/>
        <v>-4</v>
      </c>
      <c r="G13" s="24">
        <f t="shared" si="6"/>
        <v>58</v>
      </c>
      <c r="H13" s="25">
        <f t="shared" si="6"/>
        <v>75</v>
      </c>
      <c r="I13" s="53">
        <f t="shared" si="1"/>
        <v>2.745</v>
      </c>
      <c r="J13" s="24">
        <f>-TRUNC(K$3*J$3*(G$3-H$3*SIN((E13+J$9)*PI()/180)-SQRT(I$3^2-(E$3-F$3-H$3*COS((E13+J$9)*PI()/180))^2))/5)</f>
        <v>-1</v>
      </c>
      <c r="K13" s="24">
        <f>-TRUNC(U$3*T$3*(Q$3-R$3*SIN((F13+K$9)*PI()/180)-SQRT(S$3^2-(O$3-P$3-R$3*COS((F13+K$9)*PI()/180))^2))/5)</f>
        <v>6332</v>
      </c>
      <c r="L13" s="24">
        <f>-TRUNC(U$3*T$3*(Q$3-R$3*SIN((G13+L$9)*PI()/180)-SQRT(S$3^2-(O$3-P$3-R$3*COS((G13+L$9)*PI()/180))^2))/V$3)</f>
        <v>-108882</v>
      </c>
      <c r="M13" s="25">
        <f>-TRUNC(K$3*J$3*(G$3-H$3*SIN((H13+M$9)*PI()/180)-SQRT(I$3^2-(E$3-F$3-H$3*COS((H13+M$9)*PI()/180))^2))/L$3)</f>
        <v>-150248</v>
      </c>
      <c r="N13" s="54">
        <f t="shared" si="2"/>
        <v>2.745</v>
      </c>
      <c r="O13" s="55">
        <f t="shared" ref="O13:R13" si="7">TRUNC(J13*$M$8)</f>
        <v>0</v>
      </c>
      <c r="P13" s="55">
        <f t="shared" si="7"/>
        <v>6015</v>
      </c>
      <c r="Q13" s="55">
        <f t="shared" si="7"/>
        <v>-103437</v>
      </c>
      <c r="R13" s="68">
        <f t="shared" si="7"/>
        <v>-142735</v>
      </c>
      <c r="S13" s="1"/>
      <c r="T13" s="1"/>
      <c r="U13" s="1"/>
      <c r="V13" s="1"/>
    </row>
    <row r="14" spans="1:22">
      <c r="A14" s="1"/>
      <c r="B14" s="1"/>
      <c r="C14" s="1">
        <v>0.9</v>
      </c>
      <c r="D14" s="23">
        <f t="shared" si="4"/>
        <v>3.95</v>
      </c>
      <c r="E14" s="24">
        <f t="shared" ref="E14:H14" si="8">E18</f>
        <v>16</v>
      </c>
      <c r="F14" s="24">
        <f t="shared" si="8"/>
        <v>-18</v>
      </c>
      <c r="G14" s="24">
        <f t="shared" si="8"/>
        <v>28</v>
      </c>
      <c r="H14" s="25">
        <f t="shared" si="8"/>
        <v>34</v>
      </c>
      <c r="I14" s="53">
        <f t="shared" si="1"/>
        <v>3.555</v>
      </c>
      <c r="J14" s="24">
        <f>-TRUNC(K$3*J$3*(G$3-H$3*SIN((E14+J$9)*PI()/180)-SQRT(I$3^2-(E$3-F$3-H$3*COS((E14+J$9)*PI()/180))^2))/5)</f>
        <v>-18616</v>
      </c>
      <c r="K14" s="24">
        <f>-TRUNC(U$3*T$3*(Q$3-R$3*SIN((F14+K$9)*PI()/180)-SQRT(S$3^2-(O$3-P$3-R$3*COS((F14+K$9)*PI()/180))^2))/5)</f>
        <v>25046</v>
      </c>
      <c r="L14" s="24">
        <f>-TRUNC(U$3*T$3*(Q$3-R$3*SIN((G14+L$9)*PI()/180)-SQRT(S$3^2-(O$3-P$3-R$3*COS((G14+L$9)*PI()/180))^2))/V$3)</f>
        <v>-51299</v>
      </c>
      <c r="M14" s="25">
        <f>-TRUNC(K$3*J$3*(G$3-H$3*SIN((H14+M$9)*PI()/180)-SQRT(I$3^2-(E$3-F$3-H$3*COS((H14+M$9)*PI()/180))^2))/L$3)</f>
        <v>-53002</v>
      </c>
      <c r="N14" s="54">
        <f t="shared" si="2"/>
        <v>3.555</v>
      </c>
      <c r="O14" s="55">
        <f t="shared" ref="O14:R14" si="9">TRUNC(J14*$M$8)</f>
        <v>-17685</v>
      </c>
      <c r="P14" s="55">
        <f t="shared" si="9"/>
        <v>23793</v>
      </c>
      <c r="Q14" s="55">
        <f t="shared" si="9"/>
        <v>-48734</v>
      </c>
      <c r="R14" s="68">
        <f t="shared" si="9"/>
        <v>-50351</v>
      </c>
      <c r="S14" s="1"/>
      <c r="T14" s="1"/>
      <c r="U14" s="1"/>
      <c r="V14" s="1"/>
    </row>
    <row r="15" spans="1:22">
      <c r="A15" s="1"/>
      <c r="B15" s="1"/>
      <c r="C15" s="1">
        <v>1.05</v>
      </c>
      <c r="D15" s="23">
        <f t="shared" si="4"/>
        <v>5</v>
      </c>
      <c r="E15" s="26">
        <v>75</v>
      </c>
      <c r="F15" s="26">
        <v>58</v>
      </c>
      <c r="G15" s="24">
        <f>F17</f>
        <v>-4</v>
      </c>
      <c r="H15" s="25">
        <f>E17</f>
        <v>0</v>
      </c>
      <c r="I15" s="53">
        <f t="shared" si="1"/>
        <v>4.5</v>
      </c>
      <c r="J15" s="24">
        <f>-TRUNC(K$3*J$3*(G$3-H$3*SIN((E15+J$9)*PI()/180)-SQRT(I$3^2-(E$3-F$3-H$3*COS((E15+J$9)*PI()/180))^2))/5)</f>
        <v>-150248</v>
      </c>
      <c r="K15" s="24">
        <f>-TRUNC(U$3*T$3*(Q$3-R$3*SIN((F15+K$9)*PI()/180)-SQRT(S$3^2-(O$3-P$3-R$3*COS((F15+K$9)*PI()/180))^2))/5)</f>
        <v>-108882</v>
      </c>
      <c r="L15" s="24">
        <f>-TRUNC(U$3*T$3*(Q$3-R$3*SIN((G15+L$9)*PI()/180)-SQRT(S$3^2-(O$3-P$3-R$3*COS((G15+L$9)*PI()/180))^2))/V$3)</f>
        <v>6332</v>
      </c>
      <c r="M15" s="25">
        <f>-TRUNC(K$3*J$3*(G$3-H$3*SIN((H15+M$9)*PI()/180)-SQRT(I$3^2-(E$3-F$3-H$3*COS((H15+M$9)*PI()/180))^2))/L$3)</f>
        <v>-1</v>
      </c>
      <c r="N15" s="54">
        <f t="shared" si="2"/>
        <v>4.5</v>
      </c>
      <c r="O15" s="55">
        <f t="shared" ref="O15:R15" si="10">TRUNC(J15*$M$8)</f>
        <v>-142735</v>
      </c>
      <c r="P15" s="55">
        <f t="shared" si="10"/>
        <v>-103437</v>
      </c>
      <c r="Q15" s="55">
        <f t="shared" si="10"/>
        <v>6015</v>
      </c>
      <c r="R15" s="68">
        <f t="shared" si="10"/>
        <v>0</v>
      </c>
      <c r="S15" s="1"/>
      <c r="T15" s="1"/>
      <c r="U15" s="1"/>
      <c r="V15" s="1"/>
    </row>
    <row r="16" spans="1:22">
      <c r="A16" s="1"/>
      <c r="B16" s="1"/>
      <c r="C16" s="1">
        <v>0.9</v>
      </c>
      <c r="D16" s="23">
        <f t="shared" si="4"/>
        <v>5.9</v>
      </c>
      <c r="E16" s="26">
        <v>34</v>
      </c>
      <c r="F16" s="26">
        <v>28</v>
      </c>
      <c r="G16" s="24">
        <f>F18</f>
        <v>-18</v>
      </c>
      <c r="H16" s="25">
        <f>E18</f>
        <v>16</v>
      </c>
      <c r="I16" s="53">
        <f t="shared" si="1"/>
        <v>5.31</v>
      </c>
      <c r="J16" s="24">
        <f>-TRUNC(K$3*J$3*(G$3-H$3*SIN((E16+J$9)*PI()/180)-SQRT(I$3^2-(E$3-F$3-H$3*COS((E16+J$9)*PI()/180))^2))/5)</f>
        <v>-53002</v>
      </c>
      <c r="K16" s="24">
        <f>-TRUNC(U$3*T$3*(Q$3-R$3*SIN((F16+K$9)*PI()/180)-SQRT(S$3^2-(O$3-P$3-R$3*COS((F16+K$9)*PI()/180))^2))/5)</f>
        <v>-51299</v>
      </c>
      <c r="L16" s="24">
        <f>-TRUNC(U$3*T$3*(Q$3-R$3*SIN((G16+L$9)*PI()/180)-SQRT(S$3^2-(O$3-P$3-R$3*COS((G16+L$9)*PI()/180))^2))/V$3)</f>
        <v>25046</v>
      </c>
      <c r="M16" s="25">
        <f>-TRUNC(K$3*J$3*(G$3-H$3*SIN((H16+M$9)*PI()/180)-SQRT(I$3^2-(E$3-F$3-H$3*COS((H16+M$9)*PI()/180))^2))/L$3)</f>
        <v>-18616</v>
      </c>
      <c r="N16" s="54">
        <f t="shared" si="2"/>
        <v>5.31</v>
      </c>
      <c r="O16" s="55">
        <f t="shared" ref="O16:R16" si="11">TRUNC(J16*$M$8)</f>
        <v>-50351</v>
      </c>
      <c r="P16" s="55">
        <f t="shared" si="11"/>
        <v>-48734</v>
      </c>
      <c r="Q16" s="55">
        <f t="shared" si="11"/>
        <v>23793</v>
      </c>
      <c r="R16" s="68">
        <f t="shared" si="11"/>
        <v>-17685</v>
      </c>
      <c r="S16" s="1"/>
      <c r="T16" s="1"/>
      <c r="U16" s="1"/>
      <c r="V16" s="1"/>
    </row>
    <row r="17" spans="1:22">
      <c r="A17" s="1"/>
      <c r="B17" s="1"/>
      <c r="C17" s="1">
        <v>1.05</v>
      </c>
      <c r="D17" s="23">
        <f t="shared" si="4"/>
        <v>6.95</v>
      </c>
      <c r="E17" s="26">
        <v>0</v>
      </c>
      <c r="F17" s="26">
        <v>-4</v>
      </c>
      <c r="G17" s="24">
        <f>F15</f>
        <v>58</v>
      </c>
      <c r="H17" s="25">
        <f>E15</f>
        <v>75</v>
      </c>
      <c r="I17" s="53">
        <f t="shared" si="1"/>
        <v>6.255</v>
      </c>
      <c r="J17" s="24">
        <f>-TRUNC(K$3*J$3*(G$3-H$3*SIN((E17+J$9)*PI()/180)-SQRT(I$3^2-(E$3-F$3-H$3*COS((E17+J$9)*PI()/180))^2))/5)</f>
        <v>-1</v>
      </c>
      <c r="K17" s="24">
        <f>-TRUNC(U$3*T$3*(Q$3-R$3*SIN((F17+K$9)*PI()/180)-SQRT(S$3^2-(O$3-P$3-R$3*COS((F17+K$9)*PI()/180))^2))/5)</f>
        <v>6332</v>
      </c>
      <c r="L17" s="24">
        <f>-TRUNC(U$3*T$3*(Q$3-R$3*SIN((G17+L$9)*PI()/180)-SQRT(S$3^2-(O$3-P$3-R$3*COS((G17+L$9)*PI()/180))^2))/V$3)</f>
        <v>-108882</v>
      </c>
      <c r="M17" s="25">
        <f>-TRUNC(K$3*J$3*(G$3-H$3*SIN((H17+M$9)*PI()/180)-SQRT(I$3^2-(E$3-F$3-H$3*COS((H17+M$9)*PI()/180))^2))/L$3)</f>
        <v>-150248</v>
      </c>
      <c r="N17" s="54">
        <f t="shared" si="2"/>
        <v>6.255</v>
      </c>
      <c r="O17" s="55">
        <f t="shared" ref="O17:R17" si="12">TRUNC(J17*$M$8)</f>
        <v>0</v>
      </c>
      <c r="P17" s="55">
        <f t="shared" si="12"/>
        <v>6015</v>
      </c>
      <c r="Q17" s="55">
        <f t="shared" si="12"/>
        <v>-103437</v>
      </c>
      <c r="R17" s="68">
        <f t="shared" si="12"/>
        <v>-142735</v>
      </c>
      <c r="S17" s="1"/>
      <c r="T17" s="1"/>
      <c r="U17" s="1"/>
      <c r="V17" s="1"/>
    </row>
    <row r="18" spans="1:22">
      <c r="A18" s="1"/>
      <c r="B18" s="1"/>
      <c r="C18" s="1">
        <v>0.9</v>
      </c>
      <c r="D18" s="23">
        <f t="shared" si="4"/>
        <v>7.85</v>
      </c>
      <c r="E18" s="26">
        <v>16</v>
      </c>
      <c r="F18" s="26">
        <v>-18</v>
      </c>
      <c r="G18" s="24">
        <f>F16</f>
        <v>28</v>
      </c>
      <c r="H18" s="25">
        <f>E16</f>
        <v>34</v>
      </c>
      <c r="I18" s="53">
        <f t="shared" si="1"/>
        <v>7.065</v>
      </c>
      <c r="J18" s="24">
        <f>-TRUNC(K$3*J$3*(G$3-H$3*SIN((E18+J$9)*PI()/180)-SQRT(I$3^2-(E$3-F$3-H$3*COS((E18+J$9)*PI()/180))^2))/5)</f>
        <v>-18616</v>
      </c>
      <c r="K18" s="24">
        <f>-TRUNC(U$3*T$3*(Q$3-R$3*SIN((F18+K$9)*PI()/180)-SQRT(S$3^2-(O$3-P$3-R$3*COS((F18+K$9)*PI()/180))^2))/5)</f>
        <v>25046</v>
      </c>
      <c r="L18" s="24">
        <f>-TRUNC(U$3*T$3*(Q$3-R$3*SIN((G18+L$9)*PI()/180)-SQRT(S$3^2-(O$3-P$3-R$3*COS((G18+L$9)*PI()/180))^2))/V$3)</f>
        <v>-51299</v>
      </c>
      <c r="M18" s="25">
        <f>-TRUNC(K$3*J$3*(G$3-H$3*SIN((H18+M$9)*PI()/180)-SQRT(I$3^2-(E$3-F$3-H$3*COS((H18+M$9)*PI()/180))^2))/L$3)</f>
        <v>-53002</v>
      </c>
      <c r="N18" s="54">
        <f t="shared" si="2"/>
        <v>7.065</v>
      </c>
      <c r="O18" s="55">
        <f t="shared" ref="O18:R18" si="13">TRUNC(J18*$M$8)</f>
        <v>-17685</v>
      </c>
      <c r="P18" s="55">
        <f t="shared" si="13"/>
        <v>23793</v>
      </c>
      <c r="Q18" s="55">
        <f t="shared" si="13"/>
        <v>-48734</v>
      </c>
      <c r="R18" s="68">
        <f t="shared" si="13"/>
        <v>-50351</v>
      </c>
      <c r="S18" s="1"/>
      <c r="T18" s="1"/>
      <c r="U18" s="1"/>
      <c r="V18" s="1"/>
    </row>
    <row r="19" spans="1:22">
      <c r="A19" s="1"/>
      <c r="B19" s="1"/>
      <c r="C19" s="1">
        <v>1.05</v>
      </c>
      <c r="D19" s="23">
        <f t="shared" si="4"/>
        <v>8.9</v>
      </c>
      <c r="E19" s="24">
        <f t="shared" ref="E19:H19" si="14">E15</f>
        <v>75</v>
      </c>
      <c r="F19" s="24">
        <f t="shared" si="14"/>
        <v>58</v>
      </c>
      <c r="G19" s="24">
        <f t="shared" si="14"/>
        <v>-4</v>
      </c>
      <c r="H19" s="25">
        <f t="shared" si="14"/>
        <v>0</v>
      </c>
      <c r="I19" s="53">
        <f t="shared" si="1"/>
        <v>8.01</v>
      </c>
      <c r="J19" s="24">
        <f>-TRUNC(K$3*J$3*(G$3-H$3*SIN((E19+J$9)*PI()/180)-SQRT(I$3^2-(E$3-F$3-H$3*COS((E19+J$9)*PI()/180))^2))/5)</f>
        <v>-150248</v>
      </c>
      <c r="K19" s="24">
        <f>-TRUNC(U$3*T$3*(Q$3-R$3*SIN((F19+K$9)*PI()/180)-SQRT(S$3^2-(O$3-P$3-R$3*COS((F19+K$9)*PI()/180))^2))/5)</f>
        <v>-108882</v>
      </c>
      <c r="L19" s="24">
        <f>-TRUNC(U$3*T$3*(Q$3-R$3*SIN((G19+L$9)*PI()/180)-SQRT(S$3^2-(O$3-P$3-R$3*COS((G19+L$9)*PI()/180))^2))/V$3)</f>
        <v>6332</v>
      </c>
      <c r="M19" s="25">
        <f>-TRUNC(K$3*J$3*(G$3-H$3*SIN((H19+M$9)*PI()/180)-SQRT(I$3^2-(E$3-F$3-H$3*COS((H19+M$9)*PI()/180))^2))/L$3)</f>
        <v>-1</v>
      </c>
      <c r="N19" s="54">
        <f t="shared" si="2"/>
        <v>8.01</v>
      </c>
      <c r="O19" s="55">
        <f t="shared" ref="O19:R19" si="15">TRUNC(J19*$M$8)</f>
        <v>-142735</v>
      </c>
      <c r="P19" s="55">
        <f t="shared" si="15"/>
        <v>-103437</v>
      </c>
      <c r="Q19" s="55">
        <f t="shared" si="15"/>
        <v>6015</v>
      </c>
      <c r="R19" s="68">
        <f t="shared" si="15"/>
        <v>0</v>
      </c>
      <c r="S19" s="1"/>
      <c r="T19" s="1"/>
      <c r="U19" s="1"/>
      <c r="V19" s="1"/>
    </row>
    <row r="20" spans="1:22">
      <c r="A20" s="1"/>
      <c r="B20" s="1"/>
      <c r="C20" s="1">
        <v>0.9</v>
      </c>
      <c r="D20" s="23">
        <f t="shared" si="4"/>
        <v>9.8</v>
      </c>
      <c r="E20" s="24">
        <f t="shared" ref="E20:H20" si="16">E16</f>
        <v>34</v>
      </c>
      <c r="F20" s="24">
        <f t="shared" si="16"/>
        <v>28</v>
      </c>
      <c r="G20" s="24">
        <f t="shared" si="16"/>
        <v>-18</v>
      </c>
      <c r="H20" s="25">
        <f t="shared" si="16"/>
        <v>16</v>
      </c>
      <c r="I20" s="53">
        <f t="shared" si="1"/>
        <v>8.82</v>
      </c>
      <c r="J20" s="24">
        <f>-TRUNC(K$3*J$3*(G$3-H$3*SIN((E20+J$9)*PI()/180)-SQRT(I$3^2-(E$3-F$3-H$3*COS((E20+J$9)*PI()/180))^2))/5)</f>
        <v>-53002</v>
      </c>
      <c r="K20" s="24">
        <f>-TRUNC(U$3*T$3*(Q$3-R$3*SIN((F20+K$9)*PI()/180)-SQRT(S$3^2-(O$3-P$3-R$3*COS((F20+K$9)*PI()/180))^2))/5)</f>
        <v>-51299</v>
      </c>
      <c r="L20" s="24">
        <f>-TRUNC(U$3*T$3*(Q$3-R$3*SIN((G20+L$9)*PI()/180)-SQRT(S$3^2-(O$3-P$3-R$3*COS((G20+L$9)*PI()/180))^2))/V$3)</f>
        <v>25046</v>
      </c>
      <c r="M20" s="25">
        <f>-TRUNC(K$3*J$3*(G$3-H$3*SIN((H20+M$9)*PI()/180)-SQRT(I$3^2-(E$3-F$3-H$3*COS((H20+M$9)*PI()/180))^2))/L$3)</f>
        <v>-18616</v>
      </c>
      <c r="N20" s="54">
        <f t="shared" si="2"/>
        <v>8.82</v>
      </c>
      <c r="O20" s="55">
        <f t="shared" ref="O20:R20" si="17">TRUNC(J20*$M$8)</f>
        <v>-50351</v>
      </c>
      <c r="P20" s="55">
        <f t="shared" si="17"/>
        <v>-48734</v>
      </c>
      <c r="Q20" s="55">
        <f t="shared" si="17"/>
        <v>23793</v>
      </c>
      <c r="R20" s="68">
        <f t="shared" si="17"/>
        <v>-17685</v>
      </c>
      <c r="S20" s="1"/>
      <c r="T20" s="1"/>
      <c r="U20" s="1"/>
      <c r="V20" s="1"/>
    </row>
    <row r="21" spans="1:22">
      <c r="A21" s="1"/>
      <c r="B21" s="1"/>
      <c r="C21" s="1">
        <v>1.05</v>
      </c>
      <c r="D21" s="23">
        <f t="shared" si="4"/>
        <v>10.85</v>
      </c>
      <c r="E21" s="24">
        <f t="shared" ref="E21:H21" si="18">E17</f>
        <v>0</v>
      </c>
      <c r="F21" s="24">
        <f t="shared" si="18"/>
        <v>-4</v>
      </c>
      <c r="G21" s="24">
        <f t="shared" si="18"/>
        <v>58</v>
      </c>
      <c r="H21" s="25">
        <f t="shared" si="18"/>
        <v>75</v>
      </c>
      <c r="I21" s="53">
        <f t="shared" si="1"/>
        <v>9.765</v>
      </c>
      <c r="J21" s="24">
        <f>-TRUNC(K$3*J$3*(G$3-H$3*SIN((E21+J$9)*PI()/180)-SQRT(I$3^2-(E$3-F$3-H$3*COS((E21+J$9)*PI()/180))^2))/5)</f>
        <v>-1</v>
      </c>
      <c r="K21" s="24">
        <f>-TRUNC(U$3*T$3*(Q$3-R$3*SIN((F21+K$9)*PI()/180)-SQRT(S$3^2-(O$3-P$3-R$3*COS((F21+K$9)*PI()/180))^2))/5)</f>
        <v>6332</v>
      </c>
      <c r="L21" s="24">
        <f>-TRUNC(U$3*T$3*(Q$3-R$3*SIN((G21+L$9)*PI()/180)-SQRT(S$3^2-(O$3-P$3-R$3*COS((G21+L$9)*PI()/180))^2))/V$3)</f>
        <v>-108882</v>
      </c>
      <c r="M21" s="25">
        <f>-TRUNC(K$3*J$3*(G$3-H$3*SIN((H21+M$9)*PI()/180)-SQRT(I$3^2-(E$3-F$3-H$3*COS((H21+M$9)*PI()/180))^2))/L$3)</f>
        <v>-150248</v>
      </c>
      <c r="N21" s="54">
        <f t="shared" si="2"/>
        <v>9.765</v>
      </c>
      <c r="O21" s="55">
        <f t="shared" ref="O21:R21" si="19">TRUNC(J21*$M$8)</f>
        <v>0</v>
      </c>
      <c r="P21" s="55">
        <f t="shared" si="19"/>
        <v>6015</v>
      </c>
      <c r="Q21" s="55">
        <f t="shared" si="19"/>
        <v>-103437</v>
      </c>
      <c r="R21" s="68">
        <f t="shared" si="19"/>
        <v>-142735</v>
      </c>
      <c r="S21" s="1"/>
      <c r="T21" s="1"/>
      <c r="U21" s="1"/>
      <c r="V21" s="1"/>
    </row>
    <row r="22" spans="1:22">
      <c r="A22" s="1"/>
      <c r="B22" s="1"/>
      <c r="C22" s="1">
        <v>0.9</v>
      </c>
      <c r="D22" s="23">
        <f t="shared" si="4"/>
        <v>11.75</v>
      </c>
      <c r="E22" s="24">
        <f t="shared" ref="E22:H22" si="20">E18</f>
        <v>16</v>
      </c>
      <c r="F22" s="24">
        <f t="shared" si="20"/>
        <v>-18</v>
      </c>
      <c r="G22" s="24">
        <f t="shared" si="20"/>
        <v>28</v>
      </c>
      <c r="H22" s="25">
        <f t="shared" si="20"/>
        <v>34</v>
      </c>
      <c r="I22" s="53">
        <f t="shared" si="1"/>
        <v>10.575</v>
      </c>
      <c r="J22" s="24">
        <f>-TRUNC(K$3*J$3*(G$3-H$3*SIN((E22+J$9)*PI()/180)-SQRT(I$3^2-(E$3-F$3-H$3*COS((E22+J$9)*PI()/180))^2))/5)</f>
        <v>-18616</v>
      </c>
      <c r="K22" s="24">
        <f>-TRUNC(U$3*T$3*(Q$3-R$3*SIN((F22+K$9)*PI()/180)-SQRT(S$3^2-(O$3-P$3-R$3*COS((F22+K$9)*PI()/180))^2))/5)</f>
        <v>25046</v>
      </c>
      <c r="L22" s="24">
        <f>-TRUNC(U$3*T$3*(Q$3-R$3*SIN((G22+L$9)*PI()/180)-SQRT(S$3^2-(O$3-P$3-R$3*COS((G22+L$9)*PI()/180))^2))/V$3)</f>
        <v>-51299</v>
      </c>
      <c r="M22" s="25">
        <f>-TRUNC(K$3*J$3*(G$3-H$3*SIN((H22+M$9)*PI()/180)-SQRT(I$3^2-(E$3-F$3-H$3*COS((H22+M$9)*PI()/180))^2))/L$3)</f>
        <v>-53002</v>
      </c>
      <c r="N22" s="54">
        <f t="shared" si="2"/>
        <v>10.575</v>
      </c>
      <c r="O22" s="55">
        <f t="shared" ref="O22:R22" si="21">TRUNC(J22*$M$8)</f>
        <v>-17685</v>
      </c>
      <c r="P22" s="55">
        <f t="shared" si="21"/>
        <v>23793</v>
      </c>
      <c r="Q22" s="55">
        <f t="shared" si="21"/>
        <v>-48734</v>
      </c>
      <c r="R22" s="68">
        <f t="shared" si="21"/>
        <v>-50351</v>
      </c>
      <c r="S22" s="1"/>
      <c r="T22" s="1"/>
      <c r="U22" s="1"/>
      <c r="V22" s="1"/>
    </row>
    <row r="23" spans="1:22">
      <c r="A23" s="1"/>
      <c r="B23" s="1">
        <v>1</v>
      </c>
      <c r="C23" s="27">
        <v>0.8</v>
      </c>
      <c r="D23" s="28">
        <f t="shared" si="4"/>
        <v>12.55</v>
      </c>
      <c r="E23" s="26">
        <v>55</v>
      </c>
      <c r="F23" s="26">
        <v>36</v>
      </c>
      <c r="G23" s="24">
        <f>F17</f>
        <v>-4</v>
      </c>
      <c r="H23" s="25">
        <f>E17</f>
        <v>0</v>
      </c>
      <c r="I23" s="53">
        <f t="shared" si="1"/>
        <v>11.295</v>
      </c>
      <c r="J23" s="24">
        <f>-TRUNC(K$3*J$3*(G$3-H$3*SIN((E23+J$9)*PI()/180)-SQRT(I$3^2-(E$3-F$3-H$3*COS((E23+J$9)*PI()/180))^2))/5)</f>
        <v>-102298</v>
      </c>
      <c r="K23" s="24">
        <f>-TRUNC(U$3*T$3*(Q$3-R$3*SIN((F23+K$9)*PI()/180)-SQRT(S$3^2-(O$3-P$3-R$3*COS((F23+K$9)*PI()/180))^2))/5)</f>
        <v>-66903</v>
      </c>
      <c r="L23" s="24">
        <f>-TRUNC(U$3*T$3*(Q$3-R$3*SIN((G23+L$9)*PI()/180)-SQRT(S$3^2-(O$3-P$3-R$3*COS((G23+L$9)*PI()/180))^2))/V$3)</f>
        <v>6332</v>
      </c>
      <c r="M23" s="25">
        <f>-TRUNC(K$3*J$3*(G$3-H$3*SIN((H23+M$9)*PI()/180)-SQRT(I$3^2-(E$3-F$3-H$3*COS((H23+M$9)*PI()/180))^2))/L$3)</f>
        <v>-1</v>
      </c>
      <c r="N23" s="54">
        <f t="shared" si="2"/>
        <v>11.295</v>
      </c>
      <c r="O23" s="55">
        <f t="shared" ref="O23:R23" si="22">TRUNC(J23*$M$8)</f>
        <v>-97183</v>
      </c>
      <c r="P23" s="55">
        <f t="shared" si="22"/>
        <v>-63557</v>
      </c>
      <c r="Q23" s="55">
        <f t="shared" si="22"/>
        <v>6015</v>
      </c>
      <c r="R23" s="68">
        <f t="shared" si="22"/>
        <v>0</v>
      </c>
      <c r="S23" s="1"/>
      <c r="T23" s="1"/>
      <c r="U23" s="1"/>
      <c r="V23" s="1"/>
    </row>
    <row r="24" ht="14.25" spans="1:22">
      <c r="A24" s="1"/>
      <c r="B24" s="1"/>
      <c r="C24" s="27">
        <v>1</v>
      </c>
      <c r="D24" s="29">
        <f t="shared" si="4"/>
        <v>13.55</v>
      </c>
      <c r="E24" s="30">
        <v>0</v>
      </c>
      <c r="F24" s="30">
        <v>0</v>
      </c>
      <c r="G24" s="30">
        <v>0</v>
      </c>
      <c r="H24" s="31">
        <v>0</v>
      </c>
      <c r="I24" s="53">
        <f t="shared" si="1"/>
        <v>12.195</v>
      </c>
      <c r="J24" s="24">
        <f>-TRUNC(K$3*J$3*(G$3-H$3*SIN((E24+J$9)*PI()/180)-SQRT(I$3^2-(E$3-F$3-H$3*COS((E24+J$9)*PI()/180))^2))/L$3)</f>
        <v>-1</v>
      </c>
      <c r="K24" s="24">
        <f>-TRUNC(U$3*T$3*(Q$3-R$3*SIN((F24+K$9)*PI()/180)-SQRT(S$3^2-(O$3-P$3-R$3*COS((F24+K$9)*PI()/180))^2))/V$3)</f>
        <v>-2</v>
      </c>
      <c r="L24" s="24">
        <f>-TRUNC(U$3*T$3*(Q$3-R$3*SIN((G24+L$9)*PI()/180)-SQRT(S$3^2-(O$3-P$3-R$3*COS((G24+L$9)*PI()/180))^2))/V$3)</f>
        <v>-2</v>
      </c>
      <c r="M24" s="25">
        <f>-TRUNC(K$3*J$3*(G$3-H$3*SIN((H24+M$9)*PI()/180)-SQRT(I$3^2-(E$3-F$3-H$3*COS((H24+M$9)*PI()/180))^2))/L$3)</f>
        <v>-1</v>
      </c>
      <c r="N24" s="56">
        <f t="shared" si="2"/>
        <v>12.195</v>
      </c>
      <c r="O24" s="57">
        <f t="shared" ref="O24:R24" si="23">TRUNC(J24*$M$8)</f>
        <v>0</v>
      </c>
      <c r="P24" s="57">
        <f t="shared" si="23"/>
        <v>-1</v>
      </c>
      <c r="Q24" s="57">
        <f t="shared" si="23"/>
        <v>-1</v>
      </c>
      <c r="R24" s="69">
        <f t="shared" si="23"/>
        <v>0</v>
      </c>
      <c r="S24" s="1"/>
      <c r="T24" s="1"/>
      <c r="U24" s="1"/>
      <c r="V24" s="1"/>
    </row>
    <row r="25" spans="1:22">
      <c r="A25">
        <v>2.955</v>
      </c>
      <c r="B25">
        <v>-1.26996951219512</v>
      </c>
      <c r="C25">
        <v>-2.88841463414634</v>
      </c>
      <c r="D25" s="28">
        <v>0</v>
      </c>
      <c r="E25">
        <v>0</v>
      </c>
      <c r="F25">
        <v>0</v>
      </c>
      <c r="G25">
        <v>0</v>
      </c>
      <c r="H25">
        <v>0</v>
      </c>
      <c r="I25" s="58">
        <f t="shared" ref="I25:I88" si="24">D25</f>
        <v>0</v>
      </c>
      <c r="J25" s="24">
        <f>-TRUNC(K$3*J$3*(G$3-H$3*SIN((E25+J$9)*PI()/180)-SQRT(I$3^2-(E$3-F$3-H$3*COS((E25+J$9)*PI()/180))^2))/5)</f>
        <v>-1</v>
      </c>
      <c r="K25" s="24">
        <f>-TRUNC(U$3*T$3*(Q$3-R$3*SIN((F25+K$9)*PI()/180)-SQRT(S$3^2-(O$3-P$3-R$3*COS((F25+K$9)*PI()/180))^2))/5)</f>
        <v>-2</v>
      </c>
      <c r="L25" s="24">
        <f>-TRUNC(U$3*T$3*(Q$3-R$3*SIN((G25+L$9)*PI()/180)-SQRT(S$3^2-(O$3-P$3-R$3*COS((G25+L$9)*PI()/180))^2))/5)</f>
        <v>-2</v>
      </c>
      <c r="M25" s="25">
        <f>-TRUNC(K$3*J$3*(G$3-H$3*SIN((H25+M$9)*PI()/180)-SQRT(I$3^2-(E$3-F$3-H$3*COS((H25+M$9)*PI()/180))^2))/5)</f>
        <v>-1</v>
      </c>
      <c r="N25" s="73">
        <f t="shared" si="2"/>
        <v>0</v>
      </c>
      <c r="O25" s="74">
        <v>0</v>
      </c>
      <c r="P25" s="74">
        <v>0</v>
      </c>
      <c r="Q25" s="74">
        <v>0</v>
      </c>
      <c r="R25" s="74">
        <v>0</v>
      </c>
      <c r="S25" s="1"/>
      <c r="T25" s="1">
        <v>0.03</v>
      </c>
      <c r="U25" s="1"/>
      <c r="V25" s="1"/>
    </row>
    <row r="26" spans="1:40">
      <c r="A26">
        <v>2.97</v>
      </c>
      <c r="B26">
        <v>-1.27088414634146</v>
      </c>
      <c r="C26">
        <v>-2.90945121951219</v>
      </c>
      <c r="D26" s="28">
        <f t="shared" ref="D26:D89" si="25">D25+T26</f>
        <v>0.03</v>
      </c>
      <c r="E26" s="32">
        <f t="shared" ref="E26:E89" si="26">-E110*$B$23</f>
        <v>0.005729578</v>
      </c>
      <c r="F26" s="32">
        <f t="shared" ref="F26:F89" si="27">F110*$B$23</f>
        <v>0</v>
      </c>
      <c r="G26" s="32">
        <f t="shared" ref="G26:G89" si="28">G110*$B$23</f>
        <v>0</v>
      </c>
      <c r="H26" s="32">
        <f t="shared" ref="H26:H89" si="29">-H110*$B$23</f>
        <v>0.005729578</v>
      </c>
      <c r="I26" s="58">
        <f t="shared" si="24"/>
        <v>0.03</v>
      </c>
      <c r="J26" s="24">
        <f>-TRUNC(K$3*J$3*(G$3-H$3*SIN((E26+J$9)*PI()/180)-SQRT(I$3^2-(E$3-F$3-H$3*COS((E26+J$9)*PI()/180))^2))/5)</f>
        <v>-5</v>
      </c>
      <c r="K26" s="24">
        <f>-TRUNC(U$3*T$3*(Q$3-R$3*SIN((F26+K$9)*PI()/180)-SQRT(S$3^2-(O$3-P$3-R$3*COS((F26+K$9)*PI()/180))^2))/5)</f>
        <v>-2</v>
      </c>
      <c r="L26" s="24">
        <f>-TRUNC(U$3*T$3*(Q$3-R$3*SIN((G26+L$9)*PI()/180)-SQRT(S$3^2-(O$3-P$3-R$3*COS((G26+L$9)*PI()/180))^2))/5)</f>
        <v>-2</v>
      </c>
      <c r="M26" s="25">
        <f>-TRUNC(K$3*J$3*(G$3-H$3*SIN((H26+M$9)*PI()/180)-SQRT(I$3^2-(E$3-F$3-H$3*COS((H26+M$9)*PI()/180))^2))/5)</f>
        <v>-5</v>
      </c>
      <c r="N26" s="59">
        <f t="shared" si="2"/>
        <v>0.03</v>
      </c>
      <c r="O26" s="60">
        <f t="shared" ref="O26:O89" si="30">(J26-J25)/(I26-I25)</f>
        <v>-133.333333333333</v>
      </c>
      <c r="P26" s="60">
        <f t="shared" ref="P26:P89" si="31">(K26-K25)/(D26-D25)</f>
        <v>0</v>
      </c>
      <c r="Q26" s="60">
        <f t="shared" ref="Q26:Q89" si="32">(L26-L25)/(I26-I25)</f>
        <v>0</v>
      </c>
      <c r="R26" s="60">
        <f t="shared" ref="R26:R89" si="33">(M26-M25)/(I26-I25)</f>
        <v>-133.333333333333</v>
      </c>
      <c r="S26" s="1"/>
      <c r="T26" s="1">
        <f t="shared" ref="T26:T89" si="34">$T$25</f>
        <v>0.03</v>
      </c>
      <c r="U26" s="1"/>
      <c r="V26" s="1">
        <f t="shared" ref="V26:Y26" si="35">(O26-O25)/$T$26</f>
        <v>-4444.44444444445</v>
      </c>
      <c r="W26" s="1">
        <f t="shared" si="35"/>
        <v>0</v>
      </c>
      <c r="X26" s="1">
        <f t="shared" si="35"/>
        <v>0</v>
      </c>
      <c r="Y26" s="1">
        <f t="shared" si="35"/>
        <v>-4444.44444444445</v>
      </c>
      <c r="AA26">
        <f t="shared" ref="AA26:AD26" si="36">V26-V27</f>
        <v>-205555.555555556</v>
      </c>
      <c r="AB26">
        <f t="shared" si="36"/>
        <v>-457777.777777778</v>
      </c>
      <c r="AC26">
        <f t="shared" si="36"/>
        <v>-447777.777777778</v>
      </c>
      <c r="AD26">
        <f t="shared" si="36"/>
        <v>-201111.111111111</v>
      </c>
      <c r="AF26">
        <f t="shared" ref="AF26:AI26" si="37">AA26-AA27</f>
        <v>-416666.666666667</v>
      </c>
      <c r="AG26">
        <f t="shared" si="37"/>
        <v>-923333.333333333</v>
      </c>
      <c r="AH26">
        <f t="shared" si="37"/>
        <v>-958888.888888889</v>
      </c>
      <c r="AI26">
        <f t="shared" si="37"/>
        <v>-430000</v>
      </c>
      <c r="AK26">
        <f t="shared" ref="AK26:AN26" si="38">AF26-AF27</f>
        <v>-621111.111111111</v>
      </c>
      <c r="AL26">
        <f t="shared" si="38"/>
        <v>-1382222.22222222</v>
      </c>
      <c r="AM26">
        <f t="shared" si="38"/>
        <v>-1415555.55555556</v>
      </c>
      <c r="AN26">
        <f t="shared" si="38"/>
        <v>-635555.555555556</v>
      </c>
    </row>
    <row r="27" spans="1:40">
      <c r="A27">
        <v>2.985</v>
      </c>
      <c r="B27">
        <v>-1.27957317073171</v>
      </c>
      <c r="C27">
        <v>-2.92682926829268</v>
      </c>
      <c r="D27" s="28">
        <f t="shared" si="25"/>
        <v>0.06</v>
      </c>
      <c r="E27" s="32">
        <f t="shared" si="26"/>
        <v>-0.247409438</v>
      </c>
      <c r="F27" s="32">
        <f t="shared" si="27"/>
        <v>-0.253959767</v>
      </c>
      <c r="G27" s="32">
        <f t="shared" si="28"/>
        <v>-0.248483952</v>
      </c>
      <c r="H27" s="32">
        <f t="shared" si="29"/>
        <v>-0.242178288</v>
      </c>
      <c r="I27" s="58">
        <f t="shared" si="24"/>
        <v>0.06</v>
      </c>
      <c r="J27" s="24">
        <f>-TRUNC(K$3*J$3*(G$3-H$3*SIN((E27+J$9)*PI()/180)-SQRT(I$3^2-(E$3-F$3-H$3*COS((E27+J$9)*PI()/180))^2))/5)</f>
        <v>172</v>
      </c>
      <c r="K27" s="24">
        <f>-TRUNC(U$3*T$3*(Q$3-R$3*SIN((F27+K$9)*PI()/180)-SQRT(S$3^2-(O$3-P$3-R$3*COS((F27+K$9)*PI()/180))^2))/5)</f>
        <v>410</v>
      </c>
      <c r="L27" s="24">
        <f>-TRUNC(U$3*T$3*(Q$3-R$3*SIN((G27+L$9)*PI()/180)-SQRT(S$3^2-(O$3-P$3-R$3*COS((G27+L$9)*PI()/180))^2))/5)</f>
        <v>401</v>
      </c>
      <c r="M27" s="25">
        <f>-TRUNC(K$3*J$3*(G$3-H$3*SIN((H27+M$9)*PI()/180)-SQRT(I$3^2-(E$3-F$3-H$3*COS((H27+M$9)*PI()/180))^2))/5)</f>
        <v>168</v>
      </c>
      <c r="N27" s="59">
        <f t="shared" si="2"/>
        <v>0.06</v>
      </c>
      <c r="O27" s="60">
        <f t="shared" si="30"/>
        <v>5900</v>
      </c>
      <c r="P27" s="60">
        <f t="shared" si="31"/>
        <v>13733.3333333333</v>
      </c>
      <c r="Q27" s="60">
        <f t="shared" si="32"/>
        <v>13433.3333333333</v>
      </c>
      <c r="R27" s="60">
        <f t="shared" si="33"/>
        <v>5766.66666666667</v>
      </c>
      <c r="S27" s="1"/>
      <c r="T27" s="1">
        <f t="shared" si="34"/>
        <v>0.03</v>
      </c>
      <c r="U27" s="1"/>
      <c r="V27" s="1">
        <f t="shared" ref="V27:Y27" si="39">(O27-O26)/$T$26</f>
        <v>201111.111111111</v>
      </c>
      <c r="W27" s="1">
        <f t="shared" si="39"/>
        <v>457777.777777778</v>
      </c>
      <c r="X27" s="1">
        <f t="shared" si="39"/>
        <v>447777.777777778</v>
      </c>
      <c r="Y27" s="1">
        <f t="shared" si="39"/>
        <v>196666.666666667</v>
      </c>
      <c r="AA27">
        <f t="shared" ref="AA27:AD27" si="40">V27-V28</f>
        <v>211111.111111111</v>
      </c>
      <c r="AB27">
        <f t="shared" si="40"/>
        <v>465555.555555556</v>
      </c>
      <c r="AC27">
        <f t="shared" si="40"/>
        <v>511111.111111111</v>
      </c>
      <c r="AD27">
        <f t="shared" si="40"/>
        <v>228888.888888889</v>
      </c>
      <c r="AF27">
        <f t="shared" ref="AF27:AI27" si="41">AA27-AA28</f>
        <v>204444.444444444</v>
      </c>
      <c r="AG27">
        <f t="shared" si="41"/>
        <v>458888.888888889</v>
      </c>
      <c r="AH27">
        <f t="shared" si="41"/>
        <v>456666.666666667</v>
      </c>
      <c r="AI27">
        <f t="shared" si="41"/>
        <v>205555.555555556</v>
      </c>
      <c r="AK27">
        <f t="shared" ref="AK27:AN27" si="42">AF27-AF28</f>
        <v>202222.222222222</v>
      </c>
      <c r="AL27">
        <f t="shared" si="42"/>
        <v>460000</v>
      </c>
      <c r="AM27">
        <f t="shared" si="42"/>
        <v>446666.666666667</v>
      </c>
      <c r="AN27">
        <f t="shared" si="42"/>
        <v>202222.222222222</v>
      </c>
    </row>
    <row r="28" spans="1:40">
      <c r="A28">
        <v>3</v>
      </c>
      <c r="B28">
        <v>-1.29512195121951</v>
      </c>
      <c r="C28">
        <v>-2.94009146341463</v>
      </c>
      <c r="D28" s="28">
        <f t="shared" si="25"/>
        <v>0.09</v>
      </c>
      <c r="E28" s="32">
        <f t="shared" si="26"/>
        <v>-0.491764376</v>
      </c>
      <c r="F28" s="32">
        <f t="shared" si="27"/>
        <v>-0.503913482</v>
      </c>
      <c r="G28" s="32">
        <f t="shared" si="28"/>
        <v>-0.461853423</v>
      </c>
      <c r="H28" s="32">
        <f t="shared" si="29"/>
        <v>-0.451639139</v>
      </c>
      <c r="I28" s="58">
        <f t="shared" si="24"/>
        <v>0.09</v>
      </c>
      <c r="J28" s="24">
        <f>-TRUNC(K$3*J$3*(G$3-H$3*SIN((E28+J$9)*PI()/180)-SQRT(I$3^2-(E$3-F$3-H$3*COS((E28+J$9)*PI()/180))^2))/5)</f>
        <v>340</v>
      </c>
      <c r="K28" s="24">
        <f>-TRUNC(U$3*T$3*(Q$3-R$3*SIN((F28+K$9)*PI()/180)-SQRT(S$3^2-(O$3-P$3-R$3*COS((F28+K$9)*PI()/180))^2))/5)</f>
        <v>815</v>
      </c>
      <c r="L28" s="24">
        <f>-TRUNC(U$3*T$3*(Q$3-R$3*SIN((G28+L$9)*PI()/180)-SQRT(S$3^2-(O$3-P$3-R$3*COS((G28+L$9)*PI()/180))^2))/5)</f>
        <v>747</v>
      </c>
      <c r="M28" s="25">
        <f>-TRUNC(K$3*J$3*(G$3-H$3*SIN((H28+M$9)*PI()/180)-SQRT(I$3^2-(E$3-F$3-H$3*COS((H28+M$9)*PI()/180))^2))/5)</f>
        <v>312</v>
      </c>
      <c r="N28" s="59">
        <f t="shared" si="2"/>
        <v>0.09</v>
      </c>
      <c r="O28" s="60">
        <f t="shared" si="30"/>
        <v>5600</v>
      </c>
      <c r="P28" s="60">
        <f t="shared" si="31"/>
        <v>13500</v>
      </c>
      <c r="Q28" s="60">
        <f t="shared" si="32"/>
        <v>11533.3333333333</v>
      </c>
      <c r="R28" s="60">
        <f t="shared" si="33"/>
        <v>4800</v>
      </c>
      <c r="S28" s="1"/>
      <c r="T28" s="1">
        <f t="shared" si="34"/>
        <v>0.03</v>
      </c>
      <c r="U28" s="1"/>
      <c r="V28" s="1">
        <f t="shared" ref="V28:Y28" si="43">(O28-O27)/$T$26</f>
        <v>-10000</v>
      </c>
      <c r="W28" s="1">
        <f t="shared" si="43"/>
        <v>-7777.7777777778</v>
      </c>
      <c r="X28" s="1">
        <f t="shared" si="43"/>
        <v>-63333.3333333333</v>
      </c>
      <c r="Y28" s="1">
        <f t="shared" si="43"/>
        <v>-32222.2222222222</v>
      </c>
      <c r="AA28">
        <f t="shared" ref="AA28:AD28" si="44">V28-V29</f>
        <v>6666.66666666667</v>
      </c>
      <c r="AB28">
        <f t="shared" si="44"/>
        <v>6666.66666666661</v>
      </c>
      <c r="AC28">
        <f t="shared" si="44"/>
        <v>54444.4444444445</v>
      </c>
      <c r="AD28">
        <f t="shared" si="44"/>
        <v>23333.3333333333</v>
      </c>
      <c r="AF28">
        <f t="shared" ref="AF28:AI28" si="45">AA28-AA29</f>
        <v>2222.22222222223</v>
      </c>
      <c r="AG28">
        <f t="shared" si="45"/>
        <v>-1111.11111111125</v>
      </c>
      <c r="AH28">
        <f t="shared" si="45"/>
        <v>10000</v>
      </c>
      <c r="AI28">
        <f t="shared" si="45"/>
        <v>3333.33333333331</v>
      </c>
      <c r="AK28">
        <f t="shared" ref="AK28:AN28" si="46">AF28-AF29</f>
        <v>2222.22222222226</v>
      </c>
      <c r="AL28">
        <f t="shared" si="46"/>
        <v>-5555.55555555583</v>
      </c>
      <c r="AM28">
        <f t="shared" si="46"/>
        <v>2222.2222222223</v>
      </c>
      <c r="AN28">
        <f t="shared" si="46"/>
        <v>-1111.11111111113</v>
      </c>
    </row>
    <row r="29" spans="1:40">
      <c r="A29">
        <v>3.015</v>
      </c>
      <c r="B29">
        <v>-1.31432926829268</v>
      </c>
      <c r="C29">
        <v>-2.95015243902439</v>
      </c>
      <c r="D29" s="28">
        <f t="shared" si="25"/>
        <v>0.12</v>
      </c>
      <c r="E29" s="32">
        <f t="shared" si="26"/>
        <v>-0.719280714</v>
      </c>
      <c r="F29" s="32">
        <f t="shared" si="27"/>
        <v>-0.74618774</v>
      </c>
      <c r="G29" s="32">
        <f t="shared" si="28"/>
        <v>-0.610002731</v>
      </c>
      <c r="H29" s="32">
        <f t="shared" si="29"/>
        <v>-0.589552991</v>
      </c>
      <c r="I29" s="58">
        <f t="shared" si="24"/>
        <v>0.12</v>
      </c>
      <c r="J29" s="24">
        <f>-TRUNC(K$3*J$3*(G$3-H$3*SIN((E29+J$9)*PI()/180)-SQRT(I$3^2-(E$3-F$3-H$3*COS((E29+J$9)*PI()/180))^2))/5)</f>
        <v>493</v>
      </c>
      <c r="K29" s="24">
        <f>-TRUNC(U$3*T$3*(Q$3-R$3*SIN((F29+K$9)*PI()/180)-SQRT(S$3^2-(O$3-P$3-R$3*COS((F29+K$9)*PI()/180))^2))/5)</f>
        <v>1207</v>
      </c>
      <c r="L29" s="24">
        <f>-TRUNC(U$3*T$3*(Q$3-R$3*SIN((G29+L$9)*PI()/180)-SQRT(S$3^2-(O$3-P$3-R$3*COS((G29+L$9)*PI()/180))^2))/5)</f>
        <v>987</v>
      </c>
      <c r="M29" s="25">
        <f>-TRUNC(K$3*J$3*(G$3-H$3*SIN((H29+M$9)*PI()/180)-SQRT(I$3^2-(E$3-F$3-H$3*COS((H29+M$9)*PI()/180))^2))/5)</f>
        <v>406</v>
      </c>
      <c r="N29" s="59">
        <f t="shared" si="2"/>
        <v>0.12</v>
      </c>
      <c r="O29" s="60">
        <f t="shared" si="30"/>
        <v>5100</v>
      </c>
      <c r="P29" s="60">
        <f t="shared" si="31"/>
        <v>13066.6666666667</v>
      </c>
      <c r="Q29" s="60">
        <f t="shared" si="32"/>
        <v>8000</v>
      </c>
      <c r="R29" s="60">
        <f t="shared" si="33"/>
        <v>3133.33333333333</v>
      </c>
      <c r="S29" s="1"/>
      <c r="T29" s="1">
        <f t="shared" si="34"/>
        <v>0.03</v>
      </c>
      <c r="U29" s="1"/>
      <c r="V29" s="1">
        <f t="shared" ref="V29:Y29" si="47">(O29-O28)/$T$26</f>
        <v>-16666.6666666667</v>
      </c>
      <c r="W29" s="1">
        <f t="shared" si="47"/>
        <v>-14444.4444444444</v>
      </c>
      <c r="X29" s="1">
        <f t="shared" si="47"/>
        <v>-117777.777777778</v>
      </c>
      <c r="Y29" s="1">
        <f t="shared" si="47"/>
        <v>-55555.5555555556</v>
      </c>
      <c r="AA29">
        <f t="shared" ref="AA29:AD29" si="48">V29-V30</f>
        <v>4444.44444444443</v>
      </c>
      <c r="AB29">
        <f t="shared" si="48"/>
        <v>7777.77777777786</v>
      </c>
      <c r="AC29">
        <f t="shared" si="48"/>
        <v>44444.4444444444</v>
      </c>
      <c r="AD29">
        <f t="shared" si="48"/>
        <v>20000</v>
      </c>
      <c r="AF29">
        <f t="shared" ref="AF29:AI29" si="49">AA29-AA30</f>
        <v>-2.91038304567337e-11</v>
      </c>
      <c r="AG29">
        <f t="shared" si="49"/>
        <v>4444.44444444458</v>
      </c>
      <c r="AH29">
        <f t="shared" si="49"/>
        <v>7777.77777777774</v>
      </c>
      <c r="AI29">
        <f t="shared" si="49"/>
        <v>4444.44444444445</v>
      </c>
      <c r="AK29">
        <f t="shared" ref="AK29:AN29" si="50">AF29-AF30</f>
        <v>-3333.33333333339</v>
      </c>
      <c r="AL29">
        <f t="shared" si="50"/>
        <v>6666.6666666669</v>
      </c>
      <c r="AM29">
        <f t="shared" si="50"/>
        <v>-3333.33333333339</v>
      </c>
      <c r="AN29">
        <f t="shared" si="50"/>
        <v>3333.33333333334</v>
      </c>
    </row>
    <row r="30" spans="1:40">
      <c r="A30">
        <v>3.03</v>
      </c>
      <c r="B30">
        <v>-1.33170731707317</v>
      </c>
      <c r="C30">
        <v>-2.95792682926829</v>
      </c>
      <c r="D30" s="28">
        <f t="shared" si="25"/>
        <v>0.15</v>
      </c>
      <c r="E30" s="32">
        <f t="shared" si="26"/>
        <v>-0.922677551</v>
      </c>
      <c r="F30" s="32">
        <f t="shared" si="27"/>
        <v>-0.977461885</v>
      </c>
      <c r="G30" s="32">
        <f t="shared" si="28"/>
        <v>-0.668024391</v>
      </c>
      <c r="H30" s="32">
        <f t="shared" si="29"/>
        <v>-0.628381406</v>
      </c>
      <c r="I30" s="58">
        <f t="shared" si="24"/>
        <v>0.15</v>
      </c>
      <c r="J30" s="24">
        <f>-TRUNC(K$3*J$3*(G$3-H$3*SIN((E30+J$9)*PI()/180)-SQRT(I$3^2-(E$3-F$3-H$3*COS((E30+J$9)*PI()/180))^2))/5)</f>
        <v>627</v>
      </c>
      <c r="K30" s="24">
        <f>-TRUNC(U$3*T$3*(Q$3-R$3*SIN((F30+K$9)*PI()/180)-SQRT(S$3^2-(O$3-P$3-R$3*COS((F30+K$9)*PI()/180))^2))/5)</f>
        <v>1579</v>
      </c>
      <c r="L30" s="24">
        <f>-TRUNC(U$3*T$3*(Q$3-R$3*SIN((G30+L$9)*PI()/180)-SQRT(S$3^2-(O$3-P$3-R$3*COS((G30+L$9)*PI()/180))^2))/5)</f>
        <v>1081</v>
      </c>
      <c r="M30" s="25">
        <f>-TRUNC(K$3*J$3*(G$3-H$3*SIN((H30+M$9)*PI()/180)-SQRT(I$3^2-(E$3-F$3-H$3*COS((H30+M$9)*PI()/180))^2))/5)</f>
        <v>432</v>
      </c>
      <c r="N30" s="59">
        <f t="shared" si="2"/>
        <v>0.15</v>
      </c>
      <c r="O30" s="60">
        <f t="shared" si="30"/>
        <v>4466.66666666667</v>
      </c>
      <c r="P30" s="60">
        <f t="shared" si="31"/>
        <v>12400</v>
      </c>
      <c r="Q30" s="60">
        <f t="shared" si="32"/>
        <v>3133.33333333333</v>
      </c>
      <c r="R30" s="60">
        <f t="shared" si="33"/>
        <v>866.666666666667</v>
      </c>
      <c r="S30" s="1"/>
      <c r="T30" s="1">
        <f t="shared" si="34"/>
        <v>0.03</v>
      </c>
      <c r="U30" s="1"/>
      <c r="V30" s="1">
        <f t="shared" ref="V30:Y30" si="51">(O30-O29)/$T$26</f>
        <v>-21111.1111111111</v>
      </c>
      <c r="W30" s="1">
        <f t="shared" si="51"/>
        <v>-22222.2222222223</v>
      </c>
      <c r="X30" s="1">
        <f t="shared" si="51"/>
        <v>-162222.222222222</v>
      </c>
      <c r="Y30" s="1">
        <f t="shared" si="51"/>
        <v>-75555.5555555556</v>
      </c>
      <c r="AA30">
        <f t="shared" ref="AA30:AD30" si="52">V30-V31</f>
        <v>4444.44444444446</v>
      </c>
      <c r="AB30">
        <f t="shared" si="52"/>
        <v>3333.33333333327</v>
      </c>
      <c r="AC30">
        <f t="shared" si="52"/>
        <v>36666.6666666667</v>
      </c>
      <c r="AD30">
        <f t="shared" si="52"/>
        <v>15555.5555555556</v>
      </c>
      <c r="AF30">
        <f t="shared" ref="AF30:AI30" si="53">AA30-AA31</f>
        <v>3333.33333333336</v>
      </c>
      <c r="AG30">
        <f t="shared" si="53"/>
        <v>-2222.22222222232</v>
      </c>
      <c r="AH30">
        <f t="shared" si="53"/>
        <v>11111.1111111111</v>
      </c>
      <c r="AI30">
        <f t="shared" si="53"/>
        <v>1111.11111111111</v>
      </c>
      <c r="AK30">
        <f t="shared" ref="AK30:AN30" si="54">AF30-AF31</f>
        <v>5555.55555555559</v>
      </c>
      <c r="AL30">
        <f t="shared" si="54"/>
        <v>-4444.44444444464</v>
      </c>
      <c r="AM30">
        <f t="shared" si="54"/>
        <v>8888.88888888885</v>
      </c>
      <c r="AN30">
        <f t="shared" si="54"/>
        <v>2222.22222222222</v>
      </c>
    </row>
    <row r="31" spans="1:40">
      <c r="A31">
        <v>3.045</v>
      </c>
      <c r="B31">
        <v>-1.34588414634146</v>
      </c>
      <c r="C31">
        <v>-2.96341463414634</v>
      </c>
      <c r="D31" s="28">
        <f t="shared" si="25"/>
        <v>0.18</v>
      </c>
      <c r="E31" s="32">
        <f t="shared" si="26"/>
        <v>-1.09542318</v>
      </c>
      <c r="F31" s="32">
        <f t="shared" si="27"/>
        <v>-1.194756885</v>
      </c>
      <c r="G31" s="32">
        <f t="shared" si="28"/>
        <v>-0.615916561</v>
      </c>
      <c r="H31" s="32">
        <f t="shared" si="29"/>
        <v>-0.545848807</v>
      </c>
      <c r="I31" s="58">
        <f t="shared" si="24"/>
        <v>0.18</v>
      </c>
      <c r="J31" s="24">
        <f>-TRUNC(K$3*J$3*(G$3-H$3*SIN((E31+J$9)*PI()/180)-SQRT(I$3^2-(E$3-F$3-H$3*COS((E31+J$9)*PI()/180))^2))/5)</f>
        <v>738</v>
      </c>
      <c r="K31" s="24">
        <f>-TRUNC(U$3*T$3*(Q$3-R$3*SIN((F31+K$9)*PI()/180)-SQRT(S$3^2-(O$3-P$3-R$3*COS((F31+K$9)*PI()/180))^2))/5)</f>
        <v>1928</v>
      </c>
      <c r="L31" s="24">
        <f>-TRUNC(U$3*T$3*(Q$3-R$3*SIN((G31+L$9)*PI()/180)-SQRT(S$3^2-(O$3-P$3-R$3*COS((G31+L$9)*PI()/180))^2))/5)</f>
        <v>996</v>
      </c>
      <c r="M31" s="25">
        <f>-TRUNC(K$3*J$3*(G$3-H$3*SIN((H31+M$9)*PI()/180)-SQRT(I$3^2-(E$3-F$3-H$3*COS((H31+M$9)*PI()/180))^2))/5)</f>
        <v>376</v>
      </c>
      <c r="N31" s="59">
        <f t="shared" si="2"/>
        <v>0.18</v>
      </c>
      <c r="O31" s="60">
        <f t="shared" si="30"/>
        <v>3700</v>
      </c>
      <c r="P31" s="60">
        <f t="shared" si="31"/>
        <v>11633.3333333333</v>
      </c>
      <c r="Q31" s="60">
        <f t="shared" si="32"/>
        <v>-2833.33333333333</v>
      </c>
      <c r="R31" s="60">
        <f t="shared" si="33"/>
        <v>-1866.66666666667</v>
      </c>
      <c r="S31" s="1"/>
      <c r="T31" s="1">
        <f t="shared" si="34"/>
        <v>0.03</v>
      </c>
      <c r="U31" s="1"/>
      <c r="V31" s="1">
        <f t="shared" ref="V31:Y31" si="55">(O31-O30)/$T$26</f>
        <v>-25555.5555555556</v>
      </c>
      <c r="W31" s="1">
        <f t="shared" si="55"/>
        <v>-25555.5555555555</v>
      </c>
      <c r="X31" s="1">
        <f t="shared" si="55"/>
        <v>-198888.888888889</v>
      </c>
      <c r="Y31" s="1">
        <f t="shared" si="55"/>
        <v>-91111.1111111111</v>
      </c>
      <c r="AA31">
        <f t="shared" ref="AA31:AD31" si="56">V31-V32</f>
        <v>1111.1111111111</v>
      </c>
      <c r="AB31">
        <f t="shared" si="56"/>
        <v>5555.55555555559</v>
      </c>
      <c r="AC31">
        <f t="shared" si="56"/>
        <v>25555.5555555556</v>
      </c>
      <c r="AD31">
        <f t="shared" si="56"/>
        <v>14444.4444444445</v>
      </c>
      <c r="AF31">
        <f t="shared" ref="AF31:AI31" si="57">AA31-AA32</f>
        <v>-2222.22222222223</v>
      </c>
      <c r="AG31">
        <f t="shared" si="57"/>
        <v>2222.22222222232</v>
      </c>
      <c r="AH31">
        <f t="shared" si="57"/>
        <v>2222.22222222228</v>
      </c>
      <c r="AI31">
        <f t="shared" si="57"/>
        <v>-1111.11111111111</v>
      </c>
      <c r="AK31">
        <f t="shared" ref="AK31:AN31" si="58">AF31-AF32</f>
        <v>-2222.2222222222</v>
      </c>
      <c r="AL31">
        <f t="shared" si="58"/>
        <v>2222.22222222273</v>
      </c>
      <c r="AM31">
        <f t="shared" si="58"/>
        <v>-7777.77777777842</v>
      </c>
      <c r="AN31">
        <f t="shared" si="58"/>
        <v>4444.44444444397</v>
      </c>
    </row>
    <row r="32" spans="1:40">
      <c r="A32">
        <v>3.06</v>
      </c>
      <c r="B32">
        <v>-1.35731707317073</v>
      </c>
      <c r="C32">
        <v>-2.96570121951219</v>
      </c>
      <c r="D32" s="28">
        <f t="shared" si="25"/>
        <v>0.21</v>
      </c>
      <c r="E32" s="32">
        <f t="shared" si="26"/>
        <v>-1.2317106</v>
      </c>
      <c r="F32" s="32">
        <f t="shared" si="27"/>
        <v>-1.395424145</v>
      </c>
      <c r="G32" s="32">
        <f t="shared" si="28"/>
        <v>-0.4382905</v>
      </c>
      <c r="H32" s="32">
        <f t="shared" si="29"/>
        <v>-0.324643737</v>
      </c>
      <c r="I32" s="58">
        <f t="shared" si="24"/>
        <v>0.21</v>
      </c>
      <c r="J32" s="24">
        <f>-TRUNC(K$3*J$3*(G$3-H$3*SIN((E32+J$9)*PI()/180)-SQRT(I$3^2-(E$3-F$3-H$3*COS((E32+J$9)*PI()/180))^2))/5)</f>
        <v>825</v>
      </c>
      <c r="K32" s="24">
        <f>-TRUNC(U$3*T$3*(Q$3-R$3*SIN((F32+K$9)*PI()/180)-SQRT(S$3^2-(O$3-P$3-R$3*COS((F32+K$9)*PI()/180))^2))/5)</f>
        <v>2249</v>
      </c>
      <c r="L32" s="24">
        <f>-TRUNC(U$3*T$3*(Q$3-R$3*SIN((G32+L$9)*PI()/180)-SQRT(S$3^2-(O$3-P$3-R$3*COS((G32+L$9)*PI()/180))^2))/5)</f>
        <v>709</v>
      </c>
      <c r="M32" s="25">
        <f>-TRUNC(K$3*J$3*(G$3-H$3*SIN((H32+M$9)*PI()/180)-SQRT(I$3^2-(E$3-F$3-H$3*COS((H32+M$9)*PI()/180))^2))/5)</f>
        <v>225</v>
      </c>
      <c r="N32" s="59">
        <f t="shared" si="2"/>
        <v>0.21</v>
      </c>
      <c r="O32" s="60">
        <f t="shared" si="30"/>
        <v>2900</v>
      </c>
      <c r="P32" s="60">
        <f t="shared" si="31"/>
        <v>10700</v>
      </c>
      <c r="Q32" s="60">
        <f t="shared" si="32"/>
        <v>-9566.66666666667</v>
      </c>
      <c r="R32" s="60">
        <f t="shared" si="33"/>
        <v>-5033.33333333333</v>
      </c>
      <c r="S32" s="1"/>
      <c r="T32" s="1">
        <f t="shared" si="34"/>
        <v>0.03</v>
      </c>
      <c r="U32" s="1"/>
      <c r="V32" s="1">
        <f t="shared" ref="V32:Y32" si="59">(O32-O31)/$T$26</f>
        <v>-26666.6666666667</v>
      </c>
      <c r="W32" s="1">
        <f t="shared" si="59"/>
        <v>-31111.1111111111</v>
      </c>
      <c r="X32" s="1">
        <f t="shared" si="59"/>
        <v>-224444.444444444</v>
      </c>
      <c r="Y32" s="1">
        <f t="shared" si="59"/>
        <v>-105555.555555556</v>
      </c>
      <c r="AA32">
        <f t="shared" ref="AA32:AD32" si="60">V32-V33</f>
        <v>3333.33333333333</v>
      </c>
      <c r="AB32">
        <f t="shared" si="60"/>
        <v>3333.33333333328</v>
      </c>
      <c r="AC32">
        <f t="shared" si="60"/>
        <v>23333.3333333333</v>
      </c>
      <c r="AD32">
        <f t="shared" si="60"/>
        <v>15555.5555555556</v>
      </c>
      <c r="AF32">
        <f t="shared" ref="AF32:AI32" si="61">AA32-AA33</f>
        <v>-3.27418092638254e-11</v>
      </c>
      <c r="AG32">
        <f t="shared" si="61"/>
        <v>-4.14729584008455e-10</v>
      </c>
      <c r="AH32">
        <f t="shared" si="61"/>
        <v>10000.0000000007</v>
      </c>
      <c r="AI32">
        <f t="shared" si="61"/>
        <v>-5555.55555555508</v>
      </c>
      <c r="AK32">
        <f t="shared" ref="AK32:AN32" si="62">AF32-AF33</f>
        <v>-3333.33333333346</v>
      </c>
      <c r="AL32">
        <f t="shared" si="62"/>
        <v>-1.16415321826935e-9</v>
      </c>
      <c r="AM32">
        <f t="shared" si="62"/>
        <v>12222.2222222243</v>
      </c>
      <c r="AN32">
        <f t="shared" si="62"/>
        <v>-6666.66666666535</v>
      </c>
    </row>
    <row r="33" spans="1:40">
      <c r="A33">
        <v>3.075</v>
      </c>
      <c r="B33">
        <v>-1.36280487804878</v>
      </c>
      <c r="C33">
        <v>-2.96432926829268</v>
      </c>
      <c r="D33" s="28">
        <f t="shared" si="25"/>
        <v>0.24</v>
      </c>
      <c r="E33" s="32">
        <f t="shared" si="26"/>
        <v>-1.326433088</v>
      </c>
      <c r="F33" s="32">
        <f t="shared" si="27"/>
        <v>-1.577134387</v>
      </c>
      <c r="G33" s="32">
        <f t="shared" si="28"/>
        <v>-0.12407805</v>
      </c>
      <c r="H33" s="32">
        <f t="shared" si="29"/>
        <v>0.047879808</v>
      </c>
      <c r="I33" s="58">
        <f t="shared" si="24"/>
        <v>0.24</v>
      </c>
      <c r="J33" s="24">
        <f>-TRUNC(K$3*J$3*(G$3-H$3*SIN((E33+J$9)*PI()/180)-SQRT(I$3^2-(E$3-F$3-H$3*COS((E33+J$9)*PI()/180))^2))/5)</f>
        <v>885</v>
      </c>
      <c r="K33" s="24">
        <f>-TRUNC(U$3*T$3*(Q$3-R$3*SIN((F33+K$9)*PI()/180)-SQRT(S$3^2-(O$3-P$3-R$3*COS((F33+K$9)*PI()/180))^2))/5)</f>
        <v>2539</v>
      </c>
      <c r="L33" s="24">
        <f>-TRUNC(U$3*T$3*(Q$3-R$3*SIN((G33+L$9)*PI()/180)-SQRT(S$3^2-(O$3-P$3-R$3*COS((G33+L$9)*PI()/180))^2))/5)</f>
        <v>199</v>
      </c>
      <c r="M33" s="25">
        <f>-TRUNC(K$3*J$3*(G$3-H$3*SIN((H33+M$9)*PI()/180)-SQRT(I$3^2-(E$3-F$3-H$3*COS((H33+M$9)*PI()/180))^2))/5)</f>
        <v>-35</v>
      </c>
      <c r="N33" s="59">
        <f t="shared" si="2"/>
        <v>0.24</v>
      </c>
      <c r="O33" s="60">
        <f t="shared" si="30"/>
        <v>2000</v>
      </c>
      <c r="P33" s="60">
        <f t="shared" si="31"/>
        <v>9666.66666666667</v>
      </c>
      <c r="Q33" s="60">
        <f t="shared" si="32"/>
        <v>-17000</v>
      </c>
      <c r="R33" s="60">
        <f t="shared" si="33"/>
        <v>-8666.66666666667</v>
      </c>
      <c r="S33" s="1"/>
      <c r="T33" s="1">
        <f t="shared" si="34"/>
        <v>0.03</v>
      </c>
      <c r="U33" s="1"/>
      <c r="V33" s="1">
        <f t="shared" ref="V33:Y33" si="63">(O33-O32)/$T$26</f>
        <v>-30000</v>
      </c>
      <c r="W33" s="1">
        <f t="shared" si="63"/>
        <v>-34444.4444444444</v>
      </c>
      <c r="X33" s="1">
        <f t="shared" si="63"/>
        <v>-247777.777777778</v>
      </c>
      <c r="Y33" s="1">
        <f t="shared" si="63"/>
        <v>-121111.111111111</v>
      </c>
      <c r="AA33">
        <f t="shared" ref="AA33:AD33" si="64">V33-V34</f>
        <v>3333.33333333336</v>
      </c>
      <c r="AB33">
        <f t="shared" si="64"/>
        <v>3333.33333333369</v>
      </c>
      <c r="AC33">
        <f t="shared" si="64"/>
        <v>13333.3333333326</v>
      </c>
      <c r="AD33">
        <f t="shared" si="64"/>
        <v>21111.1111111106</v>
      </c>
      <c r="AF33">
        <f t="shared" ref="AF33:AI33" si="65">AA33-AA34</f>
        <v>3333.33333333342</v>
      </c>
      <c r="AG33">
        <f t="shared" si="65"/>
        <v>7.49423634260893e-10</v>
      </c>
      <c r="AH33">
        <f t="shared" si="65"/>
        <v>-2222.22222222365</v>
      </c>
      <c r="AI33">
        <f t="shared" si="65"/>
        <v>1111.11111111027</v>
      </c>
      <c r="AK33">
        <f t="shared" ref="AK33:AN33" si="66">AF33-AF34</f>
        <v>7777.77777777792</v>
      </c>
      <c r="AL33">
        <f t="shared" si="66"/>
        <v>-2222.22222222103</v>
      </c>
      <c r="AM33">
        <f t="shared" si="66"/>
        <v>-16666.666666669</v>
      </c>
      <c r="AN33">
        <f t="shared" si="66"/>
        <v>4444.44444444308</v>
      </c>
    </row>
    <row r="34" spans="1:40">
      <c r="A34">
        <v>3.09</v>
      </c>
      <c r="B34">
        <v>-1.35137195121951</v>
      </c>
      <c r="C34">
        <v>-2.96021341463415</v>
      </c>
      <c r="D34" s="28">
        <f t="shared" si="25"/>
        <v>0.27</v>
      </c>
      <c r="E34" s="32">
        <f t="shared" si="26"/>
        <v>-1.375159723</v>
      </c>
      <c r="F34" s="32">
        <f t="shared" si="27"/>
        <v>-1.737866478</v>
      </c>
      <c r="G34" s="32">
        <f t="shared" si="28"/>
        <v>0.333760968</v>
      </c>
      <c r="H34" s="32">
        <f t="shared" si="29"/>
        <v>0.580001137</v>
      </c>
      <c r="I34" s="58">
        <f t="shared" si="24"/>
        <v>0.27</v>
      </c>
      <c r="J34" s="24">
        <f>-TRUNC(K$3*J$3*(G$3-H$3*SIN((E34+J$9)*PI()/180)-SQRT(I$3^2-(E$3-F$3-H$3*COS((E34+J$9)*PI()/180))^2))/5)</f>
        <v>915</v>
      </c>
      <c r="K34" s="24">
        <f>-TRUNC(U$3*T$3*(Q$3-R$3*SIN((F34+K$9)*PI()/180)-SQRT(S$3^2-(O$3-P$3-R$3*COS((F34+K$9)*PI()/180))^2))/5)</f>
        <v>2795</v>
      </c>
      <c r="L34" s="24">
        <f>-TRUNC(U$3*T$3*(Q$3-R$3*SIN((G34+L$9)*PI()/180)-SQRT(S$3^2-(O$3-P$3-R$3*COS((G34+L$9)*PI()/180))^2))/5)</f>
        <v>-546</v>
      </c>
      <c r="M34" s="25">
        <f>-TRUNC(K$3*J$3*(G$3-H$3*SIN((H34+M$9)*PI()/180)-SQRT(I$3^2-(E$3-F$3-H$3*COS((H34+M$9)*PI()/180))^2))/5)</f>
        <v>-423</v>
      </c>
      <c r="N34" s="59">
        <f t="shared" si="2"/>
        <v>0.27</v>
      </c>
      <c r="O34" s="60">
        <f t="shared" si="30"/>
        <v>999.999999999999</v>
      </c>
      <c r="P34" s="60">
        <f t="shared" si="31"/>
        <v>8533.33333333332</v>
      </c>
      <c r="Q34" s="60">
        <f t="shared" si="32"/>
        <v>-24833.3333333333</v>
      </c>
      <c r="R34" s="60">
        <f t="shared" si="33"/>
        <v>-12933.3333333333</v>
      </c>
      <c r="S34" s="1"/>
      <c r="T34" s="1">
        <f t="shared" si="34"/>
        <v>0.03</v>
      </c>
      <c r="U34" s="1"/>
      <c r="V34" s="1">
        <f t="shared" ref="V34:Y34" si="67">(O34-O33)/$T$26</f>
        <v>-33333.3333333334</v>
      </c>
      <c r="W34" s="1">
        <f t="shared" si="67"/>
        <v>-37777.7777777781</v>
      </c>
      <c r="X34" s="1">
        <f t="shared" si="67"/>
        <v>-261111.11111111</v>
      </c>
      <c r="Y34" s="1">
        <f t="shared" si="67"/>
        <v>-142222.222222222</v>
      </c>
      <c r="AA34">
        <f t="shared" ref="AA34:AD34" si="68">V34-V35</f>
        <v>-5.82076609134674e-11</v>
      </c>
      <c r="AB34">
        <f t="shared" si="68"/>
        <v>3333.33333333294</v>
      </c>
      <c r="AC34">
        <f t="shared" si="68"/>
        <v>15555.5555555562</v>
      </c>
      <c r="AD34">
        <f t="shared" si="68"/>
        <v>20000.0000000004</v>
      </c>
      <c r="AF34">
        <f t="shared" ref="AF34:AI34" si="69">AA34-AA35</f>
        <v>-4444.4444444445</v>
      </c>
      <c r="AG34">
        <f t="shared" si="69"/>
        <v>2222.22222222178</v>
      </c>
      <c r="AH34">
        <f t="shared" si="69"/>
        <v>14444.4444444454</v>
      </c>
      <c r="AI34">
        <f t="shared" si="69"/>
        <v>-3333.33333333282</v>
      </c>
      <c r="AK34">
        <f t="shared" ref="AK34:AN34" si="70">AF34-AF35</f>
        <v>-7777.77777777782</v>
      </c>
      <c r="AL34">
        <f t="shared" si="70"/>
        <v>4444.44444444392</v>
      </c>
      <c r="AM34">
        <f t="shared" si="70"/>
        <v>17777.7777777793</v>
      </c>
      <c r="AN34">
        <f t="shared" si="70"/>
        <v>-2222.22222222161</v>
      </c>
    </row>
    <row r="35" spans="1:40">
      <c r="A35">
        <v>3.105</v>
      </c>
      <c r="B35">
        <v>-1.32484756097561</v>
      </c>
      <c r="C35">
        <v>-2.95609756097561</v>
      </c>
      <c r="D35" s="28">
        <f t="shared" si="25"/>
        <v>0.3</v>
      </c>
      <c r="E35" s="32">
        <f t="shared" si="26"/>
        <v>-1.374110935</v>
      </c>
      <c r="F35" s="32">
        <f t="shared" si="27"/>
        <v>-1.875896291</v>
      </c>
      <c r="G35" s="32">
        <f t="shared" si="28"/>
        <v>0.938531236</v>
      </c>
      <c r="H35" s="32">
        <f t="shared" si="29"/>
        <v>1.27593154</v>
      </c>
      <c r="I35" s="58">
        <f t="shared" si="24"/>
        <v>0.3</v>
      </c>
      <c r="J35" s="24">
        <f>-TRUNC(K$3*J$3*(G$3-H$3*SIN((E35+J$9)*PI()/180)-SQRT(I$3^2-(E$3-F$3-H$3*COS((E35+J$9)*PI()/180))^2))/5)</f>
        <v>915</v>
      </c>
      <c r="K35" s="24">
        <f>-TRUNC(U$3*T$3*(Q$3-R$3*SIN((F35+K$9)*PI()/180)-SQRT(S$3^2-(O$3-P$3-R$3*COS((F35+K$9)*PI()/180))^2))/5)</f>
        <v>3014</v>
      </c>
      <c r="L35" s="24">
        <f>-TRUNC(U$3*T$3*(Q$3-R$3*SIN((G35+L$9)*PI()/180)-SQRT(S$3^2-(O$3-P$3-R$3*COS((G35+L$9)*PI()/180))^2))/5)</f>
        <v>-1540</v>
      </c>
      <c r="M35" s="25">
        <f>-TRUNC(K$3*J$3*(G$3-H$3*SIN((H35+M$9)*PI()/180)-SQRT(I$3^2-(E$3-F$3-H$3*COS((H35+M$9)*PI()/180))^2))/5)</f>
        <v>-957</v>
      </c>
      <c r="N35" s="59">
        <f t="shared" si="2"/>
        <v>0.3</v>
      </c>
      <c r="O35" s="60">
        <f t="shared" si="30"/>
        <v>0</v>
      </c>
      <c r="P35" s="60">
        <f t="shared" si="31"/>
        <v>7299.99999999999</v>
      </c>
      <c r="Q35" s="60">
        <f t="shared" si="32"/>
        <v>-33133.3333333333</v>
      </c>
      <c r="R35" s="60">
        <f t="shared" si="33"/>
        <v>-17800</v>
      </c>
      <c r="S35" s="1"/>
      <c r="T35" s="1">
        <f t="shared" si="34"/>
        <v>0.03</v>
      </c>
      <c r="U35" s="1"/>
      <c r="V35" s="1">
        <f t="shared" ref="V35:Y35" si="71">(O35-O34)/$T$26</f>
        <v>-33333.3333333333</v>
      </c>
      <c r="W35" s="1">
        <f t="shared" si="71"/>
        <v>-41111.111111111</v>
      </c>
      <c r="X35" s="1">
        <f t="shared" si="71"/>
        <v>-276666.666666667</v>
      </c>
      <c r="Y35" s="1">
        <f t="shared" si="71"/>
        <v>-162222.222222222</v>
      </c>
      <c r="AA35">
        <f t="shared" ref="AA35:AD35" si="72">V35-V36</f>
        <v>4444.44444444444</v>
      </c>
      <c r="AB35">
        <f t="shared" si="72"/>
        <v>1111.11111111116</v>
      </c>
      <c r="AC35">
        <f t="shared" si="72"/>
        <v>1111.11111111083</v>
      </c>
      <c r="AD35">
        <f t="shared" si="72"/>
        <v>23333.3333333332</v>
      </c>
      <c r="AF35">
        <f t="shared" ref="AF35:AI35" si="73">AA35-AA36</f>
        <v>3333.33333333332</v>
      </c>
      <c r="AG35">
        <f t="shared" si="73"/>
        <v>-2222.22222222214</v>
      </c>
      <c r="AH35">
        <f t="shared" si="73"/>
        <v>-3333.3333333339</v>
      </c>
      <c r="AI35">
        <f t="shared" si="73"/>
        <v>-1111.11111111121</v>
      </c>
      <c r="AK35">
        <f t="shared" ref="AK35:AN35" si="74">AF35-AF36</f>
        <v>5555.55555555552</v>
      </c>
      <c r="AL35">
        <f t="shared" si="74"/>
        <v>-5555.55555555544</v>
      </c>
      <c r="AM35">
        <f t="shared" si="74"/>
        <v>-14444.4444444455</v>
      </c>
      <c r="AN35">
        <f t="shared" si="74"/>
        <v>-1111.11111111098</v>
      </c>
    </row>
    <row r="36" spans="1:40">
      <c r="A36">
        <v>3.12</v>
      </c>
      <c r="B36">
        <v>-1.29192073170732</v>
      </c>
      <c r="C36">
        <v>-2.95060975609756</v>
      </c>
      <c r="D36" s="28">
        <f t="shared" si="25"/>
        <v>0.33</v>
      </c>
      <c r="E36" s="32">
        <f t="shared" si="26"/>
        <v>-1.320134065</v>
      </c>
      <c r="F36" s="32">
        <f t="shared" si="27"/>
        <v>-1.989785553</v>
      </c>
      <c r="G36" s="32">
        <f t="shared" si="28"/>
        <v>1.690094529</v>
      </c>
      <c r="H36" s="32">
        <f t="shared" si="29"/>
        <v>2.136112997</v>
      </c>
      <c r="I36" s="58">
        <f t="shared" si="24"/>
        <v>0.33</v>
      </c>
      <c r="J36" s="24">
        <f>-TRUNC(K$3*J$3*(G$3-H$3*SIN((E36+J$9)*PI()/180)-SQRT(I$3^2-(E$3-F$3-H$3*COS((E36+J$9)*PI()/180))^2))/5)</f>
        <v>881</v>
      </c>
      <c r="K36" s="24">
        <f>-TRUNC(U$3*T$3*(Q$3-R$3*SIN((F36+K$9)*PI()/180)-SQRT(S$3^2-(O$3-P$3-R$3*COS((F36+K$9)*PI()/180))^2))/5)</f>
        <v>3195</v>
      </c>
      <c r="L36" s="24">
        <f>-TRUNC(U$3*T$3*(Q$3-R$3*SIN((G36+L$9)*PI()/180)-SQRT(S$3^2-(O$3-P$3-R$3*COS((G36+L$9)*PI()/180))^2))/5)</f>
        <v>-2784</v>
      </c>
      <c r="M36" s="25">
        <f>-TRUNC(K$3*J$3*(G$3-H$3*SIN((H36+M$9)*PI()/180)-SQRT(I$3^2-(E$3-F$3-H$3*COS((H36+M$9)*PI()/180))^2))/5)</f>
        <v>-1658</v>
      </c>
      <c r="N36" s="59">
        <f t="shared" si="2"/>
        <v>0.33</v>
      </c>
      <c r="O36" s="60">
        <f t="shared" si="30"/>
        <v>-1133.33333333333</v>
      </c>
      <c r="P36" s="60">
        <f t="shared" si="31"/>
        <v>6033.33333333333</v>
      </c>
      <c r="Q36" s="60">
        <f t="shared" si="32"/>
        <v>-41466.6666666666</v>
      </c>
      <c r="R36" s="60">
        <f t="shared" si="33"/>
        <v>-23366.6666666666</v>
      </c>
      <c r="S36" s="1"/>
      <c r="T36" s="1">
        <f t="shared" si="34"/>
        <v>0.03</v>
      </c>
      <c r="U36" s="1"/>
      <c r="V36" s="1">
        <f t="shared" ref="V36:Y36" si="75">(O36-O35)/$T$26</f>
        <v>-37777.7777777777</v>
      </c>
      <c r="W36" s="1">
        <f t="shared" si="75"/>
        <v>-42222.2222222222</v>
      </c>
      <c r="X36" s="1">
        <f t="shared" si="75"/>
        <v>-277777.777777777</v>
      </c>
      <c r="Y36" s="1">
        <f t="shared" si="75"/>
        <v>-185555.555555555</v>
      </c>
      <c r="AA36">
        <f t="shared" ref="AA36:AD36" si="76">V36-V37</f>
        <v>1111.11111111112</v>
      </c>
      <c r="AB36">
        <f t="shared" si="76"/>
        <v>3333.3333333333</v>
      </c>
      <c r="AC36">
        <f t="shared" si="76"/>
        <v>4444.44444444473</v>
      </c>
      <c r="AD36">
        <f t="shared" si="76"/>
        <v>24444.4444444444</v>
      </c>
      <c r="AF36">
        <f t="shared" ref="AF36:AI36" si="77">AA36-AA37</f>
        <v>-2222.2222222222</v>
      </c>
      <c r="AG36">
        <f t="shared" si="77"/>
        <v>3333.3333333333</v>
      </c>
      <c r="AH36">
        <f t="shared" si="77"/>
        <v>11111.1111111116</v>
      </c>
      <c r="AI36">
        <f t="shared" si="77"/>
        <v>-2.3283064365387e-10</v>
      </c>
      <c r="AK36">
        <f t="shared" ref="AK36:AN36" si="78">AF36-AF37</f>
        <v>-3333.33333333328</v>
      </c>
      <c r="AL36">
        <f t="shared" si="78"/>
        <v>5555.55555555554</v>
      </c>
      <c r="AM36">
        <f t="shared" si="78"/>
        <v>11111.111111112</v>
      </c>
      <c r="AN36">
        <f t="shared" si="78"/>
        <v>-1111.11111111191</v>
      </c>
    </row>
    <row r="37" spans="1:40">
      <c r="A37">
        <v>3.135</v>
      </c>
      <c r="B37">
        <v>-1.25807926829268</v>
      </c>
      <c r="C37">
        <v>-2.94192073170732</v>
      </c>
      <c r="D37" s="28">
        <f t="shared" si="25"/>
        <v>0.36</v>
      </c>
      <c r="E37" s="32">
        <f t="shared" si="26"/>
        <v>-1.210678866</v>
      </c>
      <c r="F37" s="32">
        <f t="shared" si="27"/>
        <v>-2.078370695</v>
      </c>
      <c r="G37" s="32">
        <f t="shared" si="28"/>
        <v>2.585162229</v>
      </c>
      <c r="H37" s="32">
        <f t="shared" si="29"/>
        <v>3.157516923</v>
      </c>
      <c r="I37" s="58">
        <f t="shared" si="24"/>
        <v>0.36</v>
      </c>
      <c r="J37" s="24">
        <f>-TRUNC(K$3*J$3*(G$3-H$3*SIN((E37+J$9)*PI()/180)-SQRT(I$3^2-(E$3-F$3-H$3*COS((E37+J$9)*PI()/180))^2))/5)</f>
        <v>812</v>
      </c>
      <c r="K37" s="24">
        <f>-TRUNC(U$3*T$3*(Q$3-R$3*SIN((F37+K$9)*PI()/180)-SQRT(S$3^2-(O$3-P$3-R$3*COS((F37+K$9)*PI()/180))^2))/5)</f>
        <v>3335</v>
      </c>
      <c r="L37" s="24">
        <f>-TRUNC(U$3*T$3*(Q$3-R$3*SIN((G37+L$9)*PI()/180)-SQRT(S$3^2-(O$3-P$3-R$3*COS((G37+L$9)*PI()/180))^2))/5)</f>
        <v>-4282</v>
      </c>
      <c r="M37" s="25">
        <f>-TRUNC(K$3*J$3*(G$3-H$3*SIN((H37+M$9)*PI()/180)-SQRT(I$3^2-(E$3-F$3-H$3*COS((H37+M$9)*PI()/180))^2))/5)</f>
        <v>-2548</v>
      </c>
      <c r="N37" s="59">
        <f t="shared" si="2"/>
        <v>0.36</v>
      </c>
      <c r="O37" s="60">
        <f t="shared" si="30"/>
        <v>-2300</v>
      </c>
      <c r="P37" s="60">
        <f t="shared" si="31"/>
        <v>4666.66666666666</v>
      </c>
      <c r="Q37" s="60">
        <f t="shared" si="32"/>
        <v>-49933.3333333333</v>
      </c>
      <c r="R37" s="60">
        <f t="shared" si="33"/>
        <v>-29666.6666666666</v>
      </c>
      <c r="S37" s="1"/>
      <c r="T37" s="1">
        <f t="shared" si="34"/>
        <v>0.03</v>
      </c>
      <c r="U37" s="1"/>
      <c r="V37" s="1">
        <f t="shared" ref="V37:Y37" si="79">(O37-O36)/$T$26</f>
        <v>-38888.8888888889</v>
      </c>
      <c r="W37" s="1">
        <f t="shared" si="79"/>
        <v>-45555.5555555555</v>
      </c>
      <c r="X37" s="1">
        <f t="shared" si="79"/>
        <v>-282222.222222222</v>
      </c>
      <c r="Y37" s="1">
        <f t="shared" si="79"/>
        <v>-210000</v>
      </c>
      <c r="AA37">
        <f t="shared" ref="AA37:AD37" si="80">V37-V38</f>
        <v>3333.33333333331</v>
      </c>
      <c r="AB37">
        <f t="shared" si="80"/>
        <v>0</v>
      </c>
      <c r="AC37">
        <f t="shared" si="80"/>
        <v>-6666.66666666686</v>
      </c>
      <c r="AD37">
        <f t="shared" si="80"/>
        <v>24444.4444444446</v>
      </c>
      <c r="AF37">
        <f t="shared" ref="AF37:AI37" si="81">AA37-AA38</f>
        <v>1111.11111111108</v>
      </c>
      <c r="AG37">
        <f t="shared" si="81"/>
        <v>-2222.22222222224</v>
      </c>
      <c r="AH37">
        <f t="shared" si="81"/>
        <v>-4.07453626394272e-10</v>
      </c>
      <c r="AI37">
        <f t="shared" si="81"/>
        <v>1111.11111111168</v>
      </c>
      <c r="AK37">
        <f t="shared" ref="AK37:AN37" si="82">AF37-AF38</f>
        <v>3333.33333333328</v>
      </c>
      <c r="AL37">
        <f t="shared" si="82"/>
        <v>-4444.44444444448</v>
      </c>
      <c r="AM37">
        <f t="shared" si="82"/>
        <v>-7777.77777777897</v>
      </c>
      <c r="AN37">
        <f t="shared" si="82"/>
        <v>-3333.33333333221</v>
      </c>
    </row>
    <row r="38" spans="1:40">
      <c r="A38">
        <v>3.15</v>
      </c>
      <c r="B38">
        <v>-1.22378048780488</v>
      </c>
      <c r="C38">
        <v>-2.93231707317073</v>
      </c>
      <c r="D38" s="28">
        <f t="shared" si="25"/>
        <v>0.39</v>
      </c>
      <c r="E38" s="32">
        <f t="shared" si="26"/>
        <v>-1.043773104</v>
      </c>
      <c r="F38" s="32">
        <f t="shared" si="27"/>
        <v>-2.140751698</v>
      </c>
      <c r="G38" s="32">
        <f t="shared" si="28"/>
        <v>3.617587909</v>
      </c>
      <c r="H38" s="32">
        <f t="shared" si="29"/>
        <v>4.333942843</v>
      </c>
      <c r="I38" s="58">
        <f t="shared" si="24"/>
        <v>0.39</v>
      </c>
      <c r="J38" s="24">
        <f>-TRUNC(K$3*J$3*(G$3-H$3*SIN((E38+J$9)*PI()/180)-SQRT(I$3^2-(E$3-F$3-H$3*COS((E38+J$9)*PI()/180))^2))/5)</f>
        <v>705</v>
      </c>
      <c r="K38" s="24">
        <f>-TRUNC(U$3*T$3*(Q$3-R$3*SIN((F38+K$9)*PI()/180)-SQRT(S$3^2-(O$3-P$3-R$3*COS((F38+K$9)*PI()/180))^2))/5)</f>
        <v>3434</v>
      </c>
      <c r="L38" s="24">
        <f>-TRUNC(U$3*T$3*(Q$3-R$3*SIN((G38+L$9)*PI()/180)-SQRT(S$3^2-(O$3-P$3-R$3*COS((G38+L$9)*PI()/180))^2))/5)</f>
        <v>-6028</v>
      </c>
      <c r="M38" s="25">
        <f>-TRUNC(K$3*J$3*(G$3-H$3*SIN((H38+M$9)*PI()/180)-SQRT(I$3^2-(E$3-F$3-H$3*COS((H38+M$9)*PI()/180))^2))/5)</f>
        <v>-3649</v>
      </c>
      <c r="N38" s="59">
        <f t="shared" si="2"/>
        <v>0.39</v>
      </c>
      <c r="O38" s="60">
        <f t="shared" si="30"/>
        <v>-3566.66666666666</v>
      </c>
      <c r="P38" s="60">
        <f t="shared" si="31"/>
        <v>3300</v>
      </c>
      <c r="Q38" s="60">
        <f t="shared" si="32"/>
        <v>-58199.9999999999</v>
      </c>
      <c r="R38" s="60">
        <f t="shared" si="33"/>
        <v>-36700</v>
      </c>
      <c r="S38" s="1"/>
      <c r="T38" s="1">
        <f t="shared" si="34"/>
        <v>0.03</v>
      </c>
      <c r="U38" s="1"/>
      <c r="V38" s="1">
        <f t="shared" ref="V38:Y38" si="83">(O38-O37)/$T$26</f>
        <v>-42222.2222222222</v>
      </c>
      <c r="W38" s="1">
        <f t="shared" si="83"/>
        <v>-45555.5555555555</v>
      </c>
      <c r="X38" s="1">
        <f t="shared" si="83"/>
        <v>-275555.555555555</v>
      </c>
      <c r="Y38" s="1">
        <f t="shared" si="83"/>
        <v>-234444.444444444</v>
      </c>
      <c r="AA38">
        <f t="shared" ref="AA38:AD38" si="84">V38-V39</f>
        <v>2222.22222222223</v>
      </c>
      <c r="AB38">
        <f t="shared" si="84"/>
        <v>2222.22222222224</v>
      </c>
      <c r="AC38">
        <f t="shared" si="84"/>
        <v>-6666.66666666645</v>
      </c>
      <c r="AD38">
        <f t="shared" si="84"/>
        <v>23333.333333333</v>
      </c>
      <c r="AF38">
        <f t="shared" ref="AF38:AI38" si="85">AA38-AA39</f>
        <v>-2222.2222222222</v>
      </c>
      <c r="AG38">
        <f t="shared" si="85"/>
        <v>2222.22222222224</v>
      </c>
      <c r="AH38">
        <f t="shared" si="85"/>
        <v>7777.77777777857</v>
      </c>
      <c r="AI38">
        <f t="shared" si="85"/>
        <v>4444.44444444389</v>
      </c>
      <c r="AK38">
        <f t="shared" ref="AK38:AN38" si="86">AF38-AF39</f>
        <v>-4444.44444444439</v>
      </c>
      <c r="AL38">
        <f t="shared" si="86"/>
        <v>3333.33333333336</v>
      </c>
      <c r="AM38">
        <f t="shared" si="86"/>
        <v>3333.33333333553</v>
      </c>
      <c r="AN38">
        <f t="shared" si="86"/>
        <v>1111.11111111025</v>
      </c>
    </row>
    <row r="39" spans="1:40">
      <c r="A39">
        <v>3.165</v>
      </c>
      <c r="B39">
        <v>-1.16981707317073</v>
      </c>
      <c r="C39">
        <v>-2.92865853658537</v>
      </c>
      <c r="D39" s="28">
        <f t="shared" si="25"/>
        <v>0.42</v>
      </c>
      <c r="E39" s="32">
        <f t="shared" si="26"/>
        <v>-0.817998042</v>
      </c>
      <c r="F39" s="32">
        <f t="shared" si="27"/>
        <v>-2.176280954</v>
      </c>
      <c r="G39" s="32">
        <f t="shared" si="28"/>
        <v>4.778659826</v>
      </c>
      <c r="H39" s="32">
        <f t="shared" si="29"/>
        <v>5.65631711</v>
      </c>
      <c r="I39" s="58">
        <f t="shared" si="24"/>
        <v>0.42</v>
      </c>
      <c r="J39" s="24">
        <f>-TRUNC(K$3*J$3*(G$3-H$3*SIN((E39+J$9)*PI()/180)-SQRT(I$3^2-(E$3-F$3-H$3*COS((E39+J$9)*PI()/180))^2))/5)</f>
        <v>558</v>
      </c>
      <c r="K39" s="24">
        <f>-TRUNC(U$3*T$3*(Q$3-R$3*SIN((F39+K$9)*PI()/180)-SQRT(S$3^2-(O$3-P$3-R$3*COS((F39+K$9)*PI()/180))^2))/5)</f>
        <v>3490</v>
      </c>
      <c r="L39" s="24">
        <f>-TRUNC(U$3*T$3*(Q$3-R$3*SIN((G39+L$9)*PI()/180)-SQRT(S$3^2-(O$3-P$3-R$3*COS((G39+L$9)*PI()/180))^2))/5)</f>
        <v>-8016</v>
      </c>
      <c r="M39" s="25">
        <f>-TRUNC(K$3*J$3*(G$3-H$3*SIN((H39+M$9)*PI()/180)-SQRT(I$3^2-(E$3-F$3-H$3*COS((H39+M$9)*PI()/180))^2))/5)</f>
        <v>-4982</v>
      </c>
      <c r="N39" s="59">
        <f t="shared" si="2"/>
        <v>0.42</v>
      </c>
      <c r="O39" s="60">
        <f t="shared" si="30"/>
        <v>-4900</v>
      </c>
      <c r="P39" s="60">
        <f t="shared" si="31"/>
        <v>1866.66666666666</v>
      </c>
      <c r="Q39" s="60">
        <f t="shared" si="32"/>
        <v>-66266.6666666666</v>
      </c>
      <c r="R39" s="60">
        <f t="shared" si="33"/>
        <v>-44433.3333333333</v>
      </c>
      <c r="S39" s="1"/>
      <c r="T39" s="1">
        <f t="shared" si="34"/>
        <v>0.03</v>
      </c>
      <c r="U39" s="1"/>
      <c r="V39" s="1">
        <f t="shared" ref="V39:Y39" si="87">(O39-O38)/$T$26</f>
        <v>-44444.4444444444</v>
      </c>
      <c r="W39" s="1">
        <f t="shared" si="87"/>
        <v>-47777.7777777777</v>
      </c>
      <c r="X39" s="1">
        <f t="shared" si="87"/>
        <v>-268888.888888889</v>
      </c>
      <c r="Y39" s="1">
        <f t="shared" si="87"/>
        <v>-257777.777777777</v>
      </c>
      <c r="AA39">
        <f t="shared" ref="AA39:AD39" si="88">V39-V40</f>
        <v>4444.44444444443</v>
      </c>
      <c r="AB39">
        <f t="shared" si="88"/>
        <v>0</v>
      </c>
      <c r="AC39">
        <f t="shared" si="88"/>
        <v>-14444.444444445</v>
      </c>
      <c r="AD39">
        <f t="shared" si="88"/>
        <v>18888.8888888891</v>
      </c>
      <c r="AF39">
        <f t="shared" ref="AF39:AI39" si="89">AA39-AA40</f>
        <v>2222.2222222222</v>
      </c>
      <c r="AG39">
        <f t="shared" si="89"/>
        <v>-1111.11111111112</v>
      </c>
      <c r="AH39">
        <f t="shared" si="89"/>
        <v>4444.44444444304</v>
      </c>
      <c r="AI39">
        <f t="shared" si="89"/>
        <v>3333.33333333363</v>
      </c>
      <c r="AK39">
        <f t="shared" ref="AK39:AN39" si="90">AF39-AF40</f>
        <v>5555.5555555555</v>
      </c>
      <c r="AL39">
        <f t="shared" si="90"/>
        <v>-4444.44444444445</v>
      </c>
      <c r="AM39">
        <f t="shared" si="90"/>
        <v>-2.73576006293297e-9</v>
      </c>
      <c r="AN39">
        <f t="shared" si="90"/>
        <v>-7777.77777777702</v>
      </c>
    </row>
    <row r="40" spans="1:40">
      <c r="A40">
        <v>3.18</v>
      </c>
      <c r="B40">
        <v>-1.10487804878049</v>
      </c>
      <c r="C40">
        <v>-2.93094512195122</v>
      </c>
      <c r="D40" s="28">
        <f t="shared" si="25"/>
        <v>0.45</v>
      </c>
      <c r="E40" s="32">
        <f t="shared" si="26"/>
        <v>-0.532464037</v>
      </c>
      <c r="F40" s="32">
        <f t="shared" si="27"/>
        <v>-2.184552093</v>
      </c>
      <c r="G40" s="32">
        <f t="shared" si="28"/>
        <v>6.057393508</v>
      </c>
      <c r="H40" s="32">
        <f t="shared" si="29"/>
        <v>7.112991624</v>
      </c>
      <c r="I40" s="58">
        <f t="shared" si="24"/>
        <v>0.45</v>
      </c>
      <c r="J40" s="24">
        <f>-TRUNC(K$3*J$3*(G$3-H$3*SIN((E40+J$9)*PI()/180)-SQRT(I$3^2-(E$3-F$3-H$3*COS((E40+J$9)*PI()/180))^2))/5)</f>
        <v>367</v>
      </c>
      <c r="K40" s="24">
        <f>-TRUNC(U$3*T$3*(Q$3-R$3*SIN((F40+K$9)*PI()/180)-SQRT(S$3^2-(O$3-P$3-R$3*COS((F40+K$9)*PI()/180))^2))/5)</f>
        <v>3503</v>
      </c>
      <c r="L40" s="24">
        <f>-TRUNC(U$3*T$3*(Q$3-R$3*SIN((G40+L$9)*PI()/180)-SQRT(S$3^2-(O$3-P$3-R$3*COS((G40+L$9)*PI()/180))^2))/5)</f>
        <v>-10233</v>
      </c>
      <c r="M40" s="25">
        <f>-TRUNC(K$3*J$3*(G$3-H$3*SIN((H40+M$9)*PI()/180)-SQRT(I$3^2-(E$3-F$3-H$3*COS((H40+M$9)*PI()/180))^2))/5)</f>
        <v>-6564</v>
      </c>
      <c r="N40" s="59">
        <f t="shared" si="2"/>
        <v>0.45</v>
      </c>
      <c r="O40" s="60">
        <f t="shared" si="30"/>
        <v>-6366.66666666666</v>
      </c>
      <c r="P40" s="60">
        <f t="shared" si="31"/>
        <v>433.333333333333</v>
      </c>
      <c r="Q40" s="60">
        <f t="shared" si="32"/>
        <v>-73899.9999999999</v>
      </c>
      <c r="R40" s="60">
        <f t="shared" si="33"/>
        <v>-52733.3333333333</v>
      </c>
      <c r="S40" s="1"/>
      <c r="T40" s="1">
        <f t="shared" si="34"/>
        <v>0.03</v>
      </c>
      <c r="U40" s="1"/>
      <c r="V40" s="1">
        <f t="shared" ref="V40:Y40" si="91">(O40-O39)/$T$26</f>
        <v>-48888.8888888888</v>
      </c>
      <c r="W40" s="1">
        <f t="shared" si="91"/>
        <v>-47777.7777777777</v>
      </c>
      <c r="X40" s="1">
        <f t="shared" si="91"/>
        <v>-254444.444444444</v>
      </c>
      <c r="Y40" s="1">
        <f t="shared" si="91"/>
        <v>-276666.666666666</v>
      </c>
      <c r="AA40">
        <f t="shared" ref="AA40:AD40" si="92">V40-V41</f>
        <v>2222.22222222223</v>
      </c>
      <c r="AB40">
        <f t="shared" si="92"/>
        <v>1111.11111111112</v>
      </c>
      <c r="AC40">
        <f t="shared" si="92"/>
        <v>-18888.8888888881</v>
      </c>
      <c r="AD40">
        <f t="shared" si="92"/>
        <v>15555.5555555554</v>
      </c>
      <c r="AF40">
        <f t="shared" ref="AF40:AI40" si="93">AA40-AA41</f>
        <v>-3333.3333333333</v>
      </c>
      <c r="AG40">
        <f t="shared" si="93"/>
        <v>3333.33333333334</v>
      </c>
      <c r="AH40">
        <f t="shared" si="93"/>
        <v>4444.44444444578</v>
      </c>
      <c r="AI40">
        <f t="shared" si="93"/>
        <v>11111.1111111107</v>
      </c>
      <c r="AK40">
        <f t="shared" ref="AK40:AN40" si="94">AF40-AF41</f>
        <v>-4444.44444444437</v>
      </c>
      <c r="AL40">
        <f t="shared" si="94"/>
        <v>7777.77777777777</v>
      </c>
      <c r="AM40">
        <f t="shared" si="94"/>
        <v>1111.11111111296</v>
      </c>
      <c r="AN40">
        <f t="shared" si="94"/>
        <v>5555.55555555446</v>
      </c>
    </row>
    <row r="41" spans="1:40">
      <c r="A41">
        <v>3.195</v>
      </c>
      <c r="B41">
        <v>-1.02576219512195</v>
      </c>
      <c r="C41">
        <v>-2.94146341463415</v>
      </c>
      <c r="D41" s="28">
        <f t="shared" si="25"/>
        <v>0.48</v>
      </c>
      <c r="E41" s="32">
        <f t="shared" si="26"/>
        <v>-0.18678604</v>
      </c>
      <c r="F41" s="32">
        <f t="shared" si="27"/>
        <v>-2.165388849</v>
      </c>
      <c r="G41" s="32">
        <f t="shared" si="28"/>
        <v>7.440824294</v>
      </c>
      <c r="H41" s="32">
        <f t="shared" si="29"/>
        <v>8.690042542</v>
      </c>
      <c r="I41" s="58">
        <f t="shared" si="24"/>
        <v>0.48</v>
      </c>
      <c r="J41" s="24">
        <f>-TRUNC(K$3*J$3*(G$3-H$3*SIN((E41+J$9)*PI()/180)-SQRT(I$3^2-(E$3-F$3-H$3*COS((E41+J$9)*PI()/180))^2))/5)</f>
        <v>130</v>
      </c>
      <c r="K41" s="24">
        <f>-TRUNC(U$3*T$3*(Q$3-R$3*SIN((F41+K$9)*PI()/180)-SQRT(S$3^2-(O$3-P$3-R$3*COS((F41+K$9)*PI()/180))^2))/5)</f>
        <v>3472</v>
      </c>
      <c r="L41" s="24">
        <f>-TRUNC(U$3*T$3*(Q$3-R$3*SIN((G41+L$9)*PI()/180)-SQRT(S$3^2-(O$3-P$3-R$3*COS((G41+L$9)*PI()/180))^2))/5)</f>
        <v>-12662</v>
      </c>
      <c r="M41" s="25">
        <f>-TRUNC(K$3*J$3*(G$3-H$3*SIN((H41+M$9)*PI()/180)-SQRT(I$3^2-(E$3-F$3-H$3*COS((H41+M$9)*PI()/180))^2))/5)</f>
        <v>-8409</v>
      </c>
      <c r="N41" s="59">
        <f t="shared" si="2"/>
        <v>0.48</v>
      </c>
      <c r="O41" s="60">
        <f t="shared" si="30"/>
        <v>-7899.99999999999</v>
      </c>
      <c r="P41" s="60">
        <f t="shared" si="31"/>
        <v>-1033.33333333333</v>
      </c>
      <c r="Q41" s="60">
        <f t="shared" si="32"/>
        <v>-80966.6666666666</v>
      </c>
      <c r="R41" s="60">
        <f t="shared" si="33"/>
        <v>-61499.9999999999</v>
      </c>
      <c r="S41" s="1"/>
      <c r="T41" s="1">
        <f t="shared" si="34"/>
        <v>0.03</v>
      </c>
      <c r="U41" s="1"/>
      <c r="V41" s="1">
        <f t="shared" ref="V41:Y41" si="95">(O41-O40)/$T$26</f>
        <v>-51111.1111111111</v>
      </c>
      <c r="W41" s="1">
        <f t="shared" si="95"/>
        <v>-48888.8888888888</v>
      </c>
      <c r="X41" s="1">
        <f t="shared" si="95"/>
        <v>-235555.555555556</v>
      </c>
      <c r="Y41" s="1">
        <f t="shared" si="95"/>
        <v>-292222.222222222</v>
      </c>
      <c r="AA41">
        <f t="shared" ref="AA41:AD41" si="96">V41-V42</f>
        <v>5555.55555555553</v>
      </c>
      <c r="AB41">
        <f t="shared" si="96"/>
        <v>-2222.22222222222</v>
      </c>
      <c r="AC41">
        <f t="shared" si="96"/>
        <v>-23333.3333333338</v>
      </c>
      <c r="AD41">
        <f t="shared" si="96"/>
        <v>4444.44444444479</v>
      </c>
      <c r="AF41">
        <f t="shared" ref="AF41:AI41" si="97">AA41-AA42</f>
        <v>1111.11111111107</v>
      </c>
      <c r="AG41">
        <f t="shared" si="97"/>
        <v>-4444.44444444443</v>
      </c>
      <c r="AH41">
        <f t="shared" si="97"/>
        <v>3333.33333333282</v>
      </c>
      <c r="AI41">
        <f t="shared" si="97"/>
        <v>5555.5555555562</v>
      </c>
      <c r="AK41">
        <f t="shared" ref="AK41:AN41" si="98">AF41-AF42</f>
        <v>2222.22222222214</v>
      </c>
      <c r="AL41">
        <f t="shared" si="98"/>
        <v>-8888.88888888885</v>
      </c>
      <c r="AM41">
        <f t="shared" si="98"/>
        <v>-5555.55555555577</v>
      </c>
      <c r="AN41">
        <f t="shared" si="98"/>
        <v>-6666.66666666575</v>
      </c>
    </row>
    <row r="42" spans="1:40">
      <c r="A42">
        <v>3.21</v>
      </c>
      <c r="B42">
        <v>-0.92469512195122</v>
      </c>
      <c r="C42">
        <v>-2.96524390243902</v>
      </c>
      <c r="D42" s="28">
        <f t="shared" si="25"/>
        <v>0.51</v>
      </c>
      <c r="E42" s="32">
        <f t="shared" si="26"/>
        <v>0.218940827</v>
      </c>
      <c r="F42" s="32">
        <f t="shared" si="27"/>
        <v>-2.118833925</v>
      </c>
      <c r="G42" s="32">
        <f t="shared" si="28"/>
        <v>8.91429985</v>
      </c>
      <c r="H42" s="32">
        <f t="shared" si="29"/>
        <v>10.37156897</v>
      </c>
      <c r="I42" s="58">
        <f t="shared" si="24"/>
        <v>0.51</v>
      </c>
      <c r="J42" s="24">
        <f>-TRUNC(K$3*J$3*(G$3-H$3*SIN((E42+J$9)*PI()/180)-SQRT(I$3^2-(E$3-F$3-H$3*COS((E42+J$9)*PI()/180))^2))/5)</f>
        <v>-158</v>
      </c>
      <c r="K42" s="24">
        <f>-TRUNC(U$3*T$3*(Q$3-R$3*SIN((F42+K$9)*PI()/180)-SQRT(S$3^2-(O$3-P$3-R$3*COS((F42+K$9)*PI()/180))^2))/5)</f>
        <v>3399</v>
      </c>
      <c r="L42" s="24">
        <f>-TRUNC(U$3*T$3*(Q$3-R$3*SIN((G42+L$9)*PI()/180)-SQRT(S$3^2-(O$3-P$3-R$3*COS((G42+L$9)*PI()/180))^2))/5)</f>
        <v>-15282</v>
      </c>
      <c r="M42" s="25">
        <f>-TRUNC(K$3*J$3*(G$3-H$3*SIN((H42+M$9)*PI()/180)-SQRT(I$3^2-(E$3-F$3-H$3*COS((H42+M$9)*PI()/180))^2))/5)</f>
        <v>-10521</v>
      </c>
      <c r="N42" s="59">
        <f t="shared" si="2"/>
        <v>0.51</v>
      </c>
      <c r="O42" s="60">
        <f t="shared" si="30"/>
        <v>-9599.99999999999</v>
      </c>
      <c r="P42" s="60">
        <f t="shared" si="31"/>
        <v>-2433.33333333333</v>
      </c>
      <c r="Q42" s="60">
        <f t="shared" si="32"/>
        <v>-87333.3333333333</v>
      </c>
      <c r="R42" s="60">
        <f t="shared" si="33"/>
        <v>-70399.9999999999</v>
      </c>
      <c r="S42" s="1"/>
      <c r="T42" s="1">
        <f t="shared" si="34"/>
        <v>0.03</v>
      </c>
      <c r="U42" s="1"/>
      <c r="V42" s="1">
        <f t="shared" ref="V42:Y42" si="99">(O42-O41)/$T$26</f>
        <v>-56666.6666666666</v>
      </c>
      <c r="W42" s="1">
        <f t="shared" si="99"/>
        <v>-46666.6666666666</v>
      </c>
      <c r="X42" s="1">
        <f t="shared" si="99"/>
        <v>-212222.222222222</v>
      </c>
      <c r="Y42" s="1">
        <f t="shared" si="99"/>
        <v>-296666.666666667</v>
      </c>
      <c r="AA42">
        <f t="shared" ref="AA42:AD42" si="100">V42-V43</f>
        <v>4444.44444444447</v>
      </c>
      <c r="AB42">
        <f t="shared" si="100"/>
        <v>2222.22222222221</v>
      </c>
      <c r="AC42">
        <f t="shared" si="100"/>
        <v>-26666.6666666667</v>
      </c>
      <c r="AD42">
        <f t="shared" si="100"/>
        <v>-1111.11111111142</v>
      </c>
      <c r="AF42">
        <f t="shared" ref="AF42:AI42" si="101">AA42-AA43</f>
        <v>-1111.11111111107</v>
      </c>
      <c r="AG42">
        <f t="shared" si="101"/>
        <v>4444.44444444442</v>
      </c>
      <c r="AH42">
        <f t="shared" si="101"/>
        <v>8888.88888888858</v>
      </c>
      <c r="AI42">
        <f t="shared" si="101"/>
        <v>12222.222222222</v>
      </c>
      <c r="AK42">
        <f t="shared" ref="AK42:AN42" si="102">AF42-AF43</f>
        <v>-3333.33333333328</v>
      </c>
      <c r="AL42">
        <f t="shared" si="102"/>
        <v>5555.55555555549</v>
      </c>
      <c r="AM42">
        <f t="shared" si="102"/>
        <v>11111.1111111105</v>
      </c>
      <c r="AN42">
        <f t="shared" si="102"/>
        <v>4444.44444444438</v>
      </c>
    </row>
    <row r="43" spans="1:40">
      <c r="A43">
        <v>3.225</v>
      </c>
      <c r="B43">
        <v>-0.79344512195122</v>
      </c>
      <c r="C43">
        <v>-3.00594512195122</v>
      </c>
      <c r="D43" s="28">
        <f t="shared" si="25"/>
        <v>0.54</v>
      </c>
      <c r="E43" s="32">
        <f t="shared" si="26"/>
        <v>0.684165746</v>
      </c>
      <c r="F43" s="32">
        <f t="shared" si="27"/>
        <v>-2.045137802</v>
      </c>
      <c r="G43" s="32">
        <f t="shared" si="28"/>
        <v>10.46177275</v>
      </c>
      <c r="H43" s="32">
        <f t="shared" si="29"/>
        <v>12.13999169</v>
      </c>
      <c r="I43" s="58">
        <f t="shared" si="24"/>
        <v>0.54</v>
      </c>
      <c r="J43" s="24">
        <f>-TRUNC(K$3*J$3*(G$3-H$3*SIN((E43+J$9)*PI()/180)-SQRT(I$3^2-(E$3-F$3-H$3*COS((E43+J$9)*PI()/180))^2))/5)</f>
        <v>-501</v>
      </c>
      <c r="K43" s="24">
        <f>-TRUNC(U$3*T$3*(Q$3-R$3*SIN((F43+K$9)*PI()/180)-SQRT(S$3^2-(O$3-P$3-R$3*COS((F43+K$9)*PI()/180))^2))/5)</f>
        <v>3282</v>
      </c>
      <c r="L43" s="24">
        <f>-TRUNC(U$3*T$3*(Q$3-R$3*SIN((G43+L$9)*PI()/180)-SQRT(S$3^2-(O$3-P$3-R$3*COS((G43+L$9)*PI()/180))^2))/5)</f>
        <v>-18069</v>
      </c>
      <c r="M43" s="25">
        <f>-TRUNC(K$3*J$3*(G$3-H$3*SIN((H43+M$9)*PI()/180)-SQRT(I$3^2-(E$3-F$3-H$3*COS((H43+M$9)*PI()/180))^2))/5)</f>
        <v>-12899</v>
      </c>
      <c r="N43" s="59">
        <f t="shared" si="2"/>
        <v>0.54</v>
      </c>
      <c r="O43" s="60">
        <f t="shared" si="30"/>
        <v>-11433.3333333333</v>
      </c>
      <c r="P43" s="60">
        <f t="shared" si="31"/>
        <v>-3900</v>
      </c>
      <c r="Q43" s="60">
        <f t="shared" si="32"/>
        <v>-92899.9999999999</v>
      </c>
      <c r="R43" s="60">
        <f t="shared" si="33"/>
        <v>-79266.6666666666</v>
      </c>
      <c r="S43" s="1"/>
      <c r="T43" s="1">
        <f t="shared" si="34"/>
        <v>0.03</v>
      </c>
      <c r="U43" s="1"/>
      <c r="V43" s="1">
        <f t="shared" ref="V43:Y43" si="103">(O43-O42)/$T$26</f>
        <v>-61111.1111111111</v>
      </c>
      <c r="W43" s="1">
        <f t="shared" si="103"/>
        <v>-48888.8888888888</v>
      </c>
      <c r="X43" s="1">
        <f t="shared" si="103"/>
        <v>-185555.555555555</v>
      </c>
      <c r="Y43" s="1">
        <f t="shared" si="103"/>
        <v>-295555.555555555</v>
      </c>
      <c r="AA43">
        <f t="shared" ref="AA43:AD43" si="104">V43-V44</f>
        <v>5555.55555555554</v>
      </c>
      <c r="AB43">
        <f t="shared" si="104"/>
        <v>-2222.2222222222</v>
      </c>
      <c r="AC43">
        <f t="shared" si="104"/>
        <v>-35555.5555555552</v>
      </c>
      <c r="AD43">
        <f t="shared" si="104"/>
        <v>-13333.3333333334</v>
      </c>
      <c r="AF43">
        <f t="shared" ref="AF43:AI43" si="105">AA43-AA44</f>
        <v>2222.22222222221</v>
      </c>
      <c r="AG43">
        <f t="shared" si="105"/>
        <v>-1111.11111111107</v>
      </c>
      <c r="AH43">
        <f t="shared" si="105"/>
        <v>-2222.22222222191</v>
      </c>
      <c r="AI43">
        <f t="shared" si="105"/>
        <v>7777.77777777758</v>
      </c>
      <c r="AK43">
        <f t="shared" ref="AK43:AN43" si="106">AF43-AF44</f>
        <v>3333.33333333329</v>
      </c>
      <c r="AL43">
        <f t="shared" si="106"/>
        <v>1111.11111111119</v>
      </c>
      <c r="AM43">
        <f t="shared" si="106"/>
        <v>-11111.111111111</v>
      </c>
      <c r="AN43">
        <f t="shared" si="106"/>
        <v>-5555.55555555623</v>
      </c>
    </row>
    <row r="44" spans="1:40">
      <c r="A44">
        <v>3.24</v>
      </c>
      <c r="B44">
        <v>-0.629725609756098</v>
      </c>
      <c r="C44">
        <v>-3.06585365853659</v>
      </c>
      <c r="D44" s="28">
        <f t="shared" si="25"/>
        <v>0.57</v>
      </c>
      <c r="E44" s="32">
        <f t="shared" si="26"/>
        <v>1.207906673</v>
      </c>
      <c r="F44" s="32">
        <f t="shared" si="27"/>
        <v>-1.944747615</v>
      </c>
      <c r="G44" s="32">
        <f t="shared" si="28"/>
        <v>12.06609301</v>
      </c>
      <c r="H44" s="32">
        <f t="shared" si="29"/>
        <v>13.97635189</v>
      </c>
      <c r="I44" s="58">
        <f t="shared" si="24"/>
        <v>0.57</v>
      </c>
      <c r="J44" s="24">
        <f>-TRUNC(K$3*J$3*(G$3-H$3*SIN((E44+J$9)*PI()/180)-SQRT(I$3^2-(E$3-F$3-H$3*COS((E44+J$9)*PI()/180))^2))/5)</f>
        <v>-904</v>
      </c>
      <c r="K44" s="24">
        <f>-TRUNC(U$3*T$3*(Q$3-R$3*SIN((F44+K$9)*PI()/180)-SQRT(S$3^2-(O$3-P$3-R$3*COS((F44+K$9)*PI()/180))^2))/5)</f>
        <v>3123</v>
      </c>
      <c r="L44" s="24">
        <f>-TRUNC(U$3*T$3*(Q$3-R$3*SIN((G44+L$9)*PI()/180)-SQRT(S$3^2-(O$3-P$3-R$3*COS((G44+L$9)*PI()/180))^2))/5)</f>
        <v>-20991</v>
      </c>
      <c r="M44" s="25">
        <f>-TRUNC(K$3*J$3*(G$3-H$3*SIN((H44+M$9)*PI()/180)-SQRT(I$3^2-(E$3-F$3-H$3*COS((H44+M$9)*PI()/180))^2))/5)</f>
        <v>-15531</v>
      </c>
      <c r="N44" s="59">
        <f t="shared" si="2"/>
        <v>0.57</v>
      </c>
      <c r="O44" s="60">
        <f t="shared" si="30"/>
        <v>-13433.3333333333</v>
      </c>
      <c r="P44" s="60">
        <f t="shared" si="31"/>
        <v>-5300</v>
      </c>
      <c r="Q44" s="60">
        <f t="shared" si="32"/>
        <v>-97399.9999999999</v>
      </c>
      <c r="R44" s="60">
        <f t="shared" si="33"/>
        <v>-87733.3333333333</v>
      </c>
      <c r="S44" s="1"/>
      <c r="T44" s="1">
        <f t="shared" si="34"/>
        <v>0.03</v>
      </c>
      <c r="U44" s="1"/>
      <c r="V44" s="1">
        <f t="shared" ref="V44:Y44" si="107">(O44-O43)/$T$26</f>
        <v>-66666.6666666666</v>
      </c>
      <c r="W44" s="1">
        <f t="shared" si="107"/>
        <v>-46666.6666666666</v>
      </c>
      <c r="X44" s="1">
        <f t="shared" si="107"/>
        <v>-150000</v>
      </c>
      <c r="Y44" s="1">
        <f t="shared" si="107"/>
        <v>-282222.222222222</v>
      </c>
      <c r="AA44">
        <f t="shared" ref="AA44:AD44" si="108">V44-V45</f>
        <v>3333.33333333333</v>
      </c>
      <c r="AB44">
        <f t="shared" si="108"/>
        <v>-1111.11111111113</v>
      </c>
      <c r="AC44">
        <f t="shared" si="108"/>
        <v>-33333.3333333333</v>
      </c>
      <c r="AD44">
        <f t="shared" si="108"/>
        <v>-21111.1111111109</v>
      </c>
      <c r="AF44">
        <f t="shared" ref="AF44:AI44" si="109">AA44-AA45</f>
        <v>-1111.11111111108</v>
      </c>
      <c r="AG44">
        <f t="shared" si="109"/>
        <v>-2222.22222222226</v>
      </c>
      <c r="AH44">
        <f t="shared" si="109"/>
        <v>8888.88888888905</v>
      </c>
      <c r="AI44">
        <f t="shared" si="109"/>
        <v>13333.3333333338</v>
      </c>
      <c r="AK44">
        <f t="shared" ref="AK44:AN44" si="110">AF44-AF45</f>
        <v>1111.11111111124</v>
      </c>
      <c r="AL44">
        <f t="shared" si="110"/>
        <v>-7777.77777777785</v>
      </c>
      <c r="AM44">
        <f t="shared" si="110"/>
        <v>12222.2222222229</v>
      </c>
      <c r="AN44">
        <f t="shared" si="110"/>
        <v>5555.55555555667</v>
      </c>
    </row>
    <row r="45" spans="1:40">
      <c r="A45">
        <v>3.255</v>
      </c>
      <c r="B45">
        <v>-0.423475609756098</v>
      </c>
      <c r="C45">
        <v>-3.15045731707317</v>
      </c>
      <c r="D45" s="28">
        <f t="shared" si="25"/>
        <v>0.6</v>
      </c>
      <c r="E45" s="32">
        <f t="shared" si="26"/>
        <v>1.788774746</v>
      </c>
      <c r="F45" s="32">
        <f t="shared" si="27"/>
        <v>-1.818296019</v>
      </c>
      <c r="G45" s="32">
        <f t="shared" si="28"/>
        <v>13.7093006</v>
      </c>
      <c r="H45" s="32">
        <f t="shared" si="29"/>
        <v>15.86060981</v>
      </c>
      <c r="I45" s="58">
        <f t="shared" si="24"/>
        <v>0.6</v>
      </c>
      <c r="J45" s="24">
        <f>-TRUNC(K$3*J$3*(G$3-H$3*SIN((E45+J$9)*PI()/180)-SQRT(I$3^2-(E$3-F$3-H$3*COS((E45+J$9)*PI()/180))^2))/5)</f>
        <v>-1370</v>
      </c>
      <c r="K45" s="24">
        <f>-TRUNC(U$3*T$3*(Q$3-R$3*SIN((F45+K$9)*PI()/180)-SQRT(S$3^2-(O$3-P$3-R$3*COS((F45+K$9)*PI()/180))^2))/5)</f>
        <v>2923</v>
      </c>
      <c r="L45" s="24">
        <f>-TRUNC(U$3*T$3*(Q$3-R$3*SIN((G45+L$9)*PI()/180)-SQRT(S$3^2-(O$3-P$3-R$3*COS((G45+L$9)*PI()/180))^2))/5)</f>
        <v>-24018</v>
      </c>
      <c r="M45" s="25">
        <f>-TRUNC(K$3*J$3*(G$3-H$3*SIN((H45+M$9)*PI()/180)-SQRT(I$3^2-(E$3-F$3-H$3*COS((H45+M$9)*PI()/180))^2))/5)</f>
        <v>-18398</v>
      </c>
      <c r="N45" s="59">
        <f t="shared" si="2"/>
        <v>0.6</v>
      </c>
      <c r="O45" s="60">
        <f t="shared" si="30"/>
        <v>-15533.3333333333</v>
      </c>
      <c r="P45" s="60">
        <f t="shared" si="31"/>
        <v>-6666.66666666666</v>
      </c>
      <c r="Q45" s="60">
        <f t="shared" si="32"/>
        <v>-100900</v>
      </c>
      <c r="R45" s="60">
        <f t="shared" si="33"/>
        <v>-95566.6666666666</v>
      </c>
      <c r="S45" s="1"/>
      <c r="T45" s="1">
        <f t="shared" si="34"/>
        <v>0.03</v>
      </c>
      <c r="U45" s="1"/>
      <c r="V45" s="1">
        <f t="shared" ref="V45:Y45" si="111">(O45-O44)/$T$26</f>
        <v>-69999.9999999999</v>
      </c>
      <c r="W45" s="1">
        <f t="shared" si="111"/>
        <v>-45555.5555555555</v>
      </c>
      <c r="X45" s="1">
        <f t="shared" si="111"/>
        <v>-116666.666666667</v>
      </c>
      <c r="Y45" s="1">
        <f t="shared" si="111"/>
        <v>-261111.111111111</v>
      </c>
      <c r="AA45">
        <f t="shared" ref="AA45:AD45" si="112">V45-V46</f>
        <v>4444.44444444441</v>
      </c>
      <c r="AB45">
        <f t="shared" si="112"/>
        <v>1111.11111111113</v>
      </c>
      <c r="AC45">
        <f t="shared" si="112"/>
        <v>-42222.2222222224</v>
      </c>
      <c r="AD45">
        <f t="shared" si="112"/>
        <v>-34444.4444444448</v>
      </c>
      <c r="AF45">
        <f t="shared" ref="AF45:AI45" si="113">AA45-AA46</f>
        <v>-2222.22222222232</v>
      </c>
      <c r="AG45">
        <f t="shared" si="113"/>
        <v>5555.55555555559</v>
      </c>
      <c r="AH45">
        <f t="shared" si="113"/>
        <v>-3333.33333333381</v>
      </c>
      <c r="AI45">
        <f t="shared" si="113"/>
        <v>7777.77777777714</v>
      </c>
      <c r="AK45">
        <f t="shared" ref="AK45:AN45" si="114">AF45-AF46</f>
        <v>-6666.66666666692</v>
      </c>
      <c r="AL45">
        <f t="shared" si="114"/>
        <v>10000.0000000001</v>
      </c>
      <c r="AM45">
        <f t="shared" si="114"/>
        <v>-7777.77777777906</v>
      </c>
      <c r="AN45">
        <f t="shared" si="114"/>
        <v>1111.11111111048</v>
      </c>
    </row>
    <row r="46" spans="1:40">
      <c r="A46">
        <v>3.27</v>
      </c>
      <c r="B46">
        <v>-0.165091463414635</v>
      </c>
      <c r="C46">
        <v>-3.26432926829268</v>
      </c>
      <c r="D46" s="28">
        <f t="shared" si="25"/>
        <v>0.63</v>
      </c>
      <c r="E46" s="32">
        <f t="shared" si="26"/>
        <v>2.424998799</v>
      </c>
      <c r="F46" s="32">
        <f t="shared" si="27"/>
        <v>-1.66658999</v>
      </c>
      <c r="G46" s="32">
        <f t="shared" si="28"/>
        <v>15.37291806</v>
      </c>
      <c r="H46" s="32">
        <f t="shared" si="29"/>
        <v>17.77194351</v>
      </c>
      <c r="I46" s="58">
        <f t="shared" si="24"/>
        <v>0.63</v>
      </c>
      <c r="J46" s="24">
        <f>-TRUNC(K$3*J$3*(G$3-H$3*SIN((E46+J$9)*PI()/180)-SQRT(I$3^2-(E$3-F$3-H$3*COS((E46+J$9)*PI()/180))^2))/5)</f>
        <v>-1903</v>
      </c>
      <c r="K46" s="24">
        <f>-TRUNC(U$3*T$3*(Q$3-R$3*SIN((F46+K$9)*PI()/180)-SQRT(S$3^2-(O$3-P$3-R$3*COS((F46+K$9)*PI()/180))^2))/5)</f>
        <v>2681</v>
      </c>
      <c r="L46" s="24">
        <f>-TRUNC(U$3*T$3*(Q$3-R$3*SIN((G46+L$9)*PI()/180)-SQRT(S$3^2-(O$3-P$3-R$3*COS((G46+L$9)*PI()/180))^2))/5)</f>
        <v>-27112</v>
      </c>
      <c r="M46" s="25">
        <f>-TRUNC(K$3*J$3*(G$3-H$3*SIN((H46+M$9)*PI()/180)-SQRT(I$3^2-(E$3-F$3-H$3*COS((H46+M$9)*PI()/180))^2))/5)</f>
        <v>-21469</v>
      </c>
      <c r="N46" s="59">
        <f t="shared" si="2"/>
        <v>0.63</v>
      </c>
      <c r="O46" s="60">
        <f t="shared" si="30"/>
        <v>-17766.6666666666</v>
      </c>
      <c r="P46" s="60">
        <f t="shared" si="31"/>
        <v>-8066.66666666666</v>
      </c>
      <c r="Q46" s="60">
        <f t="shared" si="32"/>
        <v>-103133.333333333</v>
      </c>
      <c r="R46" s="60">
        <f t="shared" si="33"/>
        <v>-102366.666666667</v>
      </c>
      <c r="S46" s="1"/>
      <c r="T46" s="1">
        <f t="shared" si="34"/>
        <v>0.03</v>
      </c>
      <c r="U46" s="1"/>
      <c r="V46" s="1">
        <f t="shared" ref="V46:Y46" si="115">(O46-O45)/$T$26</f>
        <v>-74444.4444444444</v>
      </c>
      <c r="W46" s="1">
        <f t="shared" si="115"/>
        <v>-46666.6666666666</v>
      </c>
      <c r="X46" s="1">
        <f t="shared" si="115"/>
        <v>-74444.4444444443</v>
      </c>
      <c r="Y46" s="1">
        <f t="shared" si="115"/>
        <v>-226666.666666666</v>
      </c>
      <c r="AA46">
        <f t="shared" ref="AA46:AD46" si="116">V46-V47</f>
        <v>6666.66666666673</v>
      </c>
      <c r="AB46">
        <f t="shared" si="116"/>
        <v>-4444.44444444446</v>
      </c>
      <c r="AC46">
        <f t="shared" si="116"/>
        <v>-38888.8888888886</v>
      </c>
      <c r="AD46">
        <f t="shared" si="116"/>
        <v>-42222.2222222219</v>
      </c>
      <c r="AF46">
        <f t="shared" ref="AF46:AI46" si="117">AA46-AA47</f>
        <v>4444.4444444446</v>
      </c>
      <c r="AG46">
        <f t="shared" si="117"/>
        <v>-4444.44444444446</v>
      </c>
      <c r="AH46">
        <f t="shared" si="117"/>
        <v>4444.44444444525</v>
      </c>
      <c r="AI46">
        <f t="shared" si="117"/>
        <v>6666.66666666666</v>
      </c>
      <c r="AK46">
        <f t="shared" ref="AK46:AN46" si="118">AF46-AF47</f>
        <v>7777.77777777807</v>
      </c>
      <c r="AL46">
        <f t="shared" si="118"/>
        <v>-5555.55555555559</v>
      </c>
      <c r="AM46">
        <f t="shared" si="118"/>
        <v>3333.33333333528</v>
      </c>
      <c r="AN46">
        <f t="shared" si="118"/>
        <v>-5555.55555555623</v>
      </c>
    </row>
    <row r="47" spans="1:40">
      <c r="A47">
        <v>3.285</v>
      </c>
      <c r="B47">
        <v>0.14405487804878</v>
      </c>
      <c r="C47">
        <v>-3.40975609756098</v>
      </c>
      <c r="D47" s="28">
        <f t="shared" si="25"/>
        <v>0.66</v>
      </c>
      <c r="E47" s="32">
        <f t="shared" si="26"/>
        <v>3.114449777</v>
      </c>
      <c r="F47" s="32">
        <f t="shared" si="27"/>
        <v>-1.490599723</v>
      </c>
      <c r="G47" s="32">
        <f t="shared" si="28"/>
        <v>17.03824298</v>
      </c>
      <c r="H47" s="32">
        <f t="shared" si="29"/>
        <v>19.68904759</v>
      </c>
      <c r="I47" s="58">
        <f t="shared" si="24"/>
        <v>0.66</v>
      </c>
      <c r="J47" s="24">
        <f>-TRUNC(K$3*J$3*(G$3-H$3*SIN((E47+J$9)*PI()/180)-SQRT(I$3^2-(E$3-F$3-H$3*COS((E47+J$9)*PI()/180))^2))/5)</f>
        <v>-2509</v>
      </c>
      <c r="K47" s="24">
        <f>-TRUNC(U$3*T$3*(Q$3-R$3*SIN((F47+K$9)*PI()/180)-SQRT(S$3^2-(O$3-P$3-R$3*COS((F47+K$9)*PI()/180))^2))/5)</f>
        <v>2401</v>
      </c>
      <c r="L47" s="24">
        <f>-TRUNC(U$3*T$3*(Q$3-R$3*SIN((G47+L$9)*PI()/180)-SQRT(S$3^2-(O$3-P$3-R$3*COS((G47+L$9)*PI()/180))^2))/5)</f>
        <v>-30238</v>
      </c>
      <c r="M47" s="25">
        <f>-TRUNC(K$3*J$3*(G$3-H$3*SIN((H47+M$9)*PI()/180)-SQRT(I$3^2-(E$3-F$3-H$3*COS((H47+M$9)*PI()/180))^2))/5)</f>
        <v>-24706</v>
      </c>
      <c r="N47" s="59">
        <f t="shared" si="2"/>
        <v>0.66</v>
      </c>
      <c r="O47" s="60">
        <f t="shared" si="30"/>
        <v>-20200</v>
      </c>
      <c r="P47" s="60">
        <f t="shared" si="31"/>
        <v>-9333.33333333332</v>
      </c>
      <c r="Q47" s="60">
        <f t="shared" si="32"/>
        <v>-104200</v>
      </c>
      <c r="R47" s="60">
        <f t="shared" si="33"/>
        <v>-107900</v>
      </c>
      <c r="S47" s="1"/>
      <c r="T47" s="1">
        <f t="shared" si="34"/>
        <v>0.03</v>
      </c>
      <c r="U47" s="1"/>
      <c r="V47" s="1">
        <f t="shared" ref="V47:Y47" si="119">(O47-O46)/$T$26</f>
        <v>-81111.1111111111</v>
      </c>
      <c r="W47" s="1">
        <f t="shared" si="119"/>
        <v>-42222.2222222222</v>
      </c>
      <c r="X47" s="1">
        <f t="shared" si="119"/>
        <v>-35555.5555555557</v>
      </c>
      <c r="Y47" s="1">
        <f t="shared" si="119"/>
        <v>-184444.444444444</v>
      </c>
      <c r="AA47">
        <f t="shared" ref="AA47:AD47" si="120">V47-V48</f>
        <v>2222.22222222213</v>
      </c>
      <c r="AB47">
        <f t="shared" si="120"/>
        <v>0</v>
      </c>
      <c r="AC47">
        <f t="shared" si="120"/>
        <v>-43333.3333333338</v>
      </c>
      <c r="AD47">
        <f t="shared" si="120"/>
        <v>-48888.8888888886</v>
      </c>
      <c r="AF47">
        <f t="shared" ref="AF47:AI47" si="121">AA47-AA48</f>
        <v>-3333.33333333347</v>
      </c>
      <c r="AG47">
        <f t="shared" si="121"/>
        <v>1111.11111111113</v>
      </c>
      <c r="AH47">
        <f t="shared" si="121"/>
        <v>1111.11111110997</v>
      </c>
      <c r="AI47">
        <f t="shared" si="121"/>
        <v>12222.2222222229</v>
      </c>
      <c r="AK47">
        <f t="shared" ref="AK47:AN47" si="122">AF47-AF48</f>
        <v>-6666.66666666682</v>
      </c>
      <c r="AL47">
        <f t="shared" si="122"/>
        <v>-2222.2222222222</v>
      </c>
      <c r="AM47">
        <f t="shared" si="122"/>
        <v>5555.55555555328</v>
      </c>
      <c r="AN47">
        <f t="shared" si="122"/>
        <v>14444.4444444458</v>
      </c>
    </row>
    <row r="48" spans="1:40">
      <c r="A48">
        <v>3.3</v>
      </c>
      <c r="B48">
        <v>0.519969512195121</v>
      </c>
      <c r="C48">
        <v>-3.59542682926829</v>
      </c>
      <c r="D48" s="28">
        <f t="shared" si="25"/>
        <v>0.69</v>
      </c>
      <c r="E48" s="32">
        <f t="shared" si="26"/>
        <v>3.854665217</v>
      </c>
      <c r="F48" s="32">
        <f t="shared" si="27"/>
        <v>-1.291447455</v>
      </c>
      <c r="G48" s="32">
        <f t="shared" si="28"/>
        <v>18.68664055</v>
      </c>
      <c r="H48" s="32">
        <f t="shared" si="29"/>
        <v>21.59043182</v>
      </c>
      <c r="I48" s="58">
        <f t="shared" si="24"/>
        <v>0.69</v>
      </c>
      <c r="J48" s="24">
        <f>-TRUNC(K$3*J$3*(G$3-H$3*SIN((E48+J$9)*PI()/180)-SQRT(I$3^2-(E$3-F$3-H$3*COS((E48+J$9)*PI()/180))^2))/5)</f>
        <v>-3190</v>
      </c>
      <c r="K48" s="24">
        <f>-TRUNC(U$3*T$3*(Q$3-R$3*SIN((F48+K$9)*PI()/180)-SQRT(S$3^2-(O$3-P$3-R$3*COS((F48+K$9)*PI()/180))^2))/5)</f>
        <v>2083</v>
      </c>
      <c r="L48" s="24">
        <f>-TRUNC(U$3*T$3*(Q$3-R$3*SIN((G48+L$9)*PI()/180)-SQRT(S$3^2-(O$3-P$3-R$3*COS((G48+L$9)*PI()/180))^2))/5)</f>
        <v>-33357</v>
      </c>
      <c r="M48" s="25">
        <f>-TRUNC(K$3*J$3*(G$3-H$3*SIN((H48+M$9)*PI()/180)-SQRT(I$3^2-(E$3-F$3-H$3*COS((H48+M$9)*PI()/180))^2))/5)</f>
        <v>-28065</v>
      </c>
      <c r="N48" s="59">
        <f t="shared" si="2"/>
        <v>0.69</v>
      </c>
      <c r="O48" s="60">
        <f t="shared" si="30"/>
        <v>-22700</v>
      </c>
      <c r="P48" s="60">
        <f t="shared" si="31"/>
        <v>-10600</v>
      </c>
      <c r="Q48" s="60">
        <f t="shared" si="32"/>
        <v>-103966.666666667</v>
      </c>
      <c r="R48" s="60">
        <f t="shared" si="33"/>
        <v>-111966.666666667</v>
      </c>
      <c r="S48" s="1"/>
      <c r="T48" s="1">
        <f t="shared" si="34"/>
        <v>0.03</v>
      </c>
      <c r="U48" s="1"/>
      <c r="V48" s="1">
        <f t="shared" ref="V48:Y48" si="123">(O48-O47)/$T$26</f>
        <v>-83333.3333333332</v>
      </c>
      <c r="W48" s="1">
        <f t="shared" si="123"/>
        <v>-42222.2222222222</v>
      </c>
      <c r="X48" s="1">
        <f t="shared" si="123"/>
        <v>7777.7777777781</v>
      </c>
      <c r="Y48" s="1">
        <f t="shared" si="123"/>
        <v>-135555.555555556</v>
      </c>
      <c r="AA48">
        <f t="shared" ref="AA48:AD48" si="124">V48-V49</f>
        <v>5555.55555555561</v>
      </c>
      <c r="AB48">
        <f t="shared" si="124"/>
        <v>-1111.11111111113</v>
      </c>
      <c r="AC48">
        <f t="shared" si="124"/>
        <v>-44444.4444444438</v>
      </c>
      <c r="AD48">
        <f t="shared" si="124"/>
        <v>-61111.1111111114</v>
      </c>
      <c r="AF48">
        <f t="shared" ref="AF48:AI48" si="125">AA48-AA49</f>
        <v>3333.33333333334</v>
      </c>
      <c r="AG48">
        <f t="shared" si="125"/>
        <v>3333.33333333334</v>
      </c>
      <c r="AH48">
        <f t="shared" si="125"/>
        <v>-4444.4444444433</v>
      </c>
      <c r="AI48">
        <f t="shared" si="125"/>
        <v>-2222.22222222287</v>
      </c>
      <c r="AK48">
        <f t="shared" ref="AK48:AN48" si="126">AF48-AF49</f>
        <v>3333.33333333321</v>
      </c>
      <c r="AL48">
        <f t="shared" si="126"/>
        <v>7777.77777777787</v>
      </c>
      <c r="AM48">
        <f t="shared" si="126"/>
        <v>-4444.44444444231</v>
      </c>
      <c r="AN48">
        <f t="shared" si="126"/>
        <v>-10000.0000000015</v>
      </c>
    </row>
    <row r="49" spans="1:40">
      <c r="A49">
        <v>3.31500000000001</v>
      </c>
      <c r="B49">
        <v>0.974085365853658</v>
      </c>
      <c r="C49">
        <v>-3.82362804878049</v>
      </c>
      <c r="D49" s="28">
        <f t="shared" si="25"/>
        <v>0.72</v>
      </c>
      <c r="E49" s="32">
        <f t="shared" si="26"/>
        <v>4.642873699</v>
      </c>
      <c r="F49" s="32">
        <f t="shared" si="27"/>
        <v>-1.070396327</v>
      </c>
      <c r="G49" s="32">
        <f t="shared" si="28"/>
        <v>20.29983617</v>
      </c>
      <c r="H49" s="32">
        <f t="shared" si="29"/>
        <v>23.45471994</v>
      </c>
      <c r="I49" s="58">
        <f t="shared" si="24"/>
        <v>0.72</v>
      </c>
      <c r="J49" s="24">
        <f>-TRUNC(K$3*J$3*(G$3-H$3*SIN((E49+J$9)*PI()/180)-SQRT(I$3^2-(E$3-F$3-H$3*COS((E49+J$9)*PI()/180))^2))/5)</f>
        <v>-3951</v>
      </c>
      <c r="K49" s="24">
        <f>-TRUNC(U$3*T$3*(Q$3-R$3*SIN((F49+K$9)*PI()/180)-SQRT(S$3^2-(O$3-P$3-R$3*COS((F49+K$9)*PI()/180))^2))/5)</f>
        <v>1728</v>
      </c>
      <c r="L49" s="24">
        <f>-TRUNC(U$3*T$3*(Q$3-R$3*SIN((G49+L$9)*PI()/180)-SQRT(S$3^2-(O$3-P$3-R$3*COS((G49+L$9)*PI()/180))^2))/5)</f>
        <v>-36429</v>
      </c>
      <c r="M49" s="25">
        <f>-TRUNC(K$3*J$3*(G$3-H$3*SIN((H49+M$9)*PI()/180)-SQRT(I$3^2-(E$3-F$3-H$3*COS((H49+M$9)*PI()/180))^2))/5)</f>
        <v>-31491</v>
      </c>
      <c r="N49" s="59">
        <f t="shared" si="2"/>
        <v>0.72</v>
      </c>
      <c r="O49" s="60">
        <f t="shared" si="30"/>
        <v>-25366.6666666666</v>
      </c>
      <c r="P49" s="60">
        <f t="shared" si="31"/>
        <v>-11833.3333333333</v>
      </c>
      <c r="Q49" s="60">
        <f t="shared" si="32"/>
        <v>-102400</v>
      </c>
      <c r="R49" s="60">
        <f t="shared" si="33"/>
        <v>-114200</v>
      </c>
      <c r="S49" s="1"/>
      <c r="T49" s="1">
        <f t="shared" si="34"/>
        <v>0.03</v>
      </c>
      <c r="U49" s="1"/>
      <c r="V49" s="1">
        <f t="shared" ref="V49:Y49" si="127">(O49-O48)/$T$26</f>
        <v>-88888.8888888888</v>
      </c>
      <c r="W49" s="1">
        <f t="shared" si="127"/>
        <v>-41111.1111111111</v>
      </c>
      <c r="X49" s="1">
        <f t="shared" si="127"/>
        <v>52222.2222222219</v>
      </c>
      <c r="Y49" s="1">
        <f t="shared" si="127"/>
        <v>-74444.4444444443</v>
      </c>
      <c r="AA49">
        <f t="shared" ref="AA49:AD49" si="128">V49-V50</f>
        <v>2222.22222222226</v>
      </c>
      <c r="AB49">
        <f t="shared" si="128"/>
        <v>-4444.44444444447</v>
      </c>
      <c r="AC49">
        <f t="shared" si="128"/>
        <v>-40000.0000000005</v>
      </c>
      <c r="AD49">
        <f t="shared" si="128"/>
        <v>-58888.8888888886</v>
      </c>
      <c r="AF49">
        <f t="shared" ref="AF49:AI49" si="129">AA49-AA50</f>
        <v>1.30967237055302e-10</v>
      </c>
      <c r="AG49">
        <f t="shared" si="129"/>
        <v>-4444.44444444453</v>
      </c>
      <c r="AH49">
        <f t="shared" si="129"/>
        <v>-9.89530235528946e-10</v>
      </c>
      <c r="AI49">
        <f t="shared" si="129"/>
        <v>7777.77777777858</v>
      </c>
      <c r="AK49">
        <f t="shared" ref="AK49:AN49" si="130">AF49-AF50</f>
        <v>2.61934474110603e-10</v>
      </c>
      <c r="AL49">
        <f t="shared" si="130"/>
        <v>-8888.88888888907</v>
      </c>
      <c r="AM49">
        <f t="shared" si="130"/>
        <v>1111.11111110947</v>
      </c>
      <c r="AN49">
        <f t="shared" si="130"/>
        <v>8888.88888889099</v>
      </c>
    </row>
    <row r="50" spans="1:40">
      <c r="A50">
        <v>3.33000000000001</v>
      </c>
      <c r="B50">
        <v>1.51189024390244</v>
      </c>
      <c r="C50">
        <v>-4.10076219512195</v>
      </c>
      <c r="D50" s="28">
        <f t="shared" si="25"/>
        <v>0.75</v>
      </c>
      <c r="E50" s="32">
        <f t="shared" si="26"/>
        <v>5.476019284</v>
      </c>
      <c r="F50" s="32">
        <f t="shared" si="27"/>
        <v>-0.828839217</v>
      </c>
      <c r="G50" s="32">
        <f t="shared" si="28"/>
        <v>21.86020791</v>
      </c>
      <c r="H50" s="32">
        <f t="shared" si="29"/>
        <v>25.26094832</v>
      </c>
      <c r="I50" s="58">
        <f t="shared" si="24"/>
        <v>0.75</v>
      </c>
      <c r="J50" s="24">
        <f>-TRUNC(K$3*J$3*(G$3-H$3*SIN((E50+J$9)*PI()/180)-SQRT(I$3^2-(E$3-F$3-H$3*COS((E50+J$9)*PI()/180))^2))/5)</f>
        <v>-4794</v>
      </c>
      <c r="K50" s="24">
        <f>-TRUNC(U$3*T$3*(Q$3-R$3*SIN((F50+K$9)*PI()/180)-SQRT(S$3^2-(O$3-P$3-R$3*COS((F50+K$9)*PI()/180))^2))/5)</f>
        <v>1340</v>
      </c>
      <c r="L50" s="24">
        <f>-TRUNC(U$3*T$3*(Q$3-R$3*SIN((G50+L$9)*PI()/180)-SQRT(S$3^2-(O$3-P$3-R$3*COS((G50+L$9)*PI()/180))^2))/5)</f>
        <v>-39418</v>
      </c>
      <c r="M50" s="25">
        <f>-TRUNC(K$3*J$3*(G$3-H$3*SIN((H50+M$9)*PI()/180)-SQRT(I$3^2-(E$3-F$3-H$3*COS((H50+M$9)*PI()/180))^2))/5)</f>
        <v>-34931</v>
      </c>
      <c r="N50" s="59">
        <f t="shared" si="2"/>
        <v>0.75</v>
      </c>
      <c r="O50" s="60">
        <f t="shared" si="30"/>
        <v>-28100</v>
      </c>
      <c r="P50" s="60">
        <f t="shared" si="31"/>
        <v>-12933.3333333333</v>
      </c>
      <c r="Q50" s="60">
        <f t="shared" si="32"/>
        <v>-99633.3333333332</v>
      </c>
      <c r="R50" s="60">
        <f t="shared" si="33"/>
        <v>-114666.666666667</v>
      </c>
      <c r="S50" s="1"/>
      <c r="T50" s="1">
        <f t="shared" si="34"/>
        <v>0.03</v>
      </c>
      <c r="U50" s="1"/>
      <c r="V50" s="1">
        <f t="shared" ref="V50:Y50" si="131">(O50-O49)/$T$26</f>
        <v>-91111.1111111111</v>
      </c>
      <c r="W50" s="1">
        <f t="shared" si="131"/>
        <v>-36666.6666666666</v>
      </c>
      <c r="X50" s="1">
        <f t="shared" si="131"/>
        <v>92222.2222222224</v>
      </c>
      <c r="Y50" s="1">
        <f t="shared" si="131"/>
        <v>-15555.5555555557</v>
      </c>
      <c r="AA50">
        <f t="shared" ref="AA50:AD50" si="132">V50-V51</f>
        <v>2222.22222222213</v>
      </c>
      <c r="AB50">
        <f t="shared" si="132"/>
        <v>6.54836185276508e-11</v>
      </c>
      <c r="AC50">
        <f t="shared" si="132"/>
        <v>-39999.9999999995</v>
      </c>
      <c r="AD50">
        <f t="shared" si="132"/>
        <v>-66666.6666666672</v>
      </c>
      <c r="AF50">
        <f t="shared" ref="AF50:AI50" si="133">AA50-AA51</f>
        <v>-1.30967237055302e-10</v>
      </c>
      <c r="AG50">
        <f t="shared" si="133"/>
        <v>4444.44444444453</v>
      </c>
      <c r="AH50">
        <f t="shared" si="133"/>
        <v>-1111.11111111045</v>
      </c>
      <c r="AI50">
        <f t="shared" si="133"/>
        <v>-1111.1111111124</v>
      </c>
      <c r="AK50">
        <f t="shared" ref="AK50:AN50" si="134">AF50-AF51</f>
        <v>-1111.1111111112</v>
      </c>
      <c r="AL50">
        <f t="shared" si="134"/>
        <v>5555.55555555566</v>
      </c>
      <c r="AM50">
        <f t="shared" si="134"/>
        <v>5555.5555555562</v>
      </c>
      <c r="AN50">
        <f t="shared" si="134"/>
        <v>1111.11111110853</v>
      </c>
    </row>
    <row r="51" spans="1:40">
      <c r="A51">
        <v>3.34500000000001</v>
      </c>
      <c r="B51">
        <v>2.15716463414634</v>
      </c>
      <c r="C51">
        <v>-4.44100609756098</v>
      </c>
      <c r="D51" s="28">
        <f t="shared" si="25"/>
        <v>0.78</v>
      </c>
      <c r="E51" s="32">
        <f t="shared" si="26"/>
        <v>6.350785995</v>
      </c>
      <c r="F51" s="32">
        <f t="shared" si="27"/>
        <v>-0.568287616</v>
      </c>
      <c r="G51" s="32">
        <f t="shared" si="28"/>
        <v>23.35107911</v>
      </c>
      <c r="H51" s="32">
        <f t="shared" si="29"/>
        <v>26.98886469</v>
      </c>
      <c r="I51" s="58">
        <f t="shared" si="24"/>
        <v>0.78</v>
      </c>
      <c r="J51" s="24">
        <f>-TRUNC(K$3*J$3*(G$3-H$3*SIN((E51+J$9)*PI()/180)-SQRT(I$3^2-(E$3-F$3-H$3*COS((E51+J$9)*PI()/180))^2))/5)</f>
        <v>-5721</v>
      </c>
      <c r="K51" s="24">
        <f>-TRUNC(U$3*T$3*(Q$3-R$3*SIN((F51+K$9)*PI()/180)-SQRT(S$3^2-(O$3-P$3-R$3*COS((F51+K$9)*PI()/180))^2))/5)</f>
        <v>919</v>
      </c>
      <c r="L51" s="24">
        <f>-TRUNC(U$3*T$3*(Q$3-R$3*SIN((G51+L$9)*PI()/180)-SQRT(S$3^2-(O$3-P$3-R$3*COS((G51+L$9)*PI()/180))^2))/5)</f>
        <v>-42288</v>
      </c>
      <c r="M51" s="25">
        <f>-TRUNC(K$3*J$3*(G$3-H$3*SIN((H51+M$9)*PI()/180)-SQRT(I$3^2-(E$3-F$3-H$3*COS((H51+M$9)*PI()/180))^2))/5)</f>
        <v>-38325</v>
      </c>
      <c r="N51" s="59">
        <f t="shared" si="2"/>
        <v>0.78</v>
      </c>
      <c r="O51" s="60">
        <f t="shared" si="30"/>
        <v>-30900</v>
      </c>
      <c r="P51" s="60">
        <f t="shared" si="31"/>
        <v>-14033.3333333333</v>
      </c>
      <c r="Q51" s="60">
        <f t="shared" si="32"/>
        <v>-95666.6666666666</v>
      </c>
      <c r="R51" s="60">
        <f t="shared" si="33"/>
        <v>-113133.333333333</v>
      </c>
      <c r="S51" s="1"/>
      <c r="T51" s="1">
        <f t="shared" si="34"/>
        <v>0.03</v>
      </c>
      <c r="U51" s="1"/>
      <c r="V51" s="1">
        <f t="shared" ref="V51:Y51" si="135">(O51-O50)/$T$26</f>
        <v>-93333.3333333332</v>
      </c>
      <c r="W51" s="1">
        <f t="shared" si="135"/>
        <v>-36666.6666666667</v>
      </c>
      <c r="X51" s="1">
        <f t="shared" si="135"/>
        <v>132222.222222222</v>
      </c>
      <c r="Y51" s="1">
        <f t="shared" si="135"/>
        <v>51111.1111111114</v>
      </c>
      <c r="AA51">
        <f t="shared" ref="AA51:AD51" si="136">V51-V52</f>
        <v>2222.22222222226</v>
      </c>
      <c r="AB51">
        <f t="shared" si="136"/>
        <v>-4444.44444444447</v>
      </c>
      <c r="AC51">
        <f t="shared" si="136"/>
        <v>-38888.8888888891</v>
      </c>
      <c r="AD51">
        <f t="shared" si="136"/>
        <v>-65555.5555555547</v>
      </c>
      <c r="AF51">
        <f t="shared" ref="AF51:AI51" si="137">AA51-AA52</f>
        <v>1111.11111111107</v>
      </c>
      <c r="AG51">
        <f t="shared" si="137"/>
        <v>-1111.11111111113</v>
      </c>
      <c r="AH51">
        <f t="shared" si="137"/>
        <v>-6666.66666666666</v>
      </c>
      <c r="AI51">
        <f t="shared" si="137"/>
        <v>-2222.22222222094</v>
      </c>
      <c r="AK51">
        <f t="shared" ref="AK51:AN51" si="138">AF51-AF52</f>
        <v>-2222.22222222251</v>
      </c>
      <c r="AL51">
        <f t="shared" si="138"/>
        <v>2222.22222222215</v>
      </c>
      <c r="AM51">
        <f t="shared" si="138"/>
        <v>-4444.44444444377</v>
      </c>
      <c r="AN51">
        <f t="shared" si="138"/>
        <v>1111.11111111287</v>
      </c>
    </row>
    <row r="52" spans="1:40">
      <c r="A52">
        <v>3.36000000000001</v>
      </c>
      <c r="B52">
        <v>2.91905487804878</v>
      </c>
      <c r="C52">
        <v>-4.85579268292683</v>
      </c>
      <c r="D52" s="28">
        <f t="shared" si="25"/>
        <v>0.81</v>
      </c>
      <c r="E52" s="32">
        <f t="shared" si="26"/>
        <v>7.263622268</v>
      </c>
      <c r="F52" s="32">
        <f t="shared" si="27"/>
        <v>-0.29036044</v>
      </c>
      <c r="G52" s="32">
        <f t="shared" si="28"/>
        <v>24.7570109</v>
      </c>
      <c r="H52" s="32">
        <f t="shared" si="29"/>
        <v>28.61922683</v>
      </c>
      <c r="I52" s="58">
        <f t="shared" si="24"/>
        <v>0.81</v>
      </c>
      <c r="J52" s="24">
        <f>-TRUNC(K$3*J$3*(G$3-H$3*SIN((E52+J$9)*PI()/180)-SQRT(I$3^2-(E$3-F$3-H$3*COS((E52+J$9)*PI()/180))^2))/5)</f>
        <v>-6734</v>
      </c>
      <c r="K52" s="24">
        <f>-TRUNC(U$3*T$3*(Q$3-R$3*SIN((F52+K$9)*PI()/180)-SQRT(S$3^2-(O$3-P$3-R$3*COS((F52+K$9)*PI()/180))^2))/5)</f>
        <v>469</v>
      </c>
      <c r="L52" s="24">
        <f>-TRUNC(U$3*T$3*(Q$3-R$3*SIN((G52+L$9)*PI()/180)-SQRT(S$3^2-(O$3-P$3-R$3*COS((G52+L$9)*PI()/180))^2))/5)</f>
        <v>-45004</v>
      </c>
      <c r="M52" s="25">
        <f>-TRUNC(K$3*J$3*(G$3-H$3*SIN((H52+M$9)*PI()/180)-SQRT(I$3^2-(E$3-F$3-H$3*COS((H52+M$9)*PI()/180))^2))/5)</f>
        <v>-41614</v>
      </c>
      <c r="N52" s="59">
        <f t="shared" si="2"/>
        <v>0.81</v>
      </c>
      <c r="O52" s="60">
        <f t="shared" si="30"/>
        <v>-33766.6666666666</v>
      </c>
      <c r="P52" s="60">
        <f t="shared" si="31"/>
        <v>-15000</v>
      </c>
      <c r="Q52" s="60">
        <f t="shared" si="32"/>
        <v>-90533.3333333333</v>
      </c>
      <c r="R52" s="60">
        <f t="shared" si="33"/>
        <v>-109633.333333333</v>
      </c>
      <c r="S52" s="1"/>
      <c r="T52" s="1">
        <f t="shared" si="34"/>
        <v>0.03</v>
      </c>
      <c r="U52" s="1"/>
      <c r="V52" s="1">
        <f t="shared" ref="V52:Y52" si="139">(O52-O51)/$T$26</f>
        <v>-95555.5555555555</v>
      </c>
      <c r="W52" s="1">
        <f t="shared" si="139"/>
        <v>-32222.2222222222</v>
      </c>
      <c r="X52" s="1">
        <f t="shared" si="139"/>
        <v>171111.111111111</v>
      </c>
      <c r="Y52" s="1">
        <f t="shared" si="139"/>
        <v>116666.666666666</v>
      </c>
      <c r="AA52">
        <f t="shared" ref="AA52:AD52" si="140">V52-V53</f>
        <v>1111.1111111112</v>
      </c>
      <c r="AB52">
        <f t="shared" si="140"/>
        <v>-3333.33333333334</v>
      </c>
      <c r="AC52">
        <f t="shared" si="140"/>
        <v>-32222.2222222224</v>
      </c>
      <c r="AD52">
        <f t="shared" si="140"/>
        <v>-63333.3333333338</v>
      </c>
      <c r="AF52">
        <f t="shared" ref="AF52:AI52" si="141">AA52-AA53</f>
        <v>3333.33333333358</v>
      </c>
      <c r="AG52">
        <f t="shared" si="141"/>
        <v>-3333.33333333328</v>
      </c>
      <c r="AH52">
        <f t="shared" si="141"/>
        <v>-2222.22222222289</v>
      </c>
      <c r="AI52">
        <f t="shared" si="141"/>
        <v>-3333.33333333381</v>
      </c>
      <c r="AK52">
        <f t="shared" ref="AK52:AN52" si="142">AF52-AF53</f>
        <v>4444.44444444501</v>
      </c>
      <c r="AL52">
        <f t="shared" si="142"/>
        <v>-8888.88888888869</v>
      </c>
      <c r="AM52">
        <f t="shared" si="142"/>
        <v>4444.44444444278</v>
      </c>
      <c r="AN52">
        <f t="shared" si="142"/>
        <v>2222.22222222239</v>
      </c>
    </row>
    <row r="53" spans="1:40">
      <c r="A53">
        <v>3.37500000000001</v>
      </c>
      <c r="B53">
        <v>3.80579268292683</v>
      </c>
      <c r="C53">
        <v>-5.35289634146341</v>
      </c>
      <c r="D53" s="28">
        <f t="shared" si="25"/>
        <v>0.840000000000001</v>
      </c>
      <c r="E53" s="32">
        <f t="shared" si="26"/>
        <v>8.210765398</v>
      </c>
      <c r="F53" s="32">
        <f t="shared" si="27"/>
        <v>0.00322707</v>
      </c>
      <c r="G53" s="32">
        <f t="shared" si="28"/>
        <v>26.06409478</v>
      </c>
      <c r="H53" s="32">
        <f t="shared" si="29"/>
        <v>30.1341013</v>
      </c>
      <c r="I53" s="58">
        <f t="shared" si="24"/>
        <v>0.840000000000001</v>
      </c>
      <c r="J53" s="24">
        <f>-TRUNC(K$3*J$3*(G$3-H$3*SIN((E53+J$9)*PI()/180)-SQRT(I$3^2-(E$3-F$3-H$3*COS((E53+J$9)*PI()/180))^2))/5)</f>
        <v>-7834</v>
      </c>
      <c r="K53" s="24">
        <f>-TRUNC(U$3*T$3*(Q$3-R$3*SIN((F53+K$9)*PI()/180)-SQRT(S$3^2-(O$3-P$3-R$3*COS((F53+K$9)*PI()/180))^2))/5)</f>
        <v>-7</v>
      </c>
      <c r="L53" s="24">
        <f>-TRUNC(U$3*T$3*(Q$3-R$3*SIN((G53+L$9)*PI()/180)-SQRT(S$3^2-(O$3-P$3-R$3*COS((G53+L$9)*PI()/180))^2))/5)</f>
        <v>-47537</v>
      </c>
      <c r="M53" s="25">
        <f>-TRUNC(K$3*J$3*(G$3-H$3*SIN((H53+M$9)*PI()/180)-SQRT(I$3^2-(E$3-F$3-H$3*COS((H53+M$9)*PI()/180))^2))/5)</f>
        <v>-44741</v>
      </c>
      <c r="N53" s="59">
        <f t="shared" si="2"/>
        <v>0.840000000000001</v>
      </c>
      <c r="O53" s="60">
        <f t="shared" si="30"/>
        <v>-36666.6666666666</v>
      </c>
      <c r="P53" s="60">
        <f t="shared" si="31"/>
        <v>-15866.6666666667</v>
      </c>
      <c r="Q53" s="60">
        <f t="shared" si="32"/>
        <v>-84433.3333333333</v>
      </c>
      <c r="R53" s="60">
        <f t="shared" si="33"/>
        <v>-104233.333333333</v>
      </c>
      <c r="S53" s="1"/>
      <c r="T53" s="1">
        <f t="shared" si="34"/>
        <v>0.03</v>
      </c>
      <c r="U53" s="1"/>
      <c r="V53" s="1">
        <f t="shared" ref="V53:Y53" si="143">(O53-O52)/$T$26</f>
        <v>-96666.6666666667</v>
      </c>
      <c r="W53" s="1">
        <f t="shared" si="143"/>
        <v>-28888.8888888889</v>
      </c>
      <c r="X53" s="1">
        <f t="shared" si="143"/>
        <v>203333.333333333</v>
      </c>
      <c r="Y53" s="1">
        <f t="shared" si="143"/>
        <v>180000</v>
      </c>
      <c r="AA53">
        <f t="shared" ref="AA53:AD53" si="144">V53-V54</f>
        <v>-2222.22222222238</v>
      </c>
      <c r="AB53">
        <f t="shared" si="144"/>
        <v>-5.82076609134674e-11</v>
      </c>
      <c r="AC53">
        <f t="shared" si="144"/>
        <v>-29999.9999999995</v>
      </c>
      <c r="AD53">
        <f t="shared" si="144"/>
        <v>-60000</v>
      </c>
      <c r="AF53">
        <f t="shared" ref="AF53:AI53" si="145">AA53-AA54</f>
        <v>-1111.11111111143</v>
      </c>
      <c r="AG53">
        <f t="shared" si="145"/>
        <v>5555.55555555542</v>
      </c>
      <c r="AH53">
        <f t="shared" si="145"/>
        <v>-6666.66666666567</v>
      </c>
      <c r="AI53">
        <f t="shared" si="145"/>
        <v>-5555.5555555562</v>
      </c>
      <c r="AK53">
        <f t="shared" ref="AK53:AN53" si="146">AF53-AF54</f>
        <v>-2222.22222222287</v>
      </c>
      <c r="AL53">
        <f t="shared" si="146"/>
        <v>8888.88888888863</v>
      </c>
      <c r="AM53">
        <f t="shared" si="146"/>
        <v>-2222.22222222041</v>
      </c>
      <c r="AN53">
        <f t="shared" si="146"/>
        <v>1111.11111110949</v>
      </c>
    </row>
    <row r="54" spans="1:40">
      <c r="A54">
        <v>3.39000000000001</v>
      </c>
      <c r="B54">
        <v>4.83795731707317</v>
      </c>
      <c r="C54">
        <v>-5.95564024390244</v>
      </c>
      <c r="D54" s="28">
        <f t="shared" si="25"/>
        <v>0.870000000000001</v>
      </c>
      <c r="E54" s="32">
        <f t="shared" si="26"/>
        <v>9.188266003</v>
      </c>
      <c r="F54" s="32">
        <f t="shared" si="27"/>
        <v>0.31067455</v>
      </c>
      <c r="G54" s="32">
        <f t="shared" si="28"/>
        <v>27.2602451</v>
      </c>
      <c r="H54" s="32">
        <f t="shared" si="29"/>
        <v>31.51716215</v>
      </c>
      <c r="I54" s="58">
        <f t="shared" si="24"/>
        <v>0.870000000000001</v>
      </c>
      <c r="J54" s="24">
        <f>-TRUNC(K$3*J$3*(G$3-H$3*SIN((E54+J$9)*PI()/180)-SQRT(I$3^2-(E$3-F$3-H$3*COS((E54+J$9)*PI()/180))^2))/5)</f>
        <v>-9019</v>
      </c>
      <c r="K54" s="24">
        <f>-TRUNC(U$3*T$3*(Q$3-R$3*SIN((F54+K$9)*PI()/180)-SQRT(S$3^2-(O$3-P$3-R$3*COS((F54+K$9)*PI()/180))^2))/5)</f>
        <v>-509</v>
      </c>
      <c r="L54" s="24">
        <f>-TRUNC(U$3*T$3*(Q$3-R$3*SIN((G54+L$9)*PI()/180)-SQRT(S$3^2-(O$3-P$3-R$3*COS((G54+L$9)*PI()/180))^2))/5)</f>
        <v>-49860</v>
      </c>
      <c r="M54" s="25">
        <f>-TRUNC(K$3*J$3*(G$3-H$3*SIN((H54+M$9)*PI()/180)-SQRT(I$3^2-(E$3-F$3-H$3*COS((H54+M$9)*PI()/180))^2))/5)</f>
        <v>-47652</v>
      </c>
      <c r="N54" s="59">
        <f t="shared" si="2"/>
        <v>0.870000000000001</v>
      </c>
      <c r="O54" s="60">
        <f t="shared" si="30"/>
        <v>-39500</v>
      </c>
      <c r="P54" s="60">
        <f t="shared" si="31"/>
        <v>-16733.3333333333</v>
      </c>
      <c r="Q54" s="60">
        <f t="shared" si="32"/>
        <v>-77433.3333333333</v>
      </c>
      <c r="R54" s="60">
        <f t="shared" si="33"/>
        <v>-97033.3333333332</v>
      </c>
      <c r="S54" s="1"/>
      <c r="T54" s="1">
        <f t="shared" si="34"/>
        <v>0.03</v>
      </c>
      <c r="U54" s="1"/>
      <c r="V54" s="1">
        <f t="shared" ref="V54:Y54" si="147">(O54-O53)/$T$26</f>
        <v>-94444.4444444443</v>
      </c>
      <c r="W54" s="1">
        <f t="shared" si="147"/>
        <v>-28888.8888888888</v>
      </c>
      <c r="X54" s="1">
        <f t="shared" si="147"/>
        <v>233333.333333333</v>
      </c>
      <c r="Y54" s="1">
        <f t="shared" si="147"/>
        <v>240000</v>
      </c>
      <c r="AA54">
        <f t="shared" ref="AA54:AD54" si="148">V54-V55</f>
        <v>-1111.11111111095</v>
      </c>
      <c r="AB54">
        <f t="shared" si="148"/>
        <v>-5555.55555555547</v>
      </c>
      <c r="AC54">
        <f t="shared" si="148"/>
        <v>-23333.3333333338</v>
      </c>
      <c r="AD54">
        <f t="shared" si="148"/>
        <v>-54444.4444444438</v>
      </c>
      <c r="AF54">
        <f t="shared" ref="AF54:AI54" si="149">AA54-AA55</f>
        <v>1111.11111111144</v>
      </c>
      <c r="AG54">
        <f t="shared" si="149"/>
        <v>-3333.33333333321</v>
      </c>
      <c r="AH54">
        <f t="shared" si="149"/>
        <v>-4444.44444444525</v>
      </c>
      <c r="AI54">
        <f t="shared" si="149"/>
        <v>-6666.6666666657</v>
      </c>
      <c r="AK54">
        <f t="shared" ref="AK54:AN54" si="150">AF54-AF55</f>
        <v>-2222.22222222164</v>
      </c>
      <c r="AL54">
        <f t="shared" si="150"/>
        <v>-4444.44444444429</v>
      </c>
      <c r="AM54">
        <f t="shared" si="150"/>
        <v>3333.33333333215</v>
      </c>
      <c r="AN54">
        <f t="shared" si="150"/>
        <v>2222.22222222335</v>
      </c>
    </row>
    <row r="55" spans="1:40">
      <c r="A55">
        <v>3.40500000000001</v>
      </c>
      <c r="B55">
        <v>6.00685975609756</v>
      </c>
      <c r="C55">
        <v>-6.67682926829268</v>
      </c>
      <c r="D55" s="28">
        <f t="shared" si="25"/>
        <v>0.900000000000001</v>
      </c>
      <c r="E55" s="32">
        <f t="shared" si="26"/>
        <v>10.19201249</v>
      </c>
      <c r="F55" s="32">
        <f t="shared" si="27"/>
        <v>0.630107625</v>
      </c>
      <c r="G55" s="32">
        <f t="shared" si="28"/>
        <v>28.33549168</v>
      </c>
      <c r="H55" s="32">
        <f t="shared" si="29"/>
        <v>32.75398961</v>
      </c>
      <c r="I55" s="58">
        <f t="shared" si="24"/>
        <v>0.900000000000001</v>
      </c>
      <c r="J55" s="24">
        <f>-TRUNC(K$3*J$3*(G$3-H$3*SIN((E55+J$9)*PI()/180)-SQRT(I$3^2-(E$3-F$3-H$3*COS((E55+J$9)*PI()/180))^2))/5)</f>
        <v>-10288</v>
      </c>
      <c r="K55" s="24">
        <f>-TRUNC(U$3*T$3*(Q$3-R$3*SIN((F55+K$9)*PI()/180)-SQRT(S$3^2-(O$3-P$3-R$3*COS((F55+K$9)*PI()/180))^2))/5)</f>
        <v>-1032</v>
      </c>
      <c r="L55" s="24">
        <f>-TRUNC(U$3*T$3*(Q$3-R$3*SIN((G55+L$9)*PI()/180)-SQRT(S$3^2-(O$3-P$3-R$3*COS((G55+L$9)*PI()/180))^2))/5)</f>
        <v>-51952</v>
      </c>
      <c r="M55" s="25">
        <f>-TRUNC(K$3*J$3*(G$3-H$3*SIN((H55+M$9)*PI()/180)-SQRT(I$3^2-(E$3-F$3-H$3*COS((H55+M$9)*PI()/180))^2))/5)</f>
        <v>-50298</v>
      </c>
      <c r="N55" s="59">
        <f t="shared" si="2"/>
        <v>0.900000000000001</v>
      </c>
      <c r="O55" s="60">
        <f t="shared" si="30"/>
        <v>-42300</v>
      </c>
      <c r="P55" s="60">
        <f t="shared" si="31"/>
        <v>-17433.3333333333</v>
      </c>
      <c r="Q55" s="60">
        <f t="shared" si="32"/>
        <v>-69733.3333333333</v>
      </c>
      <c r="R55" s="60">
        <f t="shared" si="33"/>
        <v>-88199.9999999999</v>
      </c>
      <c r="S55" s="1"/>
      <c r="T55" s="1">
        <f t="shared" si="34"/>
        <v>0.03</v>
      </c>
      <c r="U55" s="1"/>
      <c r="V55" s="1">
        <f t="shared" ref="V55:Y55" si="151">(O55-O54)/$T$26</f>
        <v>-93333.3333333333</v>
      </c>
      <c r="W55" s="1">
        <f t="shared" si="151"/>
        <v>-23333.3333333333</v>
      </c>
      <c r="X55" s="1">
        <f t="shared" si="151"/>
        <v>256666.666666667</v>
      </c>
      <c r="Y55" s="1">
        <f t="shared" si="151"/>
        <v>294444.444444444</v>
      </c>
      <c r="AA55">
        <f t="shared" ref="AA55:AD55" si="152">V55-V56</f>
        <v>-2222.22222222239</v>
      </c>
      <c r="AB55">
        <f t="shared" si="152"/>
        <v>-2222.22222222226</v>
      </c>
      <c r="AC55">
        <f t="shared" si="152"/>
        <v>-18888.8888888886</v>
      </c>
      <c r="AD55">
        <f t="shared" si="152"/>
        <v>-47777.7777777781</v>
      </c>
      <c r="AF55">
        <f t="shared" ref="AF55:AI55" si="153">AA55-AA56</f>
        <v>3333.33333333308</v>
      </c>
      <c r="AG55">
        <f t="shared" si="153"/>
        <v>1111.11111111107</v>
      </c>
      <c r="AH55">
        <f t="shared" si="153"/>
        <v>-7777.7777777774</v>
      </c>
      <c r="AI55">
        <f t="shared" si="153"/>
        <v>-8888.88888888905</v>
      </c>
      <c r="AK55">
        <f t="shared" ref="AK55:AN55" si="154">AF55-AF56</f>
        <v>4444.44444444428</v>
      </c>
      <c r="AL55">
        <f t="shared" si="154"/>
        <v>5.45696821063757e-12</v>
      </c>
      <c r="AM55">
        <f t="shared" si="154"/>
        <v>-3333.33333333285</v>
      </c>
      <c r="AN55">
        <f t="shared" si="154"/>
        <v>2.3283064365387e-10</v>
      </c>
    </row>
    <row r="56" spans="1:40">
      <c r="A56">
        <v>3.42000000000001</v>
      </c>
      <c r="B56">
        <v>7.28003048780488</v>
      </c>
      <c r="C56">
        <v>-7.50960365853659</v>
      </c>
      <c r="D56" s="28">
        <f t="shared" si="25"/>
        <v>0.930000000000001</v>
      </c>
      <c r="E56" s="32">
        <f t="shared" si="26"/>
        <v>11.21775549</v>
      </c>
      <c r="F56" s="32">
        <f t="shared" si="27"/>
        <v>0.959589079</v>
      </c>
      <c r="G56" s="32">
        <f t="shared" si="28"/>
        <v>29.28227229</v>
      </c>
      <c r="H56" s="32">
        <f t="shared" si="29"/>
        <v>33.83236881</v>
      </c>
      <c r="I56" s="58">
        <f t="shared" si="24"/>
        <v>0.930000000000001</v>
      </c>
      <c r="J56" s="24">
        <f>-TRUNC(K$3*J$3*(G$3-H$3*SIN((E56+J$9)*PI()/180)-SQRT(I$3^2-(E$3-F$3-H$3*COS((E56+J$9)*PI()/180))^2))/5)</f>
        <v>-11639</v>
      </c>
      <c r="K56" s="24">
        <f>-TRUNC(U$3*T$3*(Q$3-R$3*SIN((F56+K$9)*PI()/180)-SQRT(S$3^2-(O$3-P$3-R$3*COS((F56+K$9)*PI()/180))^2))/5)</f>
        <v>-1574</v>
      </c>
      <c r="L56" s="24">
        <f>-TRUNC(U$3*T$3*(Q$3-R$3*SIN((G56+L$9)*PI()/180)-SQRT(S$3^2-(O$3-P$3-R$3*COS((G56+L$9)*PI()/180))^2))/5)</f>
        <v>-53796</v>
      </c>
      <c r="M56" s="25">
        <f>-TRUNC(K$3*J$3*(G$3-H$3*SIN((H56+M$9)*PI()/180)-SQRT(I$3^2-(E$3-F$3-H$3*COS((H56+M$9)*PI()/180))^2))/5)</f>
        <v>-52636</v>
      </c>
      <c r="N56" s="59">
        <f t="shared" si="2"/>
        <v>0.930000000000001</v>
      </c>
      <c r="O56" s="60">
        <f t="shared" si="30"/>
        <v>-45033.3333333333</v>
      </c>
      <c r="P56" s="60">
        <f t="shared" si="31"/>
        <v>-18066.6666666666</v>
      </c>
      <c r="Q56" s="60">
        <f t="shared" si="32"/>
        <v>-61466.6666666666</v>
      </c>
      <c r="R56" s="60">
        <f t="shared" si="33"/>
        <v>-77933.3333333333</v>
      </c>
      <c r="S56" s="1"/>
      <c r="T56" s="1">
        <f t="shared" si="34"/>
        <v>0.03</v>
      </c>
      <c r="U56" s="1"/>
      <c r="V56" s="1">
        <f t="shared" ref="V56:Y56" si="155">(O56-O55)/$T$26</f>
        <v>-91111.1111111109</v>
      </c>
      <c r="W56" s="1">
        <f t="shared" si="155"/>
        <v>-21111.1111111111</v>
      </c>
      <c r="X56" s="1">
        <f t="shared" si="155"/>
        <v>275555.555555555</v>
      </c>
      <c r="Y56" s="1">
        <f t="shared" si="155"/>
        <v>342222.222222222</v>
      </c>
      <c r="AA56">
        <f t="shared" ref="AA56:AD56" si="156">V56-V57</f>
        <v>-5555.55555555547</v>
      </c>
      <c r="AB56">
        <f t="shared" si="156"/>
        <v>-3333.33333333334</v>
      </c>
      <c r="AC56">
        <f t="shared" si="156"/>
        <v>-11111.1111111112</v>
      </c>
      <c r="AD56">
        <f t="shared" si="156"/>
        <v>-38888.8888888891</v>
      </c>
      <c r="AF56">
        <f t="shared" ref="AF56:AI56" si="157">AA56-AA57</f>
        <v>-1111.1111111112</v>
      </c>
      <c r="AG56">
        <f t="shared" si="157"/>
        <v>1111.11111111107</v>
      </c>
      <c r="AH56">
        <f t="shared" si="157"/>
        <v>-4444.44444444455</v>
      </c>
      <c r="AI56">
        <f t="shared" si="157"/>
        <v>-8888.88888888928</v>
      </c>
      <c r="AK56">
        <f t="shared" ref="AK56:AN56" si="158">AF56-AF57</f>
        <v>-3333.33333333382</v>
      </c>
      <c r="AL56">
        <f t="shared" si="158"/>
        <v>2222.22222222214</v>
      </c>
      <c r="AM56">
        <f t="shared" si="158"/>
        <v>7777.77777777752</v>
      </c>
      <c r="AN56">
        <f t="shared" si="158"/>
        <v>1111.11111111048</v>
      </c>
    </row>
    <row r="57" spans="1:40">
      <c r="A57">
        <v>3.43500000000001</v>
      </c>
      <c r="B57">
        <v>8.60579268292683</v>
      </c>
      <c r="C57">
        <v>-8.45670731707317</v>
      </c>
      <c r="D57" s="28">
        <f t="shared" si="25"/>
        <v>0.960000000000001</v>
      </c>
      <c r="E57" s="32">
        <f t="shared" si="26"/>
        <v>12.26113232</v>
      </c>
      <c r="F57" s="32">
        <f t="shared" si="27"/>
        <v>1.29713001</v>
      </c>
      <c r="G57" s="32">
        <f t="shared" si="28"/>
        <v>30.09572526</v>
      </c>
      <c r="H57" s="32">
        <f t="shared" si="29"/>
        <v>34.74258851</v>
      </c>
      <c r="I57" s="58">
        <f t="shared" si="24"/>
        <v>0.960000000000001</v>
      </c>
      <c r="J57" s="24">
        <f>-TRUNC(K$3*J$3*(G$3-H$3*SIN((E57+J$9)*PI()/180)-SQRT(I$3^2-(E$3-F$3-H$3*COS((E57+J$9)*PI()/180))^2))/5)</f>
        <v>-13067</v>
      </c>
      <c r="K57" s="24">
        <f>-TRUNC(U$3*T$3*(Q$3-R$3*SIN((F57+K$9)*PI()/180)-SQRT(S$3^2-(O$3-P$3-R$3*COS((F57+K$9)*PI()/180))^2))/5)</f>
        <v>-2132</v>
      </c>
      <c r="L57" s="24">
        <f>-TRUNC(U$3*T$3*(Q$3-R$3*SIN((G57+L$9)*PI()/180)-SQRT(S$3^2-(O$3-P$3-R$3*COS((G57+L$9)*PI()/180))^2))/5)</f>
        <v>-55382</v>
      </c>
      <c r="M57" s="25">
        <f>-TRUNC(K$3*J$3*(G$3-H$3*SIN((H57+M$9)*PI()/180)-SQRT(I$3^2-(E$3-F$3-H$3*COS((H57+M$9)*PI()/180))^2))/5)</f>
        <v>-54631</v>
      </c>
      <c r="N57" s="59">
        <f t="shared" si="2"/>
        <v>0.960000000000001</v>
      </c>
      <c r="O57" s="60">
        <f t="shared" si="30"/>
        <v>-47600</v>
      </c>
      <c r="P57" s="60">
        <f t="shared" si="31"/>
        <v>-18600</v>
      </c>
      <c r="Q57" s="60">
        <f t="shared" si="32"/>
        <v>-52866.6666666666</v>
      </c>
      <c r="R57" s="60">
        <f t="shared" si="33"/>
        <v>-66499.9999999999</v>
      </c>
      <c r="S57" s="1"/>
      <c r="T57" s="1">
        <f t="shared" si="34"/>
        <v>0.03</v>
      </c>
      <c r="U57" s="1"/>
      <c r="V57" s="1">
        <f t="shared" ref="V57:Y57" si="159">(O57-O56)/$T$26</f>
        <v>-85555.5555555555</v>
      </c>
      <c r="W57" s="1">
        <f t="shared" si="159"/>
        <v>-17777.7777777777</v>
      </c>
      <c r="X57" s="1">
        <f t="shared" si="159"/>
        <v>286666.666666666</v>
      </c>
      <c r="Y57" s="1">
        <f t="shared" si="159"/>
        <v>381111.111111111</v>
      </c>
      <c r="AA57">
        <f t="shared" ref="AA57:AD57" si="160">V57-V58</f>
        <v>-4444.44444444428</v>
      </c>
      <c r="AB57">
        <f t="shared" si="160"/>
        <v>-4444.4444444444</v>
      </c>
      <c r="AC57">
        <f t="shared" si="160"/>
        <v>-6666.66666666663</v>
      </c>
      <c r="AD57">
        <f t="shared" si="160"/>
        <v>-29999.9999999998</v>
      </c>
      <c r="AF57">
        <f t="shared" ref="AF57:AI57" si="161">AA57-AA58</f>
        <v>2222.22222222263</v>
      </c>
      <c r="AG57">
        <f t="shared" si="161"/>
        <v>-1111.11111111107</v>
      </c>
      <c r="AH57">
        <f t="shared" si="161"/>
        <v>-12222.2222222221</v>
      </c>
      <c r="AI57">
        <f t="shared" si="161"/>
        <v>-9999.99999999977</v>
      </c>
      <c r="AK57">
        <f t="shared" ref="AK57:AN57" si="162">AF57-AF58</f>
        <v>7.13043846189976e-10</v>
      </c>
      <c r="AL57">
        <f t="shared" si="162"/>
        <v>-1111.11111111107</v>
      </c>
      <c r="AM57">
        <f t="shared" si="162"/>
        <v>-9999.99999999953</v>
      </c>
      <c r="AN57">
        <f t="shared" si="162"/>
        <v>3333.33333333343</v>
      </c>
    </row>
    <row r="58" spans="1:40">
      <c r="A58">
        <v>3.45000000000001</v>
      </c>
      <c r="B58">
        <v>9.96768292682927</v>
      </c>
      <c r="C58">
        <v>-9.48567073170732</v>
      </c>
      <c r="D58" s="28">
        <f t="shared" si="25"/>
        <v>0.990000000000001</v>
      </c>
      <c r="E58" s="32">
        <f t="shared" si="26"/>
        <v>13.31769147</v>
      </c>
      <c r="F58" s="32">
        <f t="shared" si="27"/>
        <v>1.640700949</v>
      </c>
      <c r="G58" s="32">
        <f t="shared" si="28"/>
        <v>30.77398196</v>
      </c>
      <c r="H58" s="32">
        <f t="shared" si="29"/>
        <v>35.47773979</v>
      </c>
      <c r="I58" s="58">
        <f t="shared" si="24"/>
        <v>0.990000000000001</v>
      </c>
      <c r="J58" s="24">
        <f>-TRUNC(K$3*J$3*(G$3-H$3*SIN((E58+J$9)*PI()/180)-SQRT(I$3^2-(E$3-F$3-H$3*COS((E58+J$9)*PI()/180))^2))/5)</f>
        <v>-14568</v>
      </c>
      <c r="K58" s="24">
        <f>-TRUNC(U$3*T$3*(Q$3-R$3*SIN((F58+K$9)*PI()/180)-SQRT(S$3^2-(O$3-P$3-R$3*COS((F58+K$9)*PI()/180))^2))/5)</f>
        <v>-2702</v>
      </c>
      <c r="L58" s="24">
        <f>-TRUNC(U$3*T$3*(Q$3-R$3*SIN((G58+L$9)*PI()/180)-SQRT(S$3^2-(O$3-P$3-R$3*COS((G58+L$9)*PI()/180))^2))/5)</f>
        <v>-56704</v>
      </c>
      <c r="M58" s="25">
        <f>-TRUNC(K$3*J$3*(G$3-H$3*SIN((H58+M$9)*PI()/180)-SQRT(I$3^2-(E$3-F$3-H$3*COS((H58+M$9)*PI()/180))^2))/5)</f>
        <v>-56256</v>
      </c>
      <c r="N58" s="59">
        <f t="shared" si="2"/>
        <v>0.990000000000001</v>
      </c>
      <c r="O58" s="60">
        <f t="shared" si="30"/>
        <v>-50033.3333333333</v>
      </c>
      <c r="P58" s="60">
        <f t="shared" si="31"/>
        <v>-19000</v>
      </c>
      <c r="Q58" s="60">
        <f t="shared" si="32"/>
        <v>-44066.6666666666</v>
      </c>
      <c r="R58" s="60">
        <f t="shared" si="33"/>
        <v>-54166.6666666666</v>
      </c>
      <c r="S58" s="1"/>
      <c r="T58" s="1">
        <f t="shared" si="34"/>
        <v>0.03</v>
      </c>
      <c r="U58" s="1"/>
      <c r="V58" s="1">
        <f t="shared" ref="V58:Y58" si="163">(O58-O57)/$T$26</f>
        <v>-81111.1111111112</v>
      </c>
      <c r="W58" s="1">
        <f t="shared" si="163"/>
        <v>-13333.3333333333</v>
      </c>
      <c r="X58" s="1">
        <f t="shared" si="163"/>
        <v>293333.333333333</v>
      </c>
      <c r="Y58" s="1">
        <f t="shared" si="163"/>
        <v>411111.111111111</v>
      </c>
      <c r="AA58">
        <f t="shared" ref="AA58:AD58" si="164">V58-V59</f>
        <v>-6666.6666666669</v>
      </c>
      <c r="AB58">
        <f t="shared" si="164"/>
        <v>-3333.33333333333</v>
      </c>
      <c r="AC58">
        <f t="shared" si="164"/>
        <v>5555.55555555545</v>
      </c>
      <c r="AD58">
        <f t="shared" si="164"/>
        <v>-20000</v>
      </c>
      <c r="AF58">
        <f t="shared" ref="AF58:AI58" si="165">AA58-AA59</f>
        <v>2222.22222222191</v>
      </c>
      <c r="AG58">
        <f t="shared" si="165"/>
        <v>0</v>
      </c>
      <c r="AH58">
        <f t="shared" si="165"/>
        <v>-2222.22222222254</v>
      </c>
      <c r="AI58">
        <f t="shared" si="165"/>
        <v>-13333.3333333332</v>
      </c>
      <c r="AK58">
        <f t="shared" ref="AK58:AN58" si="166">AF58-AF59</f>
        <v>2222.22222222193</v>
      </c>
      <c r="AL58">
        <f t="shared" si="166"/>
        <v>-1111.11111111107</v>
      </c>
      <c r="AM58">
        <f t="shared" si="166"/>
        <v>9999.99999999936</v>
      </c>
      <c r="AN58">
        <f t="shared" si="166"/>
        <v>-5555.55555555515</v>
      </c>
    </row>
    <row r="59" spans="1:40">
      <c r="A59">
        <v>3.46500000000001</v>
      </c>
      <c r="B59">
        <v>11.3638719512195</v>
      </c>
      <c r="C59">
        <v>-10.5653963414634</v>
      </c>
      <c r="D59" s="28">
        <f t="shared" si="25"/>
        <v>1.02</v>
      </c>
      <c r="E59" s="32">
        <f t="shared" si="26"/>
        <v>14.38291701</v>
      </c>
      <c r="F59" s="32">
        <f t="shared" si="27"/>
        <v>1.988243047</v>
      </c>
      <c r="G59" s="32">
        <f t="shared" si="28"/>
        <v>31.31845938</v>
      </c>
      <c r="H59" s="32">
        <f t="shared" si="29"/>
        <v>36.03401474</v>
      </c>
      <c r="I59" s="58">
        <f t="shared" si="24"/>
        <v>1.02</v>
      </c>
      <c r="J59" s="24">
        <f>-TRUNC(K$3*J$3*(G$3-H$3*SIN((E59+J$9)*PI()/180)-SQRT(I$3^2-(E$3-F$3-H$3*COS((E59+J$9)*PI()/180))^2))/5)</f>
        <v>-16136</v>
      </c>
      <c r="K59" s="24">
        <f>-TRUNC(U$3*T$3*(Q$3-R$3*SIN((F59+K$9)*PI()/180)-SQRT(S$3^2-(O$3-P$3-R$3*COS((F59+K$9)*PI()/180))^2))/5)</f>
        <v>-3281</v>
      </c>
      <c r="L59" s="24">
        <f>-TRUNC(U$3*T$3*(Q$3-R$3*SIN((G59+L$9)*PI()/180)-SQRT(S$3^2-(O$3-P$3-R$3*COS((G59+L$9)*PI()/180))^2))/5)</f>
        <v>-57767</v>
      </c>
      <c r="M59" s="25">
        <f>-TRUNC(K$3*J$3*(G$3-H$3*SIN((H59+M$9)*PI()/180)-SQRT(I$3^2-(E$3-F$3-H$3*COS((H59+M$9)*PI()/180))^2))/5)</f>
        <v>-57493</v>
      </c>
      <c r="N59" s="59">
        <f t="shared" si="2"/>
        <v>1.02</v>
      </c>
      <c r="O59" s="60">
        <f t="shared" si="30"/>
        <v>-52266.6666666666</v>
      </c>
      <c r="P59" s="60">
        <f t="shared" si="31"/>
        <v>-19300</v>
      </c>
      <c r="Q59" s="60">
        <f t="shared" si="32"/>
        <v>-35433.3333333333</v>
      </c>
      <c r="R59" s="60">
        <f t="shared" si="33"/>
        <v>-41233.3333333333</v>
      </c>
      <c r="S59" s="1"/>
      <c r="T59" s="1">
        <f t="shared" si="34"/>
        <v>0.03</v>
      </c>
      <c r="U59" s="1"/>
      <c r="V59" s="1">
        <f t="shared" ref="V59:Y59" si="167">(O59-O58)/$T$26</f>
        <v>-74444.4444444443</v>
      </c>
      <c r="W59" s="1">
        <f t="shared" si="167"/>
        <v>-10000</v>
      </c>
      <c r="X59" s="1">
        <f t="shared" si="167"/>
        <v>287777.777777778</v>
      </c>
      <c r="Y59" s="1">
        <f t="shared" si="167"/>
        <v>431111.111111111</v>
      </c>
      <c r="AA59">
        <f t="shared" ref="AA59:AD59" si="168">V59-V60</f>
        <v>-8888.88888888882</v>
      </c>
      <c r="AB59">
        <f t="shared" si="168"/>
        <v>-3333.33333333333</v>
      </c>
      <c r="AC59">
        <f t="shared" si="168"/>
        <v>7777.77777777798</v>
      </c>
      <c r="AD59">
        <f t="shared" si="168"/>
        <v>-6666.6666666668</v>
      </c>
      <c r="AF59">
        <f t="shared" ref="AF59:AI59" si="169">AA59-AA60</f>
        <v>-1.45519152283669e-11</v>
      </c>
      <c r="AG59">
        <f t="shared" si="169"/>
        <v>1111.11111111107</v>
      </c>
      <c r="AH59">
        <f t="shared" si="169"/>
        <v>-12222.2222222219</v>
      </c>
      <c r="AI59">
        <f t="shared" si="169"/>
        <v>-7777.77777777804</v>
      </c>
      <c r="AK59">
        <f t="shared" ref="AK59:AN59" si="170">AF59-AF60</f>
        <v>-1111.11111111121</v>
      </c>
      <c r="AL59">
        <f t="shared" si="170"/>
        <v>1111.11111111095</v>
      </c>
      <c r="AM59">
        <f t="shared" si="170"/>
        <v>-9999.99999999965</v>
      </c>
      <c r="AN59">
        <f t="shared" si="170"/>
        <v>4444.44444444403</v>
      </c>
    </row>
    <row r="60" spans="1:40">
      <c r="A60">
        <v>3.48000000000001</v>
      </c>
      <c r="B60">
        <v>12.7746951219512</v>
      </c>
      <c r="C60">
        <v>-11.6524390243902</v>
      </c>
      <c r="D60" s="28">
        <f t="shared" si="25"/>
        <v>1.05</v>
      </c>
      <c r="E60" s="32">
        <f t="shared" si="26"/>
        <v>15.45225309</v>
      </c>
      <c r="F60" s="32">
        <f t="shared" si="27"/>
        <v>2.337679217</v>
      </c>
      <c r="G60" s="32">
        <f t="shared" si="28"/>
        <v>31.73415269</v>
      </c>
      <c r="H60" s="32">
        <f t="shared" si="29"/>
        <v>36.41100522</v>
      </c>
      <c r="I60" s="58">
        <f t="shared" si="24"/>
        <v>1.05</v>
      </c>
      <c r="J60" s="24">
        <f>-TRUNC(K$3*J$3*(G$3-H$3*SIN((E60+J$9)*PI()/180)-SQRT(I$3^2-(E$3-F$3-H$3*COS((E60+J$9)*PI()/180))^2))/5)</f>
        <v>-17763</v>
      </c>
      <c r="K60" s="24">
        <f>-TRUNC(U$3*T$3*(Q$3-R$3*SIN((F60+K$9)*PI()/180)-SQRT(S$3^2-(O$3-P$3-R$3*COS((F60+K$9)*PI()/180))^2))/5)</f>
        <v>-3866</v>
      </c>
      <c r="L60" s="24">
        <f>-TRUNC(U$3*T$3*(Q$3-R$3*SIN((G60+L$9)*PI()/180)-SQRT(S$3^2-(O$3-P$3-R$3*COS((G60+L$9)*PI()/180))^2))/5)</f>
        <v>-58578</v>
      </c>
      <c r="M60" s="25">
        <f>-TRUNC(K$3*J$3*(G$3-H$3*SIN((H60+M$9)*PI()/180)-SQRT(I$3^2-(E$3-F$3-H$3*COS((H60+M$9)*PI()/180))^2))/5)</f>
        <v>-58336</v>
      </c>
      <c r="N60" s="59">
        <f t="shared" si="2"/>
        <v>1.05</v>
      </c>
      <c r="O60" s="60">
        <f t="shared" si="30"/>
        <v>-54233.3333333333</v>
      </c>
      <c r="P60" s="60">
        <f t="shared" si="31"/>
        <v>-19500</v>
      </c>
      <c r="Q60" s="60">
        <f t="shared" si="32"/>
        <v>-27033.3333333333</v>
      </c>
      <c r="R60" s="60">
        <f t="shared" si="33"/>
        <v>-28100</v>
      </c>
      <c r="S60" s="1"/>
      <c r="T60" s="1">
        <f t="shared" si="34"/>
        <v>0.03</v>
      </c>
      <c r="U60" s="1"/>
      <c r="V60" s="1">
        <f t="shared" ref="V60:Y60" si="171">(O60-O59)/$T$26</f>
        <v>-65555.5555555555</v>
      </c>
      <c r="W60" s="1">
        <f t="shared" si="171"/>
        <v>-6666.66666666667</v>
      </c>
      <c r="X60" s="1">
        <f t="shared" si="171"/>
        <v>280000</v>
      </c>
      <c r="Y60" s="1">
        <f t="shared" si="171"/>
        <v>437777.777777778</v>
      </c>
      <c r="AA60">
        <f t="shared" ref="AA60:AD60" si="172">V60-V61</f>
        <v>-8888.8888888888</v>
      </c>
      <c r="AB60">
        <f t="shared" si="172"/>
        <v>-4444.4444444444</v>
      </c>
      <c r="AC60">
        <f t="shared" si="172"/>
        <v>19999.9999999999</v>
      </c>
      <c r="AD60">
        <f t="shared" si="172"/>
        <v>1111.11111111124</v>
      </c>
      <c r="AF60">
        <f t="shared" ref="AF60:AI60" si="173">AA60-AA61</f>
        <v>1111.1111111112</v>
      </c>
      <c r="AG60">
        <f t="shared" si="173"/>
        <v>1.20962795335799e-10</v>
      </c>
      <c r="AH60">
        <f t="shared" si="173"/>
        <v>-2222.22222222225</v>
      </c>
      <c r="AI60">
        <f t="shared" si="173"/>
        <v>-12222.2222222221</v>
      </c>
      <c r="AK60">
        <f t="shared" ref="AK60:AN60" si="174">AF60-AF61</f>
        <v>2222.22222222215</v>
      </c>
      <c r="AL60">
        <f t="shared" si="174"/>
        <v>2222.2222222225</v>
      </c>
      <c r="AM60">
        <f t="shared" si="174"/>
        <v>-1111.11111111101</v>
      </c>
      <c r="AN60">
        <f t="shared" si="174"/>
        <v>-5555.55555555539</v>
      </c>
    </row>
    <row r="61" spans="1:40">
      <c r="A61">
        <v>3.49500000000001</v>
      </c>
      <c r="B61">
        <v>14.2019817073171</v>
      </c>
      <c r="C61">
        <v>-12.7724085365854</v>
      </c>
      <c r="D61" s="28">
        <f t="shared" si="25"/>
        <v>1.08</v>
      </c>
      <c r="E61" s="32">
        <f t="shared" si="26"/>
        <v>16.52112836</v>
      </c>
      <c r="F61" s="32">
        <f t="shared" si="27"/>
        <v>2.686925263</v>
      </c>
      <c r="G61" s="32">
        <f t="shared" si="28"/>
        <v>32.02974395</v>
      </c>
      <c r="H61" s="32">
        <f t="shared" si="29"/>
        <v>36.61191527</v>
      </c>
      <c r="I61" s="58">
        <f t="shared" si="24"/>
        <v>1.08</v>
      </c>
      <c r="J61" s="24">
        <f>-TRUNC(K$3*J$3*(G$3-H$3*SIN((E61+J$9)*PI()/180)-SQRT(I$3^2-(E$3-F$3-H$3*COS((E61+J$9)*PI()/180))^2))/5)</f>
        <v>-19441</v>
      </c>
      <c r="K61" s="24">
        <f>-TRUNC(U$3*T$3*(Q$3-R$3*SIN((F61+K$9)*PI()/180)-SQRT(S$3^2-(O$3-P$3-R$3*COS((F61+K$9)*PI()/180))^2))/5)</f>
        <v>-4453</v>
      </c>
      <c r="L61" s="24">
        <f>-TRUNC(U$3*T$3*(Q$3-R$3*SIN((G61+L$9)*PI()/180)-SQRT(S$3^2-(O$3-P$3-R$3*COS((G61+L$9)*PI()/180))^2))/5)</f>
        <v>-59155</v>
      </c>
      <c r="M61" s="25">
        <f>-TRUNC(K$3*J$3*(G$3-H$3*SIN((H61+M$9)*PI()/180)-SQRT(I$3^2-(E$3-F$3-H$3*COS((H61+M$9)*PI()/180))^2))/5)</f>
        <v>-58786</v>
      </c>
      <c r="N61" s="59">
        <f t="shared" si="2"/>
        <v>1.08</v>
      </c>
      <c r="O61" s="60">
        <f t="shared" si="30"/>
        <v>-55933.3333333333</v>
      </c>
      <c r="P61" s="60">
        <f t="shared" si="31"/>
        <v>-19566.6666666666</v>
      </c>
      <c r="Q61" s="60">
        <f t="shared" si="32"/>
        <v>-19233.3333333333</v>
      </c>
      <c r="R61" s="60">
        <f t="shared" si="33"/>
        <v>-15000</v>
      </c>
      <c r="S61" s="1"/>
      <c r="T61" s="1">
        <f t="shared" si="34"/>
        <v>0.03</v>
      </c>
      <c r="U61" s="1"/>
      <c r="V61" s="1">
        <f t="shared" ref="V61:Y61" si="175">(O61-O60)/$T$26</f>
        <v>-56666.6666666667</v>
      </c>
      <c r="W61" s="1">
        <f t="shared" si="175"/>
        <v>-2222.22222222226</v>
      </c>
      <c r="X61" s="1">
        <f t="shared" si="175"/>
        <v>260000</v>
      </c>
      <c r="Y61" s="1">
        <f t="shared" si="175"/>
        <v>436666.666666666</v>
      </c>
      <c r="AA61">
        <f t="shared" ref="AA61:AD61" si="176">V61-V62</f>
        <v>-10000</v>
      </c>
      <c r="AB61">
        <f t="shared" si="176"/>
        <v>-4444.44444444453</v>
      </c>
      <c r="AC61">
        <f t="shared" si="176"/>
        <v>22222.2222222221</v>
      </c>
      <c r="AD61">
        <f t="shared" si="176"/>
        <v>13333.3333333333</v>
      </c>
      <c r="AF61">
        <f t="shared" ref="AF61:AI61" si="177">AA61-AA62</f>
        <v>-1111.11111111095</v>
      </c>
      <c r="AG61">
        <f t="shared" si="177"/>
        <v>-2222.22222222238</v>
      </c>
      <c r="AH61">
        <f t="shared" si="177"/>
        <v>-1111.11111111124</v>
      </c>
      <c r="AI61">
        <f t="shared" si="177"/>
        <v>-6666.66666666669</v>
      </c>
      <c r="AK61">
        <f t="shared" ref="AK61:AN61" si="178">AF61-AF62</f>
        <v>-6666.66666666618</v>
      </c>
      <c r="AL61">
        <f t="shared" si="178"/>
        <v>-6666.66666666691</v>
      </c>
      <c r="AM61">
        <f t="shared" si="178"/>
        <v>-2222.22222222239</v>
      </c>
      <c r="AN61">
        <f t="shared" si="178"/>
        <v>-1.16415321826935e-10</v>
      </c>
    </row>
    <row r="62" spans="1:40">
      <c r="A62">
        <v>3.51000000000001</v>
      </c>
      <c r="B62">
        <v>15.6420731707317</v>
      </c>
      <c r="C62">
        <v>-13.9184451219512</v>
      </c>
      <c r="D62" s="28">
        <f t="shared" si="25"/>
        <v>1.11</v>
      </c>
      <c r="E62" s="32">
        <f t="shared" si="26"/>
        <v>17.58498048</v>
      </c>
      <c r="F62" s="32">
        <f t="shared" si="27"/>
        <v>3.03390105</v>
      </c>
      <c r="G62" s="32">
        <f t="shared" si="28"/>
        <v>32.21583103</v>
      </c>
      <c r="H62" s="32">
        <f t="shared" si="29"/>
        <v>36.64284659</v>
      </c>
      <c r="I62" s="58">
        <f t="shared" si="24"/>
        <v>1.11</v>
      </c>
      <c r="J62" s="24">
        <f>-TRUNC(K$3*J$3*(G$3-H$3*SIN((E62+J$9)*PI()/180)-SQRT(I$3^2-(E$3-F$3-H$3*COS((E62+J$9)*PI()/180))^2))/5)</f>
        <v>-21161</v>
      </c>
      <c r="K62" s="24">
        <f>-TRUNC(U$3*T$3*(Q$3-R$3*SIN((F62+K$9)*PI()/180)-SQRT(S$3^2-(O$3-P$3-R$3*COS((F62+K$9)*PI()/180))^2))/5)</f>
        <v>-5038</v>
      </c>
      <c r="L62" s="24">
        <f>-TRUNC(U$3*T$3*(Q$3-R$3*SIN((G62+L$9)*PI()/180)-SQRT(S$3^2-(O$3-P$3-R$3*COS((G62+L$9)*PI()/180))^2))/5)</f>
        <v>-59518</v>
      </c>
      <c r="M62" s="25">
        <f>-TRUNC(K$3*J$3*(G$3-H$3*SIN((H62+M$9)*PI()/180)-SQRT(I$3^2-(E$3-F$3-H$3*COS((H62+M$9)*PI()/180))^2))/5)</f>
        <v>-58855</v>
      </c>
      <c r="N62" s="59">
        <f t="shared" si="2"/>
        <v>1.11</v>
      </c>
      <c r="O62" s="60">
        <f t="shared" si="30"/>
        <v>-57333.3333333333</v>
      </c>
      <c r="P62" s="60">
        <f t="shared" si="31"/>
        <v>-19500</v>
      </c>
      <c r="Q62" s="60">
        <f t="shared" si="32"/>
        <v>-12100</v>
      </c>
      <c r="R62" s="60">
        <f t="shared" si="33"/>
        <v>-2300</v>
      </c>
      <c r="S62" s="1"/>
      <c r="T62" s="1">
        <f t="shared" si="34"/>
        <v>0.03</v>
      </c>
      <c r="U62" s="1"/>
      <c r="V62" s="1">
        <f t="shared" ref="V62:Y62" si="179">(O62-O61)/$T$26</f>
        <v>-46666.6666666667</v>
      </c>
      <c r="W62" s="1">
        <f t="shared" si="179"/>
        <v>2222.22222222226</v>
      </c>
      <c r="X62" s="1">
        <f t="shared" si="179"/>
        <v>237777.777777778</v>
      </c>
      <c r="Y62" s="1">
        <f t="shared" si="179"/>
        <v>423333.333333333</v>
      </c>
      <c r="AA62">
        <f t="shared" ref="AA62:AD62" si="180">V62-V63</f>
        <v>-8888.88888888905</v>
      </c>
      <c r="AB62">
        <f t="shared" si="180"/>
        <v>-2222.22222222214</v>
      </c>
      <c r="AC62">
        <f t="shared" si="180"/>
        <v>23333.3333333334</v>
      </c>
      <c r="AD62">
        <f t="shared" si="180"/>
        <v>20000</v>
      </c>
      <c r="AF62">
        <f t="shared" ref="AF62:AI62" si="181">AA62-AA63</f>
        <v>5555.55555555523</v>
      </c>
      <c r="AG62">
        <f t="shared" si="181"/>
        <v>4444.44444444453</v>
      </c>
      <c r="AH62">
        <f t="shared" si="181"/>
        <v>1111.11111111115</v>
      </c>
      <c r="AI62">
        <f t="shared" si="181"/>
        <v>-6666.66666666657</v>
      </c>
      <c r="AK62">
        <f t="shared" ref="AK62:AN62" si="182">AF62-AF63</f>
        <v>9999.99999999952</v>
      </c>
      <c r="AL62">
        <f t="shared" si="182"/>
        <v>10000</v>
      </c>
      <c r="AM62">
        <f t="shared" si="182"/>
        <v>1111.11111111112</v>
      </c>
      <c r="AN62">
        <f t="shared" si="182"/>
        <v>-5555.55555555533</v>
      </c>
    </row>
    <row r="63" spans="1:40">
      <c r="A63">
        <v>3.52500000000001</v>
      </c>
      <c r="B63">
        <v>17.0615853658537</v>
      </c>
      <c r="C63">
        <v>-15.1010670731707</v>
      </c>
      <c r="D63" s="28">
        <f t="shared" si="25"/>
        <v>1.14</v>
      </c>
      <c r="E63" s="32">
        <f t="shared" si="26"/>
        <v>18.63928048</v>
      </c>
      <c r="F63" s="32">
        <f t="shared" si="27"/>
        <v>3.376541654</v>
      </c>
      <c r="G63" s="32">
        <f t="shared" si="28"/>
        <v>32.3029828</v>
      </c>
      <c r="H63" s="32">
        <f t="shared" si="29"/>
        <v>36.51181901</v>
      </c>
      <c r="I63" s="58">
        <f t="shared" si="24"/>
        <v>1.14</v>
      </c>
      <c r="J63" s="24">
        <f>-TRUNC(K$3*J$3*(G$3-H$3*SIN((E63+J$9)*PI()/180)-SQRT(I$3^2-(E$3-F$3-H$3*COS((E63+J$9)*PI()/180))^2))/5)</f>
        <v>-22915</v>
      </c>
      <c r="K63" s="24">
        <f>-TRUNC(U$3*T$3*(Q$3-R$3*SIN((F63+K$9)*PI()/180)-SQRT(S$3^2-(O$3-P$3-R$3*COS((F63+K$9)*PI()/180))^2))/5)</f>
        <v>-5619</v>
      </c>
      <c r="L63" s="24">
        <f>-TRUNC(U$3*T$3*(Q$3-R$3*SIN((G63+L$9)*PI()/180)-SQRT(S$3^2-(O$3-P$3-R$3*COS((G63+L$9)*PI()/180))^2))/5)</f>
        <v>-59688</v>
      </c>
      <c r="M63" s="25">
        <f>-TRUNC(K$3*J$3*(G$3-H$3*SIN((H63+M$9)*PI()/180)-SQRT(I$3^2-(E$3-F$3-H$3*COS((H63+M$9)*PI()/180))^2))/5)</f>
        <v>-58561</v>
      </c>
      <c r="N63" s="59">
        <f t="shared" si="2"/>
        <v>1.14</v>
      </c>
      <c r="O63" s="60">
        <f t="shared" si="30"/>
        <v>-58466.6666666666</v>
      </c>
      <c r="P63" s="60">
        <f t="shared" si="31"/>
        <v>-19366.6666666666</v>
      </c>
      <c r="Q63" s="60">
        <f t="shared" si="32"/>
        <v>-5666.66666666666</v>
      </c>
      <c r="R63" s="60">
        <f t="shared" si="33"/>
        <v>9799.99999999999</v>
      </c>
      <c r="S63" s="1"/>
      <c r="T63" s="1">
        <f t="shared" si="34"/>
        <v>0.03</v>
      </c>
      <c r="U63" s="1"/>
      <c r="V63" s="1">
        <f t="shared" ref="V63:Y63" si="183">(O63-O62)/$T$26</f>
        <v>-37777.7777777776</v>
      </c>
      <c r="W63" s="1">
        <f t="shared" si="183"/>
        <v>4444.4444444444</v>
      </c>
      <c r="X63" s="1">
        <f t="shared" si="183"/>
        <v>214444.444444444</v>
      </c>
      <c r="Y63" s="1">
        <f t="shared" si="183"/>
        <v>403333.333333333</v>
      </c>
      <c r="AA63">
        <f t="shared" ref="AA63:AD63" si="184">V63-V64</f>
        <v>-14444.4444444443</v>
      </c>
      <c r="AB63">
        <f t="shared" si="184"/>
        <v>-6666.66666666667</v>
      </c>
      <c r="AC63">
        <f t="shared" si="184"/>
        <v>22222.2222222222</v>
      </c>
      <c r="AD63">
        <f t="shared" si="184"/>
        <v>26666.6666666666</v>
      </c>
      <c r="AF63">
        <f t="shared" ref="AF63:AI63" si="185">AA63-AA64</f>
        <v>-4444.44444444428</v>
      </c>
      <c r="AG63">
        <f t="shared" si="185"/>
        <v>-5555.55555555548</v>
      </c>
      <c r="AH63">
        <f t="shared" si="185"/>
        <v>2.91038304567337e-11</v>
      </c>
      <c r="AI63">
        <f t="shared" si="185"/>
        <v>-1111.11111111124</v>
      </c>
      <c r="AK63">
        <f t="shared" ref="AK63:AN63" si="186">AF63-AF64</f>
        <v>-8888.88888888881</v>
      </c>
      <c r="AL63">
        <f t="shared" si="186"/>
        <v>-11111.1111111108</v>
      </c>
      <c r="AM63">
        <f t="shared" si="186"/>
        <v>-1111.11111111109</v>
      </c>
      <c r="AN63">
        <f t="shared" si="186"/>
        <v>8888.8888888887</v>
      </c>
    </row>
    <row r="64" spans="1:40">
      <c r="A64">
        <v>3.54000000000001</v>
      </c>
      <c r="B64">
        <v>18.4394817073171</v>
      </c>
      <c r="C64">
        <v>-16.3262195121951</v>
      </c>
      <c r="D64" s="28">
        <f t="shared" si="25"/>
        <v>1.17</v>
      </c>
      <c r="E64" s="32">
        <f t="shared" si="26"/>
        <v>19.67955734</v>
      </c>
      <c r="F64" s="32">
        <f t="shared" si="27"/>
        <v>3.712808505</v>
      </c>
      <c r="G64" s="32">
        <f t="shared" si="28"/>
        <v>32.30153759</v>
      </c>
      <c r="H64" s="32">
        <f t="shared" si="29"/>
        <v>36.22850904</v>
      </c>
      <c r="I64" s="58">
        <f t="shared" si="24"/>
        <v>1.17</v>
      </c>
      <c r="J64" s="24">
        <f>-TRUNC(K$3*J$3*(G$3-H$3*SIN((E64+J$9)*PI()/180)-SQRT(I$3^2-(E$3-F$3-H$3*COS((E64+J$9)*PI()/180))^2))/5)</f>
        <v>-24690</v>
      </c>
      <c r="K64" s="24">
        <f>-TRUNC(U$3*T$3*(Q$3-R$3*SIN((F64+K$9)*PI()/180)-SQRT(S$3^2-(O$3-P$3-R$3*COS((F64+K$9)*PI()/180))^2))/5)</f>
        <v>-6190</v>
      </c>
      <c r="L64" s="24">
        <f>-TRUNC(U$3*T$3*(Q$3-R$3*SIN((G64+L$9)*PI()/180)-SQRT(S$3^2-(O$3-P$3-R$3*COS((G64+L$9)*PI()/180))^2))/5)</f>
        <v>-59685</v>
      </c>
      <c r="M64" s="25">
        <f>-TRUNC(K$3*J$3*(G$3-H$3*SIN((H64+M$9)*PI()/180)-SQRT(I$3^2-(E$3-F$3-H$3*COS((H64+M$9)*PI()/180))^2))/5)</f>
        <v>-57928</v>
      </c>
      <c r="N64" s="59">
        <f t="shared" si="2"/>
        <v>1.17</v>
      </c>
      <c r="O64" s="60">
        <f t="shared" si="30"/>
        <v>-59166.6666666666</v>
      </c>
      <c r="P64" s="60">
        <f t="shared" si="31"/>
        <v>-19033.3333333333</v>
      </c>
      <c r="Q64" s="60">
        <f t="shared" si="32"/>
        <v>99.9999999999999</v>
      </c>
      <c r="R64" s="60">
        <f t="shared" si="33"/>
        <v>21100</v>
      </c>
      <c r="S64" s="1"/>
      <c r="T64" s="1">
        <f t="shared" si="34"/>
        <v>0.03</v>
      </c>
      <c r="U64" s="1"/>
      <c r="V64" s="1">
        <f t="shared" ref="V64:Y64" si="187">(O64-O63)/$T$26</f>
        <v>-23333.3333333333</v>
      </c>
      <c r="W64" s="1">
        <f t="shared" si="187"/>
        <v>11111.1111111111</v>
      </c>
      <c r="X64" s="1">
        <f t="shared" si="187"/>
        <v>192222.222222222</v>
      </c>
      <c r="Y64" s="1">
        <f t="shared" si="187"/>
        <v>376666.666666666</v>
      </c>
      <c r="AA64">
        <f t="shared" ref="AA64:AD64" si="188">V64-V65</f>
        <v>-10000</v>
      </c>
      <c r="AB64">
        <f t="shared" si="188"/>
        <v>-1111.11111111119</v>
      </c>
      <c r="AC64">
        <f t="shared" si="188"/>
        <v>22222.2222222222</v>
      </c>
      <c r="AD64">
        <f t="shared" si="188"/>
        <v>27777.7777777778</v>
      </c>
      <c r="AF64">
        <f t="shared" ref="AF64:AI64" si="189">AA64-AA65</f>
        <v>4444.44444444452</v>
      </c>
      <c r="AG64">
        <f t="shared" si="189"/>
        <v>5555.55555555536</v>
      </c>
      <c r="AH64">
        <f t="shared" si="189"/>
        <v>1111.11111111112</v>
      </c>
      <c r="AI64">
        <f t="shared" si="189"/>
        <v>-9999.99999999994</v>
      </c>
      <c r="AK64">
        <f t="shared" ref="AK64:AN64" si="190">AF64-AF65</f>
        <v>8888.88888888929</v>
      </c>
      <c r="AL64">
        <f t="shared" si="190"/>
        <v>11111.1111111107</v>
      </c>
      <c r="AM64">
        <f t="shared" si="190"/>
        <v>1111.11111111123</v>
      </c>
      <c r="AN64">
        <f t="shared" si="190"/>
        <v>-12222.2222222221</v>
      </c>
    </row>
    <row r="65" spans="1:40">
      <c r="A65">
        <v>3.55500000000001</v>
      </c>
      <c r="B65">
        <v>19.7606707317073</v>
      </c>
      <c r="C65">
        <v>-17.5765243902439</v>
      </c>
      <c r="D65" s="28">
        <f t="shared" si="25"/>
        <v>1.2</v>
      </c>
      <c r="E65" s="32">
        <f t="shared" si="26"/>
        <v>20.70142236</v>
      </c>
      <c r="F65" s="32">
        <f t="shared" si="27"/>
        <v>4.040700539</v>
      </c>
      <c r="G65" s="32">
        <f t="shared" si="28"/>
        <v>32.22158009</v>
      </c>
      <c r="H65" s="32">
        <f t="shared" si="29"/>
        <v>35.80406664</v>
      </c>
      <c r="I65" s="58">
        <f t="shared" si="24"/>
        <v>1.2</v>
      </c>
      <c r="J65" s="24">
        <f>-TRUNC(K$3*J$3*(G$3-H$3*SIN((E65+J$9)*PI()/180)-SQRT(I$3^2-(E$3-F$3-H$3*COS((E65+J$9)*PI()/180))^2))/5)</f>
        <v>-26477</v>
      </c>
      <c r="K65" s="24">
        <f>-TRUNC(U$3*T$3*(Q$3-R$3*SIN((F65+K$9)*PI()/180)-SQRT(S$3^2-(O$3-P$3-R$3*COS((F65+K$9)*PI()/180))^2))/5)</f>
        <v>-6750</v>
      </c>
      <c r="L65" s="24">
        <f>-TRUNC(U$3*T$3*(Q$3-R$3*SIN((G65+L$9)*PI()/180)-SQRT(S$3^2-(O$3-P$3-R$3*COS((G65+L$9)*PI()/180))^2))/5)</f>
        <v>-59529</v>
      </c>
      <c r="M65" s="25">
        <f>-TRUNC(K$3*J$3*(G$3-H$3*SIN((H65+M$9)*PI()/180)-SQRT(I$3^2-(E$3-F$3-H$3*COS((H65+M$9)*PI()/180))^2))/5)</f>
        <v>-56981</v>
      </c>
      <c r="N65" s="59">
        <f t="shared" si="2"/>
        <v>1.2</v>
      </c>
      <c r="O65" s="60">
        <f t="shared" si="30"/>
        <v>-59566.6666666666</v>
      </c>
      <c r="P65" s="60">
        <f t="shared" si="31"/>
        <v>-18666.6666666666</v>
      </c>
      <c r="Q65" s="60">
        <f t="shared" si="32"/>
        <v>5200</v>
      </c>
      <c r="R65" s="60">
        <f t="shared" si="33"/>
        <v>31566.6666666666</v>
      </c>
      <c r="S65" s="1"/>
      <c r="T65" s="1">
        <f t="shared" si="34"/>
        <v>0.03</v>
      </c>
      <c r="U65" s="1"/>
      <c r="V65" s="1">
        <f t="shared" ref="V65:Y65" si="191">(O65-O64)/$T$26</f>
        <v>-13333.3333333333</v>
      </c>
      <c r="W65" s="1">
        <f t="shared" si="191"/>
        <v>12222.2222222223</v>
      </c>
      <c r="X65" s="1">
        <f t="shared" si="191"/>
        <v>170000</v>
      </c>
      <c r="Y65" s="1">
        <f t="shared" si="191"/>
        <v>348888.888888889</v>
      </c>
      <c r="AA65">
        <f t="shared" ref="AA65:AD65" si="192">V65-V66</f>
        <v>-14444.4444444445</v>
      </c>
      <c r="AB65">
        <f t="shared" si="192"/>
        <v>-6666.66666666655</v>
      </c>
      <c r="AC65">
        <f t="shared" si="192"/>
        <v>21111.1111111111</v>
      </c>
      <c r="AD65">
        <f t="shared" si="192"/>
        <v>37777.7777777778</v>
      </c>
      <c r="AF65">
        <f t="shared" ref="AF65:AI65" si="193">AA65-AA66</f>
        <v>-4444.44444444477</v>
      </c>
      <c r="AG65">
        <f t="shared" si="193"/>
        <v>-5555.55555555536</v>
      </c>
      <c r="AH65">
        <f t="shared" si="193"/>
        <v>-1.01863406598568e-10</v>
      </c>
      <c r="AI65">
        <f t="shared" si="193"/>
        <v>2222.22222222219</v>
      </c>
      <c r="AK65">
        <f t="shared" ref="AK65:AN65" si="194">AF65-AF66</f>
        <v>-10000.0000000007</v>
      </c>
      <c r="AL65">
        <f t="shared" si="194"/>
        <v>-9999.99999999977</v>
      </c>
      <c r="AM65">
        <f t="shared" si="194"/>
        <v>-3333.33333333359</v>
      </c>
      <c r="AN65">
        <f t="shared" si="194"/>
        <v>11111.1111111109</v>
      </c>
    </row>
    <row r="66" spans="1:40">
      <c r="A66">
        <v>3.57000000000001</v>
      </c>
      <c r="B66">
        <v>20.9926829268293</v>
      </c>
      <c r="C66">
        <v>-18.8190548780488</v>
      </c>
      <c r="D66" s="28">
        <f t="shared" si="25"/>
        <v>1.23</v>
      </c>
      <c r="E66" s="32">
        <f t="shared" si="26"/>
        <v>21.70059364</v>
      </c>
      <c r="F66" s="32">
        <f t="shared" si="27"/>
        <v>4.358265348</v>
      </c>
      <c r="G66" s="32">
        <f t="shared" si="28"/>
        <v>32.07291828</v>
      </c>
      <c r="H66" s="32">
        <f t="shared" si="29"/>
        <v>35.25093205</v>
      </c>
      <c r="I66" s="58">
        <f t="shared" si="24"/>
        <v>1.23</v>
      </c>
      <c r="J66" s="24">
        <f>-TRUNC(K$3*J$3*(G$3-H$3*SIN((E66+J$9)*PI()/180)-SQRT(I$3^2-(E$3-F$3-H$3*COS((E66+J$9)*PI()/180))^2))/5)</f>
        <v>-28263</v>
      </c>
      <c r="K66" s="24">
        <f>-TRUNC(U$3*T$3*(Q$3-R$3*SIN((F66+K$9)*PI()/180)-SQRT(S$3^2-(O$3-P$3-R$3*COS((F66+K$9)*PI()/180))^2))/5)</f>
        <v>-7293</v>
      </c>
      <c r="L66" s="24">
        <f>-TRUNC(U$3*T$3*(Q$3-R$3*SIN((G66+L$9)*PI()/180)-SQRT(S$3^2-(O$3-P$3-R$3*COS((G66+L$9)*PI()/180))^2))/5)</f>
        <v>-59239</v>
      </c>
      <c r="M66" s="25">
        <f>-TRUNC(K$3*J$3*(G$3-H$3*SIN((H66+M$9)*PI()/180)-SQRT(I$3^2-(E$3-F$3-H$3*COS((H66+M$9)*PI()/180))^2))/5)</f>
        <v>-55754</v>
      </c>
      <c r="N66" s="59">
        <f t="shared" si="2"/>
        <v>1.23</v>
      </c>
      <c r="O66" s="60">
        <f t="shared" si="30"/>
        <v>-59533.3333333333</v>
      </c>
      <c r="P66" s="60">
        <f t="shared" si="31"/>
        <v>-18100</v>
      </c>
      <c r="Q66" s="60">
        <f t="shared" si="32"/>
        <v>9666.66666666666</v>
      </c>
      <c r="R66" s="60">
        <f t="shared" si="33"/>
        <v>40900</v>
      </c>
      <c r="S66" s="1"/>
      <c r="T66" s="1">
        <f t="shared" si="34"/>
        <v>0.03</v>
      </c>
      <c r="U66" s="1"/>
      <c r="V66" s="1">
        <f t="shared" ref="V66:Y66" si="195">(O66-O65)/$T$26</f>
        <v>1111.11111111119</v>
      </c>
      <c r="W66" s="1">
        <f t="shared" si="195"/>
        <v>18888.8888888888</v>
      </c>
      <c r="X66" s="1">
        <f t="shared" si="195"/>
        <v>148888.888888889</v>
      </c>
      <c r="Y66" s="1">
        <f t="shared" si="195"/>
        <v>311111.111111111</v>
      </c>
      <c r="AA66">
        <f t="shared" ref="AA66:AD66" si="196">V66-V67</f>
        <v>-9999.99999999976</v>
      </c>
      <c r="AB66">
        <f t="shared" si="196"/>
        <v>-1111.11111111119</v>
      </c>
      <c r="AC66">
        <f t="shared" si="196"/>
        <v>21111.1111111112</v>
      </c>
      <c r="AD66">
        <f t="shared" si="196"/>
        <v>35555.5555555556</v>
      </c>
      <c r="AF66">
        <f t="shared" ref="AF66:AI66" si="197">AA66-AA67</f>
        <v>5555.55555555596</v>
      </c>
      <c r="AG66">
        <f t="shared" si="197"/>
        <v>4444.44444444441</v>
      </c>
      <c r="AH66">
        <f t="shared" si="197"/>
        <v>3333.33333333349</v>
      </c>
      <c r="AI66">
        <f t="shared" si="197"/>
        <v>-8888.88888888876</v>
      </c>
      <c r="AK66">
        <f t="shared" ref="AK66:AN66" si="198">AF66-AF67</f>
        <v>10000.0000000005</v>
      </c>
      <c r="AL66">
        <f t="shared" si="198"/>
        <v>6666.6666666668</v>
      </c>
      <c r="AM66">
        <f t="shared" si="198"/>
        <v>7777.77777777801</v>
      </c>
      <c r="AN66">
        <f t="shared" si="198"/>
        <v>-13333.3333333331</v>
      </c>
    </row>
    <row r="67" spans="1:40">
      <c r="A67">
        <v>3.58500000000001</v>
      </c>
      <c r="B67">
        <v>22.103506097561</v>
      </c>
      <c r="C67">
        <v>-20.0199695121951</v>
      </c>
      <c r="D67" s="28">
        <f t="shared" si="25"/>
        <v>1.26</v>
      </c>
      <c r="E67" s="32">
        <f t="shared" si="26"/>
        <v>22.67292052</v>
      </c>
      <c r="F67" s="32">
        <f t="shared" si="27"/>
        <v>4.663610348</v>
      </c>
      <c r="G67" s="32">
        <f t="shared" si="28"/>
        <v>31.8650604</v>
      </c>
      <c r="H67" s="32">
        <f t="shared" si="29"/>
        <v>34.58265256</v>
      </c>
      <c r="I67" s="58">
        <f t="shared" si="24"/>
        <v>1.26</v>
      </c>
      <c r="J67" s="24">
        <f>-TRUNC(K$3*J$3*(G$3-H$3*SIN((E67+J$9)*PI()/180)-SQRT(I$3^2-(E$3-F$3-H$3*COS((E67+J$9)*PI()/180))^2))/5)</f>
        <v>-30039</v>
      </c>
      <c r="K67" s="24">
        <f>-TRUNC(U$3*T$3*(Q$3-R$3*SIN((F67+K$9)*PI()/180)-SQRT(S$3^2-(O$3-P$3-R$3*COS((F67+K$9)*PI()/180))^2))/5)</f>
        <v>-7818</v>
      </c>
      <c r="L67" s="24">
        <f>-TRUNC(U$3*T$3*(Q$3-R$3*SIN((G67+L$9)*PI()/180)-SQRT(S$3^2-(O$3-P$3-R$3*COS((G67+L$9)*PI()/180))^2))/5)</f>
        <v>-58834</v>
      </c>
      <c r="M67" s="25">
        <f>-TRUNC(K$3*J$3*(G$3-H$3*SIN((H67+M$9)*PI()/180)-SQRT(I$3^2-(E$3-F$3-H$3*COS((H67+M$9)*PI()/180))^2))/5)</f>
        <v>-54279</v>
      </c>
      <c r="N67" s="59">
        <f t="shared" si="2"/>
        <v>1.26</v>
      </c>
      <c r="O67" s="60">
        <f t="shared" si="30"/>
        <v>-59199.9999999999</v>
      </c>
      <c r="P67" s="60">
        <f t="shared" si="31"/>
        <v>-17500</v>
      </c>
      <c r="Q67" s="60">
        <f t="shared" si="32"/>
        <v>13500</v>
      </c>
      <c r="R67" s="60">
        <f t="shared" si="33"/>
        <v>49166.6666666666</v>
      </c>
      <c r="S67" s="1"/>
      <c r="T67" s="1">
        <f t="shared" si="34"/>
        <v>0.03</v>
      </c>
      <c r="U67" s="1"/>
      <c r="V67" s="1">
        <f t="shared" ref="V67:Y67" si="199">(O67-O66)/$T$26</f>
        <v>11111.1111111109</v>
      </c>
      <c r="W67" s="1">
        <f t="shared" si="199"/>
        <v>20000</v>
      </c>
      <c r="X67" s="1">
        <f t="shared" si="199"/>
        <v>127777.777777778</v>
      </c>
      <c r="Y67" s="1">
        <f t="shared" si="199"/>
        <v>275555.555555555</v>
      </c>
      <c r="AA67">
        <f t="shared" ref="AA67:AD67" si="200">V67-V68</f>
        <v>-15555.5555555557</v>
      </c>
      <c r="AB67">
        <f t="shared" si="200"/>
        <v>-5555.5555555556</v>
      </c>
      <c r="AC67">
        <f t="shared" si="200"/>
        <v>17777.7777777777</v>
      </c>
      <c r="AD67">
        <f t="shared" si="200"/>
        <v>44444.4444444443</v>
      </c>
      <c r="AF67">
        <f t="shared" ref="AF67:AI67" si="201">AA67-AA68</f>
        <v>-4444.44444444453</v>
      </c>
      <c r="AG67">
        <f t="shared" si="201"/>
        <v>-2222.22222222239</v>
      </c>
      <c r="AH67">
        <f t="shared" si="201"/>
        <v>-4444.44444444453</v>
      </c>
      <c r="AI67">
        <f t="shared" si="201"/>
        <v>4444.44444444432</v>
      </c>
      <c r="AK67">
        <f t="shared" ref="AK67:AN67" si="202">AF67-AF68</f>
        <v>-6666.66666666642</v>
      </c>
      <c r="AL67">
        <f t="shared" si="202"/>
        <v>-2222.22222222257</v>
      </c>
      <c r="AM67">
        <f t="shared" si="202"/>
        <v>-11111.1111111111</v>
      </c>
      <c r="AN67">
        <f t="shared" si="202"/>
        <v>11111.1111111107</v>
      </c>
    </row>
    <row r="68" spans="1:40">
      <c r="A68">
        <v>3.60000000000001</v>
      </c>
      <c r="B68">
        <v>22.9975609756098</v>
      </c>
      <c r="C68">
        <v>-21.1577743902439</v>
      </c>
      <c r="D68" s="28">
        <f t="shared" si="25"/>
        <v>1.29</v>
      </c>
      <c r="E68" s="32">
        <f t="shared" si="26"/>
        <v>23.6144081</v>
      </c>
      <c r="F68" s="32">
        <f t="shared" si="27"/>
        <v>4.954913888</v>
      </c>
      <c r="G68" s="32">
        <f t="shared" si="28"/>
        <v>31.60719186</v>
      </c>
      <c r="H68" s="32">
        <f t="shared" si="29"/>
        <v>33.8136993</v>
      </c>
      <c r="I68" s="58">
        <f t="shared" si="24"/>
        <v>1.29</v>
      </c>
      <c r="J68" s="24">
        <f>-TRUNC(K$3*J$3*(G$3-H$3*SIN((E68+J$9)*PI()/180)-SQRT(I$3^2-(E$3-F$3-H$3*COS((E68+J$9)*PI()/180))^2))/5)</f>
        <v>-31791</v>
      </c>
      <c r="K68" s="24">
        <f>-TRUNC(U$3*T$3*(Q$3-R$3*SIN((F68+K$9)*PI()/180)-SQRT(S$3^2-(O$3-P$3-R$3*COS((F68+K$9)*PI()/180))^2))/5)</f>
        <v>-8320</v>
      </c>
      <c r="L68" s="24">
        <f>-TRUNC(U$3*T$3*(Q$3-R$3*SIN((G68+L$9)*PI()/180)-SQRT(S$3^2-(O$3-P$3-R$3*COS((G68+L$9)*PI()/180))^2))/5)</f>
        <v>-58330</v>
      </c>
      <c r="M68" s="25">
        <f>-TRUNC(K$3*J$3*(G$3-H$3*SIN((H68+M$9)*PI()/180)-SQRT(I$3^2-(E$3-F$3-H$3*COS((H68+M$9)*PI()/180))^2))/5)</f>
        <v>-52596</v>
      </c>
      <c r="N68" s="59">
        <f t="shared" si="2"/>
        <v>1.29</v>
      </c>
      <c r="O68" s="60">
        <f t="shared" si="30"/>
        <v>-58399.9999999999</v>
      </c>
      <c r="P68" s="60">
        <f t="shared" si="31"/>
        <v>-16733.3333333333</v>
      </c>
      <c r="Q68" s="60">
        <f t="shared" si="32"/>
        <v>16800</v>
      </c>
      <c r="R68" s="60">
        <f t="shared" si="33"/>
        <v>56099.9999999999</v>
      </c>
      <c r="S68" s="1"/>
      <c r="T68" s="1">
        <f t="shared" si="34"/>
        <v>0.03</v>
      </c>
      <c r="U68" s="1"/>
      <c r="V68" s="1">
        <f t="shared" ref="V68:Y68" si="203">(O68-O67)/$T$26</f>
        <v>26666.6666666667</v>
      </c>
      <c r="W68" s="1">
        <f t="shared" si="203"/>
        <v>25555.5555555556</v>
      </c>
      <c r="X68" s="1">
        <f t="shared" si="203"/>
        <v>110000</v>
      </c>
      <c r="Y68" s="1">
        <f t="shared" si="203"/>
        <v>231111.111111111</v>
      </c>
      <c r="AA68">
        <f t="shared" ref="AA68:AD68" si="204">V68-V69</f>
        <v>-11111.1111111112</v>
      </c>
      <c r="AB68">
        <f t="shared" si="204"/>
        <v>-3333.33333333321</v>
      </c>
      <c r="AC68">
        <f t="shared" si="204"/>
        <v>22222.2222222222</v>
      </c>
      <c r="AD68">
        <f t="shared" si="204"/>
        <v>40000</v>
      </c>
      <c r="AF68">
        <f t="shared" ref="AF68:AI68" si="205">AA68-AA69</f>
        <v>2222.2222222219</v>
      </c>
      <c r="AG68">
        <f t="shared" si="205"/>
        <v>1.81898940354586e-10</v>
      </c>
      <c r="AH68">
        <f t="shared" si="205"/>
        <v>6666.66666666661</v>
      </c>
      <c r="AI68">
        <f t="shared" si="205"/>
        <v>-6666.66666666642</v>
      </c>
      <c r="AK68">
        <f t="shared" ref="AK68:AN68" si="206">AF68-AF69</f>
        <v>3333.3333333326</v>
      </c>
      <c r="AL68">
        <f t="shared" si="206"/>
        <v>1111.11111111137</v>
      </c>
      <c r="AM68">
        <f t="shared" si="206"/>
        <v>11111.111111111</v>
      </c>
      <c r="AN68">
        <f t="shared" si="206"/>
        <v>-11111.1111111102</v>
      </c>
    </row>
    <row r="69" spans="1:40">
      <c r="A69">
        <v>3.61500000000001</v>
      </c>
      <c r="B69">
        <v>23.6185975609756</v>
      </c>
      <c r="C69">
        <v>-22.2361280487805</v>
      </c>
      <c r="D69" s="28">
        <f t="shared" si="25"/>
        <v>1.32</v>
      </c>
      <c r="E69" s="32">
        <f t="shared" si="26"/>
        <v>24.52124161</v>
      </c>
      <c r="F69" s="32">
        <f t="shared" si="27"/>
        <v>5.230436446</v>
      </c>
      <c r="G69" s="32">
        <f t="shared" si="28"/>
        <v>31.30815211</v>
      </c>
      <c r="H69" s="32">
        <f t="shared" si="29"/>
        <v>32.95928407</v>
      </c>
      <c r="I69" s="58">
        <f t="shared" si="24"/>
        <v>1.32</v>
      </c>
      <c r="J69" s="24">
        <f>-TRUNC(K$3*J$3*(G$3-H$3*SIN((E69+J$9)*PI()/180)-SQRT(I$3^2-(E$3-F$3-H$3*COS((E69+J$9)*PI()/180))^2))/5)</f>
        <v>-33509</v>
      </c>
      <c r="K69" s="24">
        <f>-TRUNC(U$3*T$3*(Q$3-R$3*SIN((F69+K$9)*PI()/180)-SQRT(S$3^2-(O$3-P$3-R$3*COS((F69+K$9)*PI()/180))^2))/5)</f>
        <v>-8796</v>
      </c>
      <c r="L69" s="24">
        <f>-TRUNC(U$3*T$3*(Q$3-R$3*SIN((G69+L$9)*PI()/180)-SQRT(S$3^2-(O$3-P$3-R$3*COS((G69+L$9)*PI()/180))^2))/5)</f>
        <v>-57747</v>
      </c>
      <c r="M69" s="25">
        <f>-TRUNC(K$3*J$3*(G$3-H$3*SIN((H69+M$9)*PI()/180)-SQRT(I$3^2-(E$3-F$3-H$3*COS((H69+M$9)*PI()/180))^2))/5)</f>
        <v>-50741</v>
      </c>
      <c r="N69" s="59">
        <f t="shared" si="2"/>
        <v>1.32</v>
      </c>
      <c r="O69" s="60">
        <f t="shared" si="30"/>
        <v>-57266.6666666666</v>
      </c>
      <c r="P69" s="60">
        <f t="shared" si="31"/>
        <v>-15866.6666666667</v>
      </c>
      <c r="Q69" s="60">
        <f t="shared" si="32"/>
        <v>19433.3333333333</v>
      </c>
      <c r="R69" s="60">
        <f t="shared" si="33"/>
        <v>61833.3333333333</v>
      </c>
      <c r="S69" s="1"/>
      <c r="T69" s="1">
        <f t="shared" si="34"/>
        <v>0.03</v>
      </c>
      <c r="U69" s="1"/>
      <c r="V69" s="1">
        <f t="shared" ref="V69:Y69" si="207">(O69-O68)/$T$26</f>
        <v>37777.7777777779</v>
      </c>
      <c r="W69" s="1">
        <f t="shared" si="207"/>
        <v>28888.8888888888</v>
      </c>
      <c r="X69" s="1">
        <f t="shared" si="207"/>
        <v>87777.7777777777</v>
      </c>
      <c r="Y69" s="1">
        <f t="shared" si="207"/>
        <v>191111.111111111</v>
      </c>
      <c r="AA69">
        <f t="shared" ref="AA69:AD69" si="208">V69-V70</f>
        <v>-13333.3333333331</v>
      </c>
      <c r="AB69">
        <f t="shared" si="208"/>
        <v>-3333.33333333339</v>
      </c>
      <c r="AC69">
        <f t="shared" si="208"/>
        <v>15555.5555555556</v>
      </c>
      <c r="AD69">
        <f t="shared" si="208"/>
        <v>46666.6666666664</v>
      </c>
      <c r="AF69">
        <f t="shared" ref="AF69:AI69" si="209">AA69-AA70</f>
        <v>-1111.1111111107</v>
      </c>
      <c r="AG69">
        <f t="shared" si="209"/>
        <v>-1111.11111111119</v>
      </c>
      <c r="AH69">
        <f t="shared" si="209"/>
        <v>-4444.44444444441</v>
      </c>
      <c r="AI69">
        <f t="shared" si="209"/>
        <v>4444.4444444438</v>
      </c>
      <c r="AK69">
        <f t="shared" ref="AK69:AN69" si="210">AF69-AF70</f>
        <v>1111.11111111168</v>
      </c>
      <c r="AL69">
        <f t="shared" si="210"/>
        <v>-4444.44444444458</v>
      </c>
      <c r="AM69">
        <f t="shared" si="210"/>
        <v>-8888.88888888893</v>
      </c>
      <c r="AN69">
        <f t="shared" si="210"/>
        <v>6666.66666666545</v>
      </c>
    </row>
    <row r="70" spans="1:40">
      <c r="A70">
        <v>3.63000000000001</v>
      </c>
      <c r="B70">
        <v>23.9858231707317</v>
      </c>
      <c r="C70">
        <v>-23.2632621951219</v>
      </c>
      <c r="D70" s="28">
        <f t="shared" si="25"/>
        <v>1.35</v>
      </c>
      <c r="E70" s="32">
        <f t="shared" si="26"/>
        <v>25.38981091</v>
      </c>
      <c r="F70" s="32">
        <f t="shared" si="27"/>
        <v>5.488531748</v>
      </c>
      <c r="G70" s="32">
        <f t="shared" si="28"/>
        <v>30.9764117</v>
      </c>
      <c r="H70" s="32">
        <f t="shared" si="29"/>
        <v>32.03517609</v>
      </c>
      <c r="I70" s="58">
        <f t="shared" si="24"/>
        <v>1.35</v>
      </c>
      <c r="J70" s="24">
        <f>-TRUNC(K$3*J$3*(G$3-H$3*SIN((E70+J$9)*PI()/180)-SQRT(I$3^2-(E$3-F$3-H$3*COS((E70+J$9)*PI()/180))^2))/5)</f>
        <v>-35181</v>
      </c>
      <c r="K70" s="24">
        <f>-TRUNC(U$3*T$3*(Q$3-R$3*SIN((F70+K$9)*PI()/180)-SQRT(S$3^2-(O$3-P$3-R$3*COS((F70+K$9)*PI()/180))^2))/5)</f>
        <v>-9243</v>
      </c>
      <c r="L70" s="24">
        <f>-TRUNC(U$3*T$3*(Q$3-R$3*SIN((G70+L$9)*PI()/180)-SQRT(S$3^2-(O$3-P$3-R$3*COS((G70+L$9)*PI()/180))^2))/5)</f>
        <v>-57099</v>
      </c>
      <c r="M70" s="25">
        <f>-TRUNC(K$3*J$3*(G$3-H$3*SIN((H70+M$9)*PI()/180)-SQRT(I$3^2-(E$3-F$3-H$3*COS((H70+M$9)*PI()/180))^2))/5)</f>
        <v>-48756</v>
      </c>
      <c r="N70" s="59">
        <f t="shared" si="2"/>
        <v>1.35</v>
      </c>
      <c r="O70" s="60">
        <f t="shared" si="30"/>
        <v>-55733.3333333333</v>
      </c>
      <c r="P70" s="60">
        <f t="shared" si="31"/>
        <v>-14900</v>
      </c>
      <c r="Q70" s="60">
        <f t="shared" si="32"/>
        <v>21600</v>
      </c>
      <c r="R70" s="60">
        <f t="shared" si="33"/>
        <v>66166.6666666666</v>
      </c>
      <c r="S70" s="1"/>
      <c r="T70" s="1">
        <f t="shared" si="34"/>
        <v>0.03</v>
      </c>
      <c r="U70" s="1"/>
      <c r="V70" s="1">
        <f t="shared" ref="V70:Y70" si="211">(O70-O69)/$T$26</f>
        <v>51111.1111111109</v>
      </c>
      <c r="W70" s="1">
        <f t="shared" si="211"/>
        <v>32222.2222222222</v>
      </c>
      <c r="X70" s="1">
        <f t="shared" si="211"/>
        <v>72222.2222222221</v>
      </c>
      <c r="Y70" s="1">
        <f t="shared" si="211"/>
        <v>144444.444444445</v>
      </c>
      <c r="AA70">
        <f t="shared" ref="AA70:AD70" si="212">V70-V71</f>
        <v>-12222.2222222224</v>
      </c>
      <c r="AB70">
        <f t="shared" si="212"/>
        <v>-2222.2222222222</v>
      </c>
      <c r="AC70">
        <f t="shared" si="212"/>
        <v>20000</v>
      </c>
      <c r="AD70">
        <f t="shared" si="212"/>
        <v>42222.2222222226</v>
      </c>
      <c r="AF70">
        <f t="shared" ref="AF70:AI70" si="213">AA70-AA71</f>
        <v>-2222.22222222238</v>
      </c>
      <c r="AG70">
        <f t="shared" si="213"/>
        <v>3333.33333333339</v>
      </c>
      <c r="AH70">
        <f t="shared" si="213"/>
        <v>4444.44444444453</v>
      </c>
      <c r="AI70">
        <f t="shared" si="213"/>
        <v>-2222.22222222165</v>
      </c>
      <c r="AK70">
        <f t="shared" ref="AK70:AN70" si="214">AF70-AF71</f>
        <v>-4444.4444444445</v>
      </c>
      <c r="AL70">
        <f t="shared" si="214"/>
        <v>8888.88888888904</v>
      </c>
      <c r="AM70">
        <f t="shared" si="214"/>
        <v>4444.44444444465</v>
      </c>
      <c r="AN70">
        <f t="shared" si="214"/>
        <v>-3333.33333333308</v>
      </c>
    </row>
    <row r="71" spans="1:40">
      <c r="A71">
        <v>3.64500000000001</v>
      </c>
      <c r="B71">
        <v>24.0704268292683</v>
      </c>
      <c r="C71">
        <v>-24.2391768292683</v>
      </c>
      <c r="D71" s="28">
        <f t="shared" si="25"/>
        <v>1.38</v>
      </c>
      <c r="E71" s="32">
        <f t="shared" si="26"/>
        <v>26.21673498</v>
      </c>
      <c r="F71" s="32">
        <f t="shared" si="27"/>
        <v>5.727657941</v>
      </c>
      <c r="G71" s="32">
        <f t="shared" si="28"/>
        <v>30.62004909</v>
      </c>
      <c r="H71" s="32">
        <f t="shared" si="29"/>
        <v>31.0575188</v>
      </c>
      <c r="I71" s="58">
        <f t="shared" si="24"/>
        <v>1.38</v>
      </c>
      <c r="J71" s="24">
        <f>-TRUNC(K$3*J$3*(G$3-H$3*SIN((E71+J$9)*PI()/180)-SQRT(I$3^2-(E$3-F$3-H$3*COS((E71+J$9)*PI()/180))^2))/5)</f>
        <v>-36796</v>
      </c>
      <c r="K71" s="24">
        <f>-TRUNC(U$3*T$3*(Q$3-R$3*SIN((F71+K$9)*PI()/180)-SQRT(S$3^2-(O$3-P$3-R$3*COS((F71+K$9)*PI()/180))^2))/5)</f>
        <v>-9659</v>
      </c>
      <c r="L71" s="24">
        <f>-TRUNC(U$3*T$3*(Q$3-R$3*SIN((G71+L$9)*PI()/180)-SQRT(S$3^2-(O$3-P$3-R$3*COS((G71+L$9)*PI()/180))^2))/5)</f>
        <v>-56404</v>
      </c>
      <c r="M71" s="25">
        <f>-TRUNC(K$3*J$3*(G$3-H$3*SIN((H71+M$9)*PI()/180)-SQRT(I$3^2-(E$3-F$3-H$3*COS((H71+M$9)*PI()/180))^2))/5)</f>
        <v>-46679</v>
      </c>
      <c r="N71" s="59">
        <f t="shared" si="2"/>
        <v>1.38</v>
      </c>
      <c r="O71" s="60">
        <f t="shared" si="30"/>
        <v>-53833.3333333333</v>
      </c>
      <c r="P71" s="60">
        <f t="shared" si="31"/>
        <v>-13866.6666666667</v>
      </c>
      <c r="Q71" s="60">
        <f t="shared" si="32"/>
        <v>23166.6666666666</v>
      </c>
      <c r="R71" s="60">
        <f t="shared" si="33"/>
        <v>69233.3333333333</v>
      </c>
      <c r="S71" s="1"/>
      <c r="T71" s="1">
        <f t="shared" si="34"/>
        <v>0.03</v>
      </c>
      <c r="U71" s="1"/>
      <c r="V71" s="1">
        <f t="shared" ref="V71:Y71" si="215">(O71-O70)/$T$26</f>
        <v>63333.3333333333</v>
      </c>
      <c r="W71" s="1">
        <f t="shared" si="215"/>
        <v>34444.4444444444</v>
      </c>
      <c r="X71" s="1">
        <f t="shared" si="215"/>
        <v>52222.2222222221</v>
      </c>
      <c r="Y71" s="1">
        <f t="shared" si="215"/>
        <v>102222.222222222</v>
      </c>
      <c r="AA71">
        <f t="shared" ref="AA71:AD71" si="216">V71-V72</f>
        <v>-10000</v>
      </c>
      <c r="AB71">
        <f t="shared" si="216"/>
        <v>-5555.55555555559</v>
      </c>
      <c r="AC71">
        <f t="shared" si="216"/>
        <v>15555.5555555555</v>
      </c>
      <c r="AD71">
        <f t="shared" si="216"/>
        <v>44444.4444444443</v>
      </c>
      <c r="AF71">
        <f t="shared" ref="AF71:AI71" si="217">AA71-AA72</f>
        <v>2222.22222222212</v>
      </c>
      <c r="AG71">
        <f t="shared" si="217"/>
        <v>-5555.55555555565</v>
      </c>
      <c r="AH71">
        <f t="shared" si="217"/>
        <v>-1.23691279441118e-10</v>
      </c>
      <c r="AI71">
        <f t="shared" si="217"/>
        <v>1111.11111111143</v>
      </c>
      <c r="AK71">
        <f t="shared" ref="AK71:AN71" si="218">AF71-AF72</f>
        <v>4444.44444444426</v>
      </c>
      <c r="AL71">
        <f t="shared" si="218"/>
        <v>-10000.0000000002</v>
      </c>
      <c r="AM71">
        <f t="shared" si="218"/>
        <v>-2.45563569478691e-10</v>
      </c>
      <c r="AN71">
        <f t="shared" si="218"/>
        <v>-4444.44444444332</v>
      </c>
    </row>
    <row r="72" spans="1:40">
      <c r="A72">
        <v>3.66000000000001</v>
      </c>
      <c r="B72">
        <v>23.8440548780488</v>
      </c>
      <c r="C72">
        <v>-25.1620426829268</v>
      </c>
      <c r="D72" s="28">
        <f t="shared" si="25"/>
        <v>1.41</v>
      </c>
      <c r="E72" s="32">
        <f t="shared" si="26"/>
        <v>26.99888629</v>
      </c>
      <c r="F72" s="32">
        <f t="shared" si="27"/>
        <v>5.946388716</v>
      </c>
      <c r="G72" s="32">
        <f t="shared" si="28"/>
        <v>30.24672765</v>
      </c>
      <c r="H72" s="32">
        <f t="shared" si="29"/>
        <v>30.0426467</v>
      </c>
      <c r="I72" s="58">
        <f t="shared" si="24"/>
        <v>1.41</v>
      </c>
      <c r="J72" s="24">
        <f>-TRUNC(K$3*J$3*(G$3-H$3*SIN((E72+J$9)*PI()/180)-SQRT(I$3^2-(E$3-F$3-H$3*COS((E72+J$9)*PI()/180))^2))/5)</f>
        <v>-38345</v>
      </c>
      <c r="K72" s="24">
        <f>-TRUNC(U$3*T$3*(Q$3-R$3*SIN((F72+K$9)*PI()/180)-SQRT(S$3^2-(O$3-P$3-R$3*COS((F72+K$9)*PI()/180))^2))/5)</f>
        <v>-10039</v>
      </c>
      <c r="L72" s="24">
        <f>-TRUNC(U$3*T$3*(Q$3-R$3*SIN((G72+L$9)*PI()/180)-SQRT(S$3^2-(O$3-P$3-R$3*COS((G72+L$9)*PI()/180))^2))/5)</f>
        <v>-55676</v>
      </c>
      <c r="M72" s="25">
        <f>-TRUNC(K$3*J$3*(G$3-H$3*SIN((H72+M$9)*PI()/180)-SQRT(I$3^2-(E$3-F$3-H$3*COS((H72+M$9)*PI()/180))^2))/5)</f>
        <v>-44550</v>
      </c>
      <c r="N72" s="59">
        <f t="shared" si="2"/>
        <v>1.41</v>
      </c>
      <c r="O72" s="60">
        <f t="shared" si="30"/>
        <v>-51633.3333333333</v>
      </c>
      <c r="P72" s="60">
        <f t="shared" si="31"/>
        <v>-12666.6666666667</v>
      </c>
      <c r="Q72" s="60">
        <f t="shared" si="32"/>
        <v>24266.6666666666</v>
      </c>
      <c r="R72" s="60">
        <f t="shared" si="33"/>
        <v>70966.6666666666</v>
      </c>
      <c r="S72" s="1"/>
      <c r="T72" s="1">
        <f t="shared" si="34"/>
        <v>0.03</v>
      </c>
      <c r="U72" s="1"/>
      <c r="V72" s="1">
        <f t="shared" ref="V72:Y72" si="219">(O72-O71)/$T$26</f>
        <v>73333.3333333333</v>
      </c>
      <c r="W72" s="1">
        <f t="shared" si="219"/>
        <v>40000</v>
      </c>
      <c r="X72" s="1">
        <f t="shared" si="219"/>
        <v>36666.6666666667</v>
      </c>
      <c r="Y72" s="1">
        <f t="shared" si="219"/>
        <v>57777.7777777776</v>
      </c>
      <c r="AA72">
        <f t="shared" ref="AA72:AD72" si="220">V72-V73</f>
        <v>-12222.2222222221</v>
      </c>
      <c r="AB72">
        <f t="shared" si="220"/>
        <v>5.82076609134674e-11</v>
      </c>
      <c r="AC72">
        <f t="shared" si="220"/>
        <v>15555.5555555556</v>
      </c>
      <c r="AD72">
        <f t="shared" si="220"/>
        <v>43333.3333333328</v>
      </c>
      <c r="AF72">
        <f t="shared" ref="AF72:AI72" si="221">AA72-AA73</f>
        <v>-2222.22222222213</v>
      </c>
      <c r="AG72">
        <f t="shared" si="221"/>
        <v>4444.44444444453</v>
      </c>
      <c r="AH72">
        <f t="shared" si="221"/>
        <v>1.21872290037572e-10</v>
      </c>
      <c r="AI72">
        <f t="shared" si="221"/>
        <v>5555.55555555475</v>
      </c>
      <c r="AK72">
        <f t="shared" ref="AK72:AN72" si="222">AF72-AF73</f>
        <v>2.47382558882236e-10</v>
      </c>
      <c r="AL72">
        <f t="shared" si="222"/>
        <v>7777.77777777786</v>
      </c>
      <c r="AM72">
        <f t="shared" si="222"/>
        <v>-3333.33333333309</v>
      </c>
      <c r="AN72">
        <f t="shared" si="222"/>
        <v>6666.6666666657</v>
      </c>
    </row>
    <row r="73" spans="1:40">
      <c r="A73">
        <v>3.67500000000001</v>
      </c>
      <c r="B73">
        <v>23.3272865853659</v>
      </c>
      <c r="C73">
        <v>-26.0496951219512</v>
      </c>
      <c r="D73" s="28">
        <f t="shared" si="25"/>
        <v>1.44</v>
      </c>
      <c r="E73" s="32">
        <f t="shared" si="26"/>
        <v>27.73341536</v>
      </c>
      <c r="F73" s="32">
        <f t="shared" si="27"/>
        <v>6.143424484</v>
      </c>
      <c r="G73" s="32">
        <f t="shared" si="28"/>
        <v>29.86367256</v>
      </c>
      <c r="H73" s="32">
        <f t="shared" si="29"/>
        <v>29.00690209</v>
      </c>
      <c r="I73" s="58">
        <f t="shared" si="24"/>
        <v>1.44</v>
      </c>
      <c r="J73" s="24">
        <f>-TRUNC(K$3*J$3*(G$3-H$3*SIN((E73+J$9)*PI()/180)-SQRT(I$3^2-(E$3-F$3-H$3*COS((E73+J$9)*PI()/180))^2))/5)</f>
        <v>-39817</v>
      </c>
      <c r="K73" s="24">
        <f>-TRUNC(U$3*T$3*(Q$3-R$3*SIN((F73+K$9)*PI()/180)-SQRT(S$3^2-(O$3-P$3-R$3*COS((F73+K$9)*PI()/180))^2))/5)</f>
        <v>-10383</v>
      </c>
      <c r="L73" s="24">
        <f>-TRUNC(U$3*T$3*(Q$3-R$3*SIN((G73+L$9)*PI()/180)-SQRT(S$3^2-(O$3-P$3-R$3*COS((G73+L$9)*PI()/180))^2))/5)</f>
        <v>-54929</v>
      </c>
      <c r="M73" s="25">
        <f>-TRUNC(K$3*J$3*(G$3-H$3*SIN((H73+M$9)*PI()/180)-SQRT(I$3^2-(E$3-F$3-H$3*COS((H73+M$9)*PI()/180))^2))/5)</f>
        <v>-42408</v>
      </c>
      <c r="N73" s="59">
        <f t="shared" si="2"/>
        <v>1.44</v>
      </c>
      <c r="O73" s="60">
        <f t="shared" si="30"/>
        <v>-49066.6666666666</v>
      </c>
      <c r="P73" s="60">
        <f t="shared" si="31"/>
        <v>-11466.6666666667</v>
      </c>
      <c r="Q73" s="60">
        <f t="shared" si="32"/>
        <v>24900</v>
      </c>
      <c r="R73" s="60">
        <f t="shared" si="33"/>
        <v>71399.9999999999</v>
      </c>
      <c r="S73" s="1"/>
      <c r="T73" s="1">
        <f t="shared" si="34"/>
        <v>0.03</v>
      </c>
      <c r="U73" s="1"/>
      <c r="V73" s="1">
        <f t="shared" ref="V73:Y73" si="223">(O73-O72)/$T$26</f>
        <v>85555.5555555555</v>
      </c>
      <c r="W73" s="1">
        <f t="shared" si="223"/>
        <v>39999.9999999999</v>
      </c>
      <c r="X73" s="1">
        <f t="shared" si="223"/>
        <v>21111.1111111111</v>
      </c>
      <c r="Y73" s="1">
        <f t="shared" si="223"/>
        <v>14444.4444444448</v>
      </c>
      <c r="AA73">
        <f t="shared" ref="AA73:AD73" si="224">V73-V74</f>
        <v>-10000</v>
      </c>
      <c r="AB73">
        <f t="shared" si="224"/>
        <v>-4444.44444444447</v>
      </c>
      <c r="AC73">
        <f t="shared" si="224"/>
        <v>15555.5555555555</v>
      </c>
      <c r="AD73">
        <f t="shared" si="224"/>
        <v>37777.7777777781</v>
      </c>
      <c r="AF73">
        <f t="shared" ref="AF73:AI73" si="225">AA73-AA74</f>
        <v>-2222.22222222238</v>
      </c>
      <c r="AG73">
        <f t="shared" si="225"/>
        <v>-3333.33333333334</v>
      </c>
      <c r="AH73">
        <f t="shared" si="225"/>
        <v>3333.33333333321</v>
      </c>
      <c r="AI73">
        <f t="shared" si="225"/>
        <v>-1111.11111111095</v>
      </c>
      <c r="AK73">
        <f t="shared" ref="AK73:AN73" si="226">AF73-AF74</f>
        <v>-3333.33333333381</v>
      </c>
      <c r="AL73">
        <f t="shared" si="226"/>
        <v>-3333.3333333333</v>
      </c>
      <c r="AM73">
        <f t="shared" si="226"/>
        <v>4444.44444444428</v>
      </c>
      <c r="AN73">
        <f t="shared" si="226"/>
        <v>-8888.88888888904</v>
      </c>
    </row>
    <row r="74" spans="1:40">
      <c r="A74">
        <v>3.69000000000001</v>
      </c>
      <c r="B74">
        <v>22.5077743902439</v>
      </c>
      <c r="C74">
        <v>-26.8916158536585</v>
      </c>
      <c r="D74" s="28">
        <f t="shared" si="25"/>
        <v>1.47</v>
      </c>
      <c r="E74" s="32">
        <f t="shared" si="26"/>
        <v>28.41777512</v>
      </c>
      <c r="F74" s="32">
        <f t="shared" si="27"/>
        <v>6.317603522</v>
      </c>
      <c r="G74" s="32">
        <f t="shared" si="28"/>
        <v>29.47764776</v>
      </c>
      <c r="H74" s="32">
        <f t="shared" si="29"/>
        <v>27.96645188</v>
      </c>
      <c r="I74" s="58">
        <f t="shared" si="24"/>
        <v>1.47</v>
      </c>
      <c r="J74" s="24">
        <f>-TRUNC(K$3*J$3*(G$3-H$3*SIN((E74+J$9)*PI()/180)-SQRT(I$3^2-(E$3-F$3-H$3*COS((E74+J$9)*PI()/180))^2))/5)</f>
        <v>-41203</v>
      </c>
      <c r="K74" s="24">
        <f>-TRUNC(U$3*T$3*(Q$3-R$3*SIN((F74+K$9)*PI()/180)-SQRT(S$3^2-(O$3-P$3-R$3*COS((F74+K$9)*PI()/180))^2))/5)</f>
        <v>-10687</v>
      </c>
      <c r="L74" s="24">
        <f>-TRUNC(U$3*T$3*(Q$3-R$3*SIN((G74+L$9)*PI()/180)-SQRT(S$3^2-(O$3-P$3-R$3*COS((G74+L$9)*PI()/180))^2))/5)</f>
        <v>-54177</v>
      </c>
      <c r="M74" s="25">
        <f>-TRUNC(K$3*J$3*(G$3-H$3*SIN((H74+M$9)*PI()/180)-SQRT(I$3^2-(E$3-F$3-H$3*COS((H74+M$9)*PI()/180))^2))/5)</f>
        <v>-40287</v>
      </c>
      <c r="N74" s="59">
        <f t="shared" si="2"/>
        <v>1.47</v>
      </c>
      <c r="O74" s="60">
        <f t="shared" si="30"/>
        <v>-46200</v>
      </c>
      <c r="P74" s="60">
        <f t="shared" si="31"/>
        <v>-10133.3333333333</v>
      </c>
      <c r="Q74" s="60">
        <f t="shared" si="32"/>
        <v>25066.6666666666</v>
      </c>
      <c r="R74" s="60">
        <f t="shared" si="33"/>
        <v>70699.9999999999</v>
      </c>
      <c r="S74" s="1"/>
      <c r="T74" s="1">
        <f t="shared" si="34"/>
        <v>0.03</v>
      </c>
      <c r="U74" s="1"/>
      <c r="V74" s="1">
        <f t="shared" ref="V74:Y74" si="227">(O74-O73)/$T$26</f>
        <v>95555.5555555555</v>
      </c>
      <c r="W74" s="1">
        <f t="shared" si="227"/>
        <v>44444.4444444444</v>
      </c>
      <c r="X74" s="1">
        <f t="shared" si="227"/>
        <v>5555.5555555556</v>
      </c>
      <c r="Y74" s="1">
        <f t="shared" si="227"/>
        <v>-23333.3333333333</v>
      </c>
      <c r="AA74">
        <f t="shared" ref="AA74:AD74" si="228">V74-V75</f>
        <v>-7777.77777777762</v>
      </c>
      <c r="AB74">
        <f t="shared" si="228"/>
        <v>-1111.11111111113</v>
      </c>
      <c r="AC74">
        <f t="shared" si="228"/>
        <v>12222.2222222223</v>
      </c>
      <c r="AD74">
        <f t="shared" si="228"/>
        <v>38888.8888888891</v>
      </c>
      <c r="AF74">
        <f t="shared" ref="AF74:AI74" si="229">AA74-AA75</f>
        <v>1111.11111111143</v>
      </c>
      <c r="AG74">
        <f t="shared" si="229"/>
        <v>-3.63797880709171e-11</v>
      </c>
      <c r="AH74">
        <f t="shared" si="229"/>
        <v>-1111.11111111107</v>
      </c>
      <c r="AI74">
        <f t="shared" si="229"/>
        <v>7777.77777777809</v>
      </c>
      <c r="AK74">
        <f t="shared" ref="AK74:AN74" si="230">AF74-AF75</f>
        <v>3333.33333333381</v>
      </c>
      <c r="AL74">
        <f t="shared" si="230"/>
        <v>-3333.33333333335</v>
      </c>
      <c r="AM74">
        <f t="shared" si="230"/>
        <v>-3333.33333333333</v>
      </c>
      <c r="AN74">
        <f t="shared" si="230"/>
        <v>8888.88888888904</v>
      </c>
    </row>
    <row r="75" spans="1:40">
      <c r="A75">
        <v>3.70500000000001</v>
      </c>
      <c r="B75">
        <v>21.4175304878049</v>
      </c>
      <c r="C75">
        <v>-27.6873475609756</v>
      </c>
      <c r="D75" s="28">
        <f t="shared" si="25"/>
        <v>1.5</v>
      </c>
      <c r="E75" s="32">
        <f t="shared" si="26"/>
        <v>29.04974542</v>
      </c>
      <c r="F75" s="32">
        <f t="shared" si="27"/>
        <v>6.467913104</v>
      </c>
      <c r="G75" s="32">
        <f t="shared" si="28"/>
        <v>29.09493287</v>
      </c>
      <c r="H75" s="32">
        <f t="shared" si="29"/>
        <v>26.9371044</v>
      </c>
      <c r="I75" s="58">
        <f t="shared" si="24"/>
        <v>1.5</v>
      </c>
      <c r="J75" s="24">
        <f>-TRUNC(K$3*J$3*(G$3-H$3*SIN((E75+J$9)*PI()/180)-SQRT(I$3^2-(E$3-F$3-H$3*COS((E75+J$9)*PI()/180))^2))/5)</f>
        <v>-42496</v>
      </c>
      <c r="K75" s="24">
        <f>-TRUNC(U$3*T$3*(Q$3-R$3*SIN((F75+K$9)*PI()/180)-SQRT(S$3^2-(O$3-P$3-R$3*COS((F75+K$9)*PI()/180))^2))/5)</f>
        <v>-10950</v>
      </c>
      <c r="L75" s="24">
        <f>-TRUNC(U$3*T$3*(Q$3-R$3*SIN((G75+L$9)*PI()/180)-SQRT(S$3^2-(O$3-P$3-R$3*COS((G75+L$9)*PI()/180))^2))/5)</f>
        <v>-53431</v>
      </c>
      <c r="M75" s="25">
        <f>-TRUNC(K$3*J$3*(G$3-H$3*SIN((H75+M$9)*PI()/180)-SQRT(I$3^2-(E$3-F$3-H$3*COS((H75+M$9)*PI()/180))^2))/5)</f>
        <v>-38222</v>
      </c>
      <c r="N75" s="59">
        <f t="shared" ref="N75:N93" si="231">I75</f>
        <v>1.5</v>
      </c>
      <c r="O75" s="60">
        <f t="shared" si="30"/>
        <v>-43100</v>
      </c>
      <c r="P75" s="60">
        <f t="shared" si="31"/>
        <v>-8766.66666666666</v>
      </c>
      <c r="Q75" s="60">
        <f t="shared" si="32"/>
        <v>24866.6666666666</v>
      </c>
      <c r="R75" s="60">
        <f t="shared" si="33"/>
        <v>68833.3333333333</v>
      </c>
      <c r="S75" s="1"/>
      <c r="T75" s="1">
        <f t="shared" si="34"/>
        <v>0.03</v>
      </c>
      <c r="U75" s="1"/>
      <c r="V75" s="1">
        <f t="shared" ref="V75:Y75" si="232">(O75-O74)/$T$26</f>
        <v>103333.333333333</v>
      </c>
      <c r="W75" s="1">
        <f t="shared" si="232"/>
        <v>45555.5555555555</v>
      </c>
      <c r="X75" s="1">
        <f t="shared" si="232"/>
        <v>-6666.66666666667</v>
      </c>
      <c r="Y75" s="1">
        <f t="shared" si="232"/>
        <v>-62222.2222222224</v>
      </c>
      <c r="AA75">
        <f t="shared" ref="AA75:AD75" si="233">V75-V76</f>
        <v>-8888.88888888905</v>
      </c>
      <c r="AB75">
        <f t="shared" si="233"/>
        <v>-1111.11111111109</v>
      </c>
      <c r="AC75">
        <f t="shared" si="233"/>
        <v>13333.3333333333</v>
      </c>
      <c r="AD75">
        <f t="shared" si="233"/>
        <v>31111.111111111</v>
      </c>
      <c r="AF75">
        <f t="shared" ref="AF75:AI75" si="234">AA75-AA76</f>
        <v>-2222.22222222238</v>
      </c>
      <c r="AG75">
        <f t="shared" si="234"/>
        <v>3333.33333333331</v>
      </c>
      <c r="AH75">
        <f t="shared" si="234"/>
        <v>2222.22222222226</v>
      </c>
      <c r="AI75">
        <f t="shared" si="234"/>
        <v>-1111.11111111094</v>
      </c>
      <c r="AK75">
        <f t="shared" ref="AK75:AN75" si="235">AF75-AF76</f>
        <v>-1111.1111111113</v>
      </c>
      <c r="AL75">
        <f t="shared" si="235"/>
        <v>9999.9999999999</v>
      </c>
      <c r="AM75">
        <f t="shared" si="235"/>
        <v>2222.22222222238</v>
      </c>
      <c r="AN75">
        <f t="shared" si="235"/>
        <v>-8888.88888888808</v>
      </c>
    </row>
    <row r="76" spans="1:40">
      <c r="A76">
        <v>3.72000000000001</v>
      </c>
      <c r="B76">
        <v>20.0675304878049</v>
      </c>
      <c r="C76">
        <v>-28.4483231707317</v>
      </c>
      <c r="D76" s="28">
        <f t="shared" si="25"/>
        <v>1.53</v>
      </c>
      <c r="E76" s="32">
        <f t="shared" si="26"/>
        <v>29.62745751</v>
      </c>
      <c r="F76" s="32">
        <f t="shared" si="27"/>
        <v>6.59350068</v>
      </c>
      <c r="G76" s="32">
        <f t="shared" si="28"/>
        <v>28.72130013</v>
      </c>
      <c r="H76" s="32">
        <f t="shared" si="29"/>
        <v>25.93412619</v>
      </c>
      <c r="I76" s="58">
        <f t="shared" si="24"/>
        <v>1.53</v>
      </c>
      <c r="J76" s="24">
        <f>-TRUNC(K$3*J$3*(G$3-H$3*SIN((E76+J$9)*PI()/180)-SQRT(I$3^2-(E$3-F$3-H$3*COS((E76+J$9)*PI()/180))^2))/5)</f>
        <v>-43688</v>
      </c>
      <c r="K76" s="24">
        <f>-TRUNC(U$3*T$3*(Q$3-R$3*SIN((F76+K$9)*PI()/180)-SQRT(S$3^2-(O$3-P$3-R$3*COS((F76+K$9)*PI()/180))^2))/5)</f>
        <v>-11171</v>
      </c>
      <c r="L76" s="24">
        <f>-TRUNC(U$3*T$3*(Q$3-R$3*SIN((G76+L$9)*PI()/180)-SQRT(S$3^2-(O$3-P$3-R$3*COS((G76+L$9)*PI()/180))^2))/5)</f>
        <v>-52703</v>
      </c>
      <c r="M76" s="25">
        <f>-TRUNC(K$3*J$3*(G$3-H$3*SIN((H76+M$9)*PI()/180)-SQRT(I$3^2-(E$3-F$3-H$3*COS((H76+M$9)*PI()/180))^2))/5)</f>
        <v>-36241</v>
      </c>
      <c r="N76" s="59">
        <f t="shared" si="231"/>
        <v>1.53</v>
      </c>
      <c r="O76" s="60">
        <f t="shared" si="30"/>
        <v>-39733.3333333333</v>
      </c>
      <c r="P76" s="60">
        <f t="shared" si="31"/>
        <v>-7366.66666666666</v>
      </c>
      <c r="Q76" s="60">
        <f t="shared" si="32"/>
        <v>24266.6666666666</v>
      </c>
      <c r="R76" s="60">
        <f t="shared" si="33"/>
        <v>66033.3333333333</v>
      </c>
      <c r="S76" s="1"/>
      <c r="T76" s="1">
        <f t="shared" si="34"/>
        <v>0.03</v>
      </c>
      <c r="U76" s="1"/>
      <c r="V76" s="1">
        <f t="shared" ref="V76:Y76" si="236">(O76-O75)/$T$26</f>
        <v>112222.222222222</v>
      </c>
      <c r="W76" s="1">
        <f t="shared" si="236"/>
        <v>46666.6666666666</v>
      </c>
      <c r="X76" s="1">
        <f t="shared" si="236"/>
        <v>-20000</v>
      </c>
      <c r="Y76" s="1">
        <f t="shared" si="236"/>
        <v>-93333.3333333333</v>
      </c>
      <c r="AA76">
        <f t="shared" ref="AA76:AD76" si="237">V76-V77</f>
        <v>-6666.66666666667</v>
      </c>
      <c r="AB76">
        <f t="shared" si="237"/>
        <v>-4444.44444444441</v>
      </c>
      <c r="AC76">
        <f t="shared" si="237"/>
        <v>11111.1111111111</v>
      </c>
      <c r="AD76">
        <f t="shared" si="237"/>
        <v>32222.2222222219</v>
      </c>
      <c r="AF76">
        <f t="shared" ref="AF76:AI76" si="238">AA76-AA77</f>
        <v>-1111.11111111108</v>
      </c>
      <c r="AG76">
        <f t="shared" si="238"/>
        <v>-6666.66666666658</v>
      </c>
      <c r="AH76">
        <f t="shared" si="238"/>
        <v>-1.16415321826935e-10</v>
      </c>
      <c r="AI76">
        <f t="shared" si="238"/>
        <v>7777.77777777714</v>
      </c>
      <c r="AK76">
        <f t="shared" ref="AK76:AN76" si="239">AF76-AF77</f>
        <v>1111.1111111113</v>
      </c>
      <c r="AL76">
        <f t="shared" si="239"/>
        <v>-12222.2222222221</v>
      </c>
      <c r="AM76">
        <f t="shared" si="239"/>
        <v>-3333.33333333369</v>
      </c>
      <c r="AN76">
        <f t="shared" si="239"/>
        <v>4444.44444444333</v>
      </c>
    </row>
    <row r="77" spans="1:40">
      <c r="A77">
        <v>3.73500000000001</v>
      </c>
      <c r="B77">
        <v>18.4545731707317</v>
      </c>
      <c r="C77">
        <v>-29.1626524390244</v>
      </c>
      <c r="D77" s="28">
        <f t="shared" si="25"/>
        <v>1.56</v>
      </c>
      <c r="E77" s="32">
        <f t="shared" si="26"/>
        <v>30.1494184</v>
      </c>
      <c r="F77" s="32">
        <f t="shared" si="27"/>
        <v>6.693685003</v>
      </c>
      <c r="G77" s="32">
        <f t="shared" si="28"/>
        <v>28.36199133</v>
      </c>
      <c r="H77" s="32">
        <f t="shared" si="29"/>
        <v>24.97205876</v>
      </c>
      <c r="I77" s="58">
        <f t="shared" si="24"/>
        <v>1.56</v>
      </c>
      <c r="J77" s="24">
        <f>-TRUNC(K$3*J$3*(G$3-H$3*SIN((E77+J$9)*PI()/180)-SQRT(I$3^2-(E$3-F$3-H$3*COS((E77+J$9)*PI()/180))^2))/5)</f>
        <v>-44773</v>
      </c>
      <c r="K77" s="24">
        <f>-TRUNC(U$3*T$3*(Q$3-R$3*SIN((F77+K$9)*PI()/180)-SQRT(S$3^2-(O$3-P$3-R$3*COS((F77+K$9)*PI()/180))^2))/5)</f>
        <v>-11346</v>
      </c>
      <c r="L77" s="24">
        <f>-TRUNC(U$3*T$3*(Q$3-R$3*SIN((G77+L$9)*PI()/180)-SQRT(S$3^2-(O$3-P$3-R$3*COS((G77+L$9)*PI()/180))^2))/5)</f>
        <v>-52003</v>
      </c>
      <c r="M77" s="25">
        <f>-TRUNC(K$3*J$3*(G$3-H$3*SIN((H77+M$9)*PI()/180)-SQRT(I$3^2-(E$3-F$3-H$3*COS((H77+M$9)*PI()/180))^2))/5)</f>
        <v>-34373</v>
      </c>
      <c r="N77" s="59">
        <f t="shared" si="231"/>
        <v>1.56</v>
      </c>
      <c r="O77" s="60">
        <f t="shared" si="30"/>
        <v>-36166.6666666666</v>
      </c>
      <c r="P77" s="60">
        <f t="shared" si="31"/>
        <v>-5833.33333333333</v>
      </c>
      <c r="Q77" s="60">
        <f t="shared" si="32"/>
        <v>23333.3333333333</v>
      </c>
      <c r="R77" s="60">
        <f t="shared" si="33"/>
        <v>62266.6666666666</v>
      </c>
      <c r="S77" s="1"/>
      <c r="T77" s="1">
        <f t="shared" si="34"/>
        <v>0.03</v>
      </c>
      <c r="U77" s="1"/>
      <c r="V77" s="1">
        <f t="shared" ref="V77:Y77" si="240">(O77-O76)/$T$26</f>
        <v>118888.888888889</v>
      </c>
      <c r="W77" s="1">
        <f t="shared" si="240"/>
        <v>51111.111111111</v>
      </c>
      <c r="X77" s="1">
        <f t="shared" si="240"/>
        <v>-31111.1111111111</v>
      </c>
      <c r="Y77" s="1">
        <f t="shared" si="240"/>
        <v>-125555.555555555</v>
      </c>
      <c r="AA77">
        <f t="shared" ref="AA77:AD77" si="241">V77-V78</f>
        <v>-5555.55555555559</v>
      </c>
      <c r="AB77">
        <f t="shared" si="241"/>
        <v>2222.22222222218</v>
      </c>
      <c r="AC77">
        <f t="shared" si="241"/>
        <v>11111.1111111112</v>
      </c>
      <c r="AD77">
        <f t="shared" si="241"/>
        <v>24444.4444444448</v>
      </c>
      <c r="AF77">
        <f t="shared" ref="AF77:AI77" si="242">AA77-AA78</f>
        <v>-2222.22222222238</v>
      </c>
      <c r="AG77">
        <f t="shared" si="242"/>
        <v>5555.55555555547</v>
      </c>
      <c r="AH77">
        <f t="shared" si="242"/>
        <v>3333.33333333357</v>
      </c>
      <c r="AI77">
        <f t="shared" si="242"/>
        <v>3333.33333333381</v>
      </c>
      <c r="AK77">
        <f t="shared" ref="AK77:AN77" si="243">AF77-AF78</f>
        <v>-2222.2222222225</v>
      </c>
      <c r="AL77">
        <f t="shared" si="243"/>
        <v>9999.99999999985</v>
      </c>
      <c r="AM77">
        <f t="shared" si="243"/>
        <v>3333.3333333338</v>
      </c>
      <c r="AN77">
        <f t="shared" si="243"/>
        <v>-1111.11111111045</v>
      </c>
    </row>
    <row r="78" spans="1:40">
      <c r="A78">
        <v>3.75000000000001</v>
      </c>
      <c r="B78">
        <v>16.6074695121951</v>
      </c>
      <c r="C78">
        <v>-29.8198170731707</v>
      </c>
      <c r="D78" s="28">
        <f t="shared" si="25"/>
        <v>1.59</v>
      </c>
      <c r="E78" s="32">
        <f t="shared" si="26"/>
        <v>30.61453545</v>
      </c>
      <c r="F78" s="32">
        <f t="shared" si="27"/>
        <v>6.767967291</v>
      </c>
      <c r="G78" s="32">
        <f t="shared" si="28"/>
        <v>28.02169472</v>
      </c>
      <c r="H78" s="32">
        <f t="shared" si="29"/>
        <v>24.06453544</v>
      </c>
      <c r="I78" s="58">
        <f t="shared" si="24"/>
        <v>1.59</v>
      </c>
      <c r="J78" s="24">
        <f>-TRUNC(K$3*J$3*(G$3-H$3*SIN((E78+J$9)*PI()/180)-SQRT(I$3^2-(E$3-F$3-H$3*COS((E78+J$9)*PI()/180))^2))/5)</f>
        <v>-45746</v>
      </c>
      <c r="K78" s="24">
        <f>-TRUNC(U$3*T$3*(Q$3-R$3*SIN((F78+K$9)*PI()/180)-SQRT(S$3^2-(O$3-P$3-R$3*COS((F78+K$9)*PI()/180))^2))/5)</f>
        <v>-11477</v>
      </c>
      <c r="L78" s="24">
        <f>-TRUNC(U$3*T$3*(Q$3-R$3*SIN((G78+L$9)*PI()/180)-SQRT(S$3^2-(O$3-P$3-R$3*COS((G78+L$9)*PI()/180))^2))/5)</f>
        <v>-51341</v>
      </c>
      <c r="M78" s="25">
        <f>-TRUNC(K$3*J$3*(G$3-H$3*SIN((H78+M$9)*PI()/180)-SQRT(I$3^2-(E$3-F$3-H$3*COS((H78+M$9)*PI()/180))^2))/5)</f>
        <v>-32640</v>
      </c>
      <c r="N78" s="59">
        <f t="shared" si="231"/>
        <v>1.59</v>
      </c>
      <c r="O78" s="60">
        <f t="shared" si="30"/>
        <v>-32433.3333333333</v>
      </c>
      <c r="P78" s="60">
        <f t="shared" si="31"/>
        <v>-4366.66666666666</v>
      </c>
      <c r="Q78" s="60">
        <f t="shared" si="32"/>
        <v>22066.6666666666</v>
      </c>
      <c r="R78" s="60">
        <f t="shared" si="33"/>
        <v>57766.6666666666</v>
      </c>
      <c r="S78" s="1"/>
      <c r="T78" s="1">
        <f t="shared" si="34"/>
        <v>0.03</v>
      </c>
      <c r="U78" s="1"/>
      <c r="V78" s="1">
        <f t="shared" ref="V78:Y78" si="244">(O78-O77)/$T$26</f>
        <v>124444.444444444</v>
      </c>
      <c r="W78" s="1">
        <f t="shared" si="244"/>
        <v>48888.8888888889</v>
      </c>
      <c r="X78" s="1">
        <f t="shared" si="244"/>
        <v>-42222.2222222223</v>
      </c>
      <c r="Y78" s="1">
        <f t="shared" si="244"/>
        <v>-150000</v>
      </c>
      <c r="AA78">
        <f t="shared" ref="AA78:AD78" si="245">V78-V79</f>
        <v>-3333.33333333321</v>
      </c>
      <c r="AB78">
        <f t="shared" si="245"/>
        <v>-3333.33333333329</v>
      </c>
      <c r="AC78">
        <f t="shared" si="245"/>
        <v>7777.77777777762</v>
      </c>
      <c r="AD78">
        <f t="shared" si="245"/>
        <v>21111.1111111109</v>
      </c>
      <c r="AF78">
        <f t="shared" ref="AF78:AI78" si="246">AA78-AA79</f>
        <v>1.16415321826935e-10</v>
      </c>
      <c r="AG78">
        <f t="shared" si="246"/>
        <v>-4444.44444444438</v>
      </c>
      <c r="AH78">
        <f t="shared" si="246"/>
        <v>-2.3283064365387e-10</v>
      </c>
      <c r="AI78">
        <f t="shared" si="246"/>
        <v>4444.44444444426</v>
      </c>
      <c r="AK78">
        <f t="shared" ref="AK78:AN78" si="247">AF78-AF79</f>
        <v>2222.22222222223</v>
      </c>
      <c r="AL78">
        <f t="shared" si="247"/>
        <v>-4444.44444444435</v>
      </c>
      <c r="AM78">
        <f t="shared" si="247"/>
        <v>-2222.22222222249</v>
      </c>
      <c r="AN78">
        <f t="shared" si="247"/>
        <v>1111.11111111089</v>
      </c>
    </row>
    <row r="79" spans="1:40">
      <c r="A79">
        <v>3.76500000000001</v>
      </c>
      <c r="B79">
        <v>14.5719512195122</v>
      </c>
      <c r="C79">
        <v>-30.4275914634146</v>
      </c>
      <c r="D79" s="28">
        <f t="shared" si="25"/>
        <v>1.62</v>
      </c>
      <c r="E79" s="32">
        <f t="shared" si="26"/>
        <v>31.02214071</v>
      </c>
      <c r="F79" s="32">
        <f t="shared" si="27"/>
        <v>6.816042375</v>
      </c>
      <c r="G79" s="32">
        <f t="shared" si="28"/>
        <v>27.70452198</v>
      </c>
      <c r="H79" s="32">
        <f t="shared" si="29"/>
        <v>23.22409814</v>
      </c>
      <c r="I79" s="58">
        <f t="shared" si="24"/>
        <v>1.62</v>
      </c>
      <c r="J79" s="24">
        <f>-TRUNC(K$3*J$3*(G$3-H$3*SIN((E79+J$9)*PI()/180)-SQRT(I$3^2-(E$3-F$3-H$3*COS((E79+J$9)*PI()/180))^2))/5)</f>
        <v>-46604</v>
      </c>
      <c r="K79" s="24">
        <f>-TRUNC(U$3*T$3*(Q$3-R$3*SIN((F79+K$9)*PI()/180)-SQRT(S$3^2-(O$3-P$3-R$3*COS((F79+K$9)*PI()/180))^2))/5)</f>
        <v>-11561</v>
      </c>
      <c r="L79" s="24">
        <f>-TRUNC(U$3*T$3*(Q$3-R$3*SIN((G79+L$9)*PI()/180)-SQRT(S$3^2-(O$3-P$3-R$3*COS((G79+L$9)*PI()/180))^2))/5)</f>
        <v>-50724</v>
      </c>
      <c r="M79" s="25">
        <f>-TRUNC(K$3*J$3*(G$3-H$3*SIN((H79+M$9)*PI()/180)-SQRT(I$3^2-(E$3-F$3-H$3*COS((H79+M$9)*PI()/180))^2))/5)</f>
        <v>-31061</v>
      </c>
      <c r="N79" s="59">
        <f t="shared" si="231"/>
        <v>1.62</v>
      </c>
      <c r="O79" s="60">
        <f t="shared" si="30"/>
        <v>-28600</v>
      </c>
      <c r="P79" s="60">
        <f t="shared" si="31"/>
        <v>-2800</v>
      </c>
      <c r="Q79" s="60">
        <f t="shared" si="32"/>
        <v>20566.6666666666</v>
      </c>
      <c r="R79" s="60">
        <f t="shared" si="33"/>
        <v>52633.3333333333</v>
      </c>
      <c r="S79" s="1"/>
      <c r="T79" s="1">
        <f t="shared" si="34"/>
        <v>0.03</v>
      </c>
      <c r="U79" s="1"/>
      <c r="V79" s="1">
        <f t="shared" ref="V79:Y79" si="248">(O79-O78)/$T$26</f>
        <v>127777.777777778</v>
      </c>
      <c r="W79" s="1">
        <f t="shared" si="248"/>
        <v>52222.2222222222</v>
      </c>
      <c r="X79" s="1">
        <f t="shared" si="248"/>
        <v>-49999.9999999999</v>
      </c>
      <c r="Y79" s="1">
        <f t="shared" si="248"/>
        <v>-171111.111111111</v>
      </c>
      <c r="AA79">
        <f t="shared" ref="AA79:AD79" si="249">V79-V80</f>
        <v>-3333.33333333333</v>
      </c>
      <c r="AB79">
        <f t="shared" si="249"/>
        <v>1111.11111111109</v>
      </c>
      <c r="AC79">
        <f t="shared" si="249"/>
        <v>7777.77777777785</v>
      </c>
      <c r="AD79">
        <f t="shared" si="249"/>
        <v>16666.6666666667</v>
      </c>
      <c r="AF79">
        <f t="shared" ref="AF79:AI79" si="250">AA79-AA80</f>
        <v>-2222.22222222212</v>
      </c>
      <c r="AG79">
        <f t="shared" si="250"/>
        <v>-2.91038304567337e-11</v>
      </c>
      <c r="AH79">
        <f t="shared" si="250"/>
        <v>2222.22222222226</v>
      </c>
      <c r="AI79">
        <f t="shared" si="250"/>
        <v>3333.33333333337</v>
      </c>
      <c r="AK79">
        <f t="shared" ref="AK79:AN79" si="251">AF79-AF80</f>
        <v>-1111.11111111091</v>
      </c>
      <c r="AL79">
        <f t="shared" si="251"/>
        <v>-3333.33333333337</v>
      </c>
      <c r="AM79">
        <f t="shared" si="251"/>
        <v>3333.33333333326</v>
      </c>
      <c r="AN79">
        <f t="shared" si="251"/>
        <v>-1111.11111111112</v>
      </c>
    </row>
    <row r="80" spans="1:40">
      <c r="A80">
        <v>3.78000000000001</v>
      </c>
      <c r="B80">
        <v>12.3644817073171</v>
      </c>
      <c r="C80">
        <v>-30.9786585365854</v>
      </c>
      <c r="D80" s="28">
        <f t="shared" si="25"/>
        <v>1.65</v>
      </c>
      <c r="E80" s="32">
        <f t="shared" si="26"/>
        <v>31.37201543</v>
      </c>
      <c r="F80" s="32">
        <f t="shared" si="27"/>
        <v>6.837809844</v>
      </c>
      <c r="G80" s="32">
        <f t="shared" si="28"/>
        <v>27.4139851</v>
      </c>
      <c r="H80" s="32">
        <f t="shared" si="29"/>
        <v>22.46201412</v>
      </c>
      <c r="I80" s="58">
        <f t="shared" si="24"/>
        <v>1.65</v>
      </c>
      <c r="J80" s="24">
        <f>-TRUNC(K$3*J$3*(G$3-H$3*SIN((E80+J$9)*PI()/180)-SQRT(I$3^2-(E$3-F$3-H$3*COS((E80+J$9)*PI()/180))^2))/5)</f>
        <v>-47344</v>
      </c>
      <c r="K80" s="24">
        <f>-TRUNC(U$3*T$3*(Q$3-R$3*SIN((F80+K$9)*PI()/180)-SQRT(S$3^2-(O$3-P$3-R$3*COS((F80+K$9)*PI()/180))^2))/5)</f>
        <v>-11599</v>
      </c>
      <c r="L80" s="24">
        <f>-TRUNC(U$3*T$3*(Q$3-R$3*SIN((G80+L$9)*PI()/180)-SQRT(S$3^2-(O$3-P$3-R$3*COS((G80+L$9)*PI()/180))^2))/5)</f>
        <v>-50159</v>
      </c>
      <c r="M80" s="25">
        <f>-TRUNC(K$3*J$3*(G$3-H$3*SIN((H80+M$9)*PI()/180)-SQRT(I$3^2-(E$3-F$3-H$3*COS((H80+M$9)*PI()/180))^2))/5)</f>
        <v>-29651</v>
      </c>
      <c r="N80" s="59">
        <f t="shared" si="231"/>
        <v>1.65</v>
      </c>
      <c r="O80" s="60">
        <f t="shared" si="30"/>
        <v>-24666.6666666666</v>
      </c>
      <c r="P80" s="60">
        <f t="shared" si="31"/>
        <v>-1266.66666666667</v>
      </c>
      <c r="Q80" s="60">
        <f t="shared" si="32"/>
        <v>18833.3333333333</v>
      </c>
      <c r="R80" s="60">
        <f t="shared" si="33"/>
        <v>47000</v>
      </c>
      <c r="S80" s="1"/>
      <c r="T80" s="1">
        <f t="shared" si="34"/>
        <v>0.03</v>
      </c>
      <c r="U80" s="1"/>
      <c r="V80" s="1">
        <f t="shared" ref="V80:Y80" si="252">(O80-O79)/$T$26</f>
        <v>131111.111111111</v>
      </c>
      <c r="W80" s="1">
        <f t="shared" si="252"/>
        <v>51111.1111111111</v>
      </c>
      <c r="X80" s="1">
        <f t="shared" si="252"/>
        <v>-57777.7777777777</v>
      </c>
      <c r="Y80" s="1">
        <f t="shared" si="252"/>
        <v>-187777.777777778</v>
      </c>
      <c r="AA80">
        <f t="shared" ref="AA80:AD80" si="253">V80-V81</f>
        <v>-1111.11111111121</v>
      </c>
      <c r="AB80">
        <f t="shared" si="253"/>
        <v>1111.11111111112</v>
      </c>
      <c r="AC80">
        <f t="shared" si="253"/>
        <v>5555.5555555556</v>
      </c>
      <c r="AD80">
        <f t="shared" si="253"/>
        <v>13333.3333333333</v>
      </c>
      <c r="AF80">
        <f t="shared" ref="AF80:AI80" si="254">AA80-AA81</f>
        <v>-1111.11111111121</v>
      </c>
      <c r="AG80">
        <f t="shared" si="254"/>
        <v>3333.33333333334</v>
      </c>
      <c r="AH80">
        <f t="shared" si="254"/>
        <v>-1111.11111111101</v>
      </c>
      <c r="AI80">
        <f t="shared" si="254"/>
        <v>4444.4444444445</v>
      </c>
      <c r="AK80">
        <f t="shared" ref="AK80:AN80" si="255">AF80-AF81</f>
        <v>1111.11111111107</v>
      </c>
      <c r="AL80">
        <f t="shared" si="255"/>
        <v>10000</v>
      </c>
      <c r="AM80">
        <f t="shared" si="255"/>
        <v>-6666.66666666655</v>
      </c>
      <c r="AN80">
        <f t="shared" si="255"/>
        <v>2222.22222222234</v>
      </c>
    </row>
    <row r="81" spans="1:40">
      <c r="A81">
        <v>3.79500000000001</v>
      </c>
      <c r="B81">
        <v>10.0157012195122</v>
      </c>
      <c r="C81">
        <v>-31.4611280487805</v>
      </c>
      <c r="D81" s="28">
        <f t="shared" si="25"/>
        <v>1.68</v>
      </c>
      <c r="E81" s="32">
        <f t="shared" si="26"/>
        <v>31.66441453</v>
      </c>
      <c r="F81" s="32">
        <f t="shared" si="27"/>
        <v>6.833385206</v>
      </c>
      <c r="G81" s="32">
        <f t="shared" si="28"/>
        <v>27.15297337</v>
      </c>
      <c r="H81" s="32">
        <f t="shared" si="29"/>
        <v>21.78809286</v>
      </c>
      <c r="I81" s="58">
        <f t="shared" si="24"/>
        <v>1.68</v>
      </c>
      <c r="J81" s="24">
        <f>-TRUNC(K$3*J$3*(G$3-H$3*SIN((E81+J$9)*PI()/180)-SQRT(I$3^2-(E$3-F$3-H$3*COS((E81+J$9)*PI()/180))^2))/5)</f>
        <v>-47965</v>
      </c>
      <c r="K81" s="24">
        <f>-TRUNC(U$3*T$3*(Q$3-R$3*SIN((F81+K$9)*PI()/180)-SQRT(S$3^2-(O$3-P$3-R$3*COS((F81+K$9)*PI()/180))^2))/5)</f>
        <v>-11592</v>
      </c>
      <c r="L81" s="24">
        <f>-TRUNC(U$3*T$3*(Q$3-R$3*SIN((G81+L$9)*PI()/180)-SQRT(S$3^2-(O$3-P$3-R$3*COS((G81+L$9)*PI()/180))^2))/5)</f>
        <v>-49651</v>
      </c>
      <c r="M81" s="25">
        <f>-TRUNC(K$3*J$3*(G$3-H$3*SIN((H81+M$9)*PI()/180)-SQRT(I$3^2-(E$3-F$3-H$3*COS((H81+M$9)*PI()/180))^2))/5)</f>
        <v>-28422</v>
      </c>
      <c r="N81" s="59">
        <f t="shared" si="231"/>
        <v>1.68</v>
      </c>
      <c r="O81" s="60">
        <f t="shared" si="30"/>
        <v>-20700</v>
      </c>
      <c r="P81" s="60">
        <f t="shared" si="31"/>
        <v>233.333333333333</v>
      </c>
      <c r="Q81" s="60">
        <f t="shared" si="32"/>
        <v>16933.3333333333</v>
      </c>
      <c r="R81" s="60">
        <f t="shared" si="33"/>
        <v>40966.6666666666</v>
      </c>
      <c r="S81" s="1"/>
      <c r="T81" s="1">
        <f t="shared" si="34"/>
        <v>0.03</v>
      </c>
      <c r="U81" s="1"/>
      <c r="V81" s="1">
        <f t="shared" ref="V81:Y81" si="256">(O81-O80)/$T$26</f>
        <v>132222.222222222</v>
      </c>
      <c r="W81" s="1">
        <f t="shared" si="256"/>
        <v>50000</v>
      </c>
      <c r="X81" s="1">
        <f t="shared" si="256"/>
        <v>-63333.3333333333</v>
      </c>
      <c r="Y81" s="1">
        <f t="shared" si="256"/>
        <v>-201111.111111111</v>
      </c>
      <c r="AA81">
        <f t="shared" ref="AA81:AD81" si="257">V81-V82</f>
        <v>0</v>
      </c>
      <c r="AB81">
        <f t="shared" si="257"/>
        <v>-2222.22222222223</v>
      </c>
      <c r="AC81">
        <f t="shared" si="257"/>
        <v>6666.66666666661</v>
      </c>
      <c r="AD81">
        <f t="shared" si="257"/>
        <v>8888.88888888882</v>
      </c>
      <c r="AF81">
        <f t="shared" ref="AF81:AI81" si="258">AA81-AA82</f>
        <v>-2222.22222222228</v>
      </c>
      <c r="AG81">
        <f t="shared" si="258"/>
        <v>-6666.66666666668</v>
      </c>
      <c r="AH81">
        <f t="shared" si="258"/>
        <v>5555.55555555554</v>
      </c>
      <c r="AI81">
        <f t="shared" si="258"/>
        <v>2222.22222222216</v>
      </c>
      <c r="AK81">
        <f t="shared" ref="AK81:AN81" si="259">AF81-AF82</f>
        <v>-1111.11111111123</v>
      </c>
      <c r="AL81">
        <f t="shared" si="259"/>
        <v>-12222.2222222222</v>
      </c>
      <c r="AM81">
        <f t="shared" si="259"/>
        <v>7777.77777777788</v>
      </c>
      <c r="AN81">
        <f t="shared" si="259"/>
        <v>-2222.22222222222</v>
      </c>
    </row>
    <row r="82" spans="1:40">
      <c r="A82">
        <v>3.81000000000001</v>
      </c>
      <c r="B82">
        <v>7.56173780487805</v>
      </c>
      <c r="C82">
        <v>-31.8681402439024</v>
      </c>
      <c r="D82" s="28">
        <f t="shared" si="25"/>
        <v>1.71</v>
      </c>
      <c r="E82" s="32">
        <f t="shared" si="26"/>
        <v>31.90009102</v>
      </c>
      <c r="F82" s="32">
        <f t="shared" si="27"/>
        <v>6.803111033</v>
      </c>
      <c r="G82" s="32">
        <f t="shared" si="28"/>
        <v>26.92373028</v>
      </c>
      <c r="H82" s="32">
        <f t="shared" si="29"/>
        <v>21.21050278</v>
      </c>
      <c r="I82" s="58">
        <f t="shared" si="24"/>
        <v>1.71</v>
      </c>
      <c r="J82" s="24">
        <f>-TRUNC(K$3*J$3*(G$3-H$3*SIN((E82+J$9)*PI()/180)-SQRT(I$3^2-(E$3-F$3-H$3*COS((E82+J$9)*PI()/180))^2))/5)</f>
        <v>-48467</v>
      </c>
      <c r="K82" s="24">
        <f>-TRUNC(U$3*T$3*(Q$3-R$3*SIN((F82+K$9)*PI()/180)-SQRT(S$3^2-(O$3-P$3-R$3*COS((F82+K$9)*PI()/180))^2))/5)</f>
        <v>-11538</v>
      </c>
      <c r="L82" s="24">
        <f>-TRUNC(U$3*T$3*(Q$3-R$3*SIN((G82+L$9)*PI()/180)-SQRT(S$3^2-(O$3-P$3-R$3*COS((G82+L$9)*PI()/180))^2))/5)</f>
        <v>-49206</v>
      </c>
      <c r="M82" s="25">
        <f>-TRUNC(K$3*J$3*(G$3-H$3*SIN((H82+M$9)*PI()/180)-SQRT(I$3^2-(E$3-F$3-H$3*COS((H82+M$9)*PI()/180))^2))/5)</f>
        <v>-27382</v>
      </c>
      <c r="N82" s="59">
        <f t="shared" si="231"/>
        <v>1.71</v>
      </c>
      <c r="O82" s="60">
        <f t="shared" si="30"/>
        <v>-16733.3333333333</v>
      </c>
      <c r="P82" s="60">
        <f t="shared" si="31"/>
        <v>1800</v>
      </c>
      <c r="Q82" s="60">
        <f t="shared" si="32"/>
        <v>14833.3333333333</v>
      </c>
      <c r="R82" s="60">
        <f t="shared" si="33"/>
        <v>34666.6666666666</v>
      </c>
      <c r="S82" s="1"/>
      <c r="T82" s="1">
        <f t="shared" si="34"/>
        <v>0.03</v>
      </c>
      <c r="U82" s="1"/>
      <c r="V82" s="1">
        <f t="shared" ref="V82:Y82" si="260">(O82-O81)/$T$26</f>
        <v>132222.222222222</v>
      </c>
      <c r="W82" s="1">
        <f t="shared" si="260"/>
        <v>52222.2222222222</v>
      </c>
      <c r="X82" s="1">
        <f t="shared" si="260"/>
        <v>-69999.9999999999</v>
      </c>
      <c r="Y82" s="1">
        <f t="shared" si="260"/>
        <v>-210000</v>
      </c>
      <c r="AA82">
        <f t="shared" ref="AA82:AD82" si="261">V82-V83</f>
        <v>2222.22222222228</v>
      </c>
      <c r="AB82">
        <f t="shared" si="261"/>
        <v>4444.44444444445</v>
      </c>
      <c r="AC82">
        <f t="shared" si="261"/>
        <v>1111.11111111107</v>
      </c>
      <c r="AD82">
        <f t="shared" si="261"/>
        <v>6666.66666666666</v>
      </c>
      <c r="AF82">
        <f t="shared" ref="AF82:AI82" si="262">AA82-AA83</f>
        <v>-1111.11111111105</v>
      </c>
      <c r="AG82">
        <f t="shared" si="262"/>
        <v>5555.55555555556</v>
      </c>
      <c r="AH82">
        <f t="shared" si="262"/>
        <v>-2222.22222222234</v>
      </c>
      <c r="AI82">
        <f t="shared" si="262"/>
        <v>4444.44444444438</v>
      </c>
      <c r="AK82">
        <f t="shared" ref="AK82:AN82" si="263">AF82-AF83</f>
        <v>1111.1111111112</v>
      </c>
      <c r="AL82">
        <f t="shared" si="263"/>
        <v>11111.1111111111</v>
      </c>
      <c r="AM82">
        <f t="shared" si="263"/>
        <v>-5555.55555555574</v>
      </c>
      <c r="AN82">
        <f t="shared" si="263"/>
        <v>-1.16415321826935e-10</v>
      </c>
    </row>
    <row r="83" spans="1:40">
      <c r="A83">
        <v>3.82500000000001</v>
      </c>
      <c r="B83">
        <v>5.02774390243902</v>
      </c>
      <c r="C83">
        <v>-32.191006097561</v>
      </c>
      <c r="D83" s="28">
        <f t="shared" si="25"/>
        <v>1.74</v>
      </c>
      <c r="E83" s="32">
        <f t="shared" si="26"/>
        <v>32.08032045</v>
      </c>
      <c r="F83" s="32">
        <f t="shared" si="27"/>
        <v>6.747568103</v>
      </c>
      <c r="G83" s="32">
        <f t="shared" si="28"/>
        <v>26.72783043</v>
      </c>
      <c r="H83" s="32">
        <f t="shared" si="29"/>
        <v>20.73558806</v>
      </c>
      <c r="I83" s="58">
        <f t="shared" si="24"/>
        <v>1.74</v>
      </c>
      <c r="J83" s="24">
        <f>-TRUNC(K$3*J$3*(G$3-H$3*SIN((E83+J$9)*PI()/180)-SQRT(I$3^2-(E$3-F$3-H$3*COS((E83+J$9)*PI()/180))^2))/5)</f>
        <v>-48852</v>
      </c>
      <c r="K83" s="24">
        <f>-TRUNC(U$3*T$3*(Q$3-R$3*SIN((F83+K$9)*PI()/180)-SQRT(S$3^2-(O$3-P$3-R$3*COS((F83+K$9)*PI()/180))^2))/5)</f>
        <v>-11441</v>
      </c>
      <c r="L83" s="24">
        <f>-TRUNC(U$3*T$3*(Q$3-R$3*SIN((G83+L$9)*PI()/180)-SQRT(S$3^2-(O$3-P$3-R$3*COS((G83+L$9)*PI()/180))^2))/5)</f>
        <v>-48825</v>
      </c>
      <c r="M83" s="25">
        <f>-TRUNC(K$3*J$3*(G$3-H$3*SIN((H83+M$9)*PI()/180)-SQRT(I$3^2-(E$3-F$3-H$3*COS((H83+M$9)*PI()/180))^2))/5)</f>
        <v>-26537</v>
      </c>
      <c r="N83" s="59">
        <f t="shared" si="231"/>
        <v>1.74</v>
      </c>
      <c r="O83" s="60">
        <f t="shared" si="30"/>
        <v>-12833.3333333333</v>
      </c>
      <c r="P83" s="60">
        <f t="shared" si="31"/>
        <v>3233.33333333333</v>
      </c>
      <c r="Q83" s="60">
        <f t="shared" si="32"/>
        <v>12700</v>
      </c>
      <c r="R83" s="60">
        <f t="shared" si="33"/>
        <v>28166.6666666666</v>
      </c>
      <c r="S83" s="1"/>
      <c r="T83" s="1">
        <f t="shared" si="34"/>
        <v>0.03</v>
      </c>
      <c r="U83" s="1"/>
      <c r="V83" s="1">
        <f t="shared" ref="V83:Y83" si="264">(O83-O82)/$T$26</f>
        <v>130000</v>
      </c>
      <c r="W83" s="1">
        <f t="shared" si="264"/>
        <v>47777.7777777777</v>
      </c>
      <c r="X83" s="1">
        <f t="shared" si="264"/>
        <v>-71111.111111111</v>
      </c>
      <c r="Y83" s="1">
        <f t="shared" si="264"/>
        <v>-216666.666666666</v>
      </c>
      <c r="AA83">
        <f t="shared" ref="AA83:AD83" si="265">V83-V84</f>
        <v>3333.33333333333</v>
      </c>
      <c r="AB83">
        <f t="shared" si="265"/>
        <v>-1111.11111111111</v>
      </c>
      <c r="AC83">
        <f t="shared" si="265"/>
        <v>3333.3333333334</v>
      </c>
      <c r="AD83">
        <f t="shared" si="265"/>
        <v>2222.22222222228</v>
      </c>
      <c r="AF83">
        <f t="shared" ref="AF83:AI83" si="266">AA83-AA84</f>
        <v>-2222.22222222225</v>
      </c>
      <c r="AG83">
        <f t="shared" si="266"/>
        <v>-5555.55555555554</v>
      </c>
      <c r="AH83">
        <f t="shared" si="266"/>
        <v>3333.3333333334</v>
      </c>
      <c r="AI83">
        <f t="shared" si="266"/>
        <v>4444.4444444445</v>
      </c>
      <c r="AK83">
        <f t="shared" ref="AK83:AN83" si="267">AF83-AF84</f>
        <v>-2222.22222222231</v>
      </c>
      <c r="AL83">
        <f t="shared" si="267"/>
        <v>-7777.77777777777</v>
      </c>
      <c r="AM83">
        <f t="shared" si="267"/>
        <v>2222.22222222235</v>
      </c>
      <c r="AN83">
        <f t="shared" si="267"/>
        <v>3333.3333333334</v>
      </c>
    </row>
    <row r="84" spans="1:40">
      <c r="A84">
        <v>3.84000000000001</v>
      </c>
      <c r="B84">
        <v>2.45213414634146</v>
      </c>
      <c r="C84">
        <v>-32.4393292682927</v>
      </c>
      <c r="D84" s="28">
        <f t="shared" si="25"/>
        <v>1.77</v>
      </c>
      <c r="E84" s="32">
        <f t="shared" si="26"/>
        <v>32.20692545</v>
      </c>
      <c r="F84" s="32">
        <f t="shared" si="27"/>
        <v>6.66758657</v>
      </c>
      <c r="G84" s="32">
        <f t="shared" si="28"/>
        <v>26.56615652</v>
      </c>
      <c r="H84" s="32">
        <f t="shared" si="29"/>
        <v>20.36768543</v>
      </c>
      <c r="I84" s="58">
        <f t="shared" si="24"/>
        <v>1.77</v>
      </c>
      <c r="J84" s="24">
        <f>-TRUNC(K$3*J$3*(G$3-H$3*SIN((E84+J$9)*PI()/180)-SQRT(I$3^2-(E$3-F$3-H$3*COS((E84+J$9)*PI()/180))^2))/5)</f>
        <v>-49123</v>
      </c>
      <c r="K84" s="24">
        <f>-TRUNC(U$3*T$3*(Q$3-R$3*SIN((F84+K$9)*PI()/180)-SQRT(S$3^2-(O$3-P$3-R$3*COS((F84+K$9)*PI()/180))^2))/5)</f>
        <v>-11300</v>
      </c>
      <c r="L84" s="24">
        <f>-TRUNC(U$3*T$3*(Q$3-R$3*SIN((G84+L$9)*PI()/180)-SQRT(S$3^2-(O$3-P$3-R$3*COS((G84+L$9)*PI()/180))^2))/5)</f>
        <v>-48511</v>
      </c>
      <c r="M84" s="25">
        <f>-TRUNC(K$3*J$3*(G$3-H$3*SIN((H84+M$9)*PI()/180)-SQRT(I$3^2-(E$3-F$3-H$3*COS((H84+M$9)*PI()/180))^2))/5)</f>
        <v>-25889</v>
      </c>
      <c r="N84" s="59">
        <f t="shared" si="231"/>
        <v>1.77</v>
      </c>
      <c r="O84" s="60">
        <f t="shared" si="30"/>
        <v>-9033.33333333332</v>
      </c>
      <c r="P84" s="60">
        <f t="shared" si="31"/>
        <v>4700</v>
      </c>
      <c r="Q84" s="60">
        <f t="shared" si="32"/>
        <v>10466.6666666667</v>
      </c>
      <c r="R84" s="60">
        <f t="shared" si="33"/>
        <v>21600</v>
      </c>
      <c r="S84" s="1"/>
      <c r="T84" s="1">
        <f t="shared" si="34"/>
        <v>0.03</v>
      </c>
      <c r="U84" s="1"/>
      <c r="V84" s="1">
        <f t="shared" ref="V84:Y84" si="268">(O84-O83)/$T$26</f>
        <v>126666.666666667</v>
      </c>
      <c r="W84" s="1">
        <f t="shared" si="268"/>
        <v>48888.8888888888</v>
      </c>
      <c r="X84" s="1">
        <f t="shared" si="268"/>
        <v>-74444.4444444444</v>
      </c>
      <c r="Y84" s="1">
        <f t="shared" si="268"/>
        <v>-218888.888888889</v>
      </c>
      <c r="AA84">
        <f t="shared" ref="AA84:AD84" si="269">V84-V85</f>
        <v>5555.55555555558</v>
      </c>
      <c r="AB84">
        <f t="shared" si="269"/>
        <v>4444.44444444443</v>
      </c>
      <c r="AC84">
        <f t="shared" si="269"/>
        <v>0</v>
      </c>
      <c r="AD84">
        <f t="shared" si="269"/>
        <v>-2222.22222222222</v>
      </c>
      <c r="AF84">
        <f t="shared" ref="AF84:AI84" si="270">AA84-AA85</f>
        <v>5.82076609134674e-11</v>
      </c>
      <c r="AG84">
        <f t="shared" si="270"/>
        <v>2222.22222222223</v>
      </c>
      <c r="AH84">
        <f t="shared" si="270"/>
        <v>1111.11111111105</v>
      </c>
      <c r="AI84">
        <f t="shared" si="270"/>
        <v>1111.11111111109</v>
      </c>
      <c r="AK84">
        <f t="shared" ref="AK84:AN84" si="271">AF84-AF85</f>
        <v>3333.33333333342</v>
      </c>
      <c r="AL84">
        <f t="shared" si="271"/>
        <v>2222.22222222226</v>
      </c>
      <c r="AM84">
        <f t="shared" si="271"/>
        <v>-1111.11111111127</v>
      </c>
      <c r="AN84">
        <f t="shared" si="271"/>
        <v>-3333.33333333337</v>
      </c>
    </row>
    <row r="85" spans="1:40">
      <c r="A85">
        <v>3.85500000000001</v>
      </c>
      <c r="B85">
        <v>-0.139939024390248</v>
      </c>
      <c r="C85">
        <v>-32.6167682926829</v>
      </c>
      <c r="D85" s="28">
        <f t="shared" si="25"/>
        <v>1.8</v>
      </c>
      <c r="E85" s="32">
        <f t="shared" si="26"/>
        <v>32.28230007</v>
      </c>
      <c r="F85" s="32">
        <f t="shared" si="27"/>
        <v>6.564257098</v>
      </c>
      <c r="G85" s="32">
        <f t="shared" si="28"/>
        <v>26.43887622</v>
      </c>
      <c r="H85" s="32">
        <f t="shared" si="29"/>
        <v>20.108941</v>
      </c>
      <c r="I85" s="58">
        <f t="shared" si="24"/>
        <v>1.8</v>
      </c>
      <c r="J85" s="24">
        <f>-TRUNC(K$3*J$3*(G$3-H$3*SIN((E85+J$9)*PI()/180)-SQRT(I$3^2-(E$3-F$3-H$3*COS((E85+J$9)*PI()/180))^2))/5)</f>
        <v>-49285</v>
      </c>
      <c r="K85" s="24">
        <f>-TRUNC(U$3*T$3*(Q$3-R$3*SIN((F85+K$9)*PI()/180)-SQRT(S$3^2-(O$3-P$3-R$3*COS((F85+K$9)*PI()/180))^2))/5)</f>
        <v>-11119</v>
      </c>
      <c r="L85" s="24">
        <f>-TRUNC(U$3*T$3*(Q$3-R$3*SIN((G85+L$9)*PI()/180)-SQRT(S$3^2-(O$3-P$3-R$3*COS((G85+L$9)*PI()/180))^2))/5)</f>
        <v>-48264</v>
      </c>
      <c r="M85" s="25">
        <f>-TRUNC(K$3*J$3*(G$3-H$3*SIN((H85+M$9)*PI()/180)-SQRT(I$3^2-(E$3-F$3-H$3*COS((H85+M$9)*PI()/180))^2))/5)</f>
        <v>-25436</v>
      </c>
      <c r="N85" s="59">
        <f t="shared" si="231"/>
        <v>1.8</v>
      </c>
      <c r="O85" s="60">
        <f t="shared" si="30"/>
        <v>-5400</v>
      </c>
      <c r="P85" s="60">
        <f t="shared" si="31"/>
        <v>6033.33333333333</v>
      </c>
      <c r="Q85" s="60">
        <f t="shared" si="32"/>
        <v>8233.33333333333</v>
      </c>
      <c r="R85" s="60">
        <f t="shared" si="33"/>
        <v>15100</v>
      </c>
      <c r="S85" s="1"/>
      <c r="T85" s="1">
        <f t="shared" si="34"/>
        <v>0.03</v>
      </c>
      <c r="U85" s="1"/>
      <c r="V85" s="1">
        <f t="shared" ref="V85:Y85" si="272">(O85-O84)/$T$26</f>
        <v>121111.111111111</v>
      </c>
      <c r="W85" s="1">
        <f t="shared" si="272"/>
        <v>44444.4444444444</v>
      </c>
      <c r="X85" s="1">
        <f t="shared" si="272"/>
        <v>-74444.4444444444</v>
      </c>
      <c r="Y85" s="1">
        <f t="shared" si="272"/>
        <v>-216666.666666666</v>
      </c>
      <c r="AA85">
        <f t="shared" ref="AA85:AD85" si="273">V85-V86</f>
        <v>5555.55555555552</v>
      </c>
      <c r="AB85">
        <f t="shared" si="273"/>
        <v>2222.2222222222</v>
      </c>
      <c r="AC85">
        <f t="shared" si="273"/>
        <v>-1111.11111111105</v>
      </c>
      <c r="AD85">
        <f t="shared" si="273"/>
        <v>-3333.33333333331</v>
      </c>
      <c r="AF85">
        <f t="shared" ref="AF85:AI85" si="274">AA85-AA86</f>
        <v>-3333.33333333336</v>
      </c>
      <c r="AG85">
        <f t="shared" si="274"/>
        <v>-2.91038304567337e-11</v>
      </c>
      <c r="AH85">
        <f t="shared" si="274"/>
        <v>2222.22222222232</v>
      </c>
      <c r="AI85">
        <f t="shared" si="274"/>
        <v>4444.44444444447</v>
      </c>
      <c r="AK85">
        <f t="shared" ref="AK85:AN85" si="275">AF85-AF86</f>
        <v>-1111.11111111111</v>
      </c>
      <c r="AL85">
        <f t="shared" si="275"/>
        <v>2222.22222222217</v>
      </c>
      <c r="AM85">
        <f t="shared" si="275"/>
        <v>1.60071067512035e-10</v>
      </c>
      <c r="AN85">
        <f t="shared" si="275"/>
        <v>1111.11111111115</v>
      </c>
    </row>
    <row r="86" spans="4:40">
      <c r="D86" s="28">
        <f t="shared" si="25"/>
        <v>1.83</v>
      </c>
      <c r="E86" s="32">
        <f t="shared" si="26"/>
        <v>32.30943432</v>
      </c>
      <c r="F86" s="32">
        <f t="shared" si="27"/>
        <v>6.438942009</v>
      </c>
      <c r="G86" s="32">
        <f t="shared" si="28"/>
        <v>26.34541913</v>
      </c>
      <c r="H86" s="32">
        <f t="shared" si="29"/>
        <v>19.95912701</v>
      </c>
      <c r="I86" s="58">
        <f t="shared" si="24"/>
        <v>1.83</v>
      </c>
      <c r="J86" s="24">
        <f>-TRUNC(K$3*J$3*(G$3-H$3*SIN((E86+J$9)*PI()/180)-SQRT(I$3^2-(E$3-F$3-H$3*COS((E86+J$9)*PI()/180))^2))/5)</f>
        <v>-49343</v>
      </c>
      <c r="K86" s="24">
        <f>-TRUNC(U$3*T$3*(Q$3-R$3*SIN((F86+K$9)*PI()/180)-SQRT(S$3^2-(O$3-P$3-R$3*COS((F86+K$9)*PI()/180))^2))/5)</f>
        <v>-10900</v>
      </c>
      <c r="L86" s="24">
        <f>-TRUNC(U$3*T$3*(Q$3-R$3*SIN((G86+L$9)*PI()/180)-SQRT(S$3^2-(O$3-P$3-R$3*COS((G86+L$9)*PI()/180))^2))/5)</f>
        <v>-48083</v>
      </c>
      <c r="M86" s="25">
        <f>-TRUNC(K$3*J$3*(G$3-H$3*SIN((H86+M$9)*PI()/180)-SQRT(I$3^2-(E$3-F$3-H$3*COS((H86+M$9)*PI()/180))^2))/5)</f>
        <v>-25175</v>
      </c>
      <c r="N86" s="59">
        <f t="shared" si="231"/>
        <v>1.83</v>
      </c>
      <c r="O86" s="60">
        <f t="shared" si="30"/>
        <v>-1933.33333333333</v>
      </c>
      <c r="P86" s="60">
        <f t="shared" si="31"/>
        <v>7299.99999999999</v>
      </c>
      <c r="Q86" s="60">
        <f t="shared" si="32"/>
        <v>6033.33333333333</v>
      </c>
      <c r="R86" s="60">
        <f t="shared" si="33"/>
        <v>8699.99999999999</v>
      </c>
      <c r="T86" s="1">
        <f t="shared" si="34"/>
        <v>0.03</v>
      </c>
      <c r="V86" s="1">
        <f t="shared" ref="V86:Y86" si="276">(O86-O85)/$T$26</f>
        <v>115555.555555555</v>
      </c>
      <c r="W86" s="1">
        <f t="shared" si="276"/>
        <v>42222.2222222222</v>
      </c>
      <c r="X86" s="1">
        <f t="shared" si="276"/>
        <v>-73333.3333333333</v>
      </c>
      <c r="Y86" s="1">
        <f t="shared" si="276"/>
        <v>-213333.333333333</v>
      </c>
      <c r="AA86">
        <f t="shared" ref="AA86:AD86" si="277">V86-V87</f>
        <v>8888.88888888888</v>
      </c>
      <c r="AB86">
        <f t="shared" si="277"/>
        <v>2222.22222222223</v>
      </c>
      <c r="AC86">
        <f t="shared" si="277"/>
        <v>-3333.33333333337</v>
      </c>
      <c r="AD86">
        <f t="shared" si="277"/>
        <v>-7777.77777777778</v>
      </c>
      <c r="AF86">
        <f t="shared" ref="AF86:AI86" si="278">AA86-AA87</f>
        <v>-2222.22222222225</v>
      </c>
      <c r="AG86">
        <f t="shared" si="278"/>
        <v>-2222.2222222222</v>
      </c>
      <c r="AH86">
        <f t="shared" si="278"/>
        <v>2222.22222222216</v>
      </c>
      <c r="AI86">
        <f t="shared" si="278"/>
        <v>3333.33333333331</v>
      </c>
      <c r="AK86">
        <f t="shared" ref="AK86:AN86" si="279">AF86-AF87</f>
        <v>-1111.11111111118</v>
      </c>
      <c r="AL86">
        <f t="shared" si="279"/>
        <v>-1111.11111111103</v>
      </c>
      <c r="AM86">
        <f t="shared" si="279"/>
        <v>3333.33333333325</v>
      </c>
      <c r="AN86">
        <f t="shared" si="279"/>
        <v>-1111.11111111115</v>
      </c>
    </row>
    <row r="87" spans="4:40">
      <c r="D87" s="28">
        <f t="shared" si="25"/>
        <v>1.86</v>
      </c>
      <c r="E87" s="32">
        <f t="shared" si="26"/>
        <v>32.29193859</v>
      </c>
      <c r="F87" s="32">
        <f t="shared" si="27"/>
        <v>6.293286449</v>
      </c>
      <c r="G87" s="32">
        <f t="shared" si="28"/>
        <v>26.28445371</v>
      </c>
      <c r="H87" s="32">
        <f t="shared" si="29"/>
        <v>19.9154586</v>
      </c>
      <c r="I87" s="58">
        <f t="shared" si="24"/>
        <v>1.86</v>
      </c>
      <c r="J87" s="24">
        <f>-TRUNC(K$3*J$3*(G$3-H$3*SIN((E87+J$9)*PI()/180)-SQRT(I$3^2-(E$3-F$3-H$3*COS((E87+J$9)*PI()/180))^2))/5)</f>
        <v>-49305</v>
      </c>
      <c r="K87" s="24">
        <f>-TRUNC(U$3*T$3*(Q$3-R$3*SIN((F87+K$9)*PI()/180)-SQRT(S$3^2-(O$3-P$3-R$3*COS((F87+K$9)*PI()/180))^2))/5)</f>
        <v>-10645</v>
      </c>
      <c r="L87" s="24">
        <f>-TRUNC(U$3*T$3*(Q$3-R$3*SIN((G87+L$9)*PI()/180)-SQRT(S$3^2-(O$3-P$3-R$3*COS((G87+L$9)*PI()/180))^2))/5)</f>
        <v>-47965</v>
      </c>
      <c r="M87" s="25">
        <f>-TRUNC(K$3*J$3*(G$3-H$3*SIN((H87+M$9)*PI()/180)-SQRT(I$3^2-(E$3-F$3-H$3*COS((H87+M$9)*PI()/180))^2))/5)</f>
        <v>-25099</v>
      </c>
      <c r="N87" s="59">
        <f t="shared" si="231"/>
        <v>1.86</v>
      </c>
      <c r="O87" s="60">
        <f t="shared" si="30"/>
        <v>1266.66666666667</v>
      </c>
      <c r="P87" s="60">
        <f t="shared" si="31"/>
        <v>8499.99999999999</v>
      </c>
      <c r="Q87" s="60">
        <f t="shared" si="32"/>
        <v>3933.33333333333</v>
      </c>
      <c r="R87" s="60">
        <f t="shared" si="33"/>
        <v>2533.33333333333</v>
      </c>
      <c r="T87" s="1">
        <f t="shared" si="34"/>
        <v>0.03</v>
      </c>
      <c r="V87" s="1">
        <f t="shared" ref="V87:Y87" si="280">(O87-O86)/$T$26</f>
        <v>106666.666666667</v>
      </c>
      <c r="W87" s="1">
        <f t="shared" si="280"/>
        <v>40000</v>
      </c>
      <c r="X87" s="1">
        <f t="shared" si="280"/>
        <v>-69999.9999999999</v>
      </c>
      <c r="Y87" s="1">
        <f t="shared" si="280"/>
        <v>-205555.555555555</v>
      </c>
      <c r="AA87">
        <f t="shared" ref="AA87:AD87" si="281">V87-V88</f>
        <v>11111.1111111111</v>
      </c>
      <c r="AB87">
        <f t="shared" si="281"/>
        <v>4444.44444444443</v>
      </c>
      <c r="AC87">
        <f t="shared" si="281"/>
        <v>-5555.55555555553</v>
      </c>
      <c r="AD87">
        <f t="shared" si="281"/>
        <v>-11111.1111111111</v>
      </c>
      <c r="AF87">
        <f t="shared" ref="AF87:AI87" si="282">AA87-AA88</f>
        <v>-1111.11111111107</v>
      </c>
      <c r="AG87">
        <f t="shared" si="282"/>
        <v>-1111.11111111117</v>
      </c>
      <c r="AH87">
        <f t="shared" si="282"/>
        <v>-1111.11111111109</v>
      </c>
      <c r="AI87">
        <f t="shared" si="282"/>
        <v>4444.44444444447</v>
      </c>
      <c r="AK87">
        <f t="shared" ref="AK87:AN87" si="283">AF87-AF88</f>
        <v>-2222.22222222216</v>
      </c>
      <c r="AL87">
        <f t="shared" si="283"/>
        <v>-3333.33333333349</v>
      </c>
      <c r="AM87">
        <f t="shared" si="283"/>
        <v>-5555.55555555553</v>
      </c>
      <c r="AN87">
        <f t="shared" si="283"/>
        <v>-1111.11111111107</v>
      </c>
    </row>
    <row r="88" spans="4:40">
      <c r="D88" s="28">
        <f t="shared" si="25"/>
        <v>1.89</v>
      </c>
      <c r="E88" s="32">
        <f t="shared" si="26"/>
        <v>32.23406811</v>
      </c>
      <c r="F88" s="32">
        <f t="shared" si="27"/>
        <v>6.129229529</v>
      </c>
      <c r="G88" s="32">
        <f t="shared" si="28"/>
        <v>26.25386423</v>
      </c>
      <c r="H88" s="32">
        <f t="shared" si="29"/>
        <v>19.97241071</v>
      </c>
      <c r="I88" s="58">
        <f t="shared" si="24"/>
        <v>1.89</v>
      </c>
      <c r="J88" s="24">
        <f>-TRUNC(K$3*J$3*(G$3-H$3*SIN((E88+J$9)*PI()/180)-SQRT(I$3^2-(E$3-F$3-H$3*COS((E88+J$9)*PI()/180))^2))/5)</f>
        <v>-49181</v>
      </c>
      <c r="K88" s="24">
        <f>-TRUNC(U$3*T$3*(Q$3-R$3*SIN((F88+K$9)*PI()/180)-SQRT(S$3^2-(O$3-P$3-R$3*COS((F88+K$9)*PI()/180))^2))/5)</f>
        <v>-10358</v>
      </c>
      <c r="L88" s="24">
        <f>-TRUNC(U$3*T$3*(Q$3-R$3*SIN((G88+L$9)*PI()/180)-SQRT(S$3^2-(O$3-P$3-R$3*COS((G88+L$9)*PI()/180))^2))/5)</f>
        <v>-47905</v>
      </c>
      <c r="M88" s="25">
        <f>-TRUNC(K$3*J$3*(G$3-H$3*SIN((H88+M$9)*PI()/180)-SQRT(I$3^2-(E$3-F$3-H$3*COS((H88+M$9)*PI()/180))^2))/5)</f>
        <v>-25198</v>
      </c>
      <c r="N88" s="59">
        <f t="shared" si="231"/>
        <v>1.89</v>
      </c>
      <c r="O88" s="60">
        <f t="shared" si="30"/>
        <v>4133.33333333333</v>
      </c>
      <c r="P88" s="60">
        <f t="shared" si="31"/>
        <v>9566.66666666666</v>
      </c>
      <c r="Q88" s="60">
        <f t="shared" si="32"/>
        <v>2000</v>
      </c>
      <c r="R88" s="60">
        <f t="shared" si="33"/>
        <v>-3300</v>
      </c>
      <c r="T88" s="1">
        <f t="shared" si="34"/>
        <v>0.03</v>
      </c>
      <c r="V88" s="1">
        <f t="shared" ref="V88:Y88" si="284">(O88-O87)/$T$26</f>
        <v>95555.5555555555</v>
      </c>
      <c r="W88" s="1">
        <f t="shared" si="284"/>
        <v>35555.5555555555</v>
      </c>
      <c r="X88" s="1">
        <f t="shared" si="284"/>
        <v>-64444.4444444444</v>
      </c>
      <c r="Y88" s="1">
        <f t="shared" si="284"/>
        <v>-194444.444444444</v>
      </c>
      <c r="AA88">
        <f t="shared" ref="AA88:AD88" si="285">V88-V89</f>
        <v>12222.2222222222</v>
      </c>
      <c r="AB88">
        <f t="shared" si="285"/>
        <v>5555.5555555556</v>
      </c>
      <c r="AC88">
        <f t="shared" si="285"/>
        <v>-4444.44444444445</v>
      </c>
      <c r="AD88">
        <f t="shared" si="285"/>
        <v>-15555.5555555556</v>
      </c>
      <c r="AF88">
        <f t="shared" ref="AF88:AI88" si="286">AA88-AA89</f>
        <v>1111.11111111109</v>
      </c>
      <c r="AG88">
        <f t="shared" si="286"/>
        <v>2222.22222222232</v>
      </c>
      <c r="AH88">
        <f t="shared" si="286"/>
        <v>4444.44444444444</v>
      </c>
      <c r="AI88">
        <f t="shared" si="286"/>
        <v>5555.55555555553</v>
      </c>
      <c r="AK88">
        <f t="shared" ref="AK88:AN88" si="287">AF88-AF89</f>
        <v>7777.77777777777</v>
      </c>
      <c r="AL88">
        <f t="shared" si="287"/>
        <v>6666.66666666685</v>
      </c>
      <c r="AM88">
        <f t="shared" si="287"/>
        <v>3333.33333333333</v>
      </c>
      <c r="AN88">
        <f t="shared" si="287"/>
        <v>0</v>
      </c>
    </row>
    <row r="89" spans="4:35">
      <c r="D89" s="28">
        <f t="shared" si="25"/>
        <v>1.92</v>
      </c>
      <c r="E89" s="32">
        <f t="shared" si="26"/>
        <v>32.14074743</v>
      </c>
      <c r="F89" s="32">
        <f t="shared" si="27"/>
        <v>5.949015476</v>
      </c>
      <c r="G89" s="32">
        <f t="shared" si="28"/>
        <v>26.25072765</v>
      </c>
      <c r="H89" s="32">
        <f t="shared" si="29"/>
        <v>20.12153476</v>
      </c>
      <c r="I89" s="58">
        <f t="shared" ref="I89:I93" si="288">D89</f>
        <v>1.92</v>
      </c>
      <c r="J89" s="24">
        <f>-TRUNC(K$3*J$3*(G$3-H$3*SIN((E89+J$9)*PI()/180)-SQRT(I$3^2-(E$3-F$3-H$3*COS((E89+J$9)*PI()/180))^2))/5)</f>
        <v>-48982</v>
      </c>
      <c r="K89" s="24">
        <f>-TRUNC(U$3*T$3*(Q$3-R$3*SIN((F89+K$9)*PI()/180)-SQRT(S$3^2-(O$3-P$3-R$3*COS((F89+K$9)*PI()/180))^2))/5)</f>
        <v>-10044</v>
      </c>
      <c r="L89" s="24">
        <f>-TRUNC(U$3*T$3*(Q$3-R$3*SIN((G89+L$9)*PI()/180)-SQRT(S$3^2-(O$3-P$3-R$3*COS((G89+L$9)*PI()/180))^2))/5)</f>
        <v>-47899</v>
      </c>
      <c r="M89" s="25">
        <f>-TRUNC(K$3*J$3*(G$3-H$3*SIN((H89+M$9)*PI()/180)-SQRT(I$3^2-(E$3-F$3-H$3*COS((H89+M$9)*PI()/180))^2))/5)</f>
        <v>-25458</v>
      </c>
      <c r="N89" s="59">
        <f t="shared" si="231"/>
        <v>1.92</v>
      </c>
      <c r="O89" s="60">
        <f t="shared" si="30"/>
        <v>6633.33333333333</v>
      </c>
      <c r="P89" s="60">
        <f t="shared" si="31"/>
        <v>10466.6666666667</v>
      </c>
      <c r="Q89" s="60">
        <f t="shared" si="32"/>
        <v>200</v>
      </c>
      <c r="R89" s="60">
        <f t="shared" si="33"/>
        <v>-8666.66666666666</v>
      </c>
      <c r="T89" s="1">
        <f t="shared" si="34"/>
        <v>0.03</v>
      </c>
      <c r="V89" s="1">
        <f t="shared" ref="V89:Y89" si="289">(O89-O88)/$T$26</f>
        <v>83333.3333333333</v>
      </c>
      <c r="W89" s="1">
        <f t="shared" si="289"/>
        <v>29999.9999999999</v>
      </c>
      <c r="X89" s="1">
        <f t="shared" si="289"/>
        <v>-59999.9999999999</v>
      </c>
      <c r="Y89" s="1">
        <f t="shared" si="289"/>
        <v>-178888.888888889</v>
      </c>
      <c r="AA89">
        <f t="shared" ref="AA89:AD89" si="290">V89-V90</f>
        <v>11111.1111111111</v>
      </c>
      <c r="AB89">
        <f t="shared" si="290"/>
        <v>3333.33333333327</v>
      </c>
      <c r="AC89">
        <f t="shared" si="290"/>
        <v>-8888.88888888888</v>
      </c>
      <c r="AD89">
        <f t="shared" si="290"/>
        <v>-21111.1111111111</v>
      </c>
      <c r="AF89">
        <f t="shared" ref="AF89:AI89" si="291">AA89-AA90</f>
        <v>-6666.66666666667</v>
      </c>
      <c r="AG89">
        <f t="shared" si="291"/>
        <v>-4444.44444444453</v>
      </c>
      <c r="AH89">
        <f t="shared" si="291"/>
        <v>1111.11111111111</v>
      </c>
      <c r="AI89">
        <f t="shared" si="291"/>
        <v>5555.55555555553</v>
      </c>
    </row>
    <row r="90" spans="4:30">
      <c r="D90" s="28">
        <f t="shared" ref="D90:D93" si="292">D89+T90</f>
        <v>1.95</v>
      </c>
      <c r="E90" s="32">
        <f t="shared" ref="E90:E92" si="293">-E174*$B$23</f>
        <v>32.01759484</v>
      </c>
      <c r="F90" s="32">
        <f t="shared" ref="F90:F92" si="294">F174*$B$23</f>
        <v>5.755204784</v>
      </c>
      <c r="G90" s="32">
        <f t="shared" ref="G90:G92" si="295">G174*$B$23</f>
        <v>26.2712906</v>
      </c>
      <c r="H90" s="32">
        <f t="shared" ref="H90:H92" si="296">-H174*$B$23</f>
        <v>20.35127549</v>
      </c>
      <c r="I90" s="58">
        <f t="shared" si="288"/>
        <v>1.95</v>
      </c>
      <c r="J90" s="24">
        <f>-TRUNC(K$3*J$3*(G$3-H$3*SIN((E90+J$9)*PI()/180)-SQRT(I$3^2-(E$3-F$3-H$3*COS((E90+J$9)*PI()/180))^2))/5)</f>
        <v>-48718</v>
      </c>
      <c r="K90" s="24">
        <f>-TRUNC(U$3*T$3*(Q$3-R$3*SIN((F90+K$9)*PI()/180)-SQRT(S$3^2-(O$3-P$3-R$3*COS((F90+K$9)*PI()/180))^2))/5)</f>
        <v>-9706</v>
      </c>
      <c r="L90" s="24">
        <f>-TRUNC(U$3*T$3*(Q$3-R$3*SIN((G90+L$9)*PI()/180)-SQRT(S$3^2-(O$3-P$3-R$3*COS((G90+L$9)*PI()/180))^2))/5)</f>
        <v>-47939</v>
      </c>
      <c r="M90" s="25">
        <f>-TRUNC(K$3*J$3*(G$3-H$3*SIN((H90+M$9)*PI()/180)-SQRT(I$3^2-(E$3-F$3-H$3*COS((H90+M$9)*PI()/180))^2))/5)</f>
        <v>-25860</v>
      </c>
      <c r="N90" s="59">
        <f t="shared" si="231"/>
        <v>1.95</v>
      </c>
      <c r="O90" s="60">
        <f t="shared" ref="O90:O93" si="297">(J90-J89)/(I90-I89)</f>
        <v>8799.99999999999</v>
      </c>
      <c r="P90" s="60">
        <f t="shared" ref="P90:P93" si="298">(K90-K89)/(D90-D89)</f>
        <v>11266.6666666667</v>
      </c>
      <c r="Q90" s="60">
        <f t="shared" ref="Q90:Q93" si="299">(L90-L89)/(I90-I89)</f>
        <v>-1333.33333333333</v>
      </c>
      <c r="R90" s="60">
        <f t="shared" ref="R90:R93" si="300">(M90-M89)/(I90-I89)</f>
        <v>-13400</v>
      </c>
      <c r="T90" s="1">
        <f t="shared" ref="T90:T93" si="301">$T$25</f>
        <v>0.03</v>
      </c>
      <c r="V90" s="1">
        <f t="shared" ref="V90:Y90" si="302">(O90-O89)/$T$26</f>
        <v>72222.2222222222</v>
      </c>
      <c r="W90" s="1">
        <f t="shared" si="302"/>
        <v>26666.6666666667</v>
      </c>
      <c r="X90" s="1">
        <f t="shared" si="302"/>
        <v>-51111.1111111111</v>
      </c>
      <c r="Y90" s="1">
        <f t="shared" si="302"/>
        <v>-157777.777777778</v>
      </c>
      <c r="AA90">
        <f t="shared" ref="AA90:AD90" si="303">V90-V91</f>
        <v>17777.7777777778</v>
      </c>
      <c r="AB90">
        <f t="shared" si="303"/>
        <v>7777.7777777778</v>
      </c>
      <c r="AC90">
        <f t="shared" si="303"/>
        <v>-9999.99999999999</v>
      </c>
      <c r="AD90">
        <f t="shared" si="303"/>
        <v>-26666.6666666666</v>
      </c>
    </row>
    <row r="91" spans="4:25">
      <c r="D91" s="28">
        <f t="shared" si="292"/>
        <v>1.98</v>
      </c>
      <c r="E91" s="32">
        <f t="shared" si="293"/>
        <v>31.87094686</v>
      </c>
      <c r="F91" s="32">
        <f t="shared" si="294"/>
        <v>5.550685356</v>
      </c>
      <c r="G91" s="32">
        <f t="shared" si="295"/>
        <v>26.3109463</v>
      </c>
      <c r="H91" s="32">
        <f t="shared" si="296"/>
        <v>20.64678777</v>
      </c>
      <c r="I91" s="58">
        <f t="shared" si="288"/>
        <v>1.98</v>
      </c>
      <c r="J91" s="24">
        <f>-TRUNC(K$3*J$3*(G$3-H$3*SIN((E91+J$9)*PI()/180)-SQRT(I$3^2-(E$3-F$3-H$3*COS((E91+J$9)*PI()/180))^2))/5)</f>
        <v>-48405</v>
      </c>
      <c r="K91" s="24">
        <f>-TRUNC(U$3*T$3*(Q$3-R$3*SIN((F91+K$9)*PI()/180)-SQRT(S$3^2-(O$3-P$3-R$3*COS((F91+K$9)*PI()/180))^2))/5)</f>
        <v>-9351</v>
      </c>
      <c r="L91" s="24">
        <f>-TRUNC(U$3*T$3*(Q$3-R$3*SIN((G91+L$9)*PI()/180)-SQRT(S$3^2-(O$3-P$3-R$3*COS((G91+L$9)*PI()/180))^2))/5)</f>
        <v>-48016</v>
      </c>
      <c r="M91" s="25">
        <f>-TRUNC(K$3*J$3*(G$3-H$3*SIN((H91+M$9)*PI()/180)-SQRT(I$3^2-(E$3-F$3-H$3*COS((H91+M$9)*PI()/180))^2))/5)</f>
        <v>-26380</v>
      </c>
      <c r="N91" s="59">
        <f t="shared" si="231"/>
        <v>1.98</v>
      </c>
      <c r="O91" s="60">
        <f t="shared" si="297"/>
        <v>10433.3333333333</v>
      </c>
      <c r="P91" s="60">
        <f t="shared" si="298"/>
        <v>11833.3333333333</v>
      </c>
      <c r="Q91" s="60">
        <f t="shared" si="299"/>
        <v>-2566.66666666666</v>
      </c>
      <c r="R91" s="60">
        <f t="shared" si="300"/>
        <v>-17333.3333333333</v>
      </c>
      <c r="T91" s="1">
        <f t="shared" si="301"/>
        <v>0.03</v>
      </c>
      <c r="V91" s="1">
        <f t="shared" ref="V91:Y91" si="304">(O91-O90)/$T$26</f>
        <v>54444.4444444444</v>
      </c>
      <c r="W91" s="1">
        <f t="shared" si="304"/>
        <v>18888.8888888889</v>
      </c>
      <c r="X91" s="1">
        <f t="shared" si="304"/>
        <v>-41111.1111111111</v>
      </c>
      <c r="Y91" s="1">
        <f t="shared" si="304"/>
        <v>-131111.111111111</v>
      </c>
    </row>
    <row r="92" spans="4:25">
      <c r="D92" s="28">
        <f t="shared" si="292"/>
        <v>2.01</v>
      </c>
      <c r="E92" s="32">
        <f t="shared" si="293"/>
        <v>31.70788267</v>
      </c>
      <c r="F92" s="32">
        <f t="shared" si="294"/>
        <v>5.338683672</v>
      </c>
      <c r="G92" s="32">
        <f t="shared" si="295"/>
        <v>26.36421146</v>
      </c>
      <c r="H92" s="32">
        <f t="shared" si="296"/>
        <v>20.98975338</v>
      </c>
      <c r="I92" s="58">
        <f t="shared" si="288"/>
        <v>2.01</v>
      </c>
      <c r="J92" s="24">
        <f>-TRUNC(K$3*J$3*(G$3-H$3*SIN((E92+J$9)*PI()/180)-SQRT(I$3^2-(E$3-F$3-H$3*COS((E92+J$9)*PI()/180))^2))/5)</f>
        <v>-48058</v>
      </c>
      <c r="K92" s="24">
        <f>-TRUNC(U$3*T$3*(Q$3-R$3*SIN((F92+K$9)*PI()/180)-SQRT(S$3^2-(O$3-P$3-R$3*COS((F92+K$9)*PI()/180))^2))/5)</f>
        <v>-8983</v>
      </c>
      <c r="L92" s="24">
        <f>-TRUNC(U$3*T$3*(Q$3-R$3*SIN((G92+L$9)*PI()/180)-SQRT(S$3^2-(O$3-P$3-R$3*COS((G92+L$9)*PI()/180))^2))/5)</f>
        <v>-48119</v>
      </c>
      <c r="M92" s="25">
        <f>-TRUNC(K$3*J$3*(G$3-H$3*SIN((H92+M$9)*PI()/180)-SQRT(I$3^2-(E$3-F$3-H$3*COS((H92+M$9)*PI()/180))^2))/5)</f>
        <v>-26988</v>
      </c>
      <c r="N92" s="59">
        <f t="shared" si="231"/>
        <v>2.01</v>
      </c>
      <c r="O92" s="60">
        <f t="shared" si="297"/>
        <v>11566.6666666667</v>
      </c>
      <c r="P92" s="60">
        <f t="shared" si="298"/>
        <v>12266.6666666667</v>
      </c>
      <c r="Q92" s="60">
        <f t="shared" si="299"/>
        <v>-3433.33333333333</v>
      </c>
      <c r="R92" s="60">
        <f t="shared" si="300"/>
        <v>-20266.6666666666</v>
      </c>
      <c r="T92" s="1">
        <f t="shared" si="301"/>
        <v>0.03</v>
      </c>
      <c r="V92" s="1"/>
      <c r="W92" s="1"/>
      <c r="X92" s="1"/>
      <c r="Y92" s="1"/>
    </row>
    <row r="93" spans="4:20">
      <c r="D93" s="28">
        <f t="shared" si="292"/>
        <v>2.04</v>
      </c>
      <c r="E93" s="32">
        <f>[1]抬左脚走!E25</f>
        <v>31.53624858</v>
      </c>
      <c r="F93" s="32">
        <f>[1]抬左脚走!F25</f>
        <v>5.122775929</v>
      </c>
      <c r="G93" s="32">
        <f>[1]抬左脚走!G25</f>
        <v>26.42470327</v>
      </c>
      <c r="H93" s="32">
        <f>[1]抬左脚走!H25</f>
        <v>21.35819779</v>
      </c>
      <c r="I93" s="58">
        <f t="shared" si="288"/>
        <v>2.04</v>
      </c>
      <c r="J93" s="24">
        <f>-TRUNC(K$3*J$3*(G$3-H$3*SIN((E93+J$9)*PI()/180)-SQRT(I$3^2-(E$3-F$3-H$3*COS((E93+J$9)*PI()/180))^2))/5)</f>
        <v>-47693</v>
      </c>
      <c r="K93" s="24">
        <f>-TRUNC(U$3*T$3*(Q$3-R$3*SIN((F93+K$9)*PI()/180)-SQRT(S$3^2-(O$3-P$3-R$3*COS((F93+K$9)*PI()/180))^2))/5)</f>
        <v>-8610</v>
      </c>
      <c r="L93" s="24">
        <f>-TRUNC(U$3*T$3*(Q$3-R$3*SIN((G93+L$9)*PI()/180)-SQRT(S$3^2-(O$3-P$3-R$3*COS((G93+L$9)*PI()/180))^2))/5)</f>
        <v>-48237</v>
      </c>
      <c r="M93" s="25">
        <f>-TRUNC(K$3*J$3*(G$3-H$3*SIN((H93+M$9)*PI()/180)-SQRT(I$3^2-(E$3-F$3-H$3*COS((H93+M$9)*PI()/180))^2))/5)</f>
        <v>-27647</v>
      </c>
      <c r="N93" s="59">
        <f t="shared" si="231"/>
        <v>2.04</v>
      </c>
      <c r="O93" s="60">
        <f t="shared" si="297"/>
        <v>12166.6666666667</v>
      </c>
      <c r="P93" s="60">
        <f t="shared" si="298"/>
        <v>12433.3333333334</v>
      </c>
      <c r="Q93" s="60">
        <f t="shared" si="299"/>
        <v>-3933.33333333336</v>
      </c>
      <c r="R93" s="60">
        <f t="shared" si="300"/>
        <v>-21966.6666666668</v>
      </c>
      <c r="T93" s="1">
        <f t="shared" si="301"/>
        <v>0.03</v>
      </c>
    </row>
    <row r="94" spans="4:20">
      <c r="D94" s="28"/>
      <c r="E94" s="1"/>
      <c r="F94" s="1"/>
      <c r="G94" s="70"/>
      <c r="H94" s="1"/>
      <c r="I94" s="58"/>
      <c r="J94" s="24"/>
      <c r="K94" s="24"/>
      <c r="L94" s="24"/>
      <c r="M94" s="25"/>
      <c r="N94" s="59"/>
      <c r="O94" s="60"/>
      <c r="P94" s="60"/>
      <c r="Q94" s="60"/>
      <c r="R94" s="60"/>
      <c r="T94" s="1"/>
    </row>
    <row r="95" spans="4:20">
      <c r="D95" s="28"/>
      <c r="E95" s="1"/>
      <c r="F95" s="1"/>
      <c r="G95" s="70"/>
      <c r="H95" s="1"/>
      <c r="I95" s="58"/>
      <c r="J95" s="24"/>
      <c r="K95" s="24"/>
      <c r="L95" s="24"/>
      <c r="M95" s="25"/>
      <c r="O95" s="60"/>
      <c r="P95" s="60"/>
      <c r="Q95" s="60"/>
      <c r="R95" s="60"/>
      <c r="T95" s="1"/>
    </row>
    <row r="96" spans="4:20">
      <c r="D96" s="28"/>
      <c r="E96" s="1"/>
      <c r="F96" s="1"/>
      <c r="G96" s="70"/>
      <c r="H96" s="1"/>
      <c r="I96" s="58"/>
      <c r="J96" s="24"/>
      <c r="K96" s="24"/>
      <c r="L96" s="24"/>
      <c r="M96" s="25"/>
      <c r="O96" s="60"/>
      <c r="P96" s="60"/>
      <c r="Q96" s="60"/>
      <c r="R96" s="60"/>
      <c r="T96" s="1"/>
    </row>
    <row r="97" spans="4:20">
      <c r="D97" s="28"/>
      <c r="E97" s="1"/>
      <c r="F97" s="1"/>
      <c r="G97" s="70"/>
      <c r="H97" s="1"/>
      <c r="I97" s="58"/>
      <c r="J97" s="24"/>
      <c r="K97" s="24"/>
      <c r="L97" s="24"/>
      <c r="M97" s="25"/>
      <c r="O97" s="60"/>
      <c r="P97" s="60"/>
      <c r="Q97" s="60"/>
      <c r="R97" s="60"/>
      <c r="T97" s="1"/>
    </row>
    <row r="98" spans="4:20">
      <c r="D98" s="28"/>
      <c r="E98" s="1"/>
      <c r="F98" s="1"/>
      <c r="G98" s="70"/>
      <c r="H98" s="1"/>
      <c r="I98" s="58"/>
      <c r="J98" s="24"/>
      <c r="K98" s="24"/>
      <c r="L98" s="24"/>
      <c r="M98" s="25"/>
      <c r="O98" s="60"/>
      <c r="P98" s="60"/>
      <c r="Q98" s="60"/>
      <c r="R98" s="60"/>
      <c r="T98" s="1"/>
    </row>
    <row r="99" spans="4:20">
      <c r="D99" s="28"/>
      <c r="E99" s="32"/>
      <c r="F99" s="32"/>
      <c r="G99" s="32"/>
      <c r="H99" s="32"/>
      <c r="I99" s="58"/>
      <c r="J99" s="24"/>
      <c r="K99" s="24"/>
      <c r="L99" s="24"/>
      <c r="M99" s="25"/>
      <c r="O99" s="60"/>
      <c r="P99" s="60"/>
      <c r="Q99" s="60"/>
      <c r="R99" s="60"/>
      <c r="T99" s="1"/>
    </row>
    <row r="100" spans="2:20">
      <c r="B100">
        <v>0.02</v>
      </c>
      <c r="D100" s="28"/>
      <c r="E100" s="1"/>
      <c r="F100" s="1"/>
      <c r="G100" s="70"/>
      <c r="H100" s="1"/>
      <c r="I100" s="58"/>
      <c r="J100" s="24"/>
      <c r="K100" s="24"/>
      <c r="L100" s="24"/>
      <c r="M100" s="25"/>
      <c r="O100" s="60"/>
      <c r="P100" s="60"/>
      <c r="Q100" s="60"/>
      <c r="R100" s="60"/>
      <c r="T100" s="1"/>
    </row>
    <row r="101" spans="2:20">
      <c r="B101">
        <v>0.04</v>
      </c>
      <c r="D101" s="28"/>
      <c r="E101" s="1"/>
      <c r="F101" s="1"/>
      <c r="G101" s="70"/>
      <c r="H101" s="1"/>
      <c r="I101" s="58"/>
      <c r="J101" s="24"/>
      <c r="K101" s="24"/>
      <c r="L101" s="24"/>
      <c r="M101" s="25"/>
      <c r="O101" s="60"/>
      <c r="P101" s="60"/>
      <c r="Q101" s="60"/>
      <c r="R101" s="60"/>
      <c r="T101" s="1"/>
    </row>
    <row r="102" spans="2:20">
      <c r="B102">
        <v>0.06</v>
      </c>
      <c r="D102" s="28"/>
      <c r="E102" s="1"/>
      <c r="F102" s="1"/>
      <c r="G102" s="70"/>
      <c r="H102" s="1"/>
      <c r="I102" s="58"/>
      <c r="J102" s="24"/>
      <c r="K102" s="24"/>
      <c r="L102" s="24"/>
      <c r="M102" s="25"/>
      <c r="O102" s="60"/>
      <c r="P102" s="60"/>
      <c r="Q102" s="60"/>
      <c r="R102" s="60"/>
      <c r="T102" s="1"/>
    </row>
    <row r="103" spans="2:20">
      <c r="B103">
        <v>0.08</v>
      </c>
      <c r="D103" s="28"/>
      <c r="E103" s="1"/>
      <c r="F103" s="1"/>
      <c r="G103" s="70"/>
      <c r="H103" s="1"/>
      <c r="I103" s="58"/>
      <c r="J103" s="24"/>
      <c r="K103" s="24"/>
      <c r="L103" s="24"/>
      <c r="M103" s="25"/>
      <c r="O103" s="60"/>
      <c r="P103" s="60"/>
      <c r="Q103" s="60"/>
      <c r="R103" s="60"/>
      <c r="T103" s="1"/>
    </row>
    <row r="104" spans="2:20">
      <c r="B104">
        <v>0.1</v>
      </c>
      <c r="D104" s="28"/>
      <c r="E104" s="1"/>
      <c r="F104" s="1"/>
      <c r="G104" s="70"/>
      <c r="H104" s="1"/>
      <c r="I104" s="58"/>
      <c r="J104" s="24"/>
      <c r="K104" s="24"/>
      <c r="L104" s="24"/>
      <c r="M104" s="25"/>
      <c r="O104" s="60"/>
      <c r="P104" s="60"/>
      <c r="Q104" s="60"/>
      <c r="R104" s="60"/>
      <c r="T104" s="1"/>
    </row>
    <row r="105" spans="2:20">
      <c r="B105">
        <v>0.12</v>
      </c>
      <c r="D105" s="28"/>
      <c r="E105" s="1"/>
      <c r="F105" s="1"/>
      <c r="G105" s="70"/>
      <c r="H105" s="1"/>
      <c r="I105" s="58"/>
      <c r="J105" s="24"/>
      <c r="K105" s="24"/>
      <c r="L105" s="24"/>
      <c r="M105" s="25"/>
      <c r="O105" s="60"/>
      <c r="P105" s="60"/>
      <c r="Q105" s="60"/>
      <c r="R105" s="60"/>
      <c r="T105" s="1"/>
    </row>
    <row r="106" spans="2:20">
      <c r="B106">
        <v>0.14</v>
      </c>
      <c r="D106" s="28"/>
      <c r="E106" s="1"/>
      <c r="F106" s="1"/>
      <c r="G106" s="70"/>
      <c r="H106" s="1"/>
      <c r="I106" s="58"/>
      <c r="J106" s="24"/>
      <c r="K106" s="24"/>
      <c r="L106" s="24"/>
      <c r="M106" s="25"/>
      <c r="O106" s="60"/>
      <c r="P106" s="60"/>
      <c r="Q106" s="60"/>
      <c r="R106" s="60"/>
      <c r="T106" s="1"/>
    </row>
    <row r="107" spans="2:20">
      <c r="B107">
        <v>0.16</v>
      </c>
      <c r="D107" s="28"/>
      <c r="E107" s="1"/>
      <c r="F107" s="1"/>
      <c r="G107" s="70"/>
      <c r="H107" s="1"/>
      <c r="I107" s="58"/>
      <c r="J107" s="24"/>
      <c r="K107" s="24"/>
      <c r="L107" s="24"/>
      <c r="M107" s="25"/>
      <c r="O107" s="60"/>
      <c r="P107" s="60"/>
      <c r="Q107" s="60"/>
      <c r="R107" s="60"/>
      <c r="T107" s="1"/>
    </row>
    <row r="108" spans="2:20">
      <c r="B108">
        <v>0.18</v>
      </c>
      <c r="D108" s="28"/>
      <c r="E108" s="1"/>
      <c r="F108" s="1"/>
      <c r="G108" s="70"/>
      <c r="H108" s="1"/>
      <c r="I108" s="58"/>
      <c r="J108" s="24"/>
      <c r="K108" s="24"/>
      <c r="L108" s="24"/>
      <c r="M108" s="25"/>
      <c r="O108" s="60"/>
      <c r="P108" s="60"/>
      <c r="Q108" s="60"/>
      <c r="R108" s="60"/>
      <c r="T108" s="1"/>
    </row>
    <row r="109" spans="2:20">
      <c r="B109">
        <v>0.2</v>
      </c>
      <c r="D109" s="28"/>
      <c r="E109" s="1"/>
      <c r="F109" s="1"/>
      <c r="G109" s="70"/>
      <c r="H109" s="1"/>
      <c r="I109" s="58"/>
      <c r="J109" s="24"/>
      <c r="K109" s="24"/>
      <c r="L109" s="24"/>
      <c r="M109" s="25"/>
      <c r="O109" s="60"/>
      <c r="P109" s="60"/>
      <c r="Q109" s="60"/>
      <c r="R109" s="60"/>
      <c r="T109" s="1"/>
    </row>
    <row r="110" spans="2:20">
      <c r="B110">
        <v>0.22</v>
      </c>
      <c r="D110" s="28"/>
      <c r="E110" s="87">
        <v>-0.005729578</v>
      </c>
      <c r="F110" s="87">
        <v>0</v>
      </c>
      <c r="G110" s="71">
        <v>0</v>
      </c>
      <c r="H110" s="87">
        <v>-0.005729578</v>
      </c>
      <c r="I110" s="58"/>
      <c r="J110" s="24"/>
      <c r="K110" s="24"/>
      <c r="L110" s="24"/>
      <c r="M110" s="25"/>
      <c r="O110" s="60"/>
      <c r="P110" s="60"/>
      <c r="Q110" s="60"/>
      <c r="R110" s="60"/>
      <c r="T110" s="1"/>
    </row>
    <row r="111" spans="2:20">
      <c r="B111">
        <v>0.24</v>
      </c>
      <c r="D111" s="28"/>
      <c r="E111" s="87">
        <v>0.247409438</v>
      </c>
      <c r="F111" s="87">
        <v>-0.253959767</v>
      </c>
      <c r="G111" s="71">
        <v>-0.248483952</v>
      </c>
      <c r="H111" s="87">
        <v>0.242178288</v>
      </c>
      <c r="I111" s="58"/>
      <c r="J111" s="24"/>
      <c r="K111" s="24"/>
      <c r="L111" s="24"/>
      <c r="M111" s="25"/>
      <c r="O111" s="60"/>
      <c r="P111" s="60"/>
      <c r="Q111" s="60"/>
      <c r="R111" s="60"/>
      <c r="T111" s="1"/>
    </row>
    <row r="112" spans="2:20">
      <c r="B112">
        <v>0.26</v>
      </c>
      <c r="D112" s="28"/>
      <c r="E112" s="87">
        <v>0.491764376</v>
      </c>
      <c r="F112" s="87">
        <v>-0.503913482</v>
      </c>
      <c r="G112" s="71">
        <v>-0.461853423</v>
      </c>
      <c r="H112" s="87">
        <v>0.451639139</v>
      </c>
      <c r="I112" s="58"/>
      <c r="J112" s="24"/>
      <c r="K112" s="24"/>
      <c r="L112" s="24"/>
      <c r="M112" s="25"/>
      <c r="O112" s="60"/>
      <c r="P112" s="60"/>
      <c r="Q112" s="60"/>
      <c r="R112" s="60"/>
      <c r="T112" s="1"/>
    </row>
    <row r="113" spans="2:30">
      <c r="B113">
        <v>0.28</v>
      </c>
      <c r="D113" s="28"/>
      <c r="E113" s="87">
        <v>0.719280714</v>
      </c>
      <c r="F113" s="87">
        <v>-0.74618774</v>
      </c>
      <c r="G113" s="71">
        <v>-0.610002731</v>
      </c>
      <c r="H113" s="87">
        <v>0.589552991</v>
      </c>
      <c r="I113" s="58"/>
      <c r="J113" s="24"/>
      <c r="K113" s="24"/>
      <c r="L113" s="24"/>
      <c r="M113" s="25"/>
      <c r="O113" s="60"/>
      <c r="P113" s="60"/>
      <c r="Q113" s="60"/>
      <c r="R113" s="60"/>
      <c r="T113" s="1"/>
      <c r="V113">
        <f t="shared" ref="V113:Y113" si="305">E25-E26</f>
        <v>-0.005729578</v>
      </c>
      <c r="W113">
        <f t="shared" si="305"/>
        <v>0</v>
      </c>
      <c r="X113">
        <f t="shared" si="305"/>
        <v>0</v>
      </c>
      <c r="Y113">
        <f t="shared" si="305"/>
        <v>-0.005729578</v>
      </c>
      <c r="AA113">
        <f t="shared" ref="AA113:AD113" si="306">V113-V114</f>
        <v>-0.258868594</v>
      </c>
      <c r="AB113">
        <f t="shared" si="306"/>
        <v>-0.253959767</v>
      </c>
      <c r="AC113">
        <f t="shared" si="306"/>
        <v>-0.248483952</v>
      </c>
      <c r="AD113">
        <f t="shared" si="306"/>
        <v>-0.253637444</v>
      </c>
    </row>
    <row r="114" spans="2:30">
      <c r="B114">
        <v>0.3</v>
      </c>
      <c r="D114" s="28"/>
      <c r="E114" s="87">
        <v>0.922677551</v>
      </c>
      <c r="F114" s="87">
        <v>-0.977461885</v>
      </c>
      <c r="G114" s="71">
        <v>-0.668024391</v>
      </c>
      <c r="H114" s="87">
        <v>0.628381406</v>
      </c>
      <c r="I114" s="58"/>
      <c r="J114" s="24"/>
      <c r="K114" s="24"/>
      <c r="L114" s="24"/>
      <c r="M114" s="25"/>
      <c r="O114" s="60"/>
      <c r="P114" s="60"/>
      <c r="Q114" s="60"/>
      <c r="R114" s="60"/>
      <c r="T114" s="1"/>
      <c r="V114">
        <f t="shared" ref="V114:Y114" si="307">E26-E27</f>
        <v>0.253139016</v>
      </c>
      <c r="W114">
        <f t="shared" si="307"/>
        <v>0.253959767</v>
      </c>
      <c r="X114">
        <f t="shared" si="307"/>
        <v>0.248483952</v>
      </c>
      <c r="Y114">
        <f t="shared" si="307"/>
        <v>0.247907866</v>
      </c>
      <c r="AA114">
        <f t="shared" ref="AA114:AD114" si="308">V114-V115</f>
        <v>0.008784078</v>
      </c>
      <c r="AB114">
        <f t="shared" si="308"/>
        <v>0.00400605200000004</v>
      </c>
      <c r="AC114">
        <f t="shared" si="308"/>
        <v>0.035114481</v>
      </c>
      <c r="AD114">
        <f t="shared" si="308"/>
        <v>0.038447015</v>
      </c>
    </row>
    <row r="115" spans="2:30">
      <c r="B115">
        <v>0.32</v>
      </c>
      <c r="D115" s="28"/>
      <c r="E115" s="87">
        <v>1.09542318</v>
      </c>
      <c r="F115" s="87">
        <v>-1.194756885</v>
      </c>
      <c r="G115" s="71">
        <v>-0.615916561</v>
      </c>
      <c r="H115" s="87">
        <v>0.545848807</v>
      </c>
      <c r="I115" s="58"/>
      <c r="J115" s="24"/>
      <c r="K115" s="24"/>
      <c r="L115" s="24"/>
      <c r="M115" s="25"/>
      <c r="O115" s="60"/>
      <c r="P115" s="60"/>
      <c r="Q115" s="60"/>
      <c r="R115" s="60"/>
      <c r="T115" s="1"/>
      <c r="V115">
        <f t="shared" ref="V115:Y115" si="309">E27-E28</f>
        <v>0.244354938</v>
      </c>
      <c r="W115">
        <f t="shared" si="309"/>
        <v>0.249953715</v>
      </c>
      <c r="X115">
        <f t="shared" si="309"/>
        <v>0.213369471</v>
      </c>
      <c r="Y115">
        <f t="shared" si="309"/>
        <v>0.209460851</v>
      </c>
      <c r="AA115">
        <f t="shared" ref="AA115:AD115" si="310">V115-V116</f>
        <v>0.0168386</v>
      </c>
      <c r="AB115">
        <f t="shared" si="310"/>
        <v>0.00767945699999995</v>
      </c>
      <c r="AC115">
        <f t="shared" si="310"/>
        <v>0.0652201629999999</v>
      </c>
      <c r="AD115">
        <f t="shared" si="310"/>
        <v>0.071546999</v>
      </c>
    </row>
    <row r="116" spans="2:30">
      <c r="B116">
        <v>0.34</v>
      </c>
      <c r="D116" s="28"/>
      <c r="E116" s="87">
        <v>1.2317106</v>
      </c>
      <c r="F116" s="87">
        <v>-1.395424145</v>
      </c>
      <c r="G116" s="71">
        <v>-0.4382905</v>
      </c>
      <c r="H116" s="87">
        <v>0.324643737</v>
      </c>
      <c r="I116" s="58"/>
      <c r="J116" s="24"/>
      <c r="K116" s="24"/>
      <c r="L116" s="24"/>
      <c r="M116" s="25"/>
      <c r="O116" s="60"/>
      <c r="P116" s="60"/>
      <c r="Q116" s="60"/>
      <c r="R116" s="60"/>
      <c r="T116" s="1"/>
      <c r="V116">
        <f t="shared" ref="V116:Y116" si="311">E28-E29</f>
        <v>0.227516338</v>
      </c>
      <c r="W116">
        <f t="shared" si="311"/>
        <v>0.242274258</v>
      </c>
      <c r="X116">
        <f t="shared" si="311"/>
        <v>0.148149308</v>
      </c>
      <c r="Y116">
        <f t="shared" si="311"/>
        <v>0.137913852</v>
      </c>
      <c r="AA116">
        <f t="shared" ref="AA116:AD116" si="312">V116-V117</f>
        <v>0.024119501</v>
      </c>
      <c r="AB116">
        <f t="shared" si="312"/>
        <v>0.011000113</v>
      </c>
      <c r="AC116">
        <f t="shared" si="312"/>
        <v>0.0901276480000001</v>
      </c>
      <c r="AD116">
        <f t="shared" si="312"/>
        <v>0.099085437</v>
      </c>
    </row>
    <row r="117" spans="2:30">
      <c r="B117">
        <v>0.36</v>
      </c>
      <c r="D117" s="28"/>
      <c r="E117" s="87">
        <v>1.326433088</v>
      </c>
      <c r="F117" s="87">
        <v>-1.577134387</v>
      </c>
      <c r="G117" s="71">
        <v>-0.12407805</v>
      </c>
      <c r="H117" s="87">
        <v>-0.047879808</v>
      </c>
      <c r="I117" s="58"/>
      <c r="J117" s="24"/>
      <c r="K117" s="24"/>
      <c r="L117" s="24"/>
      <c r="M117" s="25"/>
      <c r="O117" s="60"/>
      <c r="P117" s="60"/>
      <c r="Q117" s="60"/>
      <c r="R117" s="60"/>
      <c r="T117" s="1"/>
      <c r="V117">
        <f t="shared" ref="V117:Y117" si="313">E29-E30</f>
        <v>0.203396837</v>
      </c>
      <c r="W117">
        <f t="shared" si="313"/>
        <v>0.231274145</v>
      </c>
      <c r="X117">
        <f t="shared" si="313"/>
        <v>0.05802166</v>
      </c>
      <c r="Y117">
        <f t="shared" si="313"/>
        <v>0.038828415</v>
      </c>
      <c r="AA117">
        <f t="shared" ref="AA117:AD117" si="314">V117-V118</f>
        <v>0.030651208</v>
      </c>
      <c r="AB117">
        <f t="shared" si="314"/>
        <v>0.0139791449999999</v>
      </c>
      <c r="AC117">
        <f t="shared" si="314"/>
        <v>0.11012949</v>
      </c>
      <c r="AD117">
        <f t="shared" si="314"/>
        <v>0.121361014</v>
      </c>
    </row>
    <row r="118" spans="2:30">
      <c r="B118">
        <v>0.38</v>
      </c>
      <c r="D118" s="28"/>
      <c r="E118" s="87">
        <v>1.375159723</v>
      </c>
      <c r="F118" s="87">
        <v>-1.737866478</v>
      </c>
      <c r="G118" s="71">
        <v>0.333760968</v>
      </c>
      <c r="H118" s="87">
        <v>-0.580001137</v>
      </c>
      <c r="I118" s="58"/>
      <c r="J118" s="24"/>
      <c r="K118" s="24"/>
      <c r="L118" s="24"/>
      <c r="M118" s="25"/>
      <c r="O118" s="60"/>
      <c r="P118" s="60"/>
      <c r="Q118" s="60"/>
      <c r="R118" s="60"/>
      <c r="T118" s="1"/>
      <c r="V118">
        <f t="shared" ref="V118:Y118" si="315">E30-E31</f>
        <v>0.172745629</v>
      </c>
      <c r="W118">
        <f t="shared" si="315"/>
        <v>0.217295</v>
      </c>
      <c r="X118">
        <f t="shared" si="315"/>
        <v>-0.05210783</v>
      </c>
      <c r="Y118">
        <f t="shared" si="315"/>
        <v>-0.082532599</v>
      </c>
      <c r="AA118">
        <f t="shared" ref="AA118:AD118" si="316">V118-V119</f>
        <v>0.0364582090000001</v>
      </c>
      <c r="AB118">
        <f t="shared" si="316"/>
        <v>0.0166277400000002</v>
      </c>
      <c r="AC118">
        <f t="shared" si="316"/>
        <v>0.125518231</v>
      </c>
      <c r="AD118">
        <f t="shared" si="316"/>
        <v>0.138672471</v>
      </c>
    </row>
    <row r="119" spans="2:30">
      <c r="B119">
        <v>0.4</v>
      </c>
      <c r="D119" s="28"/>
      <c r="E119" s="87">
        <v>1.374110935</v>
      </c>
      <c r="F119" s="87">
        <v>-1.875896291</v>
      </c>
      <c r="G119" s="71">
        <v>0.938531236</v>
      </c>
      <c r="H119" s="87">
        <v>-1.27593154</v>
      </c>
      <c r="I119" s="58"/>
      <c r="J119" s="24"/>
      <c r="K119" s="24"/>
      <c r="L119" s="24"/>
      <c r="M119" s="25"/>
      <c r="O119" s="60"/>
      <c r="P119" s="60"/>
      <c r="Q119" s="60"/>
      <c r="R119" s="60"/>
      <c r="T119" s="1"/>
      <c r="V119">
        <f t="shared" ref="V119:Y119" si="317">E31-E32</f>
        <v>0.13628742</v>
      </c>
      <c r="W119">
        <f t="shared" si="317"/>
        <v>0.20066726</v>
      </c>
      <c r="X119">
        <f t="shared" si="317"/>
        <v>-0.177626061</v>
      </c>
      <c r="Y119">
        <f t="shared" si="317"/>
        <v>-0.22120507</v>
      </c>
      <c r="AA119">
        <f t="shared" ref="AA119:AD119" si="318">V119-V120</f>
        <v>0.041564932</v>
      </c>
      <c r="AB119">
        <f t="shared" si="318"/>
        <v>0.0189570179999998</v>
      </c>
      <c r="AC119">
        <f t="shared" si="318"/>
        <v>0.136586389</v>
      </c>
      <c r="AD119">
        <f t="shared" si="318"/>
        <v>0.151318475</v>
      </c>
    </row>
    <row r="120" spans="2:30">
      <c r="B120">
        <v>0.42</v>
      </c>
      <c r="D120" s="28"/>
      <c r="E120" s="87">
        <v>1.320134065</v>
      </c>
      <c r="F120" s="87">
        <v>-1.989785553</v>
      </c>
      <c r="G120" s="71">
        <v>1.690094529</v>
      </c>
      <c r="H120" s="87">
        <v>-2.136112997</v>
      </c>
      <c r="I120" s="58"/>
      <c r="J120" s="24"/>
      <c r="K120" s="24"/>
      <c r="L120" s="24"/>
      <c r="M120" s="25"/>
      <c r="O120" s="60"/>
      <c r="P120" s="60"/>
      <c r="Q120" s="60"/>
      <c r="R120" s="60"/>
      <c r="T120" s="1"/>
      <c r="V120">
        <f t="shared" ref="V120:Y120" si="319">E32-E33</f>
        <v>0.0947224879999999</v>
      </c>
      <c r="W120">
        <f t="shared" si="319"/>
        <v>0.181710242</v>
      </c>
      <c r="X120">
        <f t="shared" si="319"/>
        <v>-0.31421245</v>
      </c>
      <c r="Y120">
        <f t="shared" si="319"/>
        <v>-0.372523545</v>
      </c>
      <c r="AA120">
        <f t="shared" ref="AA120:AD120" si="320">V120-V121</f>
        <v>0.045995853</v>
      </c>
      <c r="AB120">
        <f t="shared" si="320"/>
        <v>0.0209781510000002</v>
      </c>
      <c r="AC120">
        <f t="shared" si="320"/>
        <v>0.143626568</v>
      </c>
      <c r="AD120">
        <f t="shared" si="320"/>
        <v>0.159597784</v>
      </c>
    </row>
    <row r="121" spans="2:30">
      <c r="B121">
        <v>0.44</v>
      </c>
      <c r="D121" s="28"/>
      <c r="E121" s="87">
        <v>1.210678866</v>
      </c>
      <c r="F121" s="87">
        <v>-2.078370695</v>
      </c>
      <c r="G121" s="71">
        <v>2.585162229</v>
      </c>
      <c r="H121" s="87">
        <v>-3.157516923</v>
      </c>
      <c r="I121" s="58"/>
      <c r="J121" s="24"/>
      <c r="K121" s="24"/>
      <c r="L121" s="24"/>
      <c r="M121" s="25"/>
      <c r="O121" s="60"/>
      <c r="P121" s="60"/>
      <c r="Q121" s="60"/>
      <c r="R121" s="60"/>
      <c r="T121" s="1"/>
      <c r="V121">
        <f t="shared" ref="V121:Y121" si="321">E33-E34</f>
        <v>0.048726635</v>
      </c>
      <c r="W121">
        <f t="shared" si="321"/>
        <v>0.160732091</v>
      </c>
      <c r="X121">
        <f t="shared" si="321"/>
        <v>-0.457839018</v>
      </c>
      <c r="Y121">
        <f t="shared" si="321"/>
        <v>-0.532121329</v>
      </c>
      <c r="AA121">
        <f t="shared" ref="AA121:AD121" si="322">V121-V122</f>
        <v>0.0497754229999998</v>
      </c>
      <c r="AB121">
        <f t="shared" si="322"/>
        <v>0.0227022779999997</v>
      </c>
      <c r="AC121">
        <f t="shared" si="322"/>
        <v>0.14693125</v>
      </c>
      <c r="AD121">
        <f t="shared" si="322"/>
        <v>0.163809074</v>
      </c>
    </row>
    <row r="122" spans="2:30">
      <c r="B122">
        <v>0.46</v>
      </c>
      <c r="D122" s="28"/>
      <c r="E122" s="87">
        <v>1.043773104</v>
      </c>
      <c r="F122" s="87">
        <v>-2.140751698</v>
      </c>
      <c r="G122" s="71">
        <v>3.617587909</v>
      </c>
      <c r="H122" s="87">
        <v>-4.333942843</v>
      </c>
      <c r="I122" s="58"/>
      <c r="J122" s="24"/>
      <c r="K122" s="24"/>
      <c r="L122" s="24"/>
      <c r="M122" s="25"/>
      <c r="O122" s="60"/>
      <c r="P122" s="60"/>
      <c r="Q122" s="60"/>
      <c r="R122" s="60"/>
      <c r="T122" s="1"/>
      <c r="V122">
        <f t="shared" ref="V122:Y122" si="323">E34-E35</f>
        <v>-0.00104878799999986</v>
      </c>
      <c r="W122">
        <f t="shared" si="323"/>
        <v>0.138029813</v>
      </c>
      <c r="X122">
        <f t="shared" si="323"/>
        <v>-0.604770268</v>
      </c>
      <c r="Y122">
        <f t="shared" si="323"/>
        <v>-0.695930403</v>
      </c>
      <c r="AA122">
        <f t="shared" ref="AA122:AD122" si="324">V122-V123</f>
        <v>0.0529280820000002</v>
      </c>
      <c r="AB122">
        <f t="shared" si="324"/>
        <v>0.0241405510000003</v>
      </c>
      <c r="AC122">
        <f t="shared" si="324"/>
        <v>0.146793025</v>
      </c>
      <c r="AD122">
        <f t="shared" si="324"/>
        <v>0.164251054</v>
      </c>
    </row>
    <row r="123" spans="2:30">
      <c r="B123">
        <v>0.48</v>
      </c>
      <c r="D123" s="28"/>
      <c r="E123" s="87">
        <v>0.817998042</v>
      </c>
      <c r="F123" s="87">
        <v>-2.176280954</v>
      </c>
      <c r="G123" s="71">
        <v>4.778659826</v>
      </c>
      <c r="H123" s="87">
        <v>-5.65631711</v>
      </c>
      <c r="I123" s="58"/>
      <c r="J123" s="24"/>
      <c r="K123" s="24"/>
      <c r="L123" s="24"/>
      <c r="M123" s="25"/>
      <c r="O123" s="60"/>
      <c r="P123" s="60"/>
      <c r="Q123" s="60"/>
      <c r="R123" s="60"/>
      <c r="T123" s="1"/>
      <c r="V123">
        <f t="shared" ref="V123:Y123" si="325">E35-E36</f>
        <v>-0.0539768700000001</v>
      </c>
      <c r="W123">
        <f t="shared" si="325"/>
        <v>0.113889262</v>
      </c>
      <c r="X123">
        <f t="shared" si="325"/>
        <v>-0.751563293</v>
      </c>
      <c r="Y123">
        <f t="shared" si="325"/>
        <v>-0.860181457</v>
      </c>
      <c r="AA123">
        <f t="shared" ref="AA123:AD123" si="326">V123-V124</f>
        <v>0.0554783289999998</v>
      </c>
      <c r="AB123">
        <f t="shared" si="326"/>
        <v>0.0253041199999999</v>
      </c>
      <c r="AC123">
        <f t="shared" si="326"/>
        <v>0.143504407</v>
      </c>
      <c r="AD123">
        <f t="shared" si="326"/>
        <v>0.161222469</v>
      </c>
    </row>
    <row r="124" spans="2:30">
      <c r="B124">
        <v>0.5</v>
      </c>
      <c r="D124" s="28"/>
      <c r="E124" s="87">
        <v>0.532464037</v>
      </c>
      <c r="F124" s="87">
        <v>-2.184552093</v>
      </c>
      <c r="G124" s="71">
        <v>6.057393508</v>
      </c>
      <c r="H124" s="87">
        <v>-7.112991624</v>
      </c>
      <c r="I124" s="58"/>
      <c r="J124" s="24"/>
      <c r="K124" s="24"/>
      <c r="L124" s="24"/>
      <c r="M124" s="25"/>
      <c r="O124" s="60"/>
      <c r="P124" s="60"/>
      <c r="Q124" s="60"/>
      <c r="R124" s="60"/>
      <c r="T124" s="1"/>
      <c r="V124">
        <f t="shared" ref="V124:Y124" si="327">E36-E37</f>
        <v>-0.109455199</v>
      </c>
      <c r="W124">
        <f t="shared" si="327"/>
        <v>0.0885851419999999</v>
      </c>
      <c r="X124">
        <f t="shared" si="327"/>
        <v>-0.8950677</v>
      </c>
      <c r="Y124">
        <f t="shared" si="327"/>
        <v>-1.021403926</v>
      </c>
      <c r="AA124">
        <f t="shared" ref="AA124:AD124" si="328">V124-V125</f>
        <v>0.0574505630000002</v>
      </c>
      <c r="AB124">
        <f t="shared" si="328"/>
        <v>0.0262041389999998</v>
      </c>
      <c r="AC124">
        <f t="shared" si="328"/>
        <v>0.13735798</v>
      </c>
      <c r="AD124">
        <f t="shared" si="328"/>
        <v>0.155021994</v>
      </c>
    </row>
    <row r="125" spans="2:30">
      <c r="B125">
        <v>0.52</v>
      </c>
      <c r="D125" s="28"/>
      <c r="E125" s="87">
        <v>0.18678604</v>
      </c>
      <c r="F125" s="87">
        <v>-2.165388849</v>
      </c>
      <c r="G125" s="71">
        <v>7.440824294</v>
      </c>
      <c r="H125" s="87">
        <v>-8.690042542</v>
      </c>
      <c r="I125" s="58"/>
      <c r="J125" s="24"/>
      <c r="K125" s="24"/>
      <c r="L125" s="24"/>
      <c r="M125" s="25"/>
      <c r="O125" s="60"/>
      <c r="P125" s="60"/>
      <c r="Q125" s="60"/>
      <c r="R125" s="60"/>
      <c r="T125" s="1"/>
      <c r="V125">
        <f t="shared" ref="V125:Y125" si="329">E37-E38</f>
        <v>-0.166905762</v>
      </c>
      <c r="W125">
        <f t="shared" si="329"/>
        <v>0.062381003</v>
      </c>
      <c r="X125">
        <f t="shared" si="329"/>
        <v>-1.03242568</v>
      </c>
      <c r="Y125">
        <f t="shared" si="329"/>
        <v>-1.17642592</v>
      </c>
      <c r="AA125">
        <f t="shared" ref="AA125:AD125" si="330">V125-V126</f>
        <v>0.0588692999999999</v>
      </c>
      <c r="AB125">
        <f t="shared" si="330"/>
        <v>0.0268517469999998</v>
      </c>
      <c r="AC125">
        <f t="shared" si="330"/>
        <v>0.128646237</v>
      </c>
      <c r="AD125">
        <f t="shared" si="330"/>
        <v>0.145948347</v>
      </c>
    </row>
    <row r="126" spans="2:30">
      <c r="B126">
        <v>0.54</v>
      </c>
      <c r="D126" s="28"/>
      <c r="E126" s="87">
        <v>-0.218940827</v>
      </c>
      <c r="F126" s="87">
        <v>-2.118833925</v>
      </c>
      <c r="G126" s="71">
        <v>8.91429985</v>
      </c>
      <c r="H126" s="87">
        <v>-10.37156897</v>
      </c>
      <c r="I126" s="58"/>
      <c r="J126" s="24"/>
      <c r="K126" s="24"/>
      <c r="L126" s="24"/>
      <c r="M126" s="25"/>
      <c r="O126" s="60"/>
      <c r="P126" s="60"/>
      <c r="Q126" s="60"/>
      <c r="R126" s="60"/>
      <c r="T126" s="1"/>
      <c r="V126">
        <f t="shared" ref="V126:Y126" si="331">E38-E39</f>
        <v>-0.225775062</v>
      </c>
      <c r="W126">
        <f t="shared" si="331"/>
        <v>0.0355292560000002</v>
      </c>
      <c r="X126">
        <f t="shared" si="331"/>
        <v>-1.161071917</v>
      </c>
      <c r="Y126">
        <f t="shared" si="331"/>
        <v>-1.322374267</v>
      </c>
      <c r="AA126">
        <f t="shared" ref="AA126:AD126" si="332">V126-V127</f>
        <v>0.0597589430000001</v>
      </c>
      <c r="AB126">
        <f t="shared" si="332"/>
        <v>0.0272581170000001</v>
      </c>
      <c r="AC126">
        <f t="shared" si="332"/>
        <v>0.117661764999999</v>
      </c>
      <c r="AD126">
        <f t="shared" si="332"/>
        <v>0.134300247000001</v>
      </c>
    </row>
    <row r="127" spans="2:30">
      <c r="B127">
        <v>0.56</v>
      </c>
      <c r="D127" s="28"/>
      <c r="E127" s="87">
        <v>-0.684165746</v>
      </c>
      <c r="F127" s="87">
        <v>-2.045137802</v>
      </c>
      <c r="G127" s="71">
        <v>10.46177275</v>
      </c>
      <c r="H127" s="87">
        <v>-12.13999169</v>
      </c>
      <c r="I127" s="58"/>
      <c r="J127" s="24"/>
      <c r="K127" s="24"/>
      <c r="L127" s="24"/>
      <c r="M127" s="25"/>
      <c r="O127" s="60"/>
      <c r="P127" s="60"/>
      <c r="Q127" s="60"/>
      <c r="R127" s="60"/>
      <c r="T127" s="1"/>
      <c r="V127">
        <f t="shared" ref="V127:Y127" si="333">E39-E40</f>
        <v>-0.285534005</v>
      </c>
      <c r="W127">
        <f t="shared" si="333"/>
        <v>0.00827113900000009</v>
      </c>
      <c r="X127">
        <f t="shared" si="333"/>
        <v>-1.278733682</v>
      </c>
      <c r="Y127">
        <f t="shared" si="333"/>
        <v>-1.456674514</v>
      </c>
      <c r="AA127">
        <f t="shared" ref="AA127:AD127" si="334">V127-V128</f>
        <v>0.060143992</v>
      </c>
      <c r="AB127">
        <f t="shared" si="334"/>
        <v>0.0274343830000001</v>
      </c>
      <c r="AC127">
        <f t="shared" si="334"/>
        <v>0.104697104</v>
      </c>
      <c r="AD127">
        <f t="shared" si="334"/>
        <v>0.120376404</v>
      </c>
    </row>
    <row r="128" spans="2:30">
      <c r="B128">
        <v>0.58</v>
      </c>
      <c r="D128" s="28"/>
      <c r="E128" s="87">
        <v>-1.207906673</v>
      </c>
      <c r="F128" s="87">
        <v>-1.944747615</v>
      </c>
      <c r="G128" s="71">
        <v>12.06609301</v>
      </c>
      <c r="H128" s="87">
        <v>-13.97635189</v>
      </c>
      <c r="I128" s="58"/>
      <c r="J128" s="24"/>
      <c r="K128" s="24"/>
      <c r="L128" s="24"/>
      <c r="M128" s="25"/>
      <c r="O128" s="60"/>
      <c r="P128" s="60"/>
      <c r="Q128" s="60"/>
      <c r="R128" s="60"/>
      <c r="T128" s="1"/>
      <c r="V128">
        <f t="shared" ref="V128:Y128" si="335">E40-E41</f>
        <v>-0.345677997</v>
      </c>
      <c r="W128">
        <f t="shared" si="335"/>
        <v>-0.019163244</v>
      </c>
      <c r="X128">
        <f t="shared" si="335"/>
        <v>-1.383430786</v>
      </c>
      <c r="Y128">
        <f t="shared" si="335"/>
        <v>-1.577050918</v>
      </c>
      <c r="AA128">
        <f t="shared" ref="AA128:AD128" si="336">V128-V129</f>
        <v>0.06004887</v>
      </c>
      <c r="AB128">
        <f t="shared" si="336"/>
        <v>0.02739168</v>
      </c>
      <c r="AC128">
        <f t="shared" si="336"/>
        <v>0.0900447700000013</v>
      </c>
      <c r="AD128">
        <f t="shared" si="336"/>
        <v>0.104475509999999</v>
      </c>
    </row>
    <row r="129" spans="2:30">
      <c r="B129">
        <v>0.6</v>
      </c>
      <c r="D129" s="28"/>
      <c r="E129" s="87">
        <v>-1.788774746</v>
      </c>
      <c r="F129" s="87">
        <v>-1.818296019</v>
      </c>
      <c r="G129" s="71">
        <v>13.7093006</v>
      </c>
      <c r="H129" s="87">
        <v>-15.86060981</v>
      </c>
      <c r="I129" s="58"/>
      <c r="J129" s="24"/>
      <c r="K129" s="24"/>
      <c r="L129" s="24"/>
      <c r="M129" s="25"/>
      <c r="O129" s="60"/>
      <c r="P129" s="60"/>
      <c r="Q129" s="60"/>
      <c r="R129" s="60"/>
      <c r="T129" s="1"/>
      <c r="V129">
        <f t="shared" ref="V129:Y129" si="337">E41-E42</f>
        <v>-0.405726867</v>
      </c>
      <c r="W129">
        <f t="shared" si="337"/>
        <v>-0.0465549240000001</v>
      </c>
      <c r="X129">
        <f t="shared" si="337"/>
        <v>-1.473475556</v>
      </c>
      <c r="Y129">
        <f t="shared" si="337"/>
        <v>-1.681526428</v>
      </c>
      <c r="AA129">
        <f t="shared" ref="AA129:AD129" si="338">V129-V130</f>
        <v>0.059498052</v>
      </c>
      <c r="AB129">
        <f t="shared" si="338"/>
        <v>0.0271411989999999</v>
      </c>
      <c r="AC129">
        <f t="shared" si="338"/>
        <v>0.0739973439999977</v>
      </c>
      <c r="AD129">
        <f t="shared" si="338"/>
        <v>0.0868962920000005</v>
      </c>
    </row>
    <row r="130" spans="2:30">
      <c r="B130">
        <v>0.62</v>
      </c>
      <c r="D130" s="28"/>
      <c r="E130" s="87">
        <v>-2.424998799</v>
      </c>
      <c r="F130" s="87">
        <v>-1.66658999</v>
      </c>
      <c r="G130" s="71">
        <v>15.37291806</v>
      </c>
      <c r="H130" s="87">
        <v>-17.77194351</v>
      </c>
      <c r="I130" s="58"/>
      <c r="J130" s="24"/>
      <c r="K130" s="24"/>
      <c r="L130" s="24"/>
      <c r="M130" s="25"/>
      <c r="O130" s="60"/>
      <c r="P130" s="60"/>
      <c r="Q130" s="60"/>
      <c r="R130" s="60"/>
      <c r="T130" s="1"/>
      <c r="V130">
        <f t="shared" ref="V130:Y130" si="339">E42-E43</f>
        <v>-0.465224919</v>
      </c>
      <c r="W130">
        <f t="shared" si="339"/>
        <v>-0.0736961229999999</v>
      </c>
      <c r="X130">
        <f t="shared" si="339"/>
        <v>-1.5474729</v>
      </c>
      <c r="Y130">
        <f t="shared" si="339"/>
        <v>-1.76842272</v>
      </c>
      <c r="AA130">
        <f t="shared" ref="AA130:AD130" si="340">V130-V131</f>
        <v>0.0585160080000001</v>
      </c>
      <c r="AB130">
        <f t="shared" si="340"/>
        <v>0.0266940640000002</v>
      </c>
      <c r="AC130">
        <f t="shared" si="340"/>
        <v>0.0568473600000008</v>
      </c>
      <c r="AD130">
        <f t="shared" si="340"/>
        <v>0.0679374799999994</v>
      </c>
    </row>
    <row r="131" spans="2:30">
      <c r="B131">
        <v>0.64</v>
      </c>
      <c r="D131" s="28"/>
      <c r="E131" s="87">
        <v>-3.114449777</v>
      </c>
      <c r="F131" s="87">
        <v>-1.490599723</v>
      </c>
      <c r="G131" s="71">
        <v>17.03824298</v>
      </c>
      <c r="H131" s="87">
        <v>-19.68904759</v>
      </c>
      <c r="I131" s="58"/>
      <c r="J131" s="24"/>
      <c r="K131" s="24"/>
      <c r="L131" s="24"/>
      <c r="M131" s="25"/>
      <c r="O131" s="60"/>
      <c r="P131" s="60"/>
      <c r="Q131" s="60"/>
      <c r="R131" s="60"/>
      <c r="T131" s="1"/>
      <c r="V131">
        <f t="shared" ref="V131:Y131" si="341">E43-E44</f>
        <v>-0.523740927</v>
      </c>
      <c r="W131">
        <f t="shared" si="341"/>
        <v>-0.100390187</v>
      </c>
      <c r="X131">
        <f t="shared" si="341"/>
        <v>-1.60432026</v>
      </c>
      <c r="Y131">
        <f t="shared" si="341"/>
        <v>-1.8363602</v>
      </c>
      <c r="AA131">
        <f t="shared" ref="AA131:AD131" si="342">V131-V132</f>
        <v>0.0571271459999999</v>
      </c>
      <c r="AB131">
        <f t="shared" si="342"/>
        <v>0.026061409</v>
      </c>
      <c r="AC131">
        <f t="shared" si="342"/>
        <v>0.0388873300000014</v>
      </c>
      <c r="AD131">
        <f t="shared" si="342"/>
        <v>0.0478977199999999</v>
      </c>
    </row>
    <row r="132" spans="2:30">
      <c r="B132">
        <v>0.66</v>
      </c>
      <c r="D132" s="28"/>
      <c r="E132" s="87">
        <v>-3.854665217</v>
      </c>
      <c r="F132" s="87">
        <v>-1.291447455</v>
      </c>
      <c r="G132" s="71">
        <v>18.68664055</v>
      </c>
      <c r="H132" s="87">
        <v>-21.59043182</v>
      </c>
      <c r="I132" s="58"/>
      <c r="J132" s="24"/>
      <c r="K132" s="24"/>
      <c r="L132" s="24"/>
      <c r="M132" s="25"/>
      <c r="O132" s="60"/>
      <c r="P132" s="60"/>
      <c r="Q132" s="60"/>
      <c r="R132" s="60"/>
      <c r="T132" s="1"/>
      <c r="V132">
        <f t="shared" ref="V132:Y132" si="343">E44-E45</f>
        <v>-0.580868073</v>
      </c>
      <c r="W132">
        <f t="shared" si="343"/>
        <v>-0.126451596</v>
      </c>
      <c r="X132">
        <f t="shared" si="343"/>
        <v>-1.64320759</v>
      </c>
      <c r="Y132">
        <f t="shared" si="343"/>
        <v>-1.88425792</v>
      </c>
      <c r="AA132">
        <f t="shared" ref="AA132:AD132" si="344">V132-V133</f>
        <v>0.0553559799999999</v>
      </c>
      <c r="AB132">
        <f t="shared" si="344"/>
        <v>0.0252544329999997</v>
      </c>
      <c r="AC132">
        <f t="shared" si="344"/>
        <v>0.0204098699999982</v>
      </c>
      <c r="AD132">
        <f t="shared" si="344"/>
        <v>0.0270757800000005</v>
      </c>
    </row>
    <row r="133" spans="2:30">
      <c r="B133">
        <v>0.68</v>
      </c>
      <c r="D133" s="28"/>
      <c r="E133" s="87">
        <v>-4.642873699</v>
      </c>
      <c r="F133" s="87">
        <v>-1.070396327</v>
      </c>
      <c r="G133" s="71">
        <v>20.29983617</v>
      </c>
      <c r="H133" s="87">
        <v>-23.45471994</v>
      </c>
      <c r="I133" s="58"/>
      <c r="J133" s="24"/>
      <c r="K133" s="24"/>
      <c r="L133" s="24"/>
      <c r="M133" s="25"/>
      <c r="O133" s="60"/>
      <c r="P133" s="60"/>
      <c r="Q133" s="60"/>
      <c r="R133" s="60"/>
      <c r="T133" s="1"/>
      <c r="V133">
        <f t="shared" ref="V133:Y133" si="345">E45-E46</f>
        <v>-0.636224053</v>
      </c>
      <c r="W133">
        <f t="shared" si="345"/>
        <v>-0.151706029</v>
      </c>
      <c r="X133">
        <f t="shared" si="345"/>
        <v>-1.66361746</v>
      </c>
      <c r="Y133">
        <f t="shared" si="345"/>
        <v>-1.9113337</v>
      </c>
      <c r="AA133">
        <f t="shared" ref="AA133:AD133" si="346">V133-V134</f>
        <v>0.0532269250000001</v>
      </c>
      <c r="AB133">
        <f t="shared" si="346"/>
        <v>0.0242842380000001</v>
      </c>
      <c r="AC133">
        <f t="shared" si="346"/>
        <v>0.00170746000000044</v>
      </c>
      <c r="AD133">
        <f t="shared" si="346"/>
        <v>0.0057703800000013</v>
      </c>
    </row>
    <row r="134" spans="2:30">
      <c r="B134">
        <v>0.7</v>
      </c>
      <c r="D134" s="28"/>
      <c r="E134" s="87">
        <v>-5.476019284</v>
      </c>
      <c r="F134" s="87">
        <v>-0.828839217</v>
      </c>
      <c r="G134" s="71">
        <v>21.86020791</v>
      </c>
      <c r="H134" s="87">
        <v>-25.26094832</v>
      </c>
      <c r="I134" s="58"/>
      <c r="J134" s="24"/>
      <c r="K134" s="24"/>
      <c r="L134" s="24"/>
      <c r="M134" s="25"/>
      <c r="O134" s="60"/>
      <c r="P134" s="60"/>
      <c r="Q134" s="60"/>
      <c r="R134" s="60"/>
      <c r="T134" s="1"/>
      <c r="V134">
        <f t="shared" ref="V134:Y134" si="347">E46-E47</f>
        <v>-0.689450978</v>
      </c>
      <c r="W134">
        <f t="shared" si="347"/>
        <v>-0.175990267</v>
      </c>
      <c r="X134">
        <f t="shared" si="347"/>
        <v>-1.66532492</v>
      </c>
      <c r="Y134">
        <f t="shared" si="347"/>
        <v>-1.91710408</v>
      </c>
      <c r="AA134">
        <f t="shared" ref="AA134:AD134" si="348">V134-V135</f>
        <v>0.0507644620000001</v>
      </c>
      <c r="AB134">
        <f t="shared" si="348"/>
        <v>0.0231620010000002</v>
      </c>
      <c r="AC134">
        <f t="shared" si="348"/>
        <v>-0.0169273499999996</v>
      </c>
      <c r="AD134">
        <f t="shared" si="348"/>
        <v>-0.0157198500000035</v>
      </c>
    </row>
    <row r="135" spans="2:30">
      <c r="B135">
        <v>0.72</v>
      </c>
      <c r="D135" s="28"/>
      <c r="E135" s="87">
        <v>-6.350785995</v>
      </c>
      <c r="F135" s="87">
        <v>-0.568287616</v>
      </c>
      <c r="G135" s="71">
        <v>23.35107911</v>
      </c>
      <c r="H135" s="87">
        <v>-26.98886469</v>
      </c>
      <c r="I135" s="58"/>
      <c r="J135" s="24"/>
      <c r="K135" s="24"/>
      <c r="L135" s="24"/>
      <c r="M135" s="25"/>
      <c r="O135" s="60"/>
      <c r="P135" s="60"/>
      <c r="Q135" s="60"/>
      <c r="R135" s="60"/>
      <c r="T135" s="1"/>
      <c r="V135">
        <f t="shared" ref="V135:Y135" si="349">E47-E48</f>
        <v>-0.74021544</v>
      </c>
      <c r="W135">
        <f t="shared" si="349"/>
        <v>-0.199152268</v>
      </c>
      <c r="X135">
        <f t="shared" si="349"/>
        <v>-1.64839757</v>
      </c>
      <c r="Y135">
        <f t="shared" si="349"/>
        <v>-1.90138423</v>
      </c>
      <c r="AA135">
        <f t="shared" ref="AA135:AD135" si="350">V135-V136</f>
        <v>0.0479930419999999</v>
      </c>
      <c r="AB135">
        <f t="shared" si="350"/>
        <v>0.0218988599999996</v>
      </c>
      <c r="AC135">
        <f t="shared" si="350"/>
        <v>-0.0352019500000011</v>
      </c>
      <c r="AD135">
        <f t="shared" si="350"/>
        <v>-0.0370961099999967</v>
      </c>
    </row>
    <row r="136" spans="2:30">
      <c r="B136">
        <v>0.74</v>
      </c>
      <c r="D136" s="28"/>
      <c r="E136" s="87">
        <v>-7.263622268</v>
      </c>
      <c r="F136" s="87">
        <v>-0.29036044</v>
      </c>
      <c r="G136" s="71">
        <v>24.7570109</v>
      </c>
      <c r="H136" s="87">
        <v>-28.61922683</v>
      </c>
      <c r="I136" s="58"/>
      <c r="J136" s="24"/>
      <c r="K136" s="24"/>
      <c r="L136" s="24"/>
      <c r="M136" s="25"/>
      <c r="O136" s="60"/>
      <c r="P136" s="60"/>
      <c r="Q136" s="60"/>
      <c r="R136" s="60"/>
      <c r="T136" s="1"/>
      <c r="V136">
        <f t="shared" ref="V136:Y136" si="351">E48-E49</f>
        <v>-0.788208482</v>
      </c>
      <c r="W136">
        <f t="shared" si="351"/>
        <v>-0.221051128</v>
      </c>
      <c r="X136">
        <f t="shared" si="351"/>
        <v>-1.61319562</v>
      </c>
      <c r="Y136">
        <f t="shared" si="351"/>
        <v>-1.86428812</v>
      </c>
      <c r="AA136">
        <f t="shared" ref="AA136:AD136" si="352">V136-V137</f>
        <v>0.0449371030000005</v>
      </c>
      <c r="AB136">
        <f t="shared" si="352"/>
        <v>0.0205059820000003</v>
      </c>
      <c r="AC136">
        <f t="shared" si="352"/>
        <v>-0.0528238799999983</v>
      </c>
      <c r="AD136">
        <f t="shared" si="352"/>
        <v>-0.0580597400000009</v>
      </c>
    </row>
    <row r="137" spans="2:30">
      <c r="B137">
        <v>0.76</v>
      </c>
      <c r="D137" s="28"/>
      <c r="E137" s="87">
        <v>-8.210765398</v>
      </c>
      <c r="F137" s="87">
        <v>0.00322707</v>
      </c>
      <c r="G137" s="71">
        <v>26.06409478</v>
      </c>
      <c r="H137" s="87">
        <v>-30.1341013</v>
      </c>
      <c r="I137" s="58"/>
      <c r="J137" s="24"/>
      <c r="K137" s="24"/>
      <c r="L137" s="24"/>
      <c r="M137" s="25"/>
      <c r="O137" s="60"/>
      <c r="P137" s="60"/>
      <c r="Q137" s="60"/>
      <c r="R137" s="60"/>
      <c r="T137" s="1"/>
      <c r="V137">
        <f t="shared" ref="V137:Y137" si="353">E49-E50</f>
        <v>-0.833145585</v>
      </c>
      <c r="W137">
        <f t="shared" si="353"/>
        <v>-0.24155711</v>
      </c>
      <c r="X137">
        <f t="shared" si="353"/>
        <v>-1.56037174</v>
      </c>
      <c r="Y137">
        <f t="shared" si="353"/>
        <v>-1.80622838</v>
      </c>
      <c r="AA137">
        <f t="shared" ref="AA137:AD137" si="354">V137-V138</f>
        <v>0.041621125999999</v>
      </c>
      <c r="AB137">
        <f t="shared" si="354"/>
        <v>0.0189944909999998</v>
      </c>
      <c r="AC137">
        <f t="shared" si="354"/>
        <v>-0.0695005399999999</v>
      </c>
      <c r="AD137">
        <f t="shared" si="354"/>
        <v>-0.0783120100000012</v>
      </c>
    </row>
    <row r="138" spans="2:30">
      <c r="B138">
        <v>0.78</v>
      </c>
      <c r="D138" s="28"/>
      <c r="E138" s="87">
        <v>-9.188266003</v>
      </c>
      <c r="F138" s="87">
        <v>0.31067455</v>
      </c>
      <c r="G138" s="71">
        <v>27.2602451</v>
      </c>
      <c r="H138" s="87">
        <v>-31.51716215</v>
      </c>
      <c r="I138" s="58"/>
      <c r="J138" s="24"/>
      <c r="K138" s="24"/>
      <c r="L138" s="24"/>
      <c r="M138" s="25"/>
      <c r="O138" s="60"/>
      <c r="P138" s="60"/>
      <c r="Q138" s="60"/>
      <c r="R138" s="60"/>
      <c r="T138" s="1"/>
      <c r="V138">
        <f t="shared" ref="V138:Y138" si="355">E50-E51</f>
        <v>-0.874766710999999</v>
      </c>
      <c r="W138">
        <f t="shared" si="355"/>
        <v>-0.260551601</v>
      </c>
      <c r="X138">
        <f t="shared" si="355"/>
        <v>-1.4908712</v>
      </c>
      <c r="Y138">
        <f t="shared" si="355"/>
        <v>-1.72791637</v>
      </c>
      <c r="AA138">
        <f t="shared" ref="AA138:AD138" si="356">V138-V139</f>
        <v>0.0380695620000004</v>
      </c>
      <c r="AB138">
        <f t="shared" si="356"/>
        <v>0.017375575</v>
      </c>
      <c r="AC138">
        <f t="shared" si="356"/>
        <v>-0.0849394100000005</v>
      </c>
      <c r="AD138">
        <f t="shared" si="356"/>
        <v>-0.0975542300000001</v>
      </c>
    </row>
    <row r="139" spans="2:30">
      <c r="B139">
        <v>0.8</v>
      </c>
      <c r="D139" s="28"/>
      <c r="E139" s="87">
        <v>-10.19201249</v>
      </c>
      <c r="F139" s="87">
        <v>0.630107625</v>
      </c>
      <c r="G139" s="71">
        <v>28.33549168</v>
      </c>
      <c r="H139" s="87">
        <v>-32.75398961</v>
      </c>
      <c r="I139" s="58"/>
      <c r="J139" s="24"/>
      <c r="K139" s="24"/>
      <c r="L139" s="24"/>
      <c r="M139" s="25"/>
      <c r="O139" s="60"/>
      <c r="P139" s="60"/>
      <c r="Q139" s="60"/>
      <c r="R139" s="60"/>
      <c r="T139" s="1"/>
      <c r="V139">
        <f t="shared" ref="V139:Y139" si="357">E51-E52</f>
        <v>-0.912836273</v>
      </c>
      <c r="W139">
        <f t="shared" si="357"/>
        <v>-0.277927176</v>
      </c>
      <c r="X139">
        <f t="shared" si="357"/>
        <v>-1.40593179</v>
      </c>
      <c r="Y139">
        <f t="shared" si="357"/>
        <v>-1.63036214</v>
      </c>
      <c r="AA139">
        <f t="shared" ref="AA139:AD139" si="358">V139-V140</f>
        <v>0.0343068569999998</v>
      </c>
      <c r="AB139">
        <f t="shared" si="358"/>
        <v>0.015660334</v>
      </c>
      <c r="AC139">
        <f t="shared" si="358"/>
        <v>-0.0988479099999999</v>
      </c>
      <c r="AD139">
        <f t="shared" si="358"/>
        <v>-0.115487669999997</v>
      </c>
    </row>
    <row r="140" spans="2:30">
      <c r="B140">
        <v>0.82</v>
      </c>
      <c r="D140" s="28"/>
      <c r="E140" s="87">
        <v>-11.21775549</v>
      </c>
      <c r="F140" s="87">
        <v>0.959589079</v>
      </c>
      <c r="G140" s="71">
        <v>29.28227229</v>
      </c>
      <c r="H140" s="87">
        <v>-33.83236881</v>
      </c>
      <c r="I140" s="58"/>
      <c r="J140" s="24"/>
      <c r="K140" s="24"/>
      <c r="L140" s="24"/>
      <c r="M140" s="25"/>
      <c r="O140" s="60"/>
      <c r="P140" s="60"/>
      <c r="Q140" s="60"/>
      <c r="R140" s="60"/>
      <c r="T140" s="1"/>
      <c r="V140">
        <f t="shared" ref="V140:Y140" si="359">E52-E53</f>
        <v>-0.94714313</v>
      </c>
      <c r="W140">
        <f t="shared" si="359"/>
        <v>-0.29358751</v>
      </c>
      <c r="X140">
        <f t="shared" si="359"/>
        <v>-1.30708388</v>
      </c>
      <c r="Y140">
        <f t="shared" si="359"/>
        <v>-1.51487447</v>
      </c>
      <c r="AA140">
        <f t="shared" ref="AA140:AD140" si="360">V140-V141</f>
        <v>0.0303574750000015</v>
      </c>
      <c r="AB140">
        <f t="shared" si="360"/>
        <v>0.01385997</v>
      </c>
      <c r="AC140">
        <f t="shared" si="360"/>
        <v>-0.110933560000003</v>
      </c>
      <c r="AD140">
        <f t="shared" si="360"/>
        <v>-0.131813620000003</v>
      </c>
    </row>
    <row r="141" spans="2:30">
      <c r="B141">
        <v>0.84</v>
      </c>
      <c r="D141" s="28"/>
      <c r="E141" s="87">
        <v>-12.26113232</v>
      </c>
      <c r="F141" s="87">
        <v>1.29713001</v>
      </c>
      <c r="G141" s="71">
        <v>30.09572526</v>
      </c>
      <c r="H141" s="87">
        <v>-34.74258851</v>
      </c>
      <c r="I141" s="58"/>
      <c r="J141" s="24"/>
      <c r="K141" s="24"/>
      <c r="L141" s="24"/>
      <c r="M141" s="25"/>
      <c r="O141" s="60"/>
      <c r="P141" s="60"/>
      <c r="Q141" s="60"/>
      <c r="R141" s="60"/>
      <c r="T141" s="1"/>
      <c r="V141">
        <f t="shared" ref="V141:Y141" si="361">E53-E54</f>
        <v>-0.977500605000001</v>
      </c>
      <c r="W141">
        <f t="shared" si="361"/>
        <v>-0.30744748</v>
      </c>
      <c r="X141">
        <f t="shared" si="361"/>
        <v>-1.19615032</v>
      </c>
      <c r="Y141">
        <f t="shared" si="361"/>
        <v>-1.38306085</v>
      </c>
      <c r="AA141">
        <f t="shared" ref="AA141:AD141" si="362">V141-V142</f>
        <v>0.0262458819999978</v>
      </c>
      <c r="AB141">
        <f t="shared" si="362"/>
        <v>0.011985595</v>
      </c>
      <c r="AC141">
        <f t="shared" si="362"/>
        <v>-0.120903739999996</v>
      </c>
      <c r="AD141">
        <f t="shared" si="362"/>
        <v>-0.146233390000003</v>
      </c>
    </row>
    <row r="142" spans="2:30">
      <c r="B142">
        <v>0.86</v>
      </c>
      <c r="D142" s="28"/>
      <c r="E142" s="87">
        <v>-13.31769147</v>
      </c>
      <c r="F142" s="87">
        <v>1.640700949</v>
      </c>
      <c r="G142" s="71">
        <v>30.77398196</v>
      </c>
      <c r="H142" s="87">
        <v>-35.47773979</v>
      </c>
      <c r="I142" s="58"/>
      <c r="J142" s="24"/>
      <c r="K142" s="24"/>
      <c r="L142" s="24"/>
      <c r="M142" s="25"/>
      <c r="O142" s="60"/>
      <c r="P142" s="60"/>
      <c r="Q142" s="60"/>
      <c r="R142" s="60"/>
      <c r="T142" s="1"/>
      <c r="V142">
        <f t="shared" ref="V142:Y142" si="363">E54-E55</f>
        <v>-1.003746487</v>
      </c>
      <c r="W142">
        <f t="shared" si="363"/>
        <v>-0.319433075</v>
      </c>
      <c r="X142">
        <f t="shared" si="363"/>
        <v>-1.07524658</v>
      </c>
      <c r="Y142">
        <f t="shared" si="363"/>
        <v>-1.23682746</v>
      </c>
      <c r="AA142">
        <f t="shared" ref="AA142:AD142" si="364">V142-V143</f>
        <v>0.0219965130000013</v>
      </c>
      <c r="AB142">
        <f t="shared" si="364"/>
        <v>0.0100483790000001</v>
      </c>
      <c r="AC142">
        <f t="shared" si="364"/>
        <v>-0.128465970000001</v>
      </c>
      <c r="AD142">
        <f t="shared" si="364"/>
        <v>-0.158448259999997</v>
      </c>
    </row>
    <row r="143" spans="2:30">
      <c r="B143">
        <v>0.88</v>
      </c>
      <c r="D143" s="28"/>
      <c r="E143" s="87">
        <v>-14.38291701</v>
      </c>
      <c r="F143" s="87">
        <v>1.988243047</v>
      </c>
      <c r="G143" s="71">
        <v>31.31845938</v>
      </c>
      <c r="H143" s="87">
        <v>-36.03401474</v>
      </c>
      <c r="I143" s="58"/>
      <c r="J143" s="24"/>
      <c r="K143" s="24"/>
      <c r="L143" s="24"/>
      <c r="M143" s="25"/>
      <c r="O143" s="60"/>
      <c r="P143" s="60"/>
      <c r="Q143" s="60"/>
      <c r="R143" s="60"/>
      <c r="T143" s="1"/>
      <c r="V143">
        <f t="shared" ref="V143:Y143" si="365">E55-E56</f>
        <v>-1.025743</v>
      </c>
      <c r="W143">
        <f t="shared" si="365"/>
        <v>-0.329481454</v>
      </c>
      <c r="X143">
        <f t="shared" si="365"/>
        <v>-0.946780610000001</v>
      </c>
      <c r="Y143">
        <f t="shared" si="365"/>
        <v>-1.0783792</v>
      </c>
      <c r="AA143">
        <f t="shared" ref="AA143:AD143" si="366">V143-V144</f>
        <v>0.0176338299999994</v>
      </c>
      <c r="AB143">
        <f t="shared" si="366"/>
        <v>0.00805947699999998</v>
      </c>
      <c r="AC143">
        <f t="shared" si="366"/>
        <v>-0.133327640000005</v>
      </c>
      <c r="AD143">
        <f t="shared" si="366"/>
        <v>-0.168159500000002</v>
      </c>
    </row>
    <row r="144" spans="2:30">
      <c r="B144">
        <v>0.9</v>
      </c>
      <c r="D144" s="28"/>
      <c r="E144" s="87">
        <v>-15.45225309</v>
      </c>
      <c r="F144" s="87">
        <v>2.337679217</v>
      </c>
      <c r="G144" s="71">
        <v>31.73415269</v>
      </c>
      <c r="H144" s="87">
        <v>-36.41100522</v>
      </c>
      <c r="I144" s="58"/>
      <c r="J144" s="24"/>
      <c r="K144" s="24"/>
      <c r="L144" s="24"/>
      <c r="M144" s="25"/>
      <c r="O144" s="60"/>
      <c r="P144" s="60"/>
      <c r="Q144" s="60"/>
      <c r="R144" s="60"/>
      <c r="T144" s="1"/>
      <c r="V144">
        <f t="shared" ref="V144:Y144" si="367">E56-E57</f>
        <v>-1.04337683</v>
      </c>
      <c r="W144">
        <f t="shared" si="367"/>
        <v>-0.337540931</v>
      </c>
      <c r="X144">
        <f t="shared" si="367"/>
        <v>-0.813452969999997</v>
      </c>
      <c r="Y144">
        <f t="shared" si="367"/>
        <v>-0.910219699999999</v>
      </c>
      <c r="AA144">
        <f t="shared" ref="AA144:AD144" si="368">V144-V145</f>
        <v>0.0131823200000003</v>
      </c>
      <c r="AB144">
        <f t="shared" si="368"/>
        <v>0.00603000799999986</v>
      </c>
      <c r="AC144">
        <f t="shared" si="368"/>
        <v>-0.135196269999994</v>
      </c>
      <c r="AD144">
        <f t="shared" si="368"/>
        <v>-0.175068419999995</v>
      </c>
    </row>
    <row r="145" spans="2:30">
      <c r="B145">
        <v>0.92</v>
      </c>
      <c r="D145" s="28"/>
      <c r="E145" s="87">
        <v>-16.52112836</v>
      </c>
      <c r="F145" s="87">
        <v>2.686925263</v>
      </c>
      <c r="G145" s="71">
        <v>32.02974395</v>
      </c>
      <c r="H145" s="87">
        <v>-36.61191527</v>
      </c>
      <c r="I145" s="58"/>
      <c r="J145" s="24"/>
      <c r="K145" s="24"/>
      <c r="L145" s="24"/>
      <c r="M145" s="25"/>
      <c r="O145" s="60"/>
      <c r="P145" s="60"/>
      <c r="Q145" s="60"/>
      <c r="R145" s="60"/>
      <c r="T145" s="1"/>
      <c r="V145">
        <f t="shared" ref="V145:Y145" si="369">E57-E58</f>
        <v>-1.05655915</v>
      </c>
      <c r="W145">
        <f t="shared" si="369"/>
        <v>-0.343570939</v>
      </c>
      <c r="X145">
        <f t="shared" si="369"/>
        <v>-0.678256700000002</v>
      </c>
      <c r="Y145">
        <f t="shared" si="369"/>
        <v>-0.735151280000004</v>
      </c>
      <c r="AA145">
        <f t="shared" ref="AA145:AD145" si="370">V145-V146</f>
        <v>0.00866639000000013</v>
      </c>
      <c r="AB145">
        <f t="shared" si="370"/>
        <v>0.00397115900000022</v>
      </c>
      <c r="AC145">
        <f t="shared" si="370"/>
        <v>-0.133779280000002</v>
      </c>
      <c r="AD145">
        <f t="shared" si="370"/>
        <v>-0.178876330000001</v>
      </c>
    </row>
    <row r="146" spans="2:30">
      <c r="B146">
        <v>0.94</v>
      </c>
      <c r="E146" s="87">
        <v>-17.58498048</v>
      </c>
      <c r="F146" s="87">
        <v>3.03390105</v>
      </c>
      <c r="G146" s="71">
        <v>32.21583103</v>
      </c>
      <c r="H146" s="87">
        <v>-36.64284659</v>
      </c>
      <c r="V146">
        <f t="shared" ref="V146:Y146" si="371">E58-E59</f>
        <v>-1.06522554</v>
      </c>
      <c r="W146">
        <f t="shared" si="371"/>
        <v>-0.347542098</v>
      </c>
      <c r="X146">
        <f t="shared" si="371"/>
        <v>-0.54447742</v>
      </c>
      <c r="Y146">
        <f t="shared" si="371"/>
        <v>-0.556274950000002</v>
      </c>
      <c r="AA146">
        <f t="shared" ref="AA146:AD146" si="372">V146-V147</f>
        <v>0.00411053999999922</v>
      </c>
      <c r="AB146">
        <f t="shared" si="372"/>
        <v>0.00189407199999958</v>
      </c>
      <c r="AC146">
        <f t="shared" si="372"/>
        <v>-0.128784110000002</v>
      </c>
      <c r="AD146">
        <f t="shared" si="372"/>
        <v>-0.179284470000006</v>
      </c>
    </row>
    <row r="147" spans="2:30">
      <c r="B147">
        <v>0.96</v>
      </c>
      <c r="E147" s="87">
        <v>-18.63928048</v>
      </c>
      <c r="F147" s="87">
        <v>3.376541654</v>
      </c>
      <c r="G147" s="71">
        <v>32.3029828</v>
      </c>
      <c r="H147" s="87">
        <v>-36.51181901</v>
      </c>
      <c r="V147">
        <f t="shared" ref="V147:Y147" si="373">E59-E60</f>
        <v>-1.06933608</v>
      </c>
      <c r="W147">
        <f t="shared" si="373"/>
        <v>-0.34943617</v>
      </c>
      <c r="X147">
        <f t="shared" si="373"/>
        <v>-0.415693309999998</v>
      </c>
      <c r="Y147">
        <f t="shared" si="373"/>
        <v>-0.376990479999996</v>
      </c>
      <c r="AA147">
        <f t="shared" ref="AA147:AD147" si="374">V147-V148</f>
        <v>-0.000460809999999867</v>
      </c>
      <c r="AB147">
        <f t="shared" si="374"/>
        <v>-0.000190123999999514</v>
      </c>
      <c r="AC147">
        <f t="shared" si="374"/>
        <v>-0.12010205</v>
      </c>
      <c r="AD147">
        <f t="shared" si="374"/>
        <v>-0.176080429999999</v>
      </c>
    </row>
    <row r="148" spans="2:30">
      <c r="B148">
        <v>0.98</v>
      </c>
      <c r="E148" s="87">
        <v>-19.67955734</v>
      </c>
      <c r="F148" s="87">
        <v>3.712808505</v>
      </c>
      <c r="G148" s="71">
        <v>32.30153759</v>
      </c>
      <c r="H148" s="87">
        <v>-36.22850904</v>
      </c>
      <c r="V148">
        <f t="shared" ref="V148:Y148" si="375">E60-E61</f>
        <v>-1.06887527</v>
      </c>
      <c r="W148">
        <f t="shared" si="375"/>
        <v>-0.349246046</v>
      </c>
      <c r="X148">
        <f t="shared" si="375"/>
        <v>-0.295591259999998</v>
      </c>
      <c r="Y148">
        <f t="shared" si="375"/>
        <v>-0.200910049999997</v>
      </c>
      <c r="AA148">
        <f t="shared" ref="AA148:AD148" si="376">V148-V149</f>
        <v>-0.00502314999999953</v>
      </c>
      <c r="AB148">
        <f t="shared" si="376"/>
        <v>-0.00227025900000033</v>
      </c>
      <c r="AC148">
        <f t="shared" si="376"/>
        <v>-0.109504179999998</v>
      </c>
      <c r="AD148">
        <f t="shared" si="376"/>
        <v>-0.169978729999997</v>
      </c>
    </row>
    <row r="149" spans="2:30">
      <c r="B149">
        <v>1</v>
      </c>
      <c r="E149" s="87">
        <v>-20.70142236</v>
      </c>
      <c r="F149" s="87">
        <v>4.040700539</v>
      </c>
      <c r="G149" s="71">
        <v>32.22158009</v>
      </c>
      <c r="H149" s="87">
        <v>-35.80406664</v>
      </c>
      <c r="V149">
        <f t="shared" ref="V149:Y149" si="377">E61-E62</f>
        <v>-1.06385212</v>
      </c>
      <c r="W149">
        <f t="shared" si="377"/>
        <v>-0.346975787</v>
      </c>
      <c r="X149">
        <f t="shared" si="377"/>
        <v>-0.18608708</v>
      </c>
      <c r="Y149">
        <f t="shared" si="377"/>
        <v>-0.0309313200000005</v>
      </c>
      <c r="AA149">
        <f t="shared" ref="AA149:AD149" si="378">V149-V150</f>
        <v>-0.00955211999999861</v>
      </c>
      <c r="AB149">
        <f t="shared" si="378"/>
        <v>-0.0043351829999998</v>
      </c>
      <c r="AC149">
        <f t="shared" si="378"/>
        <v>-0.0989353099999946</v>
      </c>
      <c r="AD149">
        <f t="shared" si="378"/>
        <v>-0.161958899999995</v>
      </c>
    </row>
    <row r="150" spans="2:30">
      <c r="B150">
        <v>1.02</v>
      </c>
      <c r="E150" s="87">
        <v>-21.70059364</v>
      </c>
      <c r="F150" s="87">
        <v>4.358265348</v>
      </c>
      <c r="G150" s="71">
        <v>32.07291828</v>
      </c>
      <c r="H150" s="87">
        <v>-35.25093205</v>
      </c>
      <c r="V150">
        <f t="shared" ref="V150:Y150" si="379">E62-E63</f>
        <v>-1.0543</v>
      </c>
      <c r="W150">
        <f t="shared" si="379"/>
        <v>-0.342640604</v>
      </c>
      <c r="X150">
        <f t="shared" si="379"/>
        <v>-0.0871517700000055</v>
      </c>
      <c r="Y150">
        <f t="shared" si="379"/>
        <v>0.131027579999994</v>
      </c>
      <c r="AA150">
        <f t="shared" ref="AA150:AD150" si="380">V150-V151</f>
        <v>-0.0140231400000026</v>
      </c>
      <c r="AB150">
        <f t="shared" si="380"/>
        <v>-0.00637375300000009</v>
      </c>
      <c r="AC150">
        <f t="shared" si="380"/>
        <v>-0.0885969800000055</v>
      </c>
      <c r="AD150">
        <f t="shared" si="380"/>
        <v>-0.152282390000011</v>
      </c>
    </row>
    <row r="151" spans="2:30">
      <c r="B151">
        <v>1.04</v>
      </c>
      <c r="E151" s="87">
        <v>-22.67292052</v>
      </c>
      <c r="F151" s="87">
        <v>4.663610348</v>
      </c>
      <c r="G151" s="71">
        <v>31.8650604</v>
      </c>
      <c r="H151" s="87">
        <v>-34.58265256</v>
      </c>
      <c r="V151">
        <f t="shared" ref="V151:Y151" si="381">E63-E64</f>
        <v>-1.04027686</v>
      </c>
      <c r="W151">
        <f t="shared" si="381"/>
        <v>-0.336266851</v>
      </c>
      <c r="X151">
        <f t="shared" si="381"/>
        <v>0.00144520999999997</v>
      </c>
      <c r="Y151">
        <f t="shared" si="381"/>
        <v>0.283309970000005</v>
      </c>
      <c r="AA151">
        <f t="shared" ref="AA151:AD151" si="382">V151-V152</f>
        <v>-0.0184118399999988</v>
      </c>
      <c r="AB151">
        <f t="shared" si="382"/>
        <v>-0.00837481699999953</v>
      </c>
      <c r="AC151">
        <f t="shared" si="382"/>
        <v>-0.078512289999999</v>
      </c>
      <c r="AD151">
        <f t="shared" si="382"/>
        <v>-0.141132429999992</v>
      </c>
    </row>
    <row r="152" spans="2:30">
      <c r="B152">
        <v>1.06</v>
      </c>
      <c r="E152" s="87">
        <v>-23.6144081</v>
      </c>
      <c r="F152" s="87">
        <v>4.954913888</v>
      </c>
      <c r="G152" s="71">
        <v>31.60719186</v>
      </c>
      <c r="H152" s="87">
        <v>-33.8136993</v>
      </c>
      <c r="V152">
        <f t="shared" ref="V152:Y152" si="383">E64-E65</f>
        <v>-1.02186502</v>
      </c>
      <c r="W152">
        <f t="shared" si="383"/>
        <v>-0.327892034</v>
      </c>
      <c r="X152">
        <f t="shared" si="383"/>
        <v>0.079957499999999</v>
      </c>
      <c r="Y152">
        <f t="shared" si="383"/>
        <v>0.424442399999997</v>
      </c>
      <c r="AA152">
        <f t="shared" ref="AA152:AD152" si="384">V152-V153</f>
        <v>-0.0226937399999976</v>
      </c>
      <c r="AB152">
        <f t="shared" si="384"/>
        <v>-0.0103272250000011</v>
      </c>
      <c r="AC152">
        <f t="shared" si="384"/>
        <v>-0.0687043100000011</v>
      </c>
      <c r="AD152">
        <f t="shared" si="384"/>
        <v>-0.128692190000002</v>
      </c>
    </row>
    <row r="153" spans="2:30">
      <c r="B153">
        <v>1.08</v>
      </c>
      <c r="E153" s="87">
        <v>-24.52124161</v>
      </c>
      <c r="F153" s="87">
        <v>5.230436446</v>
      </c>
      <c r="G153" s="71">
        <v>31.30815211</v>
      </c>
      <c r="H153" s="87">
        <v>-32.95928407</v>
      </c>
      <c r="V153">
        <f t="shared" ref="V153:Y153" si="385">E65-E66</f>
        <v>-0.999171280000002</v>
      </c>
      <c r="W153">
        <f t="shared" si="385"/>
        <v>-0.317564808999999</v>
      </c>
      <c r="X153">
        <f t="shared" si="385"/>
        <v>0.14866181</v>
      </c>
      <c r="Y153">
        <f t="shared" si="385"/>
        <v>0.553134589999999</v>
      </c>
      <c r="AA153">
        <f t="shared" ref="AA153:AD153" si="386">V153-V154</f>
        <v>-0.0268444000000017</v>
      </c>
      <c r="AB153">
        <f t="shared" si="386"/>
        <v>-0.0122198089999994</v>
      </c>
      <c r="AC153">
        <f t="shared" si="386"/>
        <v>-0.0591960700000023</v>
      </c>
      <c r="AD153">
        <f t="shared" si="386"/>
        <v>-0.115144900000004</v>
      </c>
    </row>
    <row r="154" spans="2:30">
      <c r="B154">
        <v>1.1</v>
      </c>
      <c r="E154" s="87">
        <v>-25.38981091</v>
      </c>
      <c r="F154" s="87">
        <v>5.488531748</v>
      </c>
      <c r="G154" s="71">
        <v>30.9764117</v>
      </c>
      <c r="H154" s="87">
        <v>-32.03517609</v>
      </c>
      <c r="V154">
        <f t="shared" ref="V154:Y154" si="387">E66-E67</f>
        <v>-0.972326880000001</v>
      </c>
      <c r="W154">
        <f t="shared" si="387"/>
        <v>-0.305345</v>
      </c>
      <c r="X154">
        <f t="shared" si="387"/>
        <v>0.207857880000002</v>
      </c>
      <c r="Y154">
        <f t="shared" si="387"/>
        <v>0.668279490000003</v>
      </c>
      <c r="AA154">
        <f t="shared" ref="AA154:AD154" si="388">V154-V155</f>
        <v>-0.0308393000000038</v>
      </c>
      <c r="AB154">
        <f t="shared" si="388"/>
        <v>-0.0140414599999996</v>
      </c>
      <c r="AC154">
        <f t="shared" si="388"/>
        <v>-0.0500106599999981</v>
      </c>
      <c r="AD154">
        <f t="shared" si="388"/>
        <v>-0.100673769999993</v>
      </c>
    </row>
    <row r="155" spans="2:30">
      <c r="B155">
        <v>1.12</v>
      </c>
      <c r="E155" s="87">
        <v>-26.21673498</v>
      </c>
      <c r="F155" s="87">
        <v>5.727657941</v>
      </c>
      <c r="G155" s="71">
        <v>30.62004909</v>
      </c>
      <c r="H155" s="87">
        <v>-31.0575188</v>
      </c>
      <c r="V155">
        <f t="shared" ref="V155:Y155" si="389">E67-E68</f>
        <v>-0.941487579999997</v>
      </c>
      <c r="W155">
        <f t="shared" si="389"/>
        <v>-0.29130354</v>
      </c>
      <c r="X155">
        <f t="shared" si="389"/>
        <v>0.25786854</v>
      </c>
      <c r="Y155">
        <f t="shared" si="389"/>
        <v>0.768953259999996</v>
      </c>
      <c r="AA155">
        <f t="shared" ref="AA155:AD155" si="390">V155-V156</f>
        <v>-0.0346540699999949</v>
      </c>
      <c r="AB155">
        <f t="shared" si="390"/>
        <v>-0.0157809820000008</v>
      </c>
      <c r="AC155">
        <f t="shared" si="390"/>
        <v>-0.0411712099999981</v>
      </c>
      <c r="AD155">
        <f t="shared" si="390"/>
        <v>-0.0854619700000043</v>
      </c>
    </row>
    <row r="156" spans="2:30">
      <c r="B156">
        <v>1.14</v>
      </c>
      <c r="E156" s="87">
        <v>-26.99888629</v>
      </c>
      <c r="F156" s="87">
        <v>5.946388716</v>
      </c>
      <c r="G156" s="71">
        <v>30.24672765</v>
      </c>
      <c r="H156" s="87">
        <v>-30.0426467</v>
      </c>
      <c r="V156">
        <f t="shared" ref="V156:Y156" si="391">E68-E69</f>
        <v>-0.906833510000002</v>
      </c>
      <c r="W156">
        <f t="shared" si="391"/>
        <v>-0.275522558</v>
      </c>
      <c r="X156">
        <f t="shared" si="391"/>
        <v>0.299039749999999</v>
      </c>
      <c r="Y156">
        <f t="shared" si="391"/>
        <v>0.854415230000001</v>
      </c>
      <c r="AA156">
        <f t="shared" ref="AA156:AD156" si="392">V156-V157</f>
        <v>-0.0382642100000012</v>
      </c>
      <c r="AB156">
        <f t="shared" si="392"/>
        <v>-0.0174272559999995</v>
      </c>
      <c r="AC156">
        <f t="shared" si="392"/>
        <v>-0.0327006600000033</v>
      </c>
      <c r="AD156">
        <f t="shared" si="392"/>
        <v>-0.0696927500000015</v>
      </c>
    </row>
    <row r="157" spans="2:30">
      <c r="B157">
        <v>1.16</v>
      </c>
      <c r="E157" s="87">
        <v>-27.73341536</v>
      </c>
      <c r="F157" s="87">
        <v>6.143424484</v>
      </c>
      <c r="G157" s="71">
        <v>29.86367256</v>
      </c>
      <c r="H157" s="87">
        <v>-29.00690209</v>
      </c>
      <c r="V157">
        <f t="shared" ref="V157:Y157" si="393">E69-E70</f>
        <v>-0.868569300000001</v>
      </c>
      <c r="W157">
        <f t="shared" si="393"/>
        <v>-0.258095302</v>
      </c>
      <c r="X157">
        <f t="shared" si="393"/>
        <v>0.331740410000002</v>
      </c>
      <c r="Y157">
        <f t="shared" si="393"/>
        <v>0.924107980000002</v>
      </c>
      <c r="AA157">
        <f t="shared" ref="AA157:AD157" si="394">V157-V158</f>
        <v>-0.0416452300000039</v>
      </c>
      <c r="AB157">
        <f t="shared" si="394"/>
        <v>-0.0189691089999995</v>
      </c>
      <c r="AC157">
        <f t="shared" si="394"/>
        <v>-0.0246221999999996</v>
      </c>
      <c r="AD157">
        <f t="shared" si="394"/>
        <v>-0.0535493099999975</v>
      </c>
    </row>
    <row r="158" spans="2:30">
      <c r="B158">
        <v>1.18</v>
      </c>
      <c r="E158" s="87">
        <v>-28.41777512</v>
      </c>
      <c r="F158" s="87">
        <v>6.317603522</v>
      </c>
      <c r="G158" s="71">
        <v>29.47764776</v>
      </c>
      <c r="H158" s="87">
        <v>-27.96645188</v>
      </c>
      <c r="V158">
        <f t="shared" ref="V158:Y158" si="395">E70-E71</f>
        <v>-0.826924069999997</v>
      </c>
      <c r="W158">
        <f t="shared" si="395"/>
        <v>-0.239126193000001</v>
      </c>
      <c r="X158">
        <f t="shared" si="395"/>
        <v>0.356362610000001</v>
      </c>
      <c r="Y158">
        <f t="shared" si="395"/>
        <v>0.97765729</v>
      </c>
      <c r="AA158">
        <f t="shared" ref="AA158:AD158" si="396">V158-V159</f>
        <v>-0.0447727599999936</v>
      </c>
      <c r="AB158">
        <f t="shared" si="396"/>
        <v>-0.0203954180000006</v>
      </c>
      <c r="AC158">
        <f t="shared" si="396"/>
        <v>-0.0169588299999965</v>
      </c>
      <c r="AD158">
        <f t="shared" si="396"/>
        <v>-0.0372148100000018</v>
      </c>
    </row>
    <row r="159" spans="2:30">
      <c r="B159">
        <v>1.2</v>
      </c>
      <c r="E159" s="87">
        <v>-29.04974542</v>
      </c>
      <c r="F159" s="87">
        <v>6.467913104</v>
      </c>
      <c r="G159" s="71">
        <v>29.09493287</v>
      </c>
      <c r="H159" s="87">
        <v>-26.9371044</v>
      </c>
      <c r="V159">
        <f t="shared" ref="V159:Y159" si="397">E71-E72</f>
        <v>-0.782151310000003</v>
      </c>
      <c r="W159">
        <f t="shared" si="397"/>
        <v>-0.218730775</v>
      </c>
      <c r="X159">
        <f t="shared" si="397"/>
        <v>0.373321439999998</v>
      </c>
      <c r="Y159">
        <f t="shared" si="397"/>
        <v>1.0148721</v>
      </c>
      <c r="AA159">
        <f t="shared" ref="AA159:AD159" si="398">V159-V160</f>
        <v>-0.0476222400000061</v>
      </c>
      <c r="AB159">
        <f t="shared" si="398"/>
        <v>-0.0216950070000008</v>
      </c>
      <c r="AC159">
        <f t="shared" si="398"/>
        <v>-0.00973365000000115</v>
      </c>
      <c r="AD159">
        <f t="shared" si="398"/>
        <v>-0.0208725099999967</v>
      </c>
    </row>
    <row r="160" spans="2:30">
      <c r="B160">
        <v>1.22</v>
      </c>
      <c r="E160" s="87">
        <v>-29.62745751</v>
      </c>
      <c r="F160" s="87">
        <v>6.59350068</v>
      </c>
      <c r="G160" s="71">
        <v>28.72130013</v>
      </c>
      <c r="H160" s="87">
        <v>-25.93412619</v>
      </c>
      <c r="V160">
        <f t="shared" ref="V160:Y160" si="399">E72-E73</f>
        <v>-0.734529069999997</v>
      </c>
      <c r="W160">
        <f t="shared" si="399"/>
        <v>-0.197035767999999</v>
      </c>
      <c r="X160">
        <f t="shared" si="399"/>
        <v>0.383055089999999</v>
      </c>
      <c r="Y160">
        <f t="shared" si="399"/>
        <v>1.03574461</v>
      </c>
      <c r="AA160">
        <f t="shared" ref="AA160:AD160" si="400">V160-V161</f>
        <v>-0.050169309999994</v>
      </c>
      <c r="AB160">
        <f t="shared" si="400"/>
        <v>-0.0228567299999991</v>
      </c>
      <c r="AC160">
        <f t="shared" si="400"/>
        <v>-0.00296971000000212</v>
      </c>
      <c r="AD160">
        <f t="shared" si="400"/>
        <v>-0.0047056000000012</v>
      </c>
    </row>
    <row r="161" spans="2:30">
      <c r="B161">
        <v>1.24</v>
      </c>
      <c r="E161" s="87">
        <v>-30.1494184</v>
      </c>
      <c r="F161" s="87">
        <v>6.693685003</v>
      </c>
      <c r="G161" s="71">
        <v>28.36199133</v>
      </c>
      <c r="H161" s="87">
        <v>-24.97205876</v>
      </c>
      <c r="V161">
        <f t="shared" ref="V161:Y161" si="401">E73-E74</f>
        <v>-0.684359760000003</v>
      </c>
      <c r="W161">
        <f t="shared" si="401"/>
        <v>-0.174179038</v>
      </c>
      <c r="X161">
        <f t="shared" si="401"/>
        <v>0.386024800000001</v>
      </c>
      <c r="Y161">
        <f t="shared" si="401"/>
        <v>1.04045021</v>
      </c>
      <c r="AA161">
        <f t="shared" ref="AA161:AD161" si="402">V161-V162</f>
        <v>-0.0523894600000041</v>
      </c>
      <c r="AB161">
        <f t="shared" si="402"/>
        <v>-0.0238694559999999</v>
      </c>
      <c r="AC161">
        <f t="shared" si="402"/>
        <v>0.00330991000000225</v>
      </c>
      <c r="AD161">
        <f t="shared" si="402"/>
        <v>0.0111027299999975</v>
      </c>
    </row>
    <row r="162" spans="2:30">
      <c r="B162">
        <v>1.26</v>
      </c>
      <c r="E162" s="87">
        <v>-30.61453545</v>
      </c>
      <c r="F162" s="87">
        <v>6.767967291</v>
      </c>
      <c r="G162" s="71">
        <v>28.02169472</v>
      </c>
      <c r="H162" s="87">
        <v>-24.06453544</v>
      </c>
      <c r="V162">
        <f t="shared" ref="V162:Y162" si="403">E74-E75</f>
        <v>-0.631970299999999</v>
      </c>
      <c r="W162">
        <f t="shared" si="403"/>
        <v>-0.150309582</v>
      </c>
      <c r="X162">
        <f t="shared" si="403"/>
        <v>0.382714889999999</v>
      </c>
      <c r="Y162">
        <f t="shared" si="403"/>
        <v>1.02934748</v>
      </c>
      <c r="AA162">
        <f t="shared" ref="AA162:AD162" si="404">V162-V163</f>
        <v>-0.0542582100000004</v>
      </c>
      <c r="AB162">
        <f t="shared" si="404"/>
        <v>-0.0247220060000002</v>
      </c>
      <c r="AC162">
        <f t="shared" si="404"/>
        <v>0.00908214999999757</v>
      </c>
      <c r="AD162">
        <f t="shared" si="404"/>
        <v>0.0263692700000036</v>
      </c>
    </row>
    <row r="163" spans="2:30">
      <c r="B163">
        <v>1.28</v>
      </c>
      <c r="E163" s="87">
        <v>-31.02214071</v>
      </c>
      <c r="F163" s="87">
        <v>6.816042375</v>
      </c>
      <c r="G163" s="71">
        <v>27.70452198</v>
      </c>
      <c r="H163" s="87">
        <v>-23.22409814</v>
      </c>
      <c r="V163">
        <f t="shared" ref="V163:Y163" si="405">E75-E76</f>
        <v>-0.577712089999999</v>
      </c>
      <c r="W163">
        <f t="shared" si="405"/>
        <v>-0.125587576</v>
      </c>
      <c r="X163">
        <f t="shared" si="405"/>
        <v>0.373632740000001</v>
      </c>
      <c r="Y163">
        <f t="shared" si="405"/>
        <v>1.00297821</v>
      </c>
      <c r="AA163">
        <f t="shared" ref="AA163:AD163" si="406">V163-V164</f>
        <v>-0.0557511999999996</v>
      </c>
      <c r="AB163">
        <f t="shared" si="406"/>
        <v>-0.0254032530000003</v>
      </c>
      <c r="AC163">
        <f t="shared" si="406"/>
        <v>0.0143239400000006</v>
      </c>
      <c r="AD163">
        <f t="shared" si="406"/>
        <v>0.0409107799999973</v>
      </c>
    </row>
    <row r="164" spans="2:30">
      <c r="B164">
        <v>1.3</v>
      </c>
      <c r="E164" s="87">
        <v>-31.37201543</v>
      </c>
      <c r="F164" s="87">
        <v>6.837809844</v>
      </c>
      <c r="G164" s="71">
        <v>27.4139851</v>
      </c>
      <c r="H164" s="87">
        <v>-22.46201412</v>
      </c>
      <c r="V164">
        <f t="shared" ref="V164:Y164" si="407">E76-E77</f>
        <v>-0.521960889999999</v>
      </c>
      <c r="W164">
        <f t="shared" si="407"/>
        <v>-0.100184323</v>
      </c>
      <c r="X164">
        <f t="shared" si="407"/>
        <v>0.359308800000001</v>
      </c>
      <c r="Y164">
        <f t="shared" si="407"/>
        <v>0.962067430000001</v>
      </c>
      <c r="AA164">
        <f t="shared" ref="AA164:AD164" si="408">V164-V165</f>
        <v>-0.0568438399999955</v>
      </c>
      <c r="AB164">
        <f t="shared" si="408"/>
        <v>-0.0259020349999997</v>
      </c>
      <c r="AC164">
        <f t="shared" si="408"/>
        <v>0.0190121900000015</v>
      </c>
      <c r="AD164">
        <f t="shared" si="408"/>
        <v>0.0545441100000019</v>
      </c>
    </row>
    <row r="165" spans="2:30">
      <c r="B165">
        <v>1.32</v>
      </c>
      <c r="E165" s="87">
        <v>-31.66441453</v>
      </c>
      <c r="F165" s="87">
        <v>6.833385206</v>
      </c>
      <c r="G165" s="71">
        <v>27.15297337</v>
      </c>
      <c r="H165" s="87">
        <v>-21.78809286</v>
      </c>
      <c r="V165">
        <f t="shared" ref="V165:Y165" si="409">E77-E78</f>
        <v>-0.465117050000003</v>
      </c>
      <c r="W165">
        <f t="shared" si="409"/>
        <v>-0.074282288</v>
      </c>
      <c r="X165">
        <f t="shared" si="409"/>
        <v>0.340296609999999</v>
      </c>
      <c r="Y165">
        <f t="shared" si="409"/>
        <v>0.907523319999999</v>
      </c>
      <c r="AA165">
        <f t="shared" ref="AA165:AD165" si="410">V165-V166</f>
        <v>-0.0575117900000066</v>
      </c>
      <c r="AB165">
        <f t="shared" si="410"/>
        <v>-0.0262072039999994</v>
      </c>
      <c r="AC165">
        <f t="shared" si="410"/>
        <v>0.0231238699999992</v>
      </c>
      <c r="AD165">
        <f t="shared" si="410"/>
        <v>0.0670860199999979</v>
      </c>
    </row>
    <row r="166" spans="2:30">
      <c r="B166">
        <v>1.34</v>
      </c>
      <c r="E166" s="87">
        <v>-31.90009102</v>
      </c>
      <c r="F166" s="87">
        <v>6.803111033</v>
      </c>
      <c r="G166" s="71">
        <v>26.92373028</v>
      </c>
      <c r="H166" s="87">
        <v>-21.21050278</v>
      </c>
      <c r="V166">
        <f t="shared" ref="V166:Y166" si="411">E78-E79</f>
        <v>-0.407605259999997</v>
      </c>
      <c r="W166">
        <f t="shared" si="411"/>
        <v>-0.0480750840000006</v>
      </c>
      <c r="X166">
        <f t="shared" si="411"/>
        <v>0.31717274</v>
      </c>
      <c r="Y166">
        <f t="shared" si="411"/>
        <v>0.840437300000001</v>
      </c>
      <c r="AA166">
        <f t="shared" ref="AA166:AD166" si="412">V166-V167</f>
        <v>-0.0577305399999943</v>
      </c>
      <c r="AB166">
        <f t="shared" si="412"/>
        <v>-0.0263076150000012</v>
      </c>
      <c r="AC166">
        <f t="shared" si="412"/>
        <v>0.0266358600000025</v>
      </c>
      <c r="AD166">
        <f t="shared" si="412"/>
        <v>0.0783532800000017</v>
      </c>
    </row>
    <row r="167" spans="2:30">
      <c r="B167">
        <v>1.36</v>
      </c>
      <c r="E167" s="87">
        <v>-32.08032045</v>
      </c>
      <c r="F167" s="87">
        <v>6.747568103</v>
      </c>
      <c r="G167" s="71">
        <v>26.72783043</v>
      </c>
      <c r="H167" s="87">
        <v>-20.73558806</v>
      </c>
      <c r="V167">
        <f t="shared" ref="V167:Y167" si="413">E79-E80</f>
        <v>-0.349874720000003</v>
      </c>
      <c r="W167">
        <f t="shared" si="413"/>
        <v>-0.0217674689999994</v>
      </c>
      <c r="X167">
        <f t="shared" si="413"/>
        <v>0.290536879999998</v>
      </c>
      <c r="Y167">
        <f t="shared" si="413"/>
        <v>0.76208402</v>
      </c>
      <c r="AA167">
        <f t="shared" ref="AA167:AD167" si="414">V167-V168</f>
        <v>-0.0574756200000053</v>
      </c>
      <c r="AB167">
        <f t="shared" si="414"/>
        <v>-0.0261921069999991</v>
      </c>
      <c r="AC167">
        <f t="shared" si="414"/>
        <v>0.0295251499999978</v>
      </c>
      <c r="AD167">
        <f t="shared" si="414"/>
        <v>0.0881627599999995</v>
      </c>
    </row>
    <row r="168" spans="2:30">
      <c r="B168">
        <v>1.38</v>
      </c>
      <c r="E168" s="87">
        <v>-32.20692545</v>
      </c>
      <c r="F168" s="87">
        <v>6.66758657</v>
      </c>
      <c r="G168" s="71">
        <v>26.56615652</v>
      </c>
      <c r="H168" s="87">
        <v>-20.36768543</v>
      </c>
      <c r="V168">
        <f t="shared" ref="V168:Y168" si="415">E80-E81</f>
        <v>-0.292399099999997</v>
      </c>
      <c r="W168">
        <f t="shared" si="415"/>
        <v>0.0044246379999997</v>
      </c>
      <c r="X168">
        <f t="shared" si="415"/>
        <v>0.26101173</v>
      </c>
      <c r="Y168">
        <f t="shared" si="415"/>
        <v>0.67392126</v>
      </c>
      <c r="AA168">
        <f t="shared" ref="AA168:AD168" si="416">V168-V169</f>
        <v>-0.0567226099999942</v>
      </c>
      <c r="AB168">
        <f t="shared" si="416"/>
        <v>-0.0258495349999999</v>
      </c>
      <c r="AC168">
        <f t="shared" si="416"/>
        <v>0.0317686399999992</v>
      </c>
      <c r="AD168">
        <f t="shared" si="416"/>
        <v>0.09633118</v>
      </c>
    </row>
    <row r="169" spans="5:30">
      <c r="E169" s="87">
        <v>-32.28230007</v>
      </c>
      <c r="F169" s="87">
        <v>6.564257098</v>
      </c>
      <c r="G169" s="71">
        <v>26.43887622</v>
      </c>
      <c r="H169" s="87">
        <v>-20.108941</v>
      </c>
      <c r="V169">
        <f t="shared" ref="V169:Y169" si="417">E81-E82</f>
        <v>-0.235676490000003</v>
      </c>
      <c r="W169">
        <f t="shared" si="417"/>
        <v>0.0302741729999996</v>
      </c>
      <c r="X169">
        <f t="shared" si="417"/>
        <v>0.229243090000001</v>
      </c>
      <c r="Y169">
        <f t="shared" si="417"/>
        <v>0.57759008</v>
      </c>
      <c r="AA169">
        <f t="shared" ref="AA169:AD169" si="418">V169-V170</f>
        <v>-0.0554470600000023</v>
      </c>
      <c r="AB169">
        <f t="shared" si="418"/>
        <v>-0.025268757000001</v>
      </c>
      <c r="AC169">
        <f t="shared" si="418"/>
        <v>0.0333432400000007</v>
      </c>
      <c r="AD169">
        <f t="shared" si="418"/>
        <v>0.102675360000003</v>
      </c>
    </row>
    <row r="170" spans="5:30">
      <c r="E170" s="87">
        <v>-32.30943432</v>
      </c>
      <c r="F170" s="87">
        <v>6.438942009</v>
      </c>
      <c r="G170" s="71">
        <v>26.34541913</v>
      </c>
      <c r="H170" s="87">
        <v>-19.95912701</v>
      </c>
      <c r="V170">
        <f t="shared" ref="V170:Y170" si="419">E82-E83</f>
        <v>-0.180229430000001</v>
      </c>
      <c r="W170">
        <f t="shared" si="419"/>
        <v>0.0555429300000005</v>
      </c>
      <c r="X170">
        <f t="shared" si="419"/>
        <v>0.19589985</v>
      </c>
      <c r="Y170">
        <f t="shared" si="419"/>
        <v>0.474914719999997</v>
      </c>
      <c r="AA170">
        <f t="shared" ref="AA170:AD170" si="420">V170-V171</f>
        <v>-0.0536244300000028</v>
      </c>
      <c r="AB170">
        <f t="shared" si="420"/>
        <v>-0.0244386029999992</v>
      </c>
      <c r="AC170">
        <f t="shared" si="420"/>
        <v>0.0342259399999989</v>
      </c>
      <c r="AD170">
        <f t="shared" si="420"/>
        <v>0.107012089999998</v>
      </c>
    </row>
    <row r="171" spans="5:30">
      <c r="E171" s="87">
        <v>-32.29193859</v>
      </c>
      <c r="F171" s="87">
        <v>6.293286449</v>
      </c>
      <c r="G171" s="71">
        <v>26.28445371</v>
      </c>
      <c r="H171" s="87">
        <v>-19.9154586</v>
      </c>
      <c r="V171">
        <f t="shared" ref="V171:Y171" si="421">E83-E84</f>
        <v>-0.126604999999998</v>
      </c>
      <c r="W171">
        <f t="shared" si="421"/>
        <v>0.0799815329999998</v>
      </c>
      <c r="X171">
        <f t="shared" si="421"/>
        <v>0.161673910000001</v>
      </c>
      <c r="Y171">
        <f t="shared" si="421"/>
        <v>0.36790263</v>
      </c>
      <c r="AA171">
        <f t="shared" ref="AA171:AD171" si="422">V171-V172</f>
        <v>-0.0512303799999998</v>
      </c>
      <c r="AB171">
        <f t="shared" si="422"/>
        <v>-0.0233479390000007</v>
      </c>
      <c r="AC171">
        <f t="shared" si="422"/>
        <v>0.0343936100000022</v>
      </c>
      <c r="AD171">
        <f t="shared" si="422"/>
        <v>0.1091582</v>
      </c>
    </row>
    <row r="172" spans="5:30">
      <c r="E172" s="87">
        <v>-32.23406811</v>
      </c>
      <c r="F172" s="87">
        <v>6.129229529</v>
      </c>
      <c r="G172" s="71">
        <v>26.25386423</v>
      </c>
      <c r="H172" s="87">
        <v>-19.97241071</v>
      </c>
      <c r="V172">
        <f t="shared" ref="V172:Y172" si="423">E84-E85</f>
        <v>-0.0753746199999981</v>
      </c>
      <c r="W172">
        <f t="shared" si="423"/>
        <v>0.103329472</v>
      </c>
      <c r="X172">
        <f t="shared" si="423"/>
        <v>0.127280299999999</v>
      </c>
      <c r="Y172">
        <f t="shared" si="423"/>
        <v>0.25874443</v>
      </c>
      <c r="AA172">
        <f t="shared" ref="AA172:AD172" si="424">V172-V173</f>
        <v>-0.0482403699999949</v>
      </c>
      <c r="AB172">
        <f t="shared" si="424"/>
        <v>-0.0219856169999995</v>
      </c>
      <c r="AC172">
        <f t="shared" si="424"/>
        <v>0.0338232099999978</v>
      </c>
      <c r="AD172">
        <f t="shared" si="424"/>
        <v>0.108930439999998</v>
      </c>
    </row>
    <row r="173" spans="5:30">
      <c r="E173" s="87">
        <v>-32.14074743</v>
      </c>
      <c r="F173" s="87">
        <v>5.949015476</v>
      </c>
      <c r="G173" s="71">
        <v>26.25072765</v>
      </c>
      <c r="H173" s="87">
        <v>-20.12153476</v>
      </c>
      <c r="V173">
        <f t="shared" ref="V173:Y173" si="425">E85-E86</f>
        <v>-0.0271342500000031</v>
      </c>
      <c r="W173">
        <f t="shared" si="425"/>
        <v>0.125315089</v>
      </c>
      <c r="X173">
        <f t="shared" si="425"/>
        <v>0.0934570900000011</v>
      </c>
      <c r="Y173">
        <f t="shared" si="425"/>
        <v>0.149813990000002</v>
      </c>
      <c r="AA173">
        <f t="shared" ref="AA173:AD173" si="426">V173-V174</f>
        <v>-0.0446299800000034</v>
      </c>
      <c r="AB173">
        <f t="shared" si="426"/>
        <v>-0.0203404709999999</v>
      </c>
      <c r="AC173">
        <f t="shared" si="426"/>
        <v>0.0324916700000024</v>
      </c>
      <c r="AD173">
        <f t="shared" si="426"/>
        <v>0.106145580000003</v>
      </c>
    </row>
    <row r="174" spans="5:30">
      <c r="E174" s="87">
        <v>-32.01759484</v>
      </c>
      <c r="F174" s="87">
        <v>5.755204784</v>
      </c>
      <c r="G174" s="71">
        <v>26.2712906</v>
      </c>
      <c r="H174" s="87">
        <v>-20.35127549</v>
      </c>
      <c r="V174">
        <f t="shared" ref="V174:Y174" si="427">E86-E87</f>
        <v>0.0174957300000003</v>
      </c>
      <c r="W174">
        <f t="shared" si="427"/>
        <v>0.14565556</v>
      </c>
      <c r="X174">
        <f t="shared" si="427"/>
        <v>0.0609654199999987</v>
      </c>
      <c r="Y174">
        <f t="shared" si="427"/>
        <v>0.0436684099999987</v>
      </c>
      <c r="AA174">
        <f t="shared" ref="AA174:AD174" si="428">V174-V175</f>
        <v>-0.040374749999998</v>
      </c>
      <c r="AB174">
        <f t="shared" si="428"/>
        <v>-0.0184013600000004</v>
      </c>
      <c r="AC174">
        <f t="shared" si="428"/>
        <v>0.030375939999999</v>
      </c>
      <c r="AD174">
        <f t="shared" si="428"/>
        <v>0.100620519999996</v>
      </c>
    </row>
    <row r="175" spans="5:30">
      <c r="E175" s="87">
        <v>-31.87094686</v>
      </c>
      <c r="F175" s="87">
        <v>5.550685356</v>
      </c>
      <c r="G175" s="71">
        <v>26.3109463</v>
      </c>
      <c r="H175" s="87">
        <v>-20.64678777</v>
      </c>
      <c r="V175">
        <f t="shared" ref="V175:Y175" si="429">E87-E88</f>
        <v>0.0578704799999983</v>
      </c>
      <c r="W175">
        <f t="shared" si="429"/>
        <v>0.16405692</v>
      </c>
      <c r="X175">
        <f t="shared" si="429"/>
        <v>0.0305894799999997</v>
      </c>
      <c r="Y175">
        <f t="shared" si="429"/>
        <v>-0.0569521099999974</v>
      </c>
      <c r="AA175">
        <f t="shared" ref="AA175:AD175" si="430">V175-V176</f>
        <v>-0.0354502000000068</v>
      </c>
      <c r="AB175">
        <f t="shared" si="430"/>
        <v>-0.0161571330000001</v>
      </c>
      <c r="AC175">
        <f t="shared" si="430"/>
        <v>0.0274529000000001</v>
      </c>
      <c r="AD175">
        <f t="shared" si="430"/>
        <v>0.0921719400000036</v>
      </c>
    </row>
    <row r="176" spans="5:30">
      <c r="E176" s="87">
        <v>-31.70788267</v>
      </c>
      <c r="F176" s="87">
        <v>5.338683672</v>
      </c>
      <c r="G176" s="71">
        <v>26.36421146</v>
      </c>
      <c r="H176" s="87">
        <v>-20.98975338</v>
      </c>
      <c r="V176">
        <f t="shared" ref="V176:Y176" si="431">E88-E89</f>
        <v>0.093320680000005</v>
      </c>
      <c r="W176">
        <f t="shared" si="431"/>
        <v>0.180214053</v>
      </c>
      <c r="X176">
        <f t="shared" si="431"/>
        <v>0.00313657999999961</v>
      </c>
      <c r="Y176">
        <f t="shared" si="431"/>
        <v>-0.149124050000001</v>
      </c>
      <c r="AA176">
        <f t="shared" ref="AA176:AD176" si="432">V176-V177</f>
        <v>-0.0298319099999915</v>
      </c>
      <c r="AB176">
        <f t="shared" si="432"/>
        <v>-0.0135966389999993</v>
      </c>
      <c r="AC176">
        <f t="shared" si="432"/>
        <v>0.0236995299999982</v>
      </c>
      <c r="AD176">
        <f t="shared" si="432"/>
        <v>0.0806166799999986</v>
      </c>
    </row>
    <row r="177" spans="5:30">
      <c r="E177" s="87">
        <v>-31.53624858</v>
      </c>
      <c r="F177" s="87">
        <v>5.122775929</v>
      </c>
      <c r="G177" s="71">
        <v>26.42470327</v>
      </c>
      <c r="H177" s="87">
        <v>-21.35819779</v>
      </c>
      <c r="V177">
        <f t="shared" ref="V177:Y177" si="433">E89-E90</f>
        <v>0.123152589999997</v>
      </c>
      <c r="W177">
        <f t="shared" si="433"/>
        <v>0.193810692</v>
      </c>
      <c r="X177">
        <f t="shared" si="433"/>
        <v>-0.0205629499999986</v>
      </c>
      <c r="Y177">
        <f t="shared" si="433"/>
        <v>-0.22974073</v>
      </c>
      <c r="AA177">
        <f t="shared" ref="AA177:AD177" si="434">V177-V178</f>
        <v>-0.0234953900000043</v>
      </c>
      <c r="AB177">
        <f t="shared" si="434"/>
        <v>-0.0107087360000007</v>
      </c>
      <c r="AC177">
        <f t="shared" si="434"/>
        <v>0.0190927500000022</v>
      </c>
      <c r="AD177">
        <f t="shared" si="434"/>
        <v>0.0657715500000009</v>
      </c>
    </row>
    <row r="178" spans="22:30">
      <c r="V178">
        <f t="shared" ref="V178:Y178" si="435">E90-E91</f>
        <v>0.146647980000001</v>
      </c>
      <c r="W178">
        <f t="shared" si="435"/>
        <v>0.204519428</v>
      </c>
      <c r="X178">
        <f t="shared" si="435"/>
        <v>-0.0396557000000008</v>
      </c>
      <c r="Y178">
        <f t="shared" si="435"/>
        <v>-0.295512280000001</v>
      </c>
      <c r="AA178">
        <f t="shared" ref="AA178:AD178" si="436">V178-V179</f>
        <v>-0.0164162099999992</v>
      </c>
      <c r="AB178">
        <f t="shared" si="436"/>
        <v>-0.00748225599999941</v>
      </c>
      <c r="AC178">
        <f t="shared" si="436"/>
        <v>0.0136094599999979</v>
      </c>
      <c r="AD178">
        <f t="shared" si="436"/>
        <v>0.0474533299999997</v>
      </c>
    </row>
    <row r="179" spans="22:30">
      <c r="V179">
        <f t="shared" ref="V179:Y179" si="437">E91-E92</f>
        <v>0.16306419</v>
      </c>
      <c r="W179">
        <f t="shared" si="437"/>
        <v>0.212001684</v>
      </c>
      <c r="X179">
        <f t="shared" si="437"/>
        <v>-0.0532651599999987</v>
      </c>
      <c r="Y179">
        <f t="shared" si="437"/>
        <v>-0.34296561</v>
      </c>
      <c r="AA179">
        <f t="shared" ref="AA179:AD179" si="438">V179-V180</f>
        <v>0.16306419</v>
      </c>
      <c r="AB179">
        <f t="shared" si="438"/>
        <v>0.212001684</v>
      </c>
      <c r="AC179">
        <f t="shared" si="438"/>
        <v>-0.0532651599999987</v>
      </c>
      <c r="AD179">
        <f t="shared" si="438"/>
        <v>-0.34296561</v>
      </c>
    </row>
  </sheetData>
  <mergeCells count="5">
    <mergeCell ref="D1:L1"/>
    <mergeCell ref="N1:V1"/>
    <mergeCell ref="D6:H7"/>
    <mergeCell ref="N6:R7"/>
    <mergeCell ref="N8:R9"/>
  </mergeCells>
  <dataValidations count="4">
    <dataValidation type="textLength" operator="lessThanOrEqual" allowBlank="1" showInputMessage="1" showErrorMessage="1" sqref="I9">
      <formula1>30</formula1>
    </dataValidation>
    <dataValidation type="whole" operator="equal" allowBlank="1" showInputMessage="1" showErrorMessage="1" promptTitle="谨慎修改" prompt="第三代外骨骼膝关节120°" sqref="J9 M9">
      <formula1>120</formula1>
    </dataValidation>
    <dataValidation type="whole" operator="equal" allowBlank="1" showInputMessage="1" showErrorMessage="1" promptTitle="谨慎修改" prompt="第三代外骨骼髋关节157°" sqref="K9:L9">
      <formula1>157</formula1>
    </dataValidation>
    <dataValidation type="decimal" operator="between" allowBlank="1" showInputMessage="1" showErrorMessage="1" errorTitle="时间不合理" error="有效范围：0~60" promptTitle="有效范围：0~60" sqref="D11:D22">
      <formula1>0</formula1>
      <formula2>60</formula2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08"/>
  <sheetViews>
    <sheetView workbookViewId="0">
      <selection activeCell="E25" sqref="E25"/>
    </sheetView>
  </sheetViews>
  <sheetFormatPr defaultColWidth="9" defaultRowHeight="13.5"/>
  <cols>
    <col min="2" max="3" width="13.75"/>
    <col min="4" max="4" width="16" customWidth="1"/>
    <col min="5" max="6" width="13.75"/>
    <col min="7" max="7" width="12.625"/>
    <col min="8" max="8" width="13.75"/>
    <col min="15" max="18" width="13.75"/>
    <col min="22" max="22" width="15" customWidth="1"/>
    <col min="23" max="23" width="12.625"/>
    <col min="24" max="25" width="13.75"/>
    <col min="27" max="43" width="13.75"/>
  </cols>
  <sheetData>
    <row r="1" spans="1:23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7"/>
      <c r="N1" s="33" t="s">
        <v>1</v>
      </c>
      <c r="O1" s="34"/>
      <c r="P1" s="34"/>
      <c r="Q1" s="34"/>
      <c r="R1" s="34"/>
      <c r="S1" s="34"/>
      <c r="T1" s="34"/>
      <c r="U1" s="34"/>
      <c r="V1" s="34"/>
      <c r="W1" s="1"/>
    </row>
    <row r="2" spans="1:23">
      <c r="A2" s="1"/>
      <c r="B2" s="1"/>
      <c r="C2" s="1"/>
      <c r="D2" s="3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35" t="s">
        <v>9</v>
      </c>
      <c r="L2" s="36" t="s">
        <v>10</v>
      </c>
      <c r="M2" s="7"/>
      <c r="N2" s="37" t="s">
        <v>2</v>
      </c>
      <c r="O2" s="35" t="s">
        <v>3</v>
      </c>
      <c r="P2" s="35" t="s">
        <v>4</v>
      </c>
      <c r="Q2" s="35" t="s">
        <v>5</v>
      </c>
      <c r="R2" s="35" t="s">
        <v>6</v>
      </c>
      <c r="S2" s="35" t="s">
        <v>7</v>
      </c>
      <c r="T2" s="35" t="s">
        <v>8</v>
      </c>
      <c r="U2" s="61" t="s">
        <v>9</v>
      </c>
      <c r="V2" s="36" t="s">
        <v>10</v>
      </c>
      <c r="W2" s="1"/>
    </row>
    <row r="3" ht="14.25" spans="1:23">
      <c r="A3" s="1"/>
      <c r="B3" s="1"/>
      <c r="C3" s="1"/>
      <c r="D3" s="5" t="s">
        <v>11</v>
      </c>
      <c r="E3" s="6">
        <v>24</v>
      </c>
      <c r="F3" s="6">
        <v>50</v>
      </c>
      <c r="G3" s="6">
        <v>73.055</v>
      </c>
      <c r="H3" s="6">
        <v>29</v>
      </c>
      <c r="I3" s="6">
        <v>49.3</v>
      </c>
      <c r="J3" s="6">
        <v>12</v>
      </c>
      <c r="K3" s="35">
        <v>2000</v>
      </c>
      <c r="L3" s="35">
        <v>5</v>
      </c>
      <c r="M3" s="7"/>
      <c r="N3" s="5" t="s">
        <v>11</v>
      </c>
      <c r="O3" s="6">
        <v>24</v>
      </c>
      <c r="P3" s="6">
        <v>55</v>
      </c>
      <c r="Q3" s="6">
        <v>60.05</v>
      </c>
      <c r="R3" s="6">
        <v>23</v>
      </c>
      <c r="S3" s="6">
        <v>52</v>
      </c>
      <c r="T3" s="6">
        <v>12</v>
      </c>
      <c r="U3" s="62">
        <v>2000</v>
      </c>
      <c r="V3" s="36">
        <v>5</v>
      </c>
      <c r="W3" s="1"/>
    </row>
    <row r="4" spans="1:23">
      <c r="A4" s="1"/>
      <c r="B4" s="1"/>
      <c r="C4" s="1"/>
      <c r="D4" s="7" t="s">
        <v>12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1"/>
    </row>
    <row r="5" ht="14.25" spans="1:2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4.25" spans="1:23">
      <c r="A6" s="1"/>
      <c r="B6" s="1"/>
      <c r="C6" s="1"/>
      <c r="D6" s="8" t="s">
        <v>13</v>
      </c>
      <c r="E6" s="9"/>
      <c r="F6" s="9"/>
      <c r="G6" s="9"/>
      <c r="H6" s="10"/>
      <c r="I6" s="7"/>
      <c r="J6" s="7"/>
      <c r="K6" s="7"/>
      <c r="L6" s="7"/>
      <c r="M6" s="7"/>
      <c r="N6" s="38" t="s">
        <v>14</v>
      </c>
      <c r="O6" s="39"/>
      <c r="P6" s="39"/>
      <c r="Q6" s="39"/>
      <c r="R6" s="63"/>
      <c r="S6" s="1"/>
      <c r="T6" s="1"/>
      <c r="U6" s="1"/>
      <c r="V6" s="1"/>
      <c r="W6" s="1"/>
    </row>
    <row r="7" spans="1:23">
      <c r="A7" s="1"/>
      <c r="B7" s="1"/>
      <c r="C7" s="1"/>
      <c r="D7" s="11"/>
      <c r="E7" s="12"/>
      <c r="F7" s="12"/>
      <c r="G7" s="12"/>
      <c r="H7" s="13"/>
      <c r="I7" s="7"/>
      <c r="J7" s="7"/>
      <c r="K7" s="7"/>
      <c r="L7" s="7"/>
      <c r="M7" s="7"/>
      <c r="N7" s="40"/>
      <c r="O7" s="41"/>
      <c r="P7" s="41"/>
      <c r="Q7" s="41"/>
      <c r="R7" s="64"/>
      <c r="S7" s="1"/>
      <c r="T7" s="1"/>
      <c r="U7" s="1"/>
      <c r="V7" s="1"/>
      <c r="W7" s="1"/>
    </row>
    <row r="8" ht="14.25" spans="1:23">
      <c r="A8" s="1"/>
      <c r="B8" s="1"/>
      <c r="C8" s="1"/>
      <c r="D8" s="14" t="s">
        <v>15</v>
      </c>
      <c r="E8" s="15">
        <v>130</v>
      </c>
      <c r="F8" s="15">
        <v>150</v>
      </c>
      <c r="G8" s="15">
        <v>150</v>
      </c>
      <c r="H8" s="16">
        <v>130</v>
      </c>
      <c r="I8" s="42" t="s">
        <v>16</v>
      </c>
      <c r="J8" s="43">
        <v>0.9</v>
      </c>
      <c r="K8" s="7"/>
      <c r="L8" s="42" t="s">
        <v>17</v>
      </c>
      <c r="M8" s="44">
        <v>0.95</v>
      </c>
      <c r="N8" s="45" t="s">
        <v>18</v>
      </c>
      <c r="O8" s="46"/>
      <c r="P8" s="46"/>
      <c r="Q8" s="46"/>
      <c r="R8" s="65"/>
      <c r="S8" s="1"/>
      <c r="T8" s="1"/>
      <c r="U8" s="1"/>
      <c r="V8" s="1"/>
      <c r="W8" s="1"/>
    </row>
    <row r="9" ht="14.25" spans="1:23">
      <c r="A9" s="1"/>
      <c r="B9" s="1"/>
      <c r="C9" s="1"/>
      <c r="D9" s="14" t="s">
        <v>19</v>
      </c>
      <c r="E9" s="15">
        <v>-30</v>
      </c>
      <c r="F9" s="15">
        <v>-20</v>
      </c>
      <c r="G9" s="15">
        <v>-20</v>
      </c>
      <c r="H9" s="16">
        <v>-10</v>
      </c>
      <c r="I9" s="47" t="s">
        <v>20</v>
      </c>
      <c r="J9" s="47">
        <v>120</v>
      </c>
      <c r="K9" s="47">
        <v>157</v>
      </c>
      <c r="L9" s="47">
        <v>157</v>
      </c>
      <c r="M9" s="47">
        <v>120</v>
      </c>
      <c r="N9" s="45"/>
      <c r="O9" s="46"/>
      <c r="P9" s="46"/>
      <c r="Q9" s="46"/>
      <c r="R9" s="65"/>
      <c r="S9" s="1"/>
      <c r="T9" s="1"/>
      <c r="U9" s="1"/>
      <c r="V9" s="1"/>
      <c r="W9" s="1"/>
    </row>
    <row r="10" ht="14.25" spans="1:23">
      <c r="A10" s="1"/>
      <c r="B10" s="1"/>
      <c r="C10" s="1" t="s">
        <v>21</v>
      </c>
      <c r="D10" s="17" t="s">
        <v>22</v>
      </c>
      <c r="E10" s="18" t="s">
        <v>23</v>
      </c>
      <c r="F10" s="18" t="s">
        <v>24</v>
      </c>
      <c r="G10" s="18" t="s">
        <v>25</v>
      </c>
      <c r="H10" s="19" t="s">
        <v>26</v>
      </c>
      <c r="I10" s="7"/>
      <c r="J10" s="7" t="s">
        <v>27</v>
      </c>
      <c r="K10" s="7" t="s">
        <v>28</v>
      </c>
      <c r="L10" s="7" t="s">
        <v>29</v>
      </c>
      <c r="M10" s="7" t="s">
        <v>30</v>
      </c>
      <c r="N10" s="48"/>
      <c r="O10" s="49"/>
      <c r="P10" s="49"/>
      <c r="Q10" s="49"/>
      <c r="R10" s="66"/>
      <c r="S10" s="1"/>
      <c r="T10" s="1"/>
      <c r="U10" s="1"/>
      <c r="V10" s="1"/>
      <c r="W10" s="1"/>
    </row>
    <row r="11" spans="1:23">
      <c r="A11" s="1"/>
      <c r="B11" s="1"/>
      <c r="C11" s="1"/>
      <c r="D11" s="20">
        <v>1.1</v>
      </c>
      <c r="E11" s="21">
        <f t="shared" ref="E11:H11" si="0">E15</f>
        <v>75</v>
      </c>
      <c r="F11" s="21">
        <f t="shared" si="0"/>
        <v>58</v>
      </c>
      <c r="G11" s="21">
        <f t="shared" si="0"/>
        <v>-4</v>
      </c>
      <c r="H11" s="22">
        <f t="shared" si="0"/>
        <v>0</v>
      </c>
      <c r="I11" s="50">
        <f t="shared" ref="I11:I24" si="1">D11*$J$8</f>
        <v>0.99</v>
      </c>
      <c r="J11" s="21">
        <f>-TRUNC(K$3*J$3*(G$3-H$3*SIN((E11+J$9)*PI()/180)-SQRT(I$3^2-(E$3-F$3-H$3*COS((E11+J$9)*PI()/180))^2))/5)</f>
        <v>-150248</v>
      </c>
      <c r="K11" s="21">
        <f>-TRUNC(U$3*T$3*(Q$3-R$3*SIN((F11+K$9)*PI()/180)-SQRT(S$3^2-(O$3-P$3-R$3*COS((F11+K$9)*PI()/180))^2))/5)</f>
        <v>-108882</v>
      </c>
      <c r="L11" s="21">
        <f>-TRUNC(U$3*T$3*(Q$3-R$3*SIN((G11+L$9)*PI()/180)-SQRT(S$3^2-(O$3-P$3-R$3*COS((G11+L$9)*PI()/180))^2))/5)</f>
        <v>6332</v>
      </c>
      <c r="M11" s="22">
        <f>-TRUNC(K$3*J$3*(G$3-H$3*SIN((H11+M$9)*PI()/180)-SQRT(I$3^2-(E$3-F$3-H$3*COS((H11+M$9)*PI()/180))^2))/5)</f>
        <v>-1</v>
      </c>
      <c r="N11" s="51">
        <f t="shared" ref="N11:N74" si="2">I11</f>
        <v>0.99</v>
      </c>
      <c r="O11" s="52">
        <f t="shared" ref="O11:R11" si="3">TRUNC(J11*$M$8)</f>
        <v>-142735</v>
      </c>
      <c r="P11" s="52">
        <f t="shared" si="3"/>
        <v>-103437</v>
      </c>
      <c r="Q11" s="52">
        <f t="shared" si="3"/>
        <v>6015</v>
      </c>
      <c r="R11" s="67">
        <f t="shared" si="3"/>
        <v>0</v>
      </c>
      <c r="S11" s="1"/>
      <c r="T11" s="1"/>
      <c r="U11" s="1"/>
      <c r="V11" s="1"/>
      <c r="W11" s="1"/>
    </row>
    <row r="12" spans="1:23">
      <c r="A12" s="1"/>
      <c r="B12" s="1"/>
      <c r="C12" s="1">
        <v>0.9</v>
      </c>
      <c r="D12" s="23">
        <f t="shared" ref="D12:D24" si="4">C12+D11</f>
        <v>2</v>
      </c>
      <c r="E12" s="24">
        <f>E16</f>
        <v>34</v>
      </c>
      <c r="F12" s="24">
        <f>F16</f>
        <v>28</v>
      </c>
      <c r="G12" s="24">
        <v>-18</v>
      </c>
      <c r="H12" s="25">
        <v>16</v>
      </c>
      <c r="I12" s="53">
        <f t="shared" si="1"/>
        <v>1.8</v>
      </c>
      <c r="J12" s="24">
        <f>-TRUNC(K$3*J$3*(G$3-H$3*SIN((E12+J$9)*PI()/180)-SQRT(I$3^2-(E$3-F$3-H$3*COS((E12+J$9)*PI()/180))^2))/5)</f>
        <v>-53002</v>
      </c>
      <c r="K12" s="24">
        <f>-TRUNC(U$3*T$3*(Q$3-R$3*SIN((F12+K$9)*PI()/180)-SQRT(S$3^2-(O$3-P$3-R$3*COS((F12+K$9)*PI()/180))^2))/5)</f>
        <v>-51299</v>
      </c>
      <c r="L12" s="24">
        <f>-TRUNC(U$3*T$3*(Q$3-R$3*SIN((G12+L$9)*PI()/180)-SQRT(S$3^2-(O$3-P$3-R$3*COS((G12+L$9)*PI()/180))^2))/5)</f>
        <v>25046</v>
      </c>
      <c r="M12" s="25">
        <f>-TRUNC(K$3*J$3*(G$3-H$3*SIN((H12+M$9)*PI()/180)-SQRT(I$3^2-(E$3-F$3-H$3*COS((H12+M$9)*PI()/180))^2))/5)</f>
        <v>-18616</v>
      </c>
      <c r="N12" s="54">
        <f t="shared" si="2"/>
        <v>1.8</v>
      </c>
      <c r="O12" s="55">
        <f t="shared" ref="O12:R12" si="5">TRUNC(J12*$M$8)</f>
        <v>-50351</v>
      </c>
      <c r="P12" s="55">
        <f t="shared" si="5"/>
        <v>-48734</v>
      </c>
      <c r="Q12" s="55">
        <f t="shared" si="5"/>
        <v>23793</v>
      </c>
      <c r="R12" s="68">
        <f t="shared" si="5"/>
        <v>-17685</v>
      </c>
      <c r="S12" s="1"/>
      <c r="T12" s="1"/>
      <c r="U12" s="1"/>
      <c r="V12" s="1"/>
      <c r="W12" s="1"/>
    </row>
    <row r="13" spans="1:23">
      <c r="A13" s="1"/>
      <c r="B13" s="1"/>
      <c r="C13" s="1">
        <v>1.05</v>
      </c>
      <c r="D13" s="23">
        <f t="shared" si="4"/>
        <v>3.05</v>
      </c>
      <c r="E13" s="24">
        <f t="shared" ref="E13:H13" si="6">E17</f>
        <v>0</v>
      </c>
      <c r="F13" s="24">
        <f t="shared" si="6"/>
        <v>-4</v>
      </c>
      <c r="G13" s="24">
        <f t="shared" si="6"/>
        <v>58</v>
      </c>
      <c r="H13" s="25">
        <f t="shared" si="6"/>
        <v>75</v>
      </c>
      <c r="I13" s="53">
        <f t="shared" si="1"/>
        <v>2.745</v>
      </c>
      <c r="J13" s="24">
        <f>-TRUNC(K$3*J$3*(G$3-H$3*SIN((E13+J$9)*PI()/180)-SQRT(I$3^2-(E$3-F$3-H$3*COS((E13+J$9)*PI()/180))^2))/5)</f>
        <v>-1</v>
      </c>
      <c r="K13" s="24">
        <f>-TRUNC(U$3*T$3*(Q$3-R$3*SIN((F13+K$9)*PI()/180)-SQRT(S$3^2-(O$3-P$3-R$3*COS((F13+K$9)*PI()/180))^2))/5)</f>
        <v>6332</v>
      </c>
      <c r="L13" s="24">
        <f>-TRUNC(U$3*T$3*(Q$3-R$3*SIN((G13+L$9)*PI()/180)-SQRT(S$3^2-(O$3-P$3-R$3*COS((G13+L$9)*PI()/180))^2))/5)</f>
        <v>-108882</v>
      </c>
      <c r="M13" s="25">
        <f>-TRUNC(K$3*J$3*(G$3-H$3*SIN((H13+M$9)*PI()/180)-SQRT(I$3^2-(E$3-F$3-H$3*COS((H13+M$9)*PI()/180))^2))/5)</f>
        <v>-150248</v>
      </c>
      <c r="N13" s="54">
        <f t="shared" si="2"/>
        <v>2.745</v>
      </c>
      <c r="O13" s="55">
        <f t="shared" ref="O13:R13" si="7">TRUNC(J13*$M$8)</f>
        <v>0</v>
      </c>
      <c r="P13" s="55">
        <f t="shared" si="7"/>
        <v>6015</v>
      </c>
      <c r="Q13" s="55">
        <f t="shared" si="7"/>
        <v>-103437</v>
      </c>
      <c r="R13" s="68">
        <f t="shared" si="7"/>
        <v>-142735</v>
      </c>
      <c r="S13" s="1"/>
      <c r="T13" s="1"/>
      <c r="U13" s="1"/>
      <c r="V13" s="1"/>
      <c r="W13" s="1"/>
    </row>
    <row r="14" spans="1:23">
      <c r="A14" s="1"/>
      <c r="B14" s="1"/>
      <c r="C14" s="1">
        <v>0.9</v>
      </c>
      <c r="D14" s="23">
        <f t="shared" si="4"/>
        <v>3.95</v>
      </c>
      <c r="E14" s="24">
        <f t="shared" ref="E14:H14" si="8">E18</f>
        <v>16</v>
      </c>
      <c r="F14" s="24">
        <f t="shared" si="8"/>
        <v>-18</v>
      </c>
      <c r="G14" s="24">
        <f t="shared" si="8"/>
        <v>28</v>
      </c>
      <c r="H14" s="25">
        <f t="shared" si="8"/>
        <v>34</v>
      </c>
      <c r="I14" s="53">
        <f t="shared" si="1"/>
        <v>3.555</v>
      </c>
      <c r="J14" s="24">
        <f>-TRUNC(K$3*J$3*(G$3-H$3*SIN((E14+J$9)*PI()/180)-SQRT(I$3^2-(E$3-F$3-H$3*COS((E14+J$9)*PI()/180))^2))/5)</f>
        <v>-18616</v>
      </c>
      <c r="K14" s="24">
        <f>-TRUNC(U$3*T$3*(Q$3-R$3*SIN((F14+K$9)*PI()/180)-SQRT(S$3^2-(O$3-P$3-R$3*COS((F14+K$9)*PI()/180))^2))/5)</f>
        <v>25046</v>
      </c>
      <c r="L14" s="24">
        <f>-TRUNC(U$3*T$3*(Q$3-R$3*SIN((G14+L$9)*PI()/180)-SQRT(S$3^2-(O$3-P$3-R$3*COS((G14+L$9)*PI()/180))^2))/5)</f>
        <v>-51299</v>
      </c>
      <c r="M14" s="25">
        <f>-TRUNC(K$3*J$3*(G$3-H$3*SIN((H14+M$9)*PI()/180)-SQRT(I$3^2-(E$3-F$3-H$3*COS((H14+M$9)*PI()/180))^2))/5)</f>
        <v>-53002</v>
      </c>
      <c r="N14" s="54">
        <f t="shared" si="2"/>
        <v>3.555</v>
      </c>
      <c r="O14" s="55">
        <f t="shared" ref="O14:R14" si="9">TRUNC(J14*$M$8)</f>
        <v>-17685</v>
      </c>
      <c r="P14" s="55">
        <f t="shared" si="9"/>
        <v>23793</v>
      </c>
      <c r="Q14" s="55">
        <f t="shared" si="9"/>
        <v>-48734</v>
      </c>
      <c r="R14" s="68">
        <f t="shared" si="9"/>
        <v>-50351</v>
      </c>
      <c r="S14" s="1"/>
      <c r="T14" s="1"/>
      <c r="U14" s="1"/>
      <c r="V14" s="1"/>
      <c r="W14" s="1"/>
    </row>
    <row r="15" spans="1:23">
      <c r="A15" s="1"/>
      <c r="B15" s="1"/>
      <c r="C15" s="1">
        <v>1.05</v>
      </c>
      <c r="D15" s="23">
        <f t="shared" si="4"/>
        <v>5</v>
      </c>
      <c r="E15" s="26">
        <v>75</v>
      </c>
      <c r="F15" s="26">
        <v>58</v>
      </c>
      <c r="G15" s="24">
        <f>F17</f>
        <v>-4</v>
      </c>
      <c r="H15" s="25">
        <f>E17</f>
        <v>0</v>
      </c>
      <c r="I15" s="53">
        <f t="shared" si="1"/>
        <v>4.5</v>
      </c>
      <c r="J15" s="24">
        <f>-TRUNC(K$3*J$3*(G$3-H$3*SIN((E15+J$9)*PI()/180)-SQRT(I$3^2-(E$3-F$3-H$3*COS((E15+J$9)*PI()/180))^2))/5)</f>
        <v>-150248</v>
      </c>
      <c r="K15" s="24">
        <f>-TRUNC(U$3*T$3*(Q$3-R$3*SIN((F15+K$9)*PI()/180)-SQRT(S$3^2-(O$3-P$3-R$3*COS((F15+K$9)*PI()/180))^2))/5)</f>
        <v>-108882</v>
      </c>
      <c r="L15" s="24">
        <f>-TRUNC(U$3*T$3*(Q$3-R$3*SIN((G15+L$9)*PI()/180)-SQRT(S$3^2-(O$3-P$3-R$3*COS((G15+L$9)*PI()/180))^2))/5)</f>
        <v>6332</v>
      </c>
      <c r="M15" s="25">
        <f>-TRUNC(K$3*J$3*(G$3-H$3*SIN((H15+M$9)*PI()/180)-SQRT(I$3^2-(E$3-F$3-H$3*COS((H15+M$9)*PI()/180))^2))/5)</f>
        <v>-1</v>
      </c>
      <c r="N15" s="54">
        <f t="shared" si="2"/>
        <v>4.5</v>
      </c>
      <c r="O15" s="55">
        <f t="shared" ref="O15:R15" si="10">TRUNC(J15*$M$8)</f>
        <v>-142735</v>
      </c>
      <c r="P15" s="55">
        <f t="shared" si="10"/>
        <v>-103437</v>
      </c>
      <c r="Q15" s="55">
        <f t="shared" si="10"/>
        <v>6015</v>
      </c>
      <c r="R15" s="68">
        <f t="shared" si="10"/>
        <v>0</v>
      </c>
      <c r="S15" s="1"/>
      <c r="T15" s="1"/>
      <c r="U15" s="1"/>
      <c r="V15" s="1"/>
      <c r="W15" s="1"/>
    </row>
    <row r="16" spans="1:23">
      <c r="A16" s="1"/>
      <c r="B16" s="1"/>
      <c r="C16" s="1">
        <v>0.9</v>
      </c>
      <c r="D16" s="23">
        <f t="shared" si="4"/>
        <v>5.9</v>
      </c>
      <c r="E16" s="26">
        <v>34</v>
      </c>
      <c r="F16" s="26">
        <v>28</v>
      </c>
      <c r="G16" s="24">
        <f>F18</f>
        <v>-18</v>
      </c>
      <c r="H16" s="25">
        <f>E18</f>
        <v>16</v>
      </c>
      <c r="I16" s="53">
        <f t="shared" si="1"/>
        <v>5.31</v>
      </c>
      <c r="J16" s="24">
        <f>-TRUNC(K$3*J$3*(G$3-H$3*SIN((E16+J$9)*PI()/180)-SQRT(I$3^2-(E$3-F$3-H$3*COS((E16+J$9)*PI()/180))^2))/5)</f>
        <v>-53002</v>
      </c>
      <c r="K16" s="24">
        <f>-TRUNC(U$3*T$3*(Q$3-R$3*SIN((F16+K$9)*PI()/180)-SQRT(S$3^2-(O$3-P$3-R$3*COS((F16+K$9)*PI()/180))^2))/5)</f>
        <v>-51299</v>
      </c>
      <c r="L16" s="24">
        <f>-TRUNC(U$3*T$3*(Q$3-R$3*SIN((G16+L$9)*PI()/180)-SQRT(S$3^2-(O$3-P$3-R$3*COS((G16+L$9)*PI()/180))^2))/5)</f>
        <v>25046</v>
      </c>
      <c r="M16" s="25">
        <f>-TRUNC(K$3*J$3*(G$3-H$3*SIN((H16+M$9)*PI()/180)-SQRT(I$3^2-(E$3-F$3-H$3*COS((H16+M$9)*PI()/180))^2))/5)</f>
        <v>-18616</v>
      </c>
      <c r="N16" s="54">
        <f t="shared" si="2"/>
        <v>5.31</v>
      </c>
      <c r="O16" s="55">
        <f t="shared" ref="O16:R16" si="11">TRUNC(J16*$M$8)</f>
        <v>-50351</v>
      </c>
      <c r="P16" s="55">
        <f t="shared" si="11"/>
        <v>-48734</v>
      </c>
      <c r="Q16" s="55">
        <f t="shared" si="11"/>
        <v>23793</v>
      </c>
      <c r="R16" s="68">
        <f t="shared" si="11"/>
        <v>-17685</v>
      </c>
      <c r="S16" s="1"/>
      <c r="T16" s="1"/>
      <c r="U16" s="1"/>
      <c r="V16" s="1"/>
      <c r="W16" s="1"/>
    </row>
    <row r="17" spans="1:23">
      <c r="A17" s="1"/>
      <c r="B17" s="1"/>
      <c r="C17" s="1">
        <v>1.05</v>
      </c>
      <c r="D17" s="23">
        <f t="shared" si="4"/>
        <v>6.95</v>
      </c>
      <c r="E17" s="26">
        <v>0</v>
      </c>
      <c r="F17" s="26">
        <v>-4</v>
      </c>
      <c r="G17" s="24">
        <f>F15</f>
        <v>58</v>
      </c>
      <c r="H17" s="25">
        <f>E15</f>
        <v>75</v>
      </c>
      <c r="I17" s="53">
        <f t="shared" si="1"/>
        <v>6.255</v>
      </c>
      <c r="J17" s="24">
        <f>-TRUNC(K$3*J$3*(G$3-H$3*SIN((E17+J$9)*PI()/180)-SQRT(I$3^2-(E$3-F$3-H$3*COS((E17+J$9)*PI()/180))^2))/5)</f>
        <v>-1</v>
      </c>
      <c r="K17" s="24">
        <f>-TRUNC(U$3*T$3*(Q$3-R$3*SIN((F17+K$9)*PI()/180)-SQRT(S$3^2-(O$3-P$3-R$3*COS((F17+K$9)*PI()/180))^2))/5)</f>
        <v>6332</v>
      </c>
      <c r="L17" s="24">
        <f>-TRUNC(U$3*T$3*(Q$3-R$3*SIN((G17+L$9)*PI()/180)-SQRT(S$3^2-(O$3-P$3-R$3*COS((G17+L$9)*PI()/180))^2))/5)</f>
        <v>-108882</v>
      </c>
      <c r="M17" s="25">
        <f>-TRUNC(K$3*J$3*(G$3-H$3*SIN((H17+M$9)*PI()/180)-SQRT(I$3^2-(E$3-F$3-H$3*COS((H17+M$9)*PI()/180))^2))/5)</f>
        <v>-150248</v>
      </c>
      <c r="N17" s="54">
        <f t="shared" si="2"/>
        <v>6.255</v>
      </c>
      <c r="O17" s="55">
        <f t="shared" ref="O17:R17" si="12">TRUNC(J17*$M$8)</f>
        <v>0</v>
      </c>
      <c r="P17" s="55">
        <f t="shared" si="12"/>
        <v>6015</v>
      </c>
      <c r="Q17" s="55">
        <f t="shared" si="12"/>
        <v>-103437</v>
      </c>
      <c r="R17" s="68">
        <f t="shared" si="12"/>
        <v>-142735</v>
      </c>
      <c r="S17" s="1"/>
      <c r="T17" s="1"/>
      <c r="U17" s="1"/>
      <c r="V17" s="1"/>
      <c r="W17" s="1"/>
    </row>
    <row r="18" spans="1:23">
      <c r="A18" s="1"/>
      <c r="B18" s="1"/>
      <c r="C18" s="1">
        <v>0.9</v>
      </c>
      <c r="D18" s="23">
        <f t="shared" si="4"/>
        <v>7.85</v>
      </c>
      <c r="E18" s="26">
        <v>16</v>
      </c>
      <c r="F18" s="26">
        <v>-18</v>
      </c>
      <c r="G18" s="24">
        <f>F16</f>
        <v>28</v>
      </c>
      <c r="H18" s="25">
        <f>E16</f>
        <v>34</v>
      </c>
      <c r="I18" s="53">
        <f t="shared" si="1"/>
        <v>7.065</v>
      </c>
      <c r="J18" s="24">
        <f>-TRUNC(K$3*J$3*(G$3-H$3*SIN((E18+J$9)*PI()/180)-SQRT(I$3^2-(E$3-F$3-H$3*COS((E18+J$9)*PI()/180))^2))/5)</f>
        <v>-18616</v>
      </c>
      <c r="K18" s="24">
        <f>-TRUNC(U$3*T$3*(Q$3-R$3*SIN((F18+K$9)*PI()/180)-SQRT(S$3^2-(O$3-P$3-R$3*COS((F18+K$9)*PI()/180))^2))/5)</f>
        <v>25046</v>
      </c>
      <c r="L18" s="24">
        <f>-TRUNC(U$3*T$3*(Q$3-R$3*SIN((G18+L$9)*PI()/180)-SQRT(S$3^2-(O$3-P$3-R$3*COS((G18+L$9)*PI()/180))^2))/5)</f>
        <v>-51299</v>
      </c>
      <c r="M18" s="25">
        <f>-TRUNC(K$3*J$3*(G$3-H$3*SIN((H18+M$9)*PI()/180)-SQRT(I$3^2-(E$3-F$3-H$3*COS((H18+M$9)*PI()/180))^2))/5)</f>
        <v>-53002</v>
      </c>
      <c r="N18" s="54">
        <f t="shared" si="2"/>
        <v>7.065</v>
      </c>
      <c r="O18" s="55">
        <f t="shared" ref="O18:R18" si="13">TRUNC(J18*$M$8)</f>
        <v>-17685</v>
      </c>
      <c r="P18" s="55">
        <f t="shared" si="13"/>
        <v>23793</v>
      </c>
      <c r="Q18" s="55">
        <f t="shared" si="13"/>
        <v>-48734</v>
      </c>
      <c r="R18" s="68">
        <f t="shared" si="13"/>
        <v>-50351</v>
      </c>
      <c r="S18" s="1"/>
      <c r="T18" s="1"/>
      <c r="U18" s="1"/>
      <c r="V18" s="1"/>
      <c r="W18" s="1"/>
    </row>
    <row r="19" spans="1:23">
      <c r="A19" s="1"/>
      <c r="B19" s="1"/>
      <c r="C19" s="1">
        <v>1.05</v>
      </c>
      <c r="D19" s="23">
        <f t="shared" si="4"/>
        <v>8.9</v>
      </c>
      <c r="E19" s="24">
        <f t="shared" ref="E19:H19" si="14">E15</f>
        <v>75</v>
      </c>
      <c r="F19" s="24">
        <f t="shared" si="14"/>
        <v>58</v>
      </c>
      <c r="G19" s="24">
        <f t="shared" si="14"/>
        <v>-4</v>
      </c>
      <c r="H19" s="25">
        <f t="shared" si="14"/>
        <v>0</v>
      </c>
      <c r="I19" s="53">
        <f t="shared" si="1"/>
        <v>8.01</v>
      </c>
      <c r="J19" s="24">
        <f>-TRUNC(K$3*J$3*(G$3-H$3*SIN((E19+J$9)*PI()/180)-SQRT(I$3^2-(E$3-F$3-H$3*COS((E19+J$9)*PI()/180))^2))/5)</f>
        <v>-150248</v>
      </c>
      <c r="K19" s="24">
        <f>-TRUNC(U$3*T$3*(Q$3-R$3*SIN((F19+K$9)*PI()/180)-SQRT(S$3^2-(O$3-P$3-R$3*COS((F19+K$9)*PI()/180))^2))/5)</f>
        <v>-108882</v>
      </c>
      <c r="L19" s="24">
        <f>-TRUNC(U$3*T$3*(Q$3-R$3*SIN((G19+L$9)*PI()/180)-SQRT(S$3^2-(O$3-P$3-R$3*COS((G19+L$9)*PI()/180))^2))/5)</f>
        <v>6332</v>
      </c>
      <c r="M19" s="25">
        <f>-TRUNC(K$3*J$3*(G$3-H$3*SIN((H19+M$9)*PI()/180)-SQRT(I$3^2-(E$3-F$3-H$3*COS((H19+M$9)*PI()/180))^2))/5)</f>
        <v>-1</v>
      </c>
      <c r="N19" s="54">
        <f t="shared" si="2"/>
        <v>8.01</v>
      </c>
      <c r="O19" s="55">
        <f t="shared" ref="O19:R19" si="15">TRUNC(J19*$M$8)</f>
        <v>-142735</v>
      </c>
      <c r="P19" s="55">
        <f t="shared" si="15"/>
        <v>-103437</v>
      </c>
      <c r="Q19" s="55">
        <f t="shared" si="15"/>
        <v>6015</v>
      </c>
      <c r="R19" s="68">
        <f t="shared" si="15"/>
        <v>0</v>
      </c>
      <c r="S19" s="1"/>
      <c r="T19" s="1"/>
      <c r="U19" s="1"/>
      <c r="V19" s="1"/>
      <c r="W19" s="1"/>
    </row>
    <row r="20" spans="1:23">
      <c r="A20" s="1"/>
      <c r="B20" s="1"/>
      <c r="C20" s="1">
        <v>0.9</v>
      </c>
      <c r="D20" s="23">
        <f t="shared" si="4"/>
        <v>9.8</v>
      </c>
      <c r="E20" s="24">
        <f t="shared" ref="E20:H20" si="16">E16</f>
        <v>34</v>
      </c>
      <c r="F20" s="24">
        <f t="shared" si="16"/>
        <v>28</v>
      </c>
      <c r="G20" s="24">
        <f t="shared" si="16"/>
        <v>-18</v>
      </c>
      <c r="H20" s="25">
        <f t="shared" si="16"/>
        <v>16</v>
      </c>
      <c r="I20" s="53">
        <f t="shared" si="1"/>
        <v>8.82</v>
      </c>
      <c r="J20" s="24">
        <f>-TRUNC(K$3*J$3*(G$3-H$3*SIN((E20+J$9)*PI()/180)-SQRT(I$3^2-(E$3-F$3-H$3*COS((E20+J$9)*PI()/180))^2))/5)</f>
        <v>-53002</v>
      </c>
      <c r="K20" s="24">
        <f>-TRUNC(U$3*T$3*(Q$3-R$3*SIN((F20+K$9)*PI()/180)-SQRT(S$3^2-(O$3-P$3-R$3*COS((F20+K$9)*PI()/180))^2))/5)</f>
        <v>-51299</v>
      </c>
      <c r="L20" s="24">
        <f>-TRUNC(U$3*T$3*(Q$3-R$3*SIN((G20+L$9)*PI()/180)-SQRT(S$3^2-(O$3-P$3-R$3*COS((G20+L$9)*PI()/180))^2))/5)</f>
        <v>25046</v>
      </c>
      <c r="M20" s="25">
        <f>-TRUNC(K$3*J$3*(G$3-H$3*SIN((H20+M$9)*PI()/180)-SQRT(I$3^2-(E$3-F$3-H$3*COS((H20+M$9)*PI()/180))^2))/5)</f>
        <v>-18616</v>
      </c>
      <c r="N20" s="54">
        <f t="shared" si="2"/>
        <v>8.82</v>
      </c>
      <c r="O20" s="55">
        <f t="shared" ref="O20:R20" si="17">TRUNC(J20*$M$8)</f>
        <v>-50351</v>
      </c>
      <c r="P20" s="55">
        <f t="shared" si="17"/>
        <v>-48734</v>
      </c>
      <c r="Q20" s="55">
        <f t="shared" si="17"/>
        <v>23793</v>
      </c>
      <c r="R20" s="68">
        <f t="shared" si="17"/>
        <v>-17685</v>
      </c>
      <c r="S20" s="1"/>
      <c r="T20" s="1"/>
      <c r="U20" s="1"/>
      <c r="V20" s="1"/>
      <c r="W20" s="1"/>
    </row>
    <row r="21" spans="1:23">
      <c r="A21" s="1"/>
      <c r="B21" s="1"/>
      <c r="C21" s="1">
        <v>1.05</v>
      </c>
      <c r="D21" s="23">
        <f t="shared" si="4"/>
        <v>10.85</v>
      </c>
      <c r="E21" s="24">
        <f t="shared" ref="E21:H21" si="18">E17</f>
        <v>0</v>
      </c>
      <c r="F21" s="24">
        <f t="shared" si="18"/>
        <v>-4</v>
      </c>
      <c r="G21" s="24">
        <f t="shared" si="18"/>
        <v>58</v>
      </c>
      <c r="H21" s="25">
        <f t="shared" si="18"/>
        <v>75</v>
      </c>
      <c r="I21" s="53">
        <f t="shared" si="1"/>
        <v>9.765</v>
      </c>
      <c r="J21" s="24">
        <f>-TRUNC(K$3*J$3*(G$3-H$3*SIN((E21+J$9)*PI()/180)-SQRT(I$3^2-(E$3-F$3-H$3*COS((E21+J$9)*PI()/180))^2))/5)</f>
        <v>-1</v>
      </c>
      <c r="K21" s="24">
        <f>-TRUNC(U$3*T$3*(Q$3-R$3*SIN((F21+K$9)*PI()/180)-SQRT(S$3^2-(O$3-P$3-R$3*COS((F21+K$9)*PI()/180))^2))/5)</f>
        <v>6332</v>
      </c>
      <c r="L21" s="24">
        <f>-TRUNC(U$3*T$3*(Q$3-R$3*SIN((G21+L$9)*PI()/180)-SQRT(S$3^2-(O$3-P$3-R$3*COS((G21+L$9)*PI()/180))^2))/5)</f>
        <v>-108882</v>
      </c>
      <c r="M21" s="25">
        <f>-TRUNC(K$3*J$3*(G$3-H$3*SIN((H21+M$9)*PI()/180)-SQRT(I$3^2-(E$3-F$3-H$3*COS((H21+M$9)*PI()/180))^2))/5)</f>
        <v>-150248</v>
      </c>
      <c r="N21" s="54">
        <f t="shared" si="2"/>
        <v>9.765</v>
      </c>
      <c r="O21" s="55">
        <f t="shared" ref="O21:R21" si="19">TRUNC(J21*$M$8)</f>
        <v>0</v>
      </c>
      <c r="P21" s="55">
        <f t="shared" si="19"/>
        <v>6015</v>
      </c>
      <c r="Q21" s="55">
        <f t="shared" si="19"/>
        <v>-103437</v>
      </c>
      <c r="R21" s="68">
        <f t="shared" si="19"/>
        <v>-142735</v>
      </c>
      <c r="S21" s="1"/>
      <c r="T21" s="1"/>
      <c r="U21" s="1"/>
      <c r="V21" s="1"/>
      <c r="W21" s="1"/>
    </row>
    <row r="22" spans="1:23">
      <c r="A22" s="1"/>
      <c r="B22" s="1"/>
      <c r="C22" s="1">
        <v>0.9</v>
      </c>
      <c r="D22" s="23">
        <f t="shared" si="4"/>
        <v>11.75</v>
      </c>
      <c r="E22" s="24">
        <f t="shared" ref="E22:H22" si="20">E18</f>
        <v>16</v>
      </c>
      <c r="F22" s="24">
        <f t="shared" si="20"/>
        <v>-18</v>
      </c>
      <c r="G22" s="24">
        <f t="shared" si="20"/>
        <v>28</v>
      </c>
      <c r="H22" s="25">
        <f t="shared" si="20"/>
        <v>34</v>
      </c>
      <c r="I22" s="53">
        <f t="shared" si="1"/>
        <v>10.575</v>
      </c>
      <c r="J22" s="24">
        <f>-TRUNC(K$3*J$3*(G$3-H$3*SIN((E22+J$9)*PI()/180)-SQRT(I$3^2-(E$3-F$3-H$3*COS((E22+J$9)*PI()/180))^2))/5)</f>
        <v>-18616</v>
      </c>
      <c r="K22" s="24">
        <f>-TRUNC(U$3*T$3*(Q$3-R$3*SIN((F22+K$9)*PI()/180)-SQRT(S$3^2-(O$3-P$3-R$3*COS((F22+K$9)*PI()/180))^2))/5)</f>
        <v>25046</v>
      </c>
      <c r="L22" s="24">
        <f>-TRUNC(U$3*T$3*(Q$3-R$3*SIN((G22+L$9)*PI()/180)-SQRT(S$3^2-(O$3-P$3-R$3*COS((G22+L$9)*PI()/180))^2))/5)</f>
        <v>-51299</v>
      </c>
      <c r="M22" s="25">
        <f>-TRUNC(K$3*J$3*(G$3-H$3*SIN((H22+M$9)*PI()/180)-SQRT(I$3^2-(E$3-F$3-H$3*COS((H22+M$9)*PI()/180))^2))/5)</f>
        <v>-53002</v>
      </c>
      <c r="N22" s="54">
        <f t="shared" si="2"/>
        <v>10.575</v>
      </c>
      <c r="O22" s="55">
        <f t="shared" ref="O22:R22" si="21">TRUNC(J22*$M$8)</f>
        <v>-17685</v>
      </c>
      <c r="P22" s="55">
        <f t="shared" si="21"/>
        <v>23793</v>
      </c>
      <c r="Q22" s="55">
        <f t="shared" si="21"/>
        <v>-48734</v>
      </c>
      <c r="R22" s="68">
        <f t="shared" si="21"/>
        <v>-50351</v>
      </c>
      <c r="S22" s="1"/>
      <c r="T22" s="1"/>
      <c r="U22" s="1"/>
      <c r="V22" s="1"/>
      <c r="W22" s="1"/>
    </row>
    <row r="23" spans="1:23">
      <c r="A23" s="1"/>
      <c r="B23" s="1"/>
      <c r="C23" s="27">
        <v>0.8</v>
      </c>
      <c r="D23" s="28">
        <f t="shared" si="4"/>
        <v>12.55</v>
      </c>
      <c r="E23" s="26">
        <v>55</v>
      </c>
      <c r="F23" s="26">
        <v>36</v>
      </c>
      <c r="G23" s="24">
        <f>F17</f>
        <v>-4</v>
      </c>
      <c r="H23" s="25">
        <f>E17</f>
        <v>0</v>
      </c>
      <c r="I23" s="53">
        <f t="shared" si="1"/>
        <v>11.295</v>
      </c>
      <c r="J23" s="24">
        <f>-TRUNC(K$3*J$3*(G$3-H$3*SIN((E23+J$9)*PI()/180)-SQRT(I$3^2-(E$3-F$3-H$3*COS((E23+J$9)*PI()/180))^2))/5)</f>
        <v>-102298</v>
      </c>
      <c r="K23" s="24">
        <f>-TRUNC(U$3*T$3*(Q$3-R$3*SIN((F23+K$9)*PI()/180)-SQRT(S$3^2-(O$3-P$3-R$3*COS((F23+K$9)*PI()/180))^2))/5)</f>
        <v>-66903</v>
      </c>
      <c r="L23" s="24">
        <f>-TRUNC(U$3*T$3*(Q$3-R$3*SIN((G23+L$9)*PI()/180)-SQRT(S$3^2-(O$3-P$3-R$3*COS((G23+L$9)*PI()/180))^2))/5)</f>
        <v>6332</v>
      </c>
      <c r="M23" s="25">
        <f>-TRUNC(K$3*J$3*(G$3-H$3*SIN((H23+M$9)*PI()/180)-SQRT(I$3^2-(E$3-F$3-H$3*COS((H23+M$9)*PI()/180))^2))/5)</f>
        <v>-1</v>
      </c>
      <c r="N23" s="54">
        <f t="shared" si="2"/>
        <v>11.295</v>
      </c>
      <c r="O23" s="55">
        <f t="shared" ref="O23:R23" si="22">TRUNC(J23*$M$8)</f>
        <v>-97183</v>
      </c>
      <c r="P23" s="55">
        <f t="shared" si="22"/>
        <v>-63557</v>
      </c>
      <c r="Q23" s="55">
        <f t="shared" si="22"/>
        <v>6015</v>
      </c>
      <c r="R23" s="68">
        <f t="shared" si="22"/>
        <v>0</v>
      </c>
      <c r="S23" s="1"/>
      <c r="T23" s="1"/>
      <c r="U23" s="1"/>
      <c r="V23" s="1"/>
      <c r="W23" s="1"/>
    </row>
    <row r="24" ht="14.25" spans="1:23">
      <c r="A24" s="1"/>
      <c r="B24" s="1"/>
      <c r="C24" s="27">
        <v>1</v>
      </c>
      <c r="D24" s="29">
        <f t="shared" si="4"/>
        <v>13.55</v>
      </c>
      <c r="E24" s="30">
        <v>0</v>
      </c>
      <c r="F24" s="30">
        <v>0</v>
      </c>
      <c r="G24" s="30">
        <v>0</v>
      </c>
      <c r="H24" s="31">
        <v>0</v>
      </c>
      <c r="I24" s="53">
        <f t="shared" si="1"/>
        <v>12.195</v>
      </c>
      <c r="J24" s="24">
        <f>-TRUNC(K$3*J$3*(G$3-H$3*SIN((E24+J$9)*PI()/180)-SQRT(I$3^2-(E$3-F$3-H$3*COS((E24+J$9)*PI()/180))^2))/5)</f>
        <v>-1</v>
      </c>
      <c r="K24" s="24">
        <f>-TRUNC(U$3*T$3*(Q$3-R$3*SIN((F24+K$9)*PI()/180)-SQRT(S$3^2-(O$3-P$3-R$3*COS((F24+K$9)*PI()/180))^2))/5)</f>
        <v>-2</v>
      </c>
      <c r="L24" s="24">
        <f>-TRUNC(U$3*T$3*(Q$3-R$3*SIN((G24+L$9)*PI()/180)-SQRT(S$3^2-(O$3-P$3-R$3*COS((G24+L$9)*PI()/180))^2))/5)</f>
        <v>-2</v>
      </c>
      <c r="M24" s="25">
        <f>-TRUNC(K$3*J$3*(G$3-H$3*SIN((H24+M$9)*PI()/180)-SQRT(I$3^2-(E$3-F$3-H$3*COS((H24+M$9)*PI()/180))^2))/5)</f>
        <v>-1</v>
      </c>
      <c r="N24" s="56">
        <f t="shared" si="2"/>
        <v>12.195</v>
      </c>
      <c r="O24" s="57">
        <f t="shared" ref="O24:R24" si="23">TRUNC(J24*$M$8)</f>
        <v>0</v>
      </c>
      <c r="P24" s="57">
        <f t="shared" si="23"/>
        <v>-1</v>
      </c>
      <c r="Q24" s="57">
        <f t="shared" si="23"/>
        <v>-1</v>
      </c>
      <c r="R24" s="69">
        <f t="shared" si="23"/>
        <v>0</v>
      </c>
      <c r="S24" s="1"/>
      <c r="T24" s="1"/>
      <c r="U24" s="1"/>
      <c r="V24" s="1"/>
      <c r="W24" s="1"/>
    </row>
    <row r="25" spans="1:40">
      <c r="A25">
        <v>2.97</v>
      </c>
      <c r="B25">
        <v>-1.27088414634146</v>
      </c>
      <c r="C25">
        <v>-2.90945121951219</v>
      </c>
      <c r="D25" s="28">
        <v>0</v>
      </c>
      <c r="E25" s="32">
        <f>-E168*[1]右脚开始走!$B$23</f>
        <v>31.53624858</v>
      </c>
      <c r="F25" s="32">
        <f>F168*[1]右脚开始走!$B$23</f>
        <v>5.122775929</v>
      </c>
      <c r="G25" s="32">
        <f>G168*[1]右脚开始走!$B$23</f>
        <v>26.42470327</v>
      </c>
      <c r="H25" s="32">
        <f>-H168*[1]右脚开始走!$B$23</f>
        <v>21.35819779</v>
      </c>
      <c r="I25" s="58">
        <f t="shared" ref="I25:I88" si="24">D25</f>
        <v>0</v>
      </c>
      <c r="J25" s="24">
        <f>-TRUNC(K$3*J$3*(G$3-H$3*SIN((E25+J$9)*PI()/180)-SQRT(I$3^2-(E$3-F$3-H$3*COS((E25+J$9)*PI()/180))^2))/5)</f>
        <v>-47693</v>
      </c>
      <c r="K25" s="24">
        <f>-TRUNC(U$3*T$3*(Q$3-R$3*SIN((F25+K$9)*PI()/180)-SQRT(S$3^2-(O$3-P$3-R$3*COS((F25+K$9)*PI()/180))^2))/5)</f>
        <v>-8610</v>
      </c>
      <c r="L25" s="24">
        <f>-TRUNC(U$3*T$3*(Q$3-R$3*SIN((G25+L$9)*PI()/180)-SQRT(S$3^2-(O$3-P$3-R$3*COS((G25+L$9)*PI()/180))^2))/5)</f>
        <v>-48237</v>
      </c>
      <c r="M25" s="25">
        <f>-TRUNC(K$3*J$3*(G$3-H$3*SIN((H25+M$9)*PI()/180)-SQRT(I$3^2-(E$3-F$3-H$3*COS((H25+M$9)*PI()/180))^2))/5)</f>
        <v>-27647</v>
      </c>
      <c r="N25" s="59">
        <f t="shared" si="2"/>
        <v>0</v>
      </c>
      <c r="O25" s="60">
        <v>0</v>
      </c>
      <c r="P25" s="60">
        <v>0</v>
      </c>
      <c r="Q25" s="60">
        <v>0</v>
      </c>
      <c r="R25" s="60">
        <v>0</v>
      </c>
      <c r="S25" s="1"/>
      <c r="T25" s="1">
        <f>[1]右脚开始走!$T$25</f>
        <v>0.03</v>
      </c>
      <c r="U25" s="70"/>
      <c r="V25" s="1" t="e">
        <f>(O25-#REF!)/$T$25</f>
        <v>#REF!</v>
      </c>
      <c r="W25" s="1" t="e">
        <f>(P25-#REF!)/$T$25</f>
        <v>#REF!</v>
      </c>
      <c r="X25" s="1" t="e">
        <f>(Q25-#REF!)/$T$25</f>
        <v>#REF!</v>
      </c>
      <c r="Y25" s="1" t="e">
        <f>(R25-#REF!)/$T$25</f>
        <v>#REF!</v>
      </c>
      <c r="AA25" t="e">
        <f t="shared" ref="AA25:AD25" si="25">V25-V26</f>
        <v>#REF!</v>
      </c>
      <c r="AB25" t="e">
        <f t="shared" si="25"/>
        <v>#REF!</v>
      </c>
      <c r="AC25" t="e">
        <f t="shared" si="25"/>
        <v>#REF!</v>
      </c>
      <c r="AD25" t="e">
        <f t="shared" si="25"/>
        <v>#REF!</v>
      </c>
      <c r="AF25" t="e">
        <f t="shared" ref="AF25:AI25" si="26">AA25-AA26</f>
        <v>#REF!</v>
      </c>
      <c r="AG25" t="e">
        <f t="shared" si="26"/>
        <v>#REF!</v>
      </c>
      <c r="AH25" t="e">
        <f t="shared" si="26"/>
        <v>#REF!</v>
      </c>
      <c r="AI25" t="e">
        <f t="shared" si="26"/>
        <v>#REF!</v>
      </c>
      <c r="AK25" t="e">
        <f t="shared" ref="AK25:AN25" si="27">AF25-AF26</f>
        <v>#REF!</v>
      </c>
      <c r="AL25" t="e">
        <f t="shared" si="27"/>
        <v>#REF!</v>
      </c>
      <c r="AM25" t="e">
        <f t="shared" si="27"/>
        <v>#REF!</v>
      </c>
      <c r="AN25" t="e">
        <f t="shared" si="27"/>
        <v>#REF!</v>
      </c>
    </row>
    <row r="26" spans="1:40">
      <c r="A26">
        <v>2.985</v>
      </c>
      <c r="B26">
        <v>-1.27957317073171</v>
      </c>
      <c r="C26">
        <v>-2.92682926829268</v>
      </c>
      <c r="D26" s="28">
        <f t="shared" ref="D26:D89" si="28">D25+T25</f>
        <v>0.03</v>
      </c>
      <c r="E26" s="32">
        <f>-E169*[1]右脚开始走!$B$23</f>
        <v>31.3621105</v>
      </c>
      <c r="F26" s="32">
        <f>F169*[1]右脚开始走!$B$23</f>
        <v>4.903899875</v>
      </c>
      <c r="G26" s="32">
        <f>G169*[1]右脚开始走!$B$23</f>
        <v>26.4852637</v>
      </c>
      <c r="H26" s="32">
        <f>-H169*[1]右脚开始走!$B$23</f>
        <v>21.73224231</v>
      </c>
      <c r="I26" s="58">
        <f t="shared" si="24"/>
        <v>0.03</v>
      </c>
      <c r="J26" s="24">
        <f>-TRUNC(K$3*J$3*(G$3-H$3*SIN((E26+J$9)*PI()/180)-SQRT(I$3^2-(E$3-F$3-H$3*COS((E26+J$9)*PI()/180))^2))/5)</f>
        <v>-47323</v>
      </c>
      <c r="K26" s="24">
        <f>-TRUNC(U$3*T$3*(Q$3-R$3*SIN((F26+K$9)*PI()/180)-SQRT(S$3^2-(O$3-P$3-R$3*COS((F26+K$9)*PI()/180))^2))/5)</f>
        <v>-8232</v>
      </c>
      <c r="L26" s="24">
        <f>-TRUNC(U$3*T$3*(Q$3-R$3*SIN((G26+L$9)*PI()/180)-SQRT(S$3^2-(O$3-P$3-R$3*COS((G26+L$9)*PI()/180))^2))/5)</f>
        <v>-48354</v>
      </c>
      <c r="M26" s="25">
        <f>-TRUNC(K$3*J$3*(G$3-H$3*SIN((H26+M$9)*PI()/180)-SQRT(I$3^2-(E$3-F$3-H$3*COS((H26+M$9)*PI()/180))^2))/5)</f>
        <v>-28321</v>
      </c>
      <c r="N26" s="59">
        <f t="shared" si="2"/>
        <v>0.03</v>
      </c>
      <c r="O26" s="60">
        <f t="shared" ref="O26:O89" si="29">(J26-J25)/(I26-I25)</f>
        <v>12333.3333333333</v>
      </c>
      <c r="P26" s="60">
        <f t="shared" ref="P26:P89" si="30">(K26-K25)/(D26-D25)</f>
        <v>12600</v>
      </c>
      <c r="Q26" s="60">
        <f t="shared" ref="Q26:Q89" si="31">(L26-L25)/(I26-I25)</f>
        <v>-3900</v>
      </c>
      <c r="R26" s="60">
        <f t="shared" ref="R26:R89" si="32">(M26-M25)/(I26-I25)</f>
        <v>-22466.6666666667</v>
      </c>
      <c r="S26" s="1"/>
      <c r="T26" s="1">
        <f>[1]右脚开始走!$T$25</f>
        <v>0.03</v>
      </c>
      <c r="U26" s="70"/>
      <c r="V26" s="1">
        <f t="shared" ref="V26:Y26" si="33">(O26-O25)/$T$25</f>
        <v>411111.111111111</v>
      </c>
      <c r="W26" s="1">
        <f t="shared" si="33"/>
        <v>420000</v>
      </c>
      <c r="X26" s="1">
        <f t="shared" si="33"/>
        <v>-130000</v>
      </c>
      <c r="Y26" s="1">
        <f t="shared" si="33"/>
        <v>-748888.888888889</v>
      </c>
      <c r="AA26">
        <f t="shared" ref="AA26:AD26" si="34">V26-V27</f>
        <v>398888.888888889</v>
      </c>
      <c r="AB26">
        <f t="shared" si="34"/>
        <v>395555.555555556</v>
      </c>
      <c r="AC26">
        <f t="shared" si="34"/>
        <v>-143333.333333333</v>
      </c>
      <c r="AD26">
        <f t="shared" si="34"/>
        <v>-731111.111111111</v>
      </c>
      <c r="AF26">
        <f t="shared" ref="AF26:AI26" si="35">AA26-AA27</f>
        <v>412222.222222222</v>
      </c>
      <c r="AG26">
        <f t="shared" si="35"/>
        <v>415555.555555556</v>
      </c>
      <c r="AH26">
        <f t="shared" si="35"/>
        <v>-128888.888888889</v>
      </c>
      <c r="AI26">
        <f t="shared" si="35"/>
        <v>-745555.555555556</v>
      </c>
      <c r="AK26">
        <f t="shared" ref="AK26:AN26" si="36">AF26-AF27</f>
        <v>416666.666666667</v>
      </c>
      <c r="AL26">
        <f t="shared" si="36"/>
        <v>416666.666666667</v>
      </c>
      <c r="AM26">
        <f t="shared" si="36"/>
        <v>-125555.555555556</v>
      </c>
      <c r="AN26">
        <f t="shared" si="36"/>
        <v>-754444.444444445</v>
      </c>
    </row>
    <row r="27" spans="1:40">
      <c r="A27">
        <v>3</v>
      </c>
      <c r="B27">
        <v>-1.29512195121951</v>
      </c>
      <c r="C27">
        <v>-2.94009146341463</v>
      </c>
      <c r="D27" s="28">
        <f t="shared" si="28"/>
        <v>0.06</v>
      </c>
      <c r="E27" s="32">
        <f>-E170*[1]右脚开始走!$B$23</f>
        <v>31.18204775</v>
      </c>
      <c r="F27" s="32">
        <f>F170*[1]右脚开始走!$B$23</f>
        <v>4.671920373</v>
      </c>
      <c r="G27" s="32">
        <f>G170*[1]右脚开始走!$B$23</f>
        <v>26.53904149</v>
      </c>
      <c r="H27" s="32">
        <f>-H170*[1]右脚开始走!$B$23</f>
        <v>22.1127147</v>
      </c>
      <c r="I27" s="58">
        <f t="shared" si="24"/>
        <v>0.06</v>
      </c>
      <c r="J27" s="24">
        <f>-TRUNC(K$3*J$3*(G$3-H$3*SIN((E27+J$9)*PI()/180)-SQRT(I$3^2-(E$3-F$3-H$3*COS((E27+J$9)*PI()/180))^2))/5)</f>
        <v>-46942</v>
      </c>
      <c r="K27" s="24">
        <f>-TRUNC(U$3*T$3*(Q$3-R$3*SIN((F27+K$9)*PI()/180)-SQRT(S$3^2-(O$3-P$3-R$3*COS((F27+K$9)*PI()/180))^2))/5)</f>
        <v>-7832</v>
      </c>
      <c r="L27" s="24">
        <f>-TRUNC(U$3*T$3*(Q$3-R$3*SIN((G27+L$9)*PI()/180)-SQRT(S$3^2-(O$3-P$3-R$3*COS((G27+L$9)*PI()/180))^2))/5)</f>
        <v>-48459</v>
      </c>
      <c r="M27" s="25">
        <f>-TRUNC(K$3*J$3*(G$3-H$3*SIN((H27+M$9)*PI()/180)-SQRT(I$3^2-(E$3-F$3-H$3*COS((H27+M$9)*PI()/180))^2))/5)</f>
        <v>-29011</v>
      </c>
      <c r="N27" s="59">
        <f t="shared" si="2"/>
        <v>0.06</v>
      </c>
      <c r="O27" s="60">
        <f t="shared" si="29"/>
        <v>12700</v>
      </c>
      <c r="P27" s="60">
        <f t="shared" si="30"/>
        <v>13333.3333333333</v>
      </c>
      <c r="Q27" s="60">
        <f t="shared" si="31"/>
        <v>-3500</v>
      </c>
      <c r="R27" s="60">
        <f t="shared" si="32"/>
        <v>-23000</v>
      </c>
      <c r="S27" s="1"/>
      <c r="T27" s="1">
        <f>[1]右脚开始走!$T$25</f>
        <v>0.03</v>
      </c>
      <c r="U27" s="70"/>
      <c r="V27" s="1">
        <f t="shared" ref="V27:Y27" si="37">(O27-O26)/$T$25</f>
        <v>12222.2222222222</v>
      </c>
      <c r="W27" s="1">
        <f t="shared" si="37"/>
        <v>24444.4444444445</v>
      </c>
      <c r="X27" s="1">
        <f t="shared" si="37"/>
        <v>13333.3333333333</v>
      </c>
      <c r="Y27" s="1">
        <f t="shared" si="37"/>
        <v>-17777.7777777777</v>
      </c>
      <c r="AA27">
        <f t="shared" ref="AA27:AD27" si="38">V27-V28</f>
        <v>-13333.3333333334</v>
      </c>
      <c r="AB27">
        <f t="shared" si="38"/>
        <v>-20000</v>
      </c>
      <c r="AC27">
        <f t="shared" si="38"/>
        <v>-14444.4444444444</v>
      </c>
      <c r="AD27">
        <f t="shared" si="38"/>
        <v>14444.4444444445</v>
      </c>
      <c r="AF27">
        <f t="shared" ref="AF27:AI27" si="39">AA27-AA28</f>
        <v>-4444.44444444459</v>
      </c>
      <c r="AG27">
        <f t="shared" si="39"/>
        <v>-1111.11111111113</v>
      </c>
      <c r="AH27">
        <f t="shared" si="39"/>
        <v>-3333.33333333331</v>
      </c>
      <c r="AI27">
        <f t="shared" si="39"/>
        <v>8888.88888888905</v>
      </c>
      <c r="AK27">
        <f t="shared" ref="AK27:AN27" si="40">AF27-AF28</f>
        <v>-6666.66666666696</v>
      </c>
      <c r="AL27">
        <f t="shared" si="40"/>
        <v>3333.33333333334</v>
      </c>
      <c r="AM27">
        <f t="shared" si="40"/>
        <v>1111.11111111115</v>
      </c>
      <c r="AN27">
        <f t="shared" si="40"/>
        <v>13333.3333333337</v>
      </c>
    </row>
    <row r="28" spans="1:40">
      <c r="A28">
        <v>3.015</v>
      </c>
      <c r="B28">
        <v>-1.31432926829268</v>
      </c>
      <c r="C28">
        <v>-2.95015243902439</v>
      </c>
      <c r="D28" s="28">
        <f t="shared" si="28"/>
        <v>0.09</v>
      </c>
      <c r="E28" s="32">
        <f>-E171*[1]右脚开始走!$B$23</f>
        <v>30.99084047</v>
      </c>
      <c r="F28" s="32">
        <f>F171*[1]右脚开始走!$B$23</f>
        <v>4.41555333</v>
      </c>
      <c r="G28" s="32">
        <f>G171*[1]右脚开始走!$B$23</f>
        <v>26.58017373</v>
      </c>
      <c r="H28" s="32">
        <f>-H171*[1]右脚开始走!$B$23</f>
        <v>22.50500005</v>
      </c>
      <c r="I28" s="58">
        <f t="shared" si="24"/>
        <v>0.09</v>
      </c>
      <c r="J28" s="24">
        <f>-TRUNC(K$3*J$3*(G$3-H$3*SIN((E28+J$9)*PI()/180)-SQRT(I$3^2-(E$3-F$3-H$3*COS((E28+J$9)*PI()/180))^2))/5)</f>
        <v>-46538</v>
      </c>
      <c r="K28" s="24">
        <f>-TRUNC(U$3*T$3*(Q$3-R$3*SIN((F28+K$9)*PI()/180)-SQRT(S$3^2-(O$3-P$3-R$3*COS((F28+K$9)*PI()/180))^2))/5)</f>
        <v>-7392</v>
      </c>
      <c r="L28" s="24">
        <f>-TRUNC(U$3*T$3*(Q$3-R$3*SIN((G28+L$9)*PI()/180)-SQRT(S$3^2-(O$3-P$3-R$3*COS((G28+L$9)*PI()/180))^2))/5)</f>
        <v>-48539</v>
      </c>
      <c r="M28" s="25">
        <f>-TRUNC(K$3*J$3*(G$3-H$3*SIN((H28+M$9)*PI()/180)-SQRT(I$3^2-(E$3-F$3-H$3*COS((H28+M$9)*PI()/180))^2))/5)</f>
        <v>-29730</v>
      </c>
      <c r="N28" s="59">
        <f t="shared" si="2"/>
        <v>0.09</v>
      </c>
      <c r="O28" s="60">
        <f t="shared" si="29"/>
        <v>13466.6666666667</v>
      </c>
      <c r="P28" s="60">
        <f t="shared" si="30"/>
        <v>14666.6666666667</v>
      </c>
      <c r="Q28" s="60">
        <f t="shared" si="31"/>
        <v>-2666.66666666667</v>
      </c>
      <c r="R28" s="60">
        <f t="shared" si="32"/>
        <v>-23966.6666666667</v>
      </c>
      <c r="S28" s="1"/>
      <c r="T28" s="1">
        <f>[1]右脚开始走!$T$25</f>
        <v>0.03</v>
      </c>
      <c r="U28" s="70"/>
      <c r="V28" s="1">
        <f t="shared" ref="V28:Y28" si="41">(O28-O27)/$T$25</f>
        <v>25555.5555555556</v>
      </c>
      <c r="W28" s="1">
        <f t="shared" si="41"/>
        <v>44444.4444444445</v>
      </c>
      <c r="X28" s="1">
        <f t="shared" si="41"/>
        <v>27777.7777777778</v>
      </c>
      <c r="Y28" s="1">
        <f t="shared" si="41"/>
        <v>-32222.2222222223</v>
      </c>
      <c r="AA28">
        <f t="shared" ref="AA28:AD28" si="42">V28-V29</f>
        <v>-8888.88888888881</v>
      </c>
      <c r="AB28">
        <f t="shared" si="42"/>
        <v>-18888.8888888889</v>
      </c>
      <c r="AC28">
        <f t="shared" si="42"/>
        <v>-11111.1111111111</v>
      </c>
      <c r="AD28">
        <f t="shared" si="42"/>
        <v>5555.55555555547</v>
      </c>
      <c r="AF28">
        <f t="shared" ref="AF28:AI28" si="43">AA28-AA29</f>
        <v>2222.22222222238</v>
      </c>
      <c r="AG28">
        <f t="shared" si="43"/>
        <v>-4444.44444444447</v>
      </c>
      <c r="AH28">
        <f t="shared" si="43"/>
        <v>-4444.44444444446</v>
      </c>
      <c r="AI28">
        <f t="shared" si="43"/>
        <v>-4444.44444444465</v>
      </c>
      <c r="AK28">
        <f t="shared" ref="AK28:AN28" si="44">AF28-AF29</f>
        <v>8888.88888888917</v>
      </c>
      <c r="AL28">
        <f t="shared" si="44"/>
        <v>2222.22222222207</v>
      </c>
      <c r="AM28">
        <f t="shared" si="44"/>
        <v>-5555.55555555557</v>
      </c>
      <c r="AN28">
        <f t="shared" si="44"/>
        <v>-8888.8888888893</v>
      </c>
    </row>
    <row r="29" spans="1:40">
      <c r="A29">
        <v>3.03</v>
      </c>
      <c r="B29">
        <v>-1.33170731707317</v>
      </c>
      <c r="C29">
        <v>-2.95792682926829</v>
      </c>
      <c r="D29" s="28">
        <f t="shared" si="28"/>
        <v>0.12</v>
      </c>
      <c r="E29" s="32">
        <f>-E172*[1]右脚开始走!$B$23</f>
        <v>30.78400428</v>
      </c>
      <c r="F29" s="32">
        <f>F172*[1]右脚开始走!$B$23</f>
        <v>4.125405119</v>
      </c>
      <c r="G29" s="32">
        <f>G172*[1]右脚开始走!$B$23</f>
        <v>26.60375368</v>
      </c>
      <c r="H29" s="32">
        <f>-H172*[1]右脚开始走!$B$23</f>
        <v>22.91340389</v>
      </c>
      <c r="I29" s="58">
        <f t="shared" si="24"/>
        <v>0.12</v>
      </c>
      <c r="J29" s="24">
        <f>-TRUNC(K$3*J$3*(G$3-H$3*SIN((E29+J$9)*PI()/180)-SQRT(I$3^2-(E$3-F$3-H$3*COS((E29+J$9)*PI()/180))^2))/5)</f>
        <v>-46103</v>
      </c>
      <c r="K29" s="24">
        <f>-TRUNC(U$3*T$3*(Q$3-R$3*SIN((F29+K$9)*PI()/180)-SQRT(S$3^2-(O$3-P$3-R$3*COS((F29+K$9)*PI()/180))^2))/5)</f>
        <v>-6895</v>
      </c>
      <c r="L29" s="24">
        <f>-TRUNC(U$3*T$3*(Q$3-R$3*SIN((G29+L$9)*PI()/180)-SQRT(S$3^2-(O$3-P$3-R$3*COS((G29+L$9)*PI()/180))^2))/5)</f>
        <v>-48584</v>
      </c>
      <c r="M29" s="25">
        <f>-TRUNC(K$3*J$3*(G$3-H$3*SIN((H29+M$9)*PI()/180)-SQRT(I$3^2-(E$3-F$3-H$3*COS((H29+M$9)*PI()/180))^2))/5)</f>
        <v>-30483</v>
      </c>
      <c r="N29" s="59">
        <f t="shared" si="2"/>
        <v>0.12</v>
      </c>
      <c r="O29" s="60">
        <f t="shared" si="29"/>
        <v>14500</v>
      </c>
      <c r="P29" s="60">
        <f t="shared" si="30"/>
        <v>16566.6666666667</v>
      </c>
      <c r="Q29" s="60">
        <f t="shared" si="31"/>
        <v>-1500</v>
      </c>
      <c r="R29" s="60">
        <f t="shared" si="32"/>
        <v>-25100</v>
      </c>
      <c r="S29" s="1"/>
      <c r="T29" s="1">
        <f>[1]右脚开始走!$T$25</f>
        <v>0.03</v>
      </c>
      <c r="U29" s="70"/>
      <c r="V29" s="1">
        <f t="shared" ref="V29:Y29" si="45">(O29-O28)/$T$25</f>
        <v>34444.4444444444</v>
      </c>
      <c r="W29" s="1">
        <f t="shared" si="45"/>
        <v>63333.3333333333</v>
      </c>
      <c r="X29" s="1">
        <f t="shared" si="45"/>
        <v>38888.8888888889</v>
      </c>
      <c r="Y29" s="1">
        <f t="shared" si="45"/>
        <v>-37777.7777777777</v>
      </c>
      <c r="AA29">
        <f t="shared" ref="AA29:AD29" si="46">V29-V30</f>
        <v>-11111.1111111112</v>
      </c>
      <c r="AB29">
        <f t="shared" si="46"/>
        <v>-14444.4444444444</v>
      </c>
      <c r="AC29">
        <f t="shared" si="46"/>
        <v>-6666.66666666666</v>
      </c>
      <c r="AD29">
        <f t="shared" si="46"/>
        <v>10000.0000000001</v>
      </c>
      <c r="AF29">
        <f t="shared" ref="AF29:AI29" si="47">AA29-AA30</f>
        <v>-6666.66666666679</v>
      </c>
      <c r="AG29">
        <f t="shared" si="47"/>
        <v>-6666.66666666653</v>
      </c>
      <c r="AH29">
        <f t="shared" si="47"/>
        <v>1111.11111111111</v>
      </c>
      <c r="AI29">
        <f t="shared" si="47"/>
        <v>4444.44444444465</v>
      </c>
      <c r="AK29">
        <f t="shared" ref="AK29:AN29" si="48">AF29-AF30</f>
        <v>-7777.77777777798</v>
      </c>
      <c r="AL29">
        <f t="shared" si="48"/>
        <v>-7777.77777777747</v>
      </c>
      <c r="AM29">
        <f t="shared" si="48"/>
        <v>4444.44444444444</v>
      </c>
      <c r="AN29">
        <f t="shared" si="48"/>
        <v>1111.11111111131</v>
      </c>
    </row>
    <row r="30" spans="1:40">
      <c r="A30">
        <v>3.045</v>
      </c>
      <c r="B30">
        <v>-1.34588414634146</v>
      </c>
      <c r="C30">
        <v>-2.96341463414634</v>
      </c>
      <c r="D30" s="28">
        <f t="shared" si="28"/>
        <v>0.15</v>
      </c>
      <c r="E30" s="32">
        <f>-E173*[1]右脚开始走!$B$23</f>
        <v>30.55775355</v>
      </c>
      <c r="F30" s="32">
        <f>F173*[1]右脚开始走!$B$23</f>
        <v>3.793868889</v>
      </c>
      <c r="G30" s="32">
        <f>G173*[1]右脚开始走!$B$23</f>
        <v>26.60577909</v>
      </c>
      <c r="H30" s="32">
        <f>-H173*[1]右脚开始走!$B$23</f>
        <v>23.34121608</v>
      </c>
      <c r="I30" s="58">
        <f t="shared" si="24"/>
        <v>0.15</v>
      </c>
      <c r="J30" s="24">
        <f>-TRUNC(K$3*J$3*(G$3-H$3*SIN((E30+J$9)*PI()/180)-SQRT(I$3^2-(E$3-F$3-H$3*COS((E30+J$9)*PI()/180))^2))/5)</f>
        <v>-45627</v>
      </c>
      <c r="K30" s="24">
        <f>-TRUNC(U$3*T$3*(Q$3-R$3*SIN((F30+K$9)*PI()/180)-SQRT(S$3^2-(O$3-P$3-R$3*COS((F30+K$9)*PI()/180))^2))/5)</f>
        <v>-6328</v>
      </c>
      <c r="L30" s="24">
        <f>-TRUNC(U$3*T$3*(Q$3-R$3*SIN((G30+L$9)*PI()/180)-SQRT(S$3^2-(O$3-P$3-R$3*COS((G30+L$9)*PI()/180))^2))/5)</f>
        <v>-48588</v>
      </c>
      <c r="M30" s="25">
        <f>-TRUNC(K$3*J$3*(G$3-H$3*SIN((H30+M$9)*PI()/180)-SQRT(I$3^2-(E$3-F$3-H$3*COS((H30+M$9)*PI()/180))^2))/5)</f>
        <v>-31279</v>
      </c>
      <c r="N30" s="59">
        <f t="shared" si="2"/>
        <v>0.15</v>
      </c>
      <c r="O30" s="60">
        <f t="shared" si="29"/>
        <v>15866.6666666667</v>
      </c>
      <c r="P30" s="60">
        <f t="shared" si="30"/>
        <v>18900</v>
      </c>
      <c r="Q30" s="60">
        <f t="shared" si="31"/>
        <v>-133.333333333333</v>
      </c>
      <c r="R30" s="60">
        <f t="shared" si="32"/>
        <v>-26533.3333333333</v>
      </c>
      <c r="S30" s="1"/>
      <c r="T30" s="1">
        <f>[1]右脚开始走!$T$25</f>
        <v>0.03</v>
      </c>
      <c r="U30" s="70"/>
      <c r="V30" s="1">
        <f t="shared" ref="V30:Y30" si="49">(O30-O29)/$T$25</f>
        <v>45555.5555555556</v>
      </c>
      <c r="W30" s="1">
        <f t="shared" si="49"/>
        <v>77777.7777777777</v>
      </c>
      <c r="X30" s="1">
        <f t="shared" si="49"/>
        <v>45555.5555555556</v>
      </c>
      <c r="Y30" s="1">
        <f t="shared" si="49"/>
        <v>-47777.7777777779</v>
      </c>
      <c r="AA30">
        <f t="shared" ref="AA30:AD30" si="50">V30-V31</f>
        <v>-4444.4444444444</v>
      </c>
      <c r="AB30">
        <f t="shared" si="50"/>
        <v>-7777.77777777787</v>
      </c>
      <c r="AC30">
        <f t="shared" si="50"/>
        <v>-7777.77777777777</v>
      </c>
      <c r="AD30">
        <f t="shared" si="50"/>
        <v>5555.55555555547</v>
      </c>
      <c r="AF30">
        <f t="shared" ref="AF30:AI30" si="51">AA30-AA31</f>
        <v>1111.1111111112</v>
      </c>
      <c r="AG30">
        <f t="shared" si="51"/>
        <v>1111.11111111093</v>
      </c>
      <c r="AH30">
        <f t="shared" si="51"/>
        <v>-3333.33333333333</v>
      </c>
      <c r="AI30">
        <f t="shared" si="51"/>
        <v>3333.33333333334</v>
      </c>
      <c r="AK30">
        <f t="shared" ref="AK30:AN30" si="52">AF30-AF31</f>
        <v>2222.22222222239</v>
      </c>
      <c r="AL30">
        <f t="shared" si="52"/>
        <v>6666.66666666628</v>
      </c>
      <c r="AM30">
        <f t="shared" si="52"/>
        <v>-3333.33333333334</v>
      </c>
      <c r="AN30">
        <f t="shared" si="52"/>
        <v>6666.66666666692</v>
      </c>
    </row>
    <row r="31" spans="1:40">
      <c r="A31">
        <v>3.06</v>
      </c>
      <c r="B31">
        <v>-1.35731707317073</v>
      </c>
      <c r="C31">
        <v>-2.96570121951219</v>
      </c>
      <c r="D31" s="28">
        <f t="shared" si="28"/>
        <v>0.18</v>
      </c>
      <c r="E31" s="32">
        <f>-E174*[1]右脚开始走!$B$23</f>
        <v>30.30896473</v>
      </c>
      <c r="F31" s="32">
        <f>F174*[1]右脚开始走!$B$23</f>
        <v>3.415020818</v>
      </c>
      <c r="G31" s="32">
        <f>G174*[1]右脚开始走!$B$23</f>
        <v>26.58310038</v>
      </c>
      <c r="H31" s="32">
        <f>-H174*[1]右脚开始走!$B$23</f>
        <v>23.79077463</v>
      </c>
      <c r="I31" s="58">
        <f t="shared" si="24"/>
        <v>0.18</v>
      </c>
      <c r="J31" s="24">
        <f>-TRUNC(K$3*J$3*(G$3-H$3*SIN((E31+J$9)*PI()/180)-SQRT(I$3^2-(E$3-F$3-H$3*COS((E31+J$9)*PI()/180))^2))/5)</f>
        <v>-45106</v>
      </c>
      <c r="K31" s="24">
        <f>-TRUNC(U$3*T$3*(Q$3-R$3*SIN((F31+K$9)*PI()/180)-SQRT(S$3^2-(O$3-P$3-R$3*COS((F31+K$9)*PI()/180))^2))/5)</f>
        <v>-5684</v>
      </c>
      <c r="L31" s="24">
        <f>-TRUNC(U$3*T$3*(Q$3-R$3*SIN((G31+L$9)*PI()/180)-SQRT(S$3^2-(O$3-P$3-R$3*COS((G31+L$9)*PI()/180))^2))/5)</f>
        <v>-48544</v>
      </c>
      <c r="M31" s="25">
        <f>-TRUNC(K$3*J$3*(G$3-H$3*SIN((H31+M$9)*PI()/180)-SQRT(I$3^2-(E$3-F$3-H$3*COS((H31+M$9)*PI()/180))^2))/5)</f>
        <v>-32123</v>
      </c>
      <c r="N31" s="59">
        <f t="shared" si="2"/>
        <v>0.18</v>
      </c>
      <c r="O31" s="60">
        <f t="shared" si="29"/>
        <v>17366.6666666667</v>
      </c>
      <c r="P31" s="60">
        <f t="shared" si="30"/>
        <v>21466.6666666667</v>
      </c>
      <c r="Q31" s="60">
        <f t="shared" si="31"/>
        <v>1466.66666666667</v>
      </c>
      <c r="R31" s="60">
        <f t="shared" si="32"/>
        <v>-28133.3333333333</v>
      </c>
      <c r="S31" s="1"/>
      <c r="T31" s="1">
        <f>[1]右脚开始走!$T$25</f>
        <v>0.03</v>
      </c>
      <c r="U31" s="70"/>
      <c r="V31" s="1">
        <f t="shared" ref="V31:Y31" si="53">(O31-O30)/$T$25</f>
        <v>50000</v>
      </c>
      <c r="W31" s="1">
        <f t="shared" si="53"/>
        <v>85555.5555555556</v>
      </c>
      <c r="X31" s="1">
        <f t="shared" si="53"/>
        <v>53333.3333333333</v>
      </c>
      <c r="Y31" s="1">
        <f t="shared" si="53"/>
        <v>-53333.3333333333</v>
      </c>
      <c r="AA31">
        <f t="shared" ref="AA31:AD31" si="54">V31-V32</f>
        <v>-5555.5555555556</v>
      </c>
      <c r="AB31">
        <f t="shared" si="54"/>
        <v>-8888.8888888888</v>
      </c>
      <c r="AC31">
        <f t="shared" si="54"/>
        <v>-4444.44444444445</v>
      </c>
      <c r="AD31">
        <f t="shared" si="54"/>
        <v>2222.22222222214</v>
      </c>
      <c r="AF31">
        <f t="shared" ref="AF31:AI31" si="55">AA31-AA32</f>
        <v>-1111.1111111112</v>
      </c>
      <c r="AG31">
        <f t="shared" si="55"/>
        <v>-5555.55555555534</v>
      </c>
      <c r="AH31">
        <f t="shared" si="55"/>
        <v>7.27595761418343e-12</v>
      </c>
      <c r="AI31">
        <f t="shared" si="55"/>
        <v>-3333.33333333358</v>
      </c>
      <c r="AK31">
        <f t="shared" ref="AK31:AN31" si="56">AF31-AF32</f>
        <v>5.96628524363041e-10</v>
      </c>
      <c r="AL31">
        <f t="shared" si="56"/>
        <v>-3333.33333333198</v>
      </c>
      <c r="AM31">
        <f t="shared" si="56"/>
        <v>2222.22222222247</v>
      </c>
      <c r="AN31">
        <f t="shared" si="56"/>
        <v>-10000.0000000015</v>
      </c>
    </row>
    <row r="32" spans="1:40">
      <c r="A32">
        <v>3.075</v>
      </c>
      <c r="B32">
        <v>-1.36280487804878</v>
      </c>
      <c r="C32">
        <v>-2.96432926829268</v>
      </c>
      <c r="D32" s="28">
        <f t="shared" si="28"/>
        <v>0.21</v>
      </c>
      <c r="E32" s="32">
        <f>-E175*[1]右脚开始走!$B$23</f>
        <v>30.0351396</v>
      </c>
      <c r="F32" s="32">
        <f>F175*[1]右脚开始走!$B$23</f>
        <v>2.984516431</v>
      </c>
      <c r="G32" s="32">
        <f>G175*[1]右脚开始走!$B$23</f>
        <v>26.53336883</v>
      </c>
      <c r="H32" s="32">
        <f>-H175*[1]右脚开始走!$B$23</f>
        <v>24.26352961</v>
      </c>
      <c r="I32" s="58">
        <f t="shared" si="24"/>
        <v>0.21</v>
      </c>
      <c r="J32" s="24">
        <f>-TRUNC(K$3*J$3*(G$3-H$3*SIN((E32+J$9)*PI()/180)-SQRT(I$3^2-(E$3-F$3-H$3*COS((E32+J$9)*PI()/180))^2))/5)</f>
        <v>-44535</v>
      </c>
      <c r="K32" s="24">
        <f>-TRUNC(U$3*T$3*(Q$3-R$3*SIN((F32+K$9)*PI()/180)-SQRT(S$3^2-(O$3-P$3-R$3*COS((F32+K$9)*PI()/180))^2))/5)</f>
        <v>-4955</v>
      </c>
      <c r="L32" s="24">
        <f>-TRUNC(U$3*T$3*(Q$3-R$3*SIN((G32+L$9)*PI()/180)-SQRT(S$3^2-(O$3-P$3-R$3*COS((G32+L$9)*PI()/180))^2))/5)</f>
        <v>-48448</v>
      </c>
      <c r="M32" s="25">
        <f>-TRUNC(K$3*J$3*(G$3-H$3*SIN((H32+M$9)*PI()/180)-SQRT(I$3^2-(E$3-F$3-H$3*COS((H32+M$9)*PI()/180))^2))/5)</f>
        <v>-33017</v>
      </c>
      <c r="N32" s="59">
        <f t="shared" si="2"/>
        <v>0.21</v>
      </c>
      <c r="O32" s="60">
        <f t="shared" si="29"/>
        <v>19033.3333333333</v>
      </c>
      <c r="P32" s="60">
        <f t="shared" si="30"/>
        <v>24300</v>
      </c>
      <c r="Q32" s="60">
        <f t="shared" si="31"/>
        <v>3200</v>
      </c>
      <c r="R32" s="60">
        <f t="shared" si="32"/>
        <v>-29800</v>
      </c>
      <c r="S32" s="1"/>
      <c r="T32" s="1">
        <f>[1]右脚开始走!$T$25</f>
        <v>0.03</v>
      </c>
      <c r="U32" s="70"/>
      <c r="V32" s="1">
        <f t="shared" ref="V32:Y32" si="57">(O32-O31)/$T$25</f>
        <v>55555.5555555556</v>
      </c>
      <c r="W32" s="1">
        <f t="shared" si="57"/>
        <v>94444.4444444444</v>
      </c>
      <c r="X32" s="1">
        <f t="shared" si="57"/>
        <v>57777.7777777778</v>
      </c>
      <c r="Y32" s="1">
        <f t="shared" si="57"/>
        <v>-55555.5555555555</v>
      </c>
      <c r="AA32">
        <f t="shared" ref="AA32:AD32" si="58">V32-V33</f>
        <v>-4444.4444444444</v>
      </c>
      <c r="AB32">
        <f t="shared" si="58"/>
        <v>-3333.33333333346</v>
      </c>
      <c r="AC32">
        <f t="shared" si="58"/>
        <v>-4444.44444444445</v>
      </c>
      <c r="AD32">
        <f t="shared" si="58"/>
        <v>5555.55555555572</v>
      </c>
      <c r="AF32">
        <f t="shared" ref="AF32:AI32" si="59">AA32-AA33</f>
        <v>-1111.11111111179</v>
      </c>
      <c r="AG32">
        <f t="shared" si="59"/>
        <v>-2222.22222222337</v>
      </c>
      <c r="AH32">
        <f t="shared" si="59"/>
        <v>-2222.22222222246</v>
      </c>
      <c r="AI32">
        <f t="shared" si="59"/>
        <v>6666.66666666789</v>
      </c>
      <c r="AK32">
        <f t="shared" ref="AK32:AN32" si="60">AF32-AF33</f>
        <v>3333.33333333128</v>
      </c>
      <c r="AL32">
        <f t="shared" si="60"/>
        <v>-3.05590219795704e-9</v>
      </c>
      <c r="AM32">
        <f t="shared" si="60"/>
        <v>1111.11111111045</v>
      </c>
      <c r="AN32">
        <f t="shared" si="60"/>
        <v>6666.66666666983</v>
      </c>
    </row>
    <row r="33" spans="1:40">
      <c r="A33">
        <v>3.09</v>
      </c>
      <c r="B33">
        <v>-1.35137195121951</v>
      </c>
      <c r="C33">
        <v>-2.96021341463415</v>
      </c>
      <c r="D33" s="28">
        <f t="shared" si="28"/>
        <v>0.24</v>
      </c>
      <c r="E33" s="32">
        <f>-E176*[1]右脚开始走!$B$23</f>
        <v>29.73436858</v>
      </c>
      <c r="F33" s="32">
        <f>F176*[1]右脚开始走!$B$23</f>
        <v>2.49948687</v>
      </c>
      <c r="G33" s="32">
        <f>G176*[1]右脚开始走!$B$23</f>
        <v>26.45498487</v>
      </c>
      <c r="H33" s="32">
        <f>-H176*[1]右脚开始走!$B$23</f>
        <v>24.76010695</v>
      </c>
      <c r="I33" s="58">
        <f t="shared" si="24"/>
        <v>0.24</v>
      </c>
      <c r="J33" s="24">
        <f>-TRUNC(K$3*J$3*(G$3-H$3*SIN((E33+J$9)*PI()/180)-SQRT(I$3^2-(E$3-F$3-H$3*COS((E33+J$9)*PI()/180))^2))/5)</f>
        <v>-43910</v>
      </c>
      <c r="K33" s="24">
        <f>-TRUNC(U$3*T$3*(Q$3-R$3*SIN((F33+K$9)*PI()/180)-SQRT(S$3^2-(O$3-P$3-R$3*COS((F33+K$9)*PI()/180))^2))/5)</f>
        <v>-4138</v>
      </c>
      <c r="L33" s="24">
        <f>-TRUNC(U$3*T$3*(Q$3-R$3*SIN((G33+L$9)*PI()/180)-SQRT(S$3^2-(O$3-P$3-R$3*COS((G33+L$9)*PI()/180))^2))/5)</f>
        <v>-48296</v>
      </c>
      <c r="M33" s="25">
        <f>-TRUNC(K$3*J$3*(G$3-H$3*SIN((H33+M$9)*PI()/180)-SQRT(I$3^2-(E$3-F$3-H$3*COS((H33+M$9)*PI()/180))^2))/5)</f>
        <v>-33966</v>
      </c>
      <c r="N33" s="59">
        <f t="shared" si="2"/>
        <v>0.24</v>
      </c>
      <c r="O33" s="60">
        <f t="shared" si="29"/>
        <v>20833.3333333333</v>
      </c>
      <c r="P33" s="60">
        <f t="shared" si="30"/>
        <v>27233.3333333333</v>
      </c>
      <c r="Q33" s="60">
        <f t="shared" si="31"/>
        <v>5066.66666666667</v>
      </c>
      <c r="R33" s="60">
        <f t="shared" si="32"/>
        <v>-31633.3333333333</v>
      </c>
      <c r="S33" s="1"/>
      <c r="T33" s="1">
        <f>[1]右脚开始走!$T$25</f>
        <v>0.03</v>
      </c>
      <c r="U33" s="70"/>
      <c r="V33" s="1">
        <f t="shared" ref="V33:Y33" si="61">(O33-O32)/$T$25</f>
        <v>60000</v>
      </c>
      <c r="W33" s="1">
        <f t="shared" si="61"/>
        <v>97777.7777777779</v>
      </c>
      <c r="X33" s="1">
        <f t="shared" si="61"/>
        <v>62222.2222222222</v>
      </c>
      <c r="Y33" s="1">
        <f t="shared" si="61"/>
        <v>-61111.1111111112</v>
      </c>
      <c r="AA33">
        <f t="shared" ref="AA33:AD33" si="62">V33-V34</f>
        <v>-3333.33333333261</v>
      </c>
      <c r="AB33">
        <f t="shared" si="62"/>
        <v>-1111.11111111009</v>
      </c>
      <c r="AC33">
        <f t="shared" si="62"/>
        <v>-2222.22222222199</v>
      </c>
      <c r="AD33">
        <f t="shared" si="62"/>
        <v>-1111.11111111216</v>
      </c>
      <c r="AF33">
        <f t="shared" ref="AF33:AI33" si="63">AA33-AA34</f>
        <v>-4444.44444444307</v>
      </c>
      <c r="AG33">
        <f t="shared" si="63"/>
        <v>-2222.22222222031</v>
      </c>
      <c r="AH33">
        <f t="shared" si="63"/>
        <v>-3333.33333333291</v>
      </c>
      <c r="AI33">
        <f t="shared" si="63"/>
        <v>-1.94268068298697e-9</v>
      </c>
      <c r="AK33">
        <f t="shared" ref="AK33:AN33" si="64">AF33-AF34</f>
        <v>-5555.55555555353</v>
      </c>
      <c r="AL33">
        <f t="shared" si="64"/>
        <v>2222.22222222506</v>
      </c>
      <c r="AM33">
        <f t="shared" si="64"/>
        <v>-5555.55555555487</v>
      </c>
      <c r="AN33">
        <f t="shared" si="64"/>
        <v>1111.11111110828</v>
      </c>
    </row>
    <row r="34" spans="1:40">
      <c r="A34">
        <v>3.105</v>
      </c>
      <c r="B34">
        <v>-1.32484756097561</v>
      </c>
      <c r="C34">
        <v>-2.95609756097561</v>
      </c>
      <c r="D34" s="28">
        <f t="shared" si="28"/>
        <v>0.27</v>
      </c>
      <c r="E34" s="32">
        <f>-E177*[1]右脚开始走!$B$23</f>
        <v>29.40529395</v>
      </c>
      <c r="F34" s="32">
        <f>F177*[1]右脚开始走!$B$23</f>
        <v>1.958435187</v>
      </c>
      <c r="G34" s="32">
        <f>G177*[1]右脚开始走!$B$23</f>
        <v>26.34704624</v>
      </c>
      <c r="H34" s="32">
        <f>-H177*[1]右脚开始走!$B$23</f>
        <v>25.28037237</v>
      </c>
      <c r="I34" s="58">
        <f t="shared" si="24"/>
        <v>0.27</v>
      </c>
      <c r="J34" s="24">
        <f>-TRUNC(K$3*J$3*(G$3-H$3*SIN((E34+J$9)*PI()/180)-SQRT(I$3^2-(E$3-F$3-H$3*COS((E34+J$9)*PI()/180))^2))/5)</f>
        <v>-43228</v>
      </c>
      <c r="K34" s="24">
        <f>-TRUNC(U$3*T$3*(Q$3-R$3*SIN((F34+K$9)*PI()/180)-SQRT(S$3^2-(O$3-P$3-R$3*COS((F34+K$9)*PI()/180))^2))/5)</f>
        <v>-3232</v>
      </c>
      <c r="L34" s="24">
        <f>-TRUNC(U$3*T$3*(Q$3-R$3*SIN((G34+L$9)*PI()/180)-SQRT(S$3^2-(O$3-P$3-R$3*COS((G34+L$9)*PI()/180))^2))/5)</f>
        <v>-48086</v>
      </c>
      <c r="M34" s="25">
        <f>-TRUNC(K$3*J$3*(G$3-H$3*SIN((H34+M$9)*PI()/180)-SQRT(I$3^2-(E$3-F$3-H$3*COS((H34+M$9)*PI()/180))^2))/5)</f>
        <v>-34969</v>
      </c>
      <c r="N34" s="59">
        <f t="shared" si="2"/>
        <v>0.27</v>
      </c>
      <c r="O34" s="60">
        <f t="shared" si="29"/>
        <v>22733.3333333333</v>
      </c>
      <c r="P34" s="60">
        <f t="shared" si="30"/>
        <v>30200</v>
      </c>
      <c r="Q34" s="60">
        <f t="shared" si="31"/>
        <v>6999.99999999999</v>
      </c>
      <c r="R34" s="60">
        <f t="shared" si="32"/>
        <v>-33433.3333333333</v>
      </c>
      <c r="S34" s="1"/>
      <c r="T34" s="1">
        <f>[1]右脚开始走!$T$25</f>
        <v>0.03</v>
      </c>
      <c r="U34" s="70"/>
      <c r="V34" s="1">
        <f t="shared" ref="V34:Y34" si="65">(O34-O33)/$T$25</f>
        <v>63333.3333333326</v>
      </c>
      <c r="W34" s="1">
        <f t="shared" si="65"/>
        <v>98888.888888888</v>
      </c>
      <c r="X34" s="1">
        <f t="shared" si="65"/>
        <v>64444.4444444442</v>
      </c>
      <c r="Y34" s="1">
        <f t="shared" si="65"/>
        <v>-59999.999999999</v>
      </c>
      <c r="AA34">
        <f t="shared" ref="AA34:AD34" si="66">V34-V35</f>
        <v>1111.11111111046</v>
      </c>
      <c r="AB34">
        <f t="shared" si="66"/>
        <v>1111.11111111022</v>
      </c>
      <c r="AC34">
        <f t="shared" si="66"/>
        <v>1111.11111111092</v>
      </c>
      <c r="AD34">
        <f t="shared" si="66"/>
        <v>-1111.11111111022</v>
      </c>
      <c r="AF34">
        <f t="shared" ref="AF34:AI34" si="67">AA34-AA35</f>
        <v>1111.11111111046</v>
      </c>
      <c r="AG34">
        <f t="shared" si="67"/>
        <v>-4444.44444444537</v>
      </c>
      <c r="AH34">
        <f t="shared" si="67"/>
        <v>2222.22222222196</v>
      </c>
      <c r="AI34">
        <f t="shared" si="67"/>
        <v>-1111.11111111022</v>
      </c>
      <c r="AK34">
        <f t="shared" ref="AK34:AN34" si="68">AF34-AF35</f>
        <v>1111.11111111046</v>
      </c>
      <c r="AL34">
        <f t="shared" si="68"/>
        <v>-4444.44444444524</v>
      </c>
      <c r="AM34">
        <f t="shared" si="68"/>
        <v>6666.66666666626</v>
      </c>
      <c r="AN34">
        <f t="shared" si="68"/>
        <v>-6666.6666666657</v>
      </c>
    </row>
    <row r="35" spans="1:40">
      <c r="A35">
        <v>3.12</v>
      </c>
      <c r="B35">
        <v>-1.29192073170732</v>
      </c>
      <c r="C35">
        <v>-2.95060975609756</v>
      </c>
      <c r="D35" s="28">
        <f t="shared" si="28"/>
        <v>0.3</v>
      </c>
      <c r="E35" s="32">
        <f>-E178*[1]右脚开始走!$B$23</f>
        <v>29.04707322</v>
      </c>
      <c r="F35" s="32">
        <f>F178*[1]右脚开始走!$B$23</f>
        <v>1.361132627</v>
      </c>
      <c r="G35" s="32">
        <f>G178*[1]右脚开始走!$B$23</f>
        <v>26.20929622</v>
      </c>
      <c r="H35" s="32">
        <f>-H178*[1]右脚开始走!$B$23</f>
        <v>25.82349516</v>
      </c>
      <c r="I35" s="58">
        <f t="shared" si="24"/>
        <v>0.3</v>
      </c>
      <c r="J35" s="24">
        <f>-TRUNC(K$3*J$3*(G$3-H$3*SIN((E35+J$9)*PI()/180)-SQRT(I$3^2-(E$3-F$3-H$3*COS((E35+J$9)*PI()/180))^2))/5)</f>
        <v>-42490</v>
      </c>
      <c r="K35" s="24">
        <f>-TRUNC(U$3*T$3*(Q$3-R$3*SIN((F35+K$9)*PI()/180)-SQRT(S$3^2-(O$3-P$3-R$3*COS((F35+K$9)*PI()/180))^2))/5)</f>
        <v>-2238</v>
      </c>
      <c r="L35" s="24">
        <f>-TRUNC(U$3*T$3*(Q$3-R$3*SIN((G35+L$9)*PI()/180)-SQRT(S$3^2-(O$3-P$3-R$3*COS((G35+L$9)*PI()/180))^2))/5)</f>
        <v>-47819</v>
      </c>
      <c r="M35" s="25">
        <f>-TRUNC(K$3*J$3*(G$3-H$3*SIN((H35+M$9)*PI()/180)-SQRT(I$3^2-(E$3-F$3-H$3*COS((H35+M$9)*PI()/180))^2))/5)</f>
        <v>-36025</v>
      </c>
      <c r="N35" s="59">
        <f t="shared" si="2"/>
        <v>0.3</v>
      </c>
      <c r="O35" s="60">
        <f t="shared" si="29"/>
        <v>24600</v>
      </c>
      <c r="P35" s="60">
        <f t="shared" si="30"/>
        <v>33133.3333333333</v>
      </c>
      <c r="Q35" s="60">
        <f t="shared" si="31"/>
        <v>8899.99999999999</v>
      </c>
      <c r="R35" s="60">
        <f t="shared" si="32"/>
        <v>-35200</v>
      </c>
      <c r="S35" s="1"/>
      <c r="T35" s="1">
        <f>[1]右脚开始走!$T$25</f>
        <v>0.03</v>
      </c>
      <c r="U35" s="70"/>
      <c r="V35" s="1">
        <f t="shared" ref="V35:Y35" si="69">(O35-O34)/$T$25</f>
        <v>62222.2222222221</v>
      </c>
      <c r="W35" s="1">
        <f t="shared" si="69"/>
        <v>97777.7777777777</v>
      </c>
      <c r="X35" s="1">
        <f t="shared" si="69"/>
        <v>63333.3333333333</v>
      </c>
      <c r="Y35" s="1">
        <f t="shared" si="69"/>
        <v>-58888.8888888888</v>
      </c>
      <c r="AA35">
        <f t="shared" ref="AA35:AD35" si="70">V35-V36</f>
        <v>0</v>
      </c>
      <c r="AB35">
        <f t="shared" si="70"/>
        <v>5555.55555555559</v>
      </c>
      <c r="AC35">
        <f t="shared" si="70"/>
        <v>-1111.11111111104</v>
      </c>
      <c r="AD35">
        <f t="shared" si="70"/>
        <v>0</v>
      </c>
      <c r="AF35">
        <f t="shared" ref="AF35:AI35" si="71">AA35-AA36</f>
        <v>0</v>
      </c>
      <c r="AG35">
        <f t="shared" si="71"/>
        <v>-1.30967237055302e-10</v>
      </c>
      <c r="AH35">
        <f t="shared" si="71"/>
        <v>-4444.44444444431</v>
      </c>
      <c r="AI35">
        <f t="shared" si="71"/>
        <v>5555.55555555547</v>
      </c>
      <c r="AK35">
        <f t="shared" ref="AK35:AN35" si="72">AF35-AF36</f>
        <v>3333.33333333321</v>
      </c>
      <c r="AL35">
        <f t="shared" si="72"/>
        <v>3333.3333333327</v>
      </c>
      <c r="AM35">
        <f t="shared" si="72"/>
        <v>-4444.44444444424</v>
      </c>
      <c r="AN35">
        <f t="shared" si="72"/>
        <v>7777.77777777737</v>
      </c>
    </row>
    <row r="36" spans="1:40">
      <c r="A36">
        <v>3.135</v>
      </c>
      <c r="B36">
        <v>-1.25807926829268</v>
      </c>
      <c r="C36">
        <v>-2.94192073170732</v>
      </c>
      <c r="D36" s="28">
        <f t="shared" si="28"/>
        <v>0.33</v>
      </c>
      <c r="E36" s="32">
        <f>-E179*[1]右脚开始走!$B$23</f>
        <v>28.65934236</v>
      </c>
      <c r="F36" s="32">
        <f>F179*[1]右脚开始走!$B$23</f>
        <v>0.708514928</v>
      </c>
      <c r="G36" s="32">
        <f>G179*[1]右脚开始走!$B$23</f>
        <v>26.04207188</v>
      </c>
      <c r="H36" s="32">
        <f>-H179*[1]右脚开始走!$B$23</f>
        <v>26.38801211</v>
      </c>
      <c r="I36" s="58">
        <f t="shared" si="24"/>
        <v>0.33</v>
      </c>
      <c r="J36" s="24">
        <f>-TRUNC(K$3*J$3*(G$3-H$3*SIN((E36+J$9)*PI()/180)-SQRT(I$3^2-(E$3-F$3-H$3*COS((E36+J$9)*PI()/180))^2))/5)</f>
        <v>-41696</v>
      </c>
      <c r="K36" s="24">
        <f>-TRUNC(U$3*T$3*(Q$3-R$3*SIN((F36+K$9)*PI()/180)-SQRT(S$3^2-(O$3-P$3-R$3*COS((F36+K$9)*PI()/180))^2))/5)</f>
        <v>-1161</v>
      </c>
      <c r="L36" s="24">
        <f>-TRUNC(U$3*T$3*(Q$3-R$3*SIN((G36+L$9)*PI()/180)-SQRT(S$3^2-(O$3-P$3-R$3*COS((G36+L$9)*PI()/180))^2))/5)</f>
        <v>-47494</v>
      </c>
      <c r="M36" s="25">
        <f>-TRUNC(K$3*J$3*(G$3-H$3*SIN((H36+M$9)*PI()/180)-SQRT(I$3^2-(E$3-F$3-H$3*COS((H36+M$9)*PI()/180))^2))/5)</f>
        <v>-37134</v>
      </c>
      <c r="N36" s="59">
        <f t="shared" si="2"/>
        <v>0.33</v>
      </c>
      <c r="O36" s="60">
        <f t="shared" si="29"/>
        <v>26466.6666666666</v>
      </c>
      <c r="P36" s="60">
        <f t="shared" si="30"/>
        <v>35900</v>
      </c>
      <c r="Q36" s="60">
        <f t="shared" si="31"/>
        <v>10833.3333333333</v>
      </c>
      <c r="R36" s="60">
        <f t="shared" si="32"/>
        <v>-36966.6666666666</v>
      </c>
      <c r="S36" s="1"/>
      <c r="T36" s="1">
        <f>[1]右脚开始走!$T$25</f>
        <v>0.03</v>
      </c>
      <c r="U36" s="70"/>
      <c r="V36" s="1">
        <f t="shared" ref="V36:Y36" si="73">(O36-O35)/$T$25</f>
        <v>62222.2222222221</v>
      </c>
      <c r="W36" s="1">
        <f t="shared" si="73"/>
        <v>92222.2222222221</v>
      </c>
      <c r="X36" s="1">
        <f t="shared" si="73"/>
        <v>64444.4444444443</v>
      </c>
      <c r="Y36" s="1">
        <f t="shared" si="73"/>
        <v>-58888.8888888888</v>
      </c>
      <c r="AA36">
        <f t="shared" ref="AA36:AD36" si="74">V36-V37</f>
        <v>0</v>
      </c>
      <c r="AB36">
        <f t="shared" si="74"/>
        <v>5555.55555555572</v>
      </c>
      <c r="AC36">
        <f t="shared" si="74"/>
        <v>3333.33333333327</v>
      </c>
      <c r="AD36">
        <f t="shared" si="74"/>
        <v>-5555.55555555547</v>
      </c>
      <c r="AF36">
        <f t="shared" ref="AF36:AI36" si="75">AA36-AA37</f>
        <v>-3333.33333333321</v>
      </c>
      <c r="AG36">
        <f t="shared" si="75"/>
        <v>-3333.33333333283</v>
      </c>
      <c r="AH36">
        <f t="shared" si="75"/>
        <v>-6.54836185276508e-11</v>
      </c>
      <c r="AI36">
        <f t="shared" si="75"/>
        <v>-2222.2222222219</v>
      </c>
      <c r="AK36">
        <f t="shared" ref="AK36:AN36" si="76">AF36-AF37</f>
        <v>-3333.33333333296</v>
      </c>
      <c r="AL36">
        <f t="shared" si="76"/>
        <v>-3333.33333333234</v>
      </c>
      <c r="AM36">
        <f t="shared" si="76"/>
        <v>-1111.11111111114</v>
      </c>
      <c r="AN36">
        <f t="shared" si="76"/>
        <v>-5555.55555555475</v>
      </c>
    </row>
    <row r="37" spans="1:40">
      <c r="A37">
        <v>3.15</v>
      </c>
      <c r="B37">
        <v>-1.22378048780488</v>
      </c>
      <c r="C37">
        <v>-2.93231707317073</v>
      </c>
      <c r="D37" s="28">
        <f t="shared" si="28"/>
        <v>0.36</v>
      </c>
      <c r="E37" s="32">
        <f>-E180*[1]右脚开始走!$B$23</f>
        <v>28.24217909</v>
      </c>
      <c r="F37" s="32">
        <f>F180*[1]右脚开始走!$B$23</f>
        <v>0.002578602</v>
      </c>
      <c r="G37" s="32">
        <f>G180*[1]右脚开始走!$B$23</f>
        <v>25.84625229</v>
      </c>
      <c r="H37" s="32">
        <f>-H180*[1]右脚开始走!$B$23</f>
        <v>26.97189131</v>
      </c>
      <c r="I37" s="58">
        <f t="shared" si="24"/>
        <v>0.36</v>
      </c>
      <c r="J37" s="24">
        <f>-TRUNC(K$3*J$3*(G$3-H$3*SIN((E37+J$9)*PI()/180)-SQRT(I$3^2-(E$3-F$3-H$3*COS((E37+J$9)*PI()/180))^2))/5)</f>
        <v>-40846</v>
      </c>
      <c r="K37" s="24">
        <f>-TRUNC(U$3*T$3*(Q$3-R$3*SIN((F37+K$9)*PI()/180)-SQRT(S$3^2-(O$3-P$3-R$3*COS((F37+K$9)*PI()/180))^2))/5)</f>
        <v>-6</v>
      </c>
      <c r="L37" s="24">
        <f>-TRUNC(U$3*T$3*(Q$3-R$3*SIN((G37+L$9)*PI()/180)-SQRT(S$3^2-(O$3-P$3-R$3*COS((G37+L$9)*PI()/180))^2))/5)</f>
        <v>-47114</v>
      </c>
      <c r="M37" s="25">
        <f>-TRUNC(K$3*J$3*(G$3-H$3*SIN((H37+M$9)*PI()/180)-SQRT(I$3^2-(E$3-F$3-H$3*COS((H37+M$9)*PI()/180))^2))/5)</f>
        <v>-38291</v>
      </c>
      <c r="N37" s="59">
        <f t="shared" si="2"/>
        <v>0.36</v>
      </c>
      <c r="O37" s="60">
        <f t="shared" si="29"/>
        <v>28333.3333333333</v>
      </c>
      <c r="P37" s="60">
        <f t="shared" si="30"/>
        <v>38500</v>
      </c>
      <c r="Q37" s="60">
        <f t="shared" si="31"/>
        <v>12666.6666666667</v>
      </c>
      <c r="R37" s="60">
        <f t="shared" si="32"/>
        <v>-38566.6666666666</v>
      </c>
      <c r="S37" s="1"/>
      <c r="T37" s="1">
        <f>[1]右脚开始走!$T$25</f>
        <v>0.03</v>
      </c>
      <c r="U37" s="70"/>
      <c r="V37" s="1">
        <f t="shared" ref="V37:Y37" si="77">(O37-O36)/$T$25</f>
        <v>62222.2222222221</v>
      </c>
      <c r="W37" s="1">
        <f t="shared" si="77"/>
        <v>86666.6666666664</v>
      </c>
      <c r="X37" s="1">
        <f t="shared" si="77"/>
        <v>61111.1111111111</v>
      </c>
      <c r="Y37" s="1">
        <f t="shared" si="77"/>
        <v>-53333.3333333333</v>
      </c>
      <c r="AA37">
        <f t="shared" ref="AA37:AD37" si="78">V37-V38</f>
        <v>3333.33333333321</v>
      </c>
      <c r="AB37">
        <f t="shared" si="78"/>
        <v>8888.88888888856</v>
      </c>
      <c r="AC37">
        <f t="shared" si="78"/>
        <v>3333.33333333334</v>
      </c>
      <c r="AD37">
        <f t="shared" si="78"/>
        <v>-3333.33333333358</v>
      </c>
      <c r="AF37">
        <f t="shared" ref="AF37:AI37" si="79">AA37-AA38</f>
        <v>-2.47382558882236e-10</v>
      </c>
      <c r="AG37">
        <f t="shared" si="79"/>
        <v>-4.94765117764473e-10</v>
      </c>
      <c r="AH37">
        <f t="shared" si="79"/>
        <v>1111.11111111107</v>
      </c>
      <c r="AI37">
        <f t="shared" si="79"/>
        <v>3333.33333333285</v>
      </c>
      <c r="AK37">
        <f t="shared" ref="AK37:AN37" si="80">AF37-AF38</f>
        <v>-4.94765117764473e-10</v>
      </c>
      <c r="AL37">
        <f t="shared" si="80"/>
        <v>2222.22222222165</v>
      </c>
      <c r="AM37">
        <f t="shared" si="80"/>
        <v>5555.55555555542</v>
      </c>
      <c r="AN37">
        <f t="shared" si="80"/>
        <v>4444.4444444438</v>
      </c>
    </row>
    <row r="38" spans="1:40">
      <c r="A38">
        <v>3.165</v>
      </c>
      <c r="B38">
        <v>-1.16981707317073</v>
      </c>
      <c r="C38">
        <v>-2.92865853658537</v>
      </c>
      <c r="D38" s="28">
        <f t="shared" si="28"/>
        <v>0.39</v>
      </c>
      <c r="E38" s="32">
        <f>-E181*[1]右脚开始走!$B$23</f>
        <v>27.79606618</v>
      </c>
      <c r="F38" s="32">
        <f>F181*[1]右脚开始走!$B$23</f>
        <v>-0.753722794</v>
      </c>
      <c r="G38" s="32">
        <f>G181*[1]右脚开始走!$B$23</f>
        <v>25.62320672</v>
      </c>
      <c r="H38" s="32">
        <f>-H181*[1]右脚开始走!$B$23</f>
        <v>27.57259607</v>
      </c>
      <c r="I38" s="58">
        <f t="shared" si="24"/>
        <v>0.39</v>
      </c>
      <c r="J38" s="24">
        <f>-TRUNC(K$3*J$3*(G$3-H$3*SIN((E38+J$9)*PI()/180)-SQRT(I$3^2-(E$3-F$3-H$3*COS((E38+J$9)*PI()/180))^2))/5)</f>
        <v>-39943</v>
      </c>
      <c r="K38" s="24">
        <f>-TRUNC(U$3*T$3*(Q$3-R$3*SIN((F38+K$9)*PI()/180)-SQRT(S$3^2-(O$3-P$3-R$3*COS((F38+K$9)*PI()/180))^2))/5)</f>
        <v>1219</v>
      </c>
      <c r="L38" s="24">
        <f>-TRUNC(U$3*T$3*(Q$3-R$3*SIN((G38+L$9)*PI()/180)-SQRT(S$3^2-(O$3-P$3-R$3*COS((G38+L$9)*PI()/180))^2))/5)</f>
        <v>-46682</v>
      </c>
      <c r="M38" s="25">
        <f>-TRUNC(K$3*J$3*(G$3-H$3*SIN((H38+M$9)*PI()/180)-SQRT(I$3^2-(E$3-F$3-H$3*COS((H38+M$9)*PI()/180))^2))/5)</f>
        <v>-39493</v>
      </c>
      <c r="N38" s="59">
        <f t="shared" si="2"/>
        <v>0.39</v>
      </c>
      <c r="O38" s="60">
        <f t="shared" si="29"/>
        <v>30100</v>
      </c>
      <c r="P38" s="60">
        <f t="shared" si="30"/>
        <v>40833.3333333333</v>
      </c>
      <c r="Q38" s="60">
        <f t="shared" si="31"/>
        <v>14400</v>
      </c>
      <c r="R38" s="60">
        <f t="shared" si="32"/>
        <v>-40066.6666666666</v>
      </c>
      <c r="S38" s="1"/>
      <c r="T38" s="1">
        <f>[1]右脚开始走!$T$25</f>
        <v>0.03</v>
      </c>
      <c r="U38" s="70"/>
      <c r="V38" s="1">
        <f t="shared" ref="V38:Y38" si="81">(O38-O37)/$T$25</f>
        <v>58888.8888888889</v>
      </c>
      <c r="W38" s="1">
        <f t="shared" si="81"/>
        <v>77777.7777777779</v>
      </c>
      <c r="X38" s="1">
        <f t="shared" si="81"/>
        <v>57777.7777777777</v>
      </c>
      <c r="Y38" s="1">
        <f t="shared" si="81"/>
        <v>-49999.9999999998</v>
      </c>
      <c r="AA38">
        <f t="shared" ref="AA38:AD38" si="82">V38-V39</f>
        <v>3333.33333333346</v>
      </c>
      <c r="AB38">
        <f t="shared" si="82"/>
        <v>8888.88888888905</v>
      </c>
      <c r="AC38">
        <f t="shared" si="82"/>
        <v>2222.22222222226</v>
      </c>
      <c r="AD38">
        <f t="shared" si="82"/>
        <v>-6666.66666666642</v>
      </c>
      <c r="AF38">
        <f t="shared" ref="AF38:AI38" si="83">AA38-AA39</f>
        <v>2.47382558882236e-10</v>
      </c>
      <c r="AG38">
        <f t="shared" si="83"/>
        <v>-2222.22222222215</v>
      </c>
      <c r="AH38">
        <f t="shared" si="83"/>
        <v>-4444.44444444434</v>
      </c>
      <c r="AI38">
        <f t="shared" si="83"/>
        <v>-1111.11111111095</v>
      </c>
      <c r="AK38">
        <f t="shared" ref="AK38:AN38" si="84">AF38-AF39</f>
        <v>3333.33333333382</v>
      </c>
      <c r="AL38">
        <f t="shared" si="84"/>
        <v>-2.47382558882236e-10</v>
      </c>
      <c r="AM38">
        <f t="shared" si="84"/>
        <v>-6666.66666666649</v>
      </c>
      <c r="AN38">
        <f t="shared" si="84"/>
        <v>-6666.66666666667</v>
      </c>
    </row>
    <row r="39" spans="1:40">
      <c r="A39">
        <v>3.18</v>
      </c>
      <c r="B39">
        <v>-1.10487804878049</v>
      </c>
      <c r="C39">
        <v>-2.93094512195122</v>
      </c>
      <c r="D39" s="28">
        <f t="shared" si="28"/>
        <v>0.42</v>
      </c>
      <c r="E39" s="32">
        <f>-E182*[1]右脚开始走!$B$23</f>
        <v>27.32185471</v>
      </c>
      <c r="F39" s="32">
        <f>F182*[1]右脚开始走!$B$23</f>
        <v>-1.556582334</v>
      </c>
      <c r="G39" s="32">
        <f>G182*[1]右脚开始走!$B$23</f>
        <v>25.37474287</v>
      </c>
      <c r="H39" s="32">
        <f>-H182*[1]右脚开始走!$B$23</f>
        <v>28.18714873</v>
      </c>
      <c r="I39" s="58">
        <f t="shared" si="24"/>
        <v>0.42</v>
      </c>
      <c r="J39" s="24">
        <f>-TRUNC(K$3*J$3*(G$3-H$3*SIN((E39+J$9)*PI()/180)-SQRT(I$3^2-(E$3-F$3-H$3*COS((E39+J$9)*PI()/180))^2))/5)</f>
        <v>-38990</v>
      </c>
      <c r="K39" s="24">
        <f>-TRUNC(U$3*T$3*(Q$3-R$3*SIN((F39+K$9)*PI()/180)-SQRT(S$3^2-(O$3-P$3-R$3*COS((F39+K$9)*PI()/180))^2))/5)</f>
        <v>2506</v>
      </c>
      <c r="L39" s="24">
        <f>-TRUNC(U$3*T$3*(Q$3-R$3*SIN((G39+L$9)*PI()/180)-SQRT(S$3^2-(O$3-P$3-R$3*COS((G39+L$9)*PI()/180))^2))/5)</f>
        <v>-46200</v>
      </c>
      <c r="M39" s="25">
        <f>-TRUNC(K$3*J$3*(G$3-H$3*SIN((H39+M$9)*PI()/180)-SQRT(I$3^2-(E$3-F$3-H$3*COS((H39+M$9)*PI()/180))^2))/5)</f>
        <v>-40734</v>
      </c>
      <c r="N39" s="59">
        <f t="shared" si="2"/>
        <v>0.42</v>
      </c>
      <c r="O39" s="60">
        <f t="shared" si="29"/>
        <v>31766.6666666666</v>
      </c>
      <c r="P39" s="60">
        <f t="shared" si="30"/>
        <v>42900</v>
      </c>
      <c r="Q39" s="60">
        <f t="shared" si="31"/>
        <v>16066.6666666667</v>
      </c>
      <c r="R39" s="60">
        <f t="shared" si="32"/>
        <v>-41366.6666666666</v>
      </c>
      <c r="S39" s="1"/>
      <c r="T39" s="1">
        <f>[1]右脚开始走!$T$25</f>
        <v>0.03</v>
      </c>
      <c r="U39" s="70"/>
      <c r="V39" s="1">
        <f t="shared" ref="V39:Y39" si="85">(O39-O38)/$T$25</f>
        <v>55555.5555555555</v>
      </c>
      <c r="W39" s="1">
        <f t="shared" si="85"/>
        <v>68888.8888888888</v>
      </c>
      <c r="X39" s="1">
        <f t="shared" si="85"/>
        <v>55555.5555555555</v>
      </c>
      <c r="Y39" s="1">
        <f t="shared" si="85"/>
        <v>-43333.3333333333</v>
      </c>
      <c r="AA39">
        <f t="shared" ref="AA39:AD39" si="86">V39-V40</f>
        <v>3333.33333333321</v>
      </c>
      <c r="AB39">
        <f t="shared" si="86"/>
        <v>11111.1111111112</v>
      </c>
      <c r="AC39">
        <f t="shared" si="86"/>
        <v>6666.66666666661</v>
      </c>
      <c r="AD39">
        <f t="shared" si="86"/>
        <v>-5555.55555555547</v>
      </c>
      <c r="AF39">
        <f t="shared" ref="AF39:AI39" si="87">AA39-AA40</f>
        <v>-3333.33333333358</v>
      </c>
      <c r="AG39">
        <f t="shared" si="87"/>
        <v>-2222.2222222219</v>
      </c>
      <c r="AH39">
        <f t="shared" si="87"/>
        <v>2222.22222222215</v>
      </c>
      <c r="AI39">
        <f t="shared" si="87"/>
        <v>5555.55555555572</v>
      </c>
      <c r="AK39">
        <f t="shared" ref="AK39:AN39" si="88">AF39-AF40</f>
        <v>-6666.66666666704</v>
      </c>
      <c r="AL39">
        <f t="shared" si="88"/>
        <v>-3333.33333333261</v>
      </c>
      <c r="AM39">
        <f t="shared" si="88"/>
        <v>4444.44444444436</v>
      </c>
      <c r="AN39">
        <f t="shared" si="88"/>
        <v>11111.1111111112</v>
      </c>
    </row>
    <row r="40" spans="1:40">
      <c r="A40">
        <v>3.195</v>
      </c>
      <c r="B40">
        <v>-1.02576219512195</v>
      </c>
      <c r="C40">
        <v>-2.94146341463415</v>
      </c>
      <c r="D40" s="28">
        <f t="shared" si="28"/>
        <v>0.45</v>
      </c>
      <c r="E40" s="32">
        <f>-E183*[1]右脚开始走!$B$23</f>
        <v>26.82072737</v>
      </c>
      <c r="F40" s="32">
        <f>F183*[1]右脚开始走!$B$23</f>
        <v>-2.401443478</v>
      </c>
      <c r="G40" s="32">
        <f>G183*[1]右脚开始走!$B$23</f>
        <v>25.10305511</v>
      </c>
      <c r="H40" s="32">
        <f>-H183*[1]右脚开始走!$B$23</f>
        <v>28.81219453</v>
      </c>
      <c r="I40" s="58">
        <f t="shared" si="24"/>
        <v>0.45</v>
      </c>
      <c r="J40" s="24">
        <f>-TRUNC(K$3*J$3*(G$3-H$3*SIN((E40+J$9)*PI()/180)-SQRT(I$3^2-(E$3-F$3-H$3*COS((E40+J$9)*PI()/180))^2))/5)</f>
        <v>-37990</v>
      </c>
      <c r="K40" s="24">
        <f>-TRUNC(U$3*T$3*(Q$3-R$3*SIN((F40+K$9)*PI()/180)-SQRT(S$3^2-(O$3-P$3-R$3*COS((F40+K$9)*PI()/180))^2))/5)</f>
        <v>3845</v>
      </c>
      <c r="L40" s="24">
        <f>-TRUNC(U$3*T$3*(Q$3-R$3*SIN((G40+L$9)*PI()/180)-SQRT(S$3^2-(O$3-P$3-R$3*COS((G40+L$9)*PI()/180))^2))/5)</f>
        <v>-45674</v>
      </c>
      <c r="M40" s="25">
        <f>-TRUNC(K$3*J$3*(G$3-H$3*SIN((H40+M$9)*PI()/180)-SQRT(I$3^2-(E$3-F$3-H$3*COS((H40+M$9)*PI()/180))^2))/5)</f>
        <v>-42009</v>
      </c>
      <c r="N40" s="59">
        <f t="shared" si="2"/>
        <v>0.45</v>
      </c>
      <c r="O40" s="60">
        <f t="shared" si="29"/>
        <v>33333.3333333333</v>
      </c>
      <c r="P40" s="60">
        <f t="shared" si="30"/>
        <v>44633.3333333333</v>
      </c>
      <c r="Q40" s="60">
        <f t="shared" si="31"/>
        <v>17533.3333333333</v>
      </c>
      <c r="R40" s="60">
        <f t="shared" si="32"/>
        <v>-42500</v>
      </c>
      <c r="S40" s="1"/>
      <c r="T40" s="1">
        <f>[1]右脚开始走!$T$25</f>
        <v>0.03</v>
      </c>
      <c r="U40" s="70"/>
      <c r="V40" s="1">
        <f t="shared" ref="V40:Y40" si="89">(O40-O39)/$T$25</f>
        <v>52222.2222222223</v>
      </c>
      <c r="W40" s="1">
        <f t="shared" si="89"/>
        <v>57777.7777777776</v>
      </c>
      <c r="X40" s="1">
        <f t="shared" si="89"/>
        <v>48888.8888888889</v>
      </c>
      <c r="Y40" s="1">
        <f t="shared" si="89"/>
        <v>-37777.7777777779</v>
      </c>
      <c r="AA40">
        <f t="shared" ref="AA40:AD40" si="90">V40-V41</f>
        <v>6666.66666666679</v>
      </c>
      <c r="AB40">
        <f t="shared" si="90"/>
        <v>13333.3333333331</v>
      </c>
      <c r="AC40">
        <f t="shared" si="90"/>
        <v>4444.44444444446</v>
      </c>
      <c r="AD40">
        <f t="shared" si="90"/>
        <v>-11111.1111111112</v>
      </c>
      <c r="AF40">
        <f t="shared" ref="AF40:AI40" si="91">AA40-AA41</f>
        <v>3333.33333333346</v>
      </c>
      <c r="AG40">
        <f t="shared" si="91"/>
        <v>1111.11111111071</v>
      </c>
      <c r="AH40">
        <f t="shared" si="91"/>
        <v>-2222.22222222221</v>
      </c>
      <c r="AI40">
        <f t="shared" si="91"/>
        <v>-5555.55555555547</v>
      </c>
      <c r="AK40">
        <f t="shared" ref="AK40:AN40" si="92">AF40-AF41</f>
        <v>6666.6666666668</v>
      </c>
      <c r="AL40">
        <f t="shared" si="92"/>
        <v>2222.22222222166</v>
      </c>
      <c r="AM40">
        <f t="shared" si="92"/>
        <v>-3333.33333333341</v>
      </c>
      <c r="AN40">
        <f t="shared" si="92"/>
        <v>-12222.2222222217</v>
      </c>
    </row>
    <row r="41" spans="1:40">
      <c r="A41">
        <v>3.21</v>
      </c>
      <c r="B41">
        <v>-0.92469512195122</v>
      </c>
      <c r="C41">
        <v>-2.96524390243902</v>
      </c>
      <c r="D41" s="28">
        <f t="shared" si="28"/>
        <v>0.48</v>
      </c>
      <c r="E41" s="32">
        <f>-E184*[1]右脚开始走!$B$23</f>
        <v>26.29416175</v>
      </c>
      <c r="F41" s="32">
        <f>F184*[1]右脚开始走!$B$23</f>
        <v>-3.283103743</v>
      </c>
      <c r="G41" s="32">
        <f>G184*[1]右脚开始走!$B$23</f>
        <v>24.81067267</v>
      </c>
      <c r="H41" s="32">
        <f>-H184*[1]右脚开始走!$B$23</f>
        <v>29.44406549</v>
      </c>
      <c r="I41" s="58">
        <f t="shared" si="24"/>
        <v>0.48</v>
      </c>
      <c r="J41" s="24">
        <f>-TRUNC(K$3*J$3*(G$3-H$3*SIN((E41+J$9)*PI()/180)-SQRT(I$3^2-(E$3-F$3-H$3*COS((E41+J$9)*PI()/180))^2))/5)</f>
        <v>-36949</v>
      </c>
      <c r="K41" s="24">
        <f>-TRUNC(U$3*T$3*(Q$3-R$3*SIN((F41+K$9)*PI()/180)-SQRT(S$3^2-(O$3-P$3-R$3*COS((F41+K$9)*PI()/180))^2))/5)</f>
        <v>5224</v>
      </c>
      <c r="L41" s="24">
        <f>-TRUNC(U$3*T$3*(Q$3-R$3*SIN((G41+L$9)*PI()/180)-SQRT(S$3^2-(O$3-P$3-R$3*COS((G41+L$9)*PI()/180))^2))/5)</f>
        <v>-45108</v>
      </c>
      <c r="M41" s="25">
        <f>-TRUNC(K$3*J$3*(G$3-H$3*SIN((H41+M$9)*PI()/180)-SQRT(I$3^2-(E$3-F$3-H$3*COS((H41+M$9)*PI()/180))^2))/5)</f>
        <v>-43308</v>
      </c>
      <c r="N41" s="59">
        <f t="shared" si="2"/>
        <v>0.48</v>
      </c>
      <c r="O41" s="60">
        <f t="shared" si="29"/>
        <v>34700</v>
      </c>
      <c r="P41" s="60">
        <f t="shared" si="30"/>
        <v>45966.6666666666</v>
      </c>
      <c r="Q41" s="60">
        <f t="shared" si="31"/>
        <v>18866.6666666666</v>
      </c>
      <c r="R41" s="60">
        <f t="shared" si="32"/>
        <v>-43300</v>
      </c>
      <c r="S41" s="1"/>
      <c r="T41" s="1">
        <f>[1]右脚开始走!$T$25</f>
        <v>0.03</v>
      </c>
      <c r="U41" s="70"/>
      <c r="V41" s="1">
        <f t="shared" ref="V41:Y41" si="93">(O41-O40)/$T$25</f>
        <v>45555.5555555555</v>
      </c>
      <c r="W41" s="1">
        <f t="shared" si="93"/>
        <v>44444.4444444445</v>
      </c>
      <c r="X41" s="1">
        <f t="shared" si="93"/>
        <v>44444.4444444444</v>
      </c>
      <c r="Y41" s="1">
        <f t="shared" si="93"/>
        <v>-26666.6666666667</v>
      </c>
      <c r="AA41">
        <f t="shared" ref="AA41:AD41" si="94">V41-V42</f>
        <v>3333.33333333333</v>
      </c>
      <c r="AB41">
        <f t="shared" si="94"/>
        <v>12222.2222222224</v>
      </c>
      <c r="AC41">
        <f t="shared" si="94"/>
        <v>6666.66666666667</v>
      </c>
      <c r="AD41">
        <f t="shared" si="94"/>
        <v>-5555.55555555572</v>
      </c>
      <c r="AF41">
        <f t="shared" ref="AF41:AI41" si="95">AA41-AA42</f>
        <v>-3333.33333333334</v>
      </c>
      <c r="AG41">
        <f t="shared" si="95"/>
        <v>-1111.11111111095</v>
      </c>
      <c r="AH41">
        <f t="shared" si="95"/>
        <v>1111.1111111112</v>
      </c>
      <c r="AI41">
        <f t="shared" si="95"/>
        <v>6666.66666666618</v>
      </c>
      <c r="AK41">
        <f t="shared" ref="AK41:AN41" si="96">AF41-AF42</f>
        <v>-4444.44444444454</v>
      </c>
      <c r="AL41">
        <f t="shared" si="96"/>
        <v>-1111.11111111119</v>
      </c>
      <c r="AM41">
        <f t="shared" si="96"/>
        <v>4444.44444444477</v>
      </c>
      <c r="AN41">
        <f t="shared" si="96"/>
        <v>9999.99999999903</v>
      </c>
    </row>
    <row r="42" spans="1:40">
      <c r="A42">
        <v>3.225</v>
      </c>
      <c r="B42">
        <v>-0.79344512195122</v>
      </c>
      <c r="C42">
        <v>-3.00594512195122</v>
      </c>
      <c r="D42" s="28">
        <f t="shared" si="28"/>
        <v>0.51</v>
      </c>
      <c r="E42" s="32">
        <f>-E185*[1]右脚开始走!$B$23</f>
        <v>25.74389361</v>
      </c>
      <c r="F42" s="32">
        <f>F185*[1]右脚开始走!$B$23</f>
        <v>-4.195818446</v>
      </c>
      <c r="G42" s="32">
        <f>G185*[1]右脚开始走!$B$23</f>
        <v>24.50040788</v>
      </c>
      <c r="H42" s="32">
        <f>-H185*[1]右脚开始走!$B$23</f>
        <v>30.07884424</v>
      </c>
      <c r="I42" s="58">
        <f t="shared" si="24"/>
        <v>0.51</v>
      </c>
      <c r="J42" s="24">
        <f>-TRUNC(K$3*J$3*(G$3-H$3*SIN((E42+J$9)*PI()/180)-SQRT(I$3^2-(E$3-F$3-H$3*COS((E42+J$9)*PI()/180))^2))/5)</f>
        <v>-35870</v>
      </c>
      <c r="K42" s="24">
        <f>-TRUNC(U$3*T$3*(Q$3-R$3*SIN((F42+K$9)*PI()/180)-SQRT(S$3^2-(O$3-P$3-R$3*COS((F42+K$9)*PI()/180))^2))/5)</f>
        <v>6632</v>
      </c>
      <c r="L42" s="24">
        <f>-TRUNC(U$3*T$3*(Q$3-R$3*SIN((G42+L$9)*PI()/180)-SQRT(S$3^2-(O$3-P$3-R$3*COS((G42+L$9)*PI()/180))^2))/5)</f>
        <v>-44508</v>
      </c>
      <c r="M42" s="25">
        <f>-TRUNC(K$3*J$3*(G$3-H$3*SIN((H42+M$9)*PI()/180)-SQRT(I$3^2-(E$3-F$3-H$3*COS((H42+M$9)*PI()/180))^2))/5)</f>
        <v>-44626</v>
      </c>
      <c r="N42" s="59">
        <f t="shared" si="2"/>
        <v>0.51</v>
      </c>
      <c r="O42" s="60">
        <f t="shared" si="29"/>
        <v>35966.6666666666</v>
      </c>
      <c r="P42" s="60">
        <f t="shared" si="30"/>
        <v>46933.3333333333</v>
      </c>
      <c r="Q42" s="60">
        <f t="shared" si="31"/>
        <v>20000</v>
      </c>
      <c r="R42" s="60">
        <f t="shared" si="32"/>
        <v>-43933.3333333333</v>
      </c>
      <c r="S42" s="1"/>
      <c r="T42" s="1">
        <f>[1]右脚开始走!$T$25</f>
        <v>0.03</v>
      </c>
      <c r="U42" s="70"/>
      <c r="V42" s="1">
        <f t="shared" ref="V42:Y42" si="97">(O42-O41)/$T$25</f>
        <v>42222.2222222221</v>
      </c>
      <c r="W42" s="1">
        <f t="shared" si="97"/>
        <v>32222.2222222221</v>
      </c>
      <c r="X42" s="1">
        <f t="shared" si="97"/>
        <v>37777.7777777777</v>
      </c>
      <c r="Y42" s="1">
        <f t="shared" si="97"/>
        <v>-21111.1111111109</v>
      </c>
      <c r="AA42">
        <f t="shared" ref="AA42:AD42" si="98">V42-V43</f>
        <v>6666.66666666667</v>
      </c>
      <c r="AB42">
        <f t="shared" si="98"/>
        <v>13333.3333333333</v>
      </c>
      <c r="AC42">
        <f t="shared" si="98"/>
        <v>5555.55555555547</v>
      </c>
      <c r="AD42">
        <f t="shared" si="98"/>
        <v>-12222.2222222219</v>
      </c>
      <c r="AF42">
        <f t="shared" ref="AF42:AI42" si="99">AA42-AA43</f>
        <v>1111.1111111112</v>
      </c>
      <c r="AG42">
        <f t="shared" si="99"/>
        <v>2.40106601268053e-10</v>
      </c>
      <c r="AH42">
        <f t="shared" si="99"/>
        <v>-3333.33333333358</v>
      </c>
      <c r="AI42">
        <f t="shared" si="99"/>
        <v>-3333.33333333285</v>
      </c>
      <c r="AK42">
        <f t="shared" ref="AK42:AN42" si="100">AF42-AF43</f>
        <v>3333.33333333358</v>
      </c>
      <c r="AL42">
        <f t="shared" si="100"/>
        <v>1111.11111111192</v>
      </c>
      <c r="AM42">
        <f t="shared" si="100"/>
        <v>-6666.66666666728</v>
      </c>
      <c r="AN42">
        <f t="shared" si="100"/>
        <v>-6666.66666666618</v>
      </c>
    </row>
    <row r="43" spans="1:40">
      <c r="A43">
        <v>3.24</v>
      </c>
      <c r="B43">
        <v>-0.629725609756098</v>
      </c>
      <c r="C43">
        <v>-3.06585365853659</v>
      </c>
      <c r="D43" s="28">
        <f t="shared" si="28"/>
        <v>0.54</v>
      </c>
      <c r="E43" s="32">
        <f>-E186*[1]右脚开始走!$B$23</f>
        <v>25.17188016</v>
      </c>
      <c r="F43" s="32">
        <f>F186*[1]右脚开始走!$B$23</f>
        <v>-5.133404405</v>
      </c>
      <c r="G43" s="32">
        <f>G186*[1]右脚开始走!$B$23</f>
        <v>24.1753044</v>
      </c>
      <c r="H43" s="32">
        <f>-H186*[1]右脚开始走!$B$23</f>
        <v>30.7124279</v>
      </c>
      <c r="I43" s="58">
        <f t="shared" si="24"/>
        <v>0.54</v>
      </c>
      <c r="J43" s="24">
        <f>-TRUNC(K$3*J$3*(G$3-H$3*SIN((E43+J$9)*PI()/180)-SQRT(I$3^2-(E$3-F$3-H$3*COS((E43+J$9)*PI()/180))^2))/5)</f>
        <v>-34759</v>
      </c>
      <c r="K43" s="24">
        <f>-TRUNC(U$3*T$3*(Q$3-R$3*SIN((F43+K$9)*PI()/180)-SQRT(S$3^2-(O$3-P$3-R$3*COS((F43+K$9)*PI()/180))^2))/5)</f>
        <v>8057</v>
      </c>
      <c r="L43" s="24">
        <f>-TRUNC(U$3*T$3*(Q$3-R$3*SIN((G43+L$9)*PI()/180)-SQRT(S$3^2-(O$3-P$3-R$3*COS((G43+L$9)*PI()/180))^2))/5)</f>
        <v>-43879</v>
      </c>
      <c r="M43" s="25">
        <f>-TRUNC(K$3*J$3*(G$3-H$3*SIN((H43+M$9)*PI()/180)-SQRT(I$3^2-(E$3-F$3-H$3*COS((H43+M$9)*PI()/180))^2))/5)</f>
        <v>-45952</v>
      </c>
      <c r="N43" s="59">
        <f t="shared" si="2"/>
        <v>0.54</v>
      </c>
      <c r="O43" s="60">
        <f t="shared" si="29"/>
        <v>37033.3333333333</v>
      </c>
      <c r="P43" s="60">
        <f t="shared" si="30"/>
        <v>47500</v>
      </c>
      <c r="Q43" s="60">
        <f t="shared" si="31"/>
        <v>20966.6666666666</v>
      </c>
      <c r="R43" s="60">
        <f t="shared" si="32"/>
        <v>-44200</v>
      </c>
      <c r="S43" s="1"/>
      <c r="T43" s="1">
        <f>[1]右脚开始走!$T$25</f>
        <v>0.03</v>
      </c>
      <c r="U43" s="70"/>
      <c r="V43" s="1">
        <f t="shared" ref="V43:Y43" si="101">(O43-O42)/$T$25</f>
        <v>35555.5555555555</v>
      </c>
      <c r="W43" s="1">
        <f t="shared" si="101"/>
        <v>18888.8888888888</v>
      </c>
      <c r="X43" s="1">
        <f t="shared" si="101"/>
        <v>32222.2222222223</v>
      </c>
      <c r="Y43" s="1">
        <f t="shared" si="101"/>
        <v>-8888.88888888905</v>
      </c>
      <c r="AA43">
        <f t="shared" ref="AA43:AD43" si="102">V43-V44</f>
        <v>5555.55555555547</v>
      </c>
      <c r="AB43">
        <f t="shared" si="102"/>
        <v>13333.3333333331</v>
      </c>
      <c r="AC43">
        <f t="shared" si="102"/>
        <v>8888.88888888905</v>
      </c>
      <c r="AD43">
        <f t="shared" si="102"/>
        <v>-8888.88888888905</v>
      </c>
      <c r="AF43">
        <f t="shared" ref="AF43:AI43" si="103">AA43-AA44</f>
        <v>-2222.22222222238</v>
      </c>
      <c r="AG43">
        <f t="shared" si="103"/>
        <v>-1111.11111111168</v>
      </c>
      <c r="AH43">
        <f t="shared" si="103"/>
        <v>3333.3333333337</v>
      </c>
      <c r="AI43">
        <f t="shared" si="103"/>
        <v>3333.33333333333</v>
      </c>
      <c r="AK43">
        <f t="shared" ref="AK43:AN43" si="104">AF43-AF44</f>
        <v>-3333.33333333382</v>
      </c>
      <c r="AL43">
        <f t="shared" si="104"/>
        <v>-4444.4444444455</v>
      </c>
      <c r="AM43">
        <f t="shared" si="104"/>
        <v>5555.55555555621</v>
      </c>
      <c r="AN43">
        <f t="shared" si="104"/>
        <v>5555.55555555596</v>
      </c>
    </row>
    <row r="44" spans="1:40">
      <c r="A44">
        <v>3.255</v>
      </c>
      <c r="B44">
        <v>-0.423475609756098</v>
      </c>
      <c r="C44">
        <v>-3.15045731707317</v>
      </c>
      <c r="D44" s="28">
        <f t="shared" si="28"/>
        <v>0.57</v>
      </c>
      <c r="E44" s="32">
        <f>-E187*[1]右脚开始走!$B$23</f>
        <v>24.58026336</v>
      </c>
      <c r="F44" s="32">
        <f>F187*[1]右脚开始走!$B$23</f>
        <v>-6.089343651</v>
      </c>
      <c r="G44" s="32">
        <f>G187*[1]右脚开始走!$B$23</f>
        <v>23.8385854</v>
      </c>
      <c r="H44" s="32">
        <f>-H187*[1]右脚开始走!$B$23</f>
        <v>31.34059195</v>
      </c>
      <c r="I44" s="58">
        <f t="shared" si="24"/>
        <v>0.57</v>
      </c>
      <c r="J44" s="24">
        <f>-TRUNC(K$3*J$3*(G$3-H$3*SIN((E44+J$9)*PI()/180)-SQRT(I$3^2-(E$3-F$3-H$3*COS((E44+J$9)*PI()/180))^2))/5)</f>
        <v>-33621</v>
      </c>
      <c r="K44" s="24">
        <f>-TRUNC(U$3*T$3*(Q$3-R$3*SIN((F44+K$9)*PI()/180)-SQRT(S$3^2-(O$3-P$3-R$3*COS((F44+K$9)*PI()/180))^2))/5)</f>
        <v>9487</v>
      </c>
      <c r="L44" s="24">
        <f>-TRUNC(U$3*T$3*(Q$3-R$3*SIN((G44+L$9)*PI()/180)-SQRT(S$3^2-(O$3-P$3-R$3*COS((G44+L$9)*PI()/180))^2))/5)</f>
        <v>-43229</v>
      </c>
      <c r="M44" s="25">
        <f>-TRUNC(K$3*J$3*(G$3-H$3*SIN((H44+M$9)*PI()/180)-SQRT(I$3^2-(E$3-F$3-H$3*COS((H44+M$9)*PI()/180))^2))/5)</f>
        <v>-47278</v>
      </c>
      <c r="N44" s="59">
        <f t="shared" si="2"/>
        <v>0.57</v>
      </c>
      <c r="O44" s="60">
        <f t="shared" si="29"/>
        <v>37933.3333333333</v>
      </c>
      <c r="P44" s="60">
        <f t="shared" si="30"/>
        <v>47666.6666666666</v>
      </c>
      <c r="Q44" s="60">
        <f t="shared" si="31"/>
        <v>21666.6666666666</v>
      </c>
      <c r="R44" s="60">
        <f t="shared" si="32"/>
        <v>-44200</v>
      </c>
      <c r="S44" s="1"/>
      <c r="T44" s="1">
        <f>[1]右脚开始走!$T$25</f>
        <v>0.03</v>
      </c>
      <c r="U44" s="70"/>
      <c r="V44" s="1">
        <f t="shared" ref="V44:Y44" si="105">(O44-O43)/$T$25</f>
        <v>30000</v>
      </c>
      <c r="W44" s="1">
        <f t="shared" si="105"/>
        <v>5555.55555555572</v>
      </c>
      <c r="X44" s="1">
        <f t="shared" si="105"/>
        <v>23333.3333333332</v>
      </c>
      <c r="Y44" s="1">
        <f t="shared" si="105"/>
        <v>0</v>
      </c>
      <c r="AA44">
        <f t="shared" ref="AA44:AD44" si="106">V44-V45</f>
        <v>7777.77777777786</v>
      </c>
      <c r="AB44">
        <f t="shared" si="106"/>
        <v>14444.4444444448</v>
      </c>
      <c r="AC44">
        <f t="shared" si="106"/>
        <v>5555.55555555535</v>
      </c>
      <c r="AD44">
        <f t="shared" si="106"/>
        <v>-12222.2222222224</v>
      </c>
      <c r="AF44">
        <f t="shared" ref="AF44:AI44" si="107">AA44-AA45</f>
        <v>1111.11111111143</v>
      </c>
      <c r="AG44">
        <f t="shared" si="107"/>
        <v>3333.33333333382</v>
      </c>
      <c r="AH44">
        <f t="shared" si="107"/>
        <v>-2222.22222222251</v>
      </c>
      <c r="AI44">
        <f t="shared" si="107"/>
        <v>-2222.22222222263</v>
      </c>
      <c r="AK44">
        <f t="shared" ref="AK44:AN44" si="108">AF44-AF45</f>
        <v>-1111.11111111022</v>
      </c>
      <c r="AL44">
        <f t="shared" si="108"/>
        <v>5555.55555555621</v>
      </c>
      <c r="AM44">
        <f t="shared" si="108"/>
        <v>-2222.22222222251</v>
      </c>
      <c r="AN44">
        <f t="shared" si="108"/>
        <v>-3333.33333333406</v>
      </c>
    </row>
    <row r="45" spans="1:40">
      <c r="A45">
        <v>3.27</v>
      </c>
      <c r="B45">
        <v>-0.165091463414635</v>
      </c>
      <c r="C45">
        <v>-3.26432926829268</v>
      </c>
      <c r="D45" s="28">
        <f t="shared" si="28"/>
        <v>0.6</v>
      </c>
      <c r="E45" s="32">
        <f>-E188*[1]右脚开始走!$B$23</f>
        <v>23.97133318</v>
      </c>
      <c r="F45" s="32">
        <f>F188*[1]右脚开始走!$B$23</f>
        <v>-7.056887138</v>
      </c>
      <c r="G45" s="32">
        <f>G188*[1]右脚开始走!$B$23</f>
        <v>23.49360184</v>
      </c>
      <c r="H45" s="32">
        <f>-H188*[1]右脚开始走!$B$23</f>
        <v>31.95905403</v>
      </c>
      <c r="I45" s="58">
        <f t="shared" si="24"/>
        <v>0.6</v>
      </c>
      <c r="J45" s="24">
        <f>-TRUNC(K$3*J$3*(G$3-H$3*SIN((E45+J$9)*PI()/180)-SQRT(I$3^2-(E$3-F$3-H$3*COS((E45+J$9)*PI()/180))^2))/5)</f>
        <v>-32463</v>
      </c>
      <c r="K45" s="24">
        <f>-TRUNC(U$3*T$3*(Q$3-R$3*SIN((F45+K$9)*PI()/180)-SQRT(S$3^2-(O$3-P$3-R$3*COS((F45+K$9)*PI()/180))^2))/5)</f>
        <v>10909</v>
      </c>
      <c r="L45" s="24">
        <f>-TRUNC(U$3*T$3*(Q$3-R$3*SIN((G45+L$9)*PI()/180)-SQRT(S$3^2-(O$3-P$3-R$3*COS((G45+L$9)*PI()/180))^2))/5)</f>
        <v>-42563</v>
      </c>
      <c r="M45" s="25">
        <f>-TRUNC(K$3*J$3*(G$3-H$3*SIN((H45+M$9)*PI()/180)-SQRT(I$3^2-(E$3-F$3-H$3*COS((H45+M$9)*PI()/180))^2))/5)</f>
        <v>-48593</v>
      </c>
      <c r="N45" s="59">
        <f t="shared" si="2"/>
        <v>0.6</v>
      </c>
      <c r="O45" s="60">
        <f t="shared" si="29"/>
        <v>38600</v>
      </c>
      <c r="P45" s="60">
        <f t="shared" si="30"/>
        <v>47400</v>
      </c>
      <c r="Q45" s="60">
        <f t="shared" si="31"/>
        <v>22200</v>
      </c>
      <c r="R45" s="60">
        <f t="shared" si="32"/>
        <v>-43833.3333333333</v>
      </c>
      <c r="S45" s="1"/>
      <c r="T45" s="1">
        <f>[1]右脚开始走!$T$25</f>
        <v>0.03</v>
      </c>
      <c r="U45" s="70"/>
      <c r="V45" s="1">
        <f t="shared" ref="V45:Y45" si="109">(O45-O44)/$T$25</f>
        <v>22222.2222222221</v>
      </c>
      <c r="W45" s="1">
        <f t="shared" si="109"/>
        <v>-8888.88888888905</v>
      </c>
      <c r="X45" s="1">
        <f t="shared" si="109"/>
        <v>17777.7777777779</v>
      </c>
      <c r="Y45" s="1">
        <f t="shared" si="109"/>
        <v>12222.2222222224</v>
      </c>
      <c r="AA45">
        <f t="shared" ref="AA45:AD45" si="110">V45-V46</f>
        <v>6666.66666666642</v>
      </c>
      <c r="AB45">
        <f t="shared" si="110"/>
        <v>11111.1111111109</v>
      </c>
      <c r="AC45">
        <f t="shared" si="110"/>
        <v>7777.77777777786</v>
      </c>
      <c r="AD45">
        <f t="shared" si="110"/>
        <v>-9999.99999999976</v>
      </c>
      <c r="AF45">
        <f t="shared" ref="AF45:AI45" si="111">AA45-AA46</f>
        <v>2222.22222222166</v>
      </c>
      <c r="AG45">
        <f t="shared" si="111"/>
        <v>-2222.22222222239</v>
      </c>
      <c r="AH45">
        <f t="shared" si="111"/>
        <v>0</v>
      </c>
      <c r="AI45">
        <f t="shared" si="111"/>
        <v>1111.11111111144</v>
      </c>
      <c r="AK45">
        <f t="shared" ref="AK45:AN45" si="112">AF45-AF46</f>
        <v>6666.66666666545</v>
      </c>
      <c r="AL45">
        <f t="shared" si="112"/>
        <v>-4444.44444444477</v>
      </c>
      <c r="AM45">
        <f t="shared" si="112"/>
        <v>-2.41925590671599e-10</v>
      </c>
      <c r="AN45">
        <f t="shared" si="112"/>
        <v>1111.11111111168</v>
      </c>
    </row>
    <row r="46" spans="1:40">
      <c r="A46">
        <v>3.285</v>
      </c>
      <c r="B46">
        <v>0.14405487804878</v>
      </c>
      <c r="C46">
        <v>-3.40975609756098</v>
      </c>
      <c r="D46" s="28">
        <f t="shared" si="28"/>
        <v>0.63</v>
      </c>
      <c r="E46" s="32">
        <f>-E189*[1]右脚开始走!$B$23</f>
        <v>23.34749092</v>
      </c>
      <c r="F46" s="32">
        <f>F189*[1]右脚开始走!$B$23</f>
        <v>-8.029158466</v>
      </c>
      <c r="G46" s="32">
        <f>G189*[1]右脚开始走!$B$23</f>
        <v>23.14378063</v>
      </c>
      <c r="H46" s="32">
        <f>-H189*[1]右脚开始走!$B$23</f>
        <v>32.56353787</v>
      </c>
      <c r="I46" s="58">
        <f t="shared" si="24"/>
        <v>0.63</v>
      </c>
      <c r="J46" s="24">
        <f>-TRUNC(K$3*J$3*(G$3-H$3*SIN((E46+J$9)*PI()/180)-SQRT(I$3^2-(E$3-F$3-H$3*COS((E46+J$9)*PI()/180))^2))/5)</f>
        <v>-31291</v>
      </c>
      <c r="K46" s="24">
        <f>-TRUNC(U$3*T$3*(Q$3-R$3*SIN((F46+K$9)*PI()/180)-SQRT(S$3^2-(O$3-P$3-R$3*COS((F46+K$9)*PI()/180))^2))/5)</f>
        <v>12313</v>
      </c>
      <c r="L46" s="24">
        <f>-TRUNC(U$3*T$3*(Q$3-R$3*SIN((G46+L$9)*PI()/180)-SQRT(S$3^2-(O$3-P$3-R$3*COS((G46+L$9)*PI()/180))^2))/5)</f>
        <v>-41888</v>
      </c>
      <c r="M46" s="25">
        <f>-TRUNC(K$3*J$3*(G$3-H$3*SIN((H46+M$9)*PI()/180)-SQRT(I$3^2-(E$3-F$3-H$3*COS((H46+M$9)*PI()/180))^2))/5)</f>
        <v>-49888</v>
      </c>
      <c r="N46" s="59">
        <f t="shared" si="2"/>
        <v>0.63</v>
      </c>
      <c r="O46" s="60">
        <f t="shared" si="29"/>
        <v>39066.6666666666</v>
      </c>
      <c r="P46" s="60">
        <f t="shared" si="30"/>
        <v>46800</v>
      </c>
      <c r="Q46" s="60">
        <f t="shared" si="31"/>
        <v>22500</v>
      </c>
      <c r="R46" s="60">
        <f t="shared" si="32"/>
        <v>-43166.6666666666</v>
      </c>
      <c r="S46" s="1"/>
      <c r="T46" s="1">
        <f>[1]右脚开始走!$T$25</f>
        <v>0.03</v>
      </c>
      <c r="U46" s="70"/>
      <c r="V46" s="1">
        <f t="shared" ref="V46:Y46" si="113">(O46-O45)/$T$25</f>
        <v>15555.5555555557</v>
      </c>
      <c r="W46" s="1">
        <f t="shared" si="113"/>
        <v>-20000</v>
      </c>
      <c r="X46" s="1">
        <f t="shared" si="113"/>
        <v>10000</v>
      </c>
      <c r="Y46" s="1">
        <f t="shared" si="113"/>
        <v>22222.2222222221</v>
      </c>
      <c r="AA46">
        <f t="shared" ref="AA46:AD46" si="114">V46-V47</f>
        <v>4444.44444444477</v>
      </c>
      <c r="AB46">
        <f t="shared" si="114"/>
        <v>13333.3333333333</v>
      </c>
      <c r="AC46">
        <f t="shared" si="114"/>
        <v>7777.77777777786</v>
      </c>
      <c r="AD46">
        <f t="shared" si="114"/>
        <v>-11111.1111111112</v>
      </c>
      <c r="AF46">
        <f t="shared" ref="AF46:AI46" si="115">AA46-AA47</f>
        <v>-4444.4444444438</v>
      </c>
      <c r="AG46">
        <f t="shared" si="115"/>
        <v>2222.22222222239</v>
      </c>
      <c r="AH46">
        <f t="shared" si="115"/>
        <v>2.41925590671599e-10</v>
      </c>
      <c r="AI46">
        <f t="shared" si="115"/>
        <v>-2.43744580075145e-10</v>
      </c>
      <c r="AK46">
        <f t="shared" ref="AK46:AN46" si="116">AF46-AF47</f>
        <v>-9999.99999999878</v>
      </c>
      <c r="AL46">
        <f t="shared" si="116"/>
        <v>-1111.1111111107</v>
      </c>
      <c r="AM46">
        <f t="shared" si="116"/>
        <v>-1111.11111111059</v>
      </c>
      <c r="AN46">
        <f t="shared" si="116"/>
        <v>-4.83851181343198e-10</v>
      </c>
    </row>
    <row r="47" spans="1:40">
      <c r="A47">
        <v>3.3</v>
      </c>
      <c r="B47">
        <v>0.519969512195121</v>
      </c>
      <c r="C47">
        <v>-3.59542682926829</v>
      </c>
      <c r="D47" s="28">
        <f t="shared" si="28"/>
        <v>0.66</v>
      </c>
      <c r="E47" s="32">
        <f>-E190*[1]右脚开始走!$B$23</f>
        <v>22.71121245</v>
      </c>
      <c r="F47" s="32">
        <f>F190*[1]右脚开始走!$B$23</f>
        <v>-8.999257574</v>
      </c>
      <c r="G47" s="32">
        <f>G190*[1]右脚开始走!$B$23</f>
        <v>22.79257288</v>
      </c>
      <c r="H47" s="32">
        <f>-H190*[1]右脚开始走!$B$23</f>
        <v>33.14983713</v>
      </c>
      <c r="I47" s="58">
        <f t="shared" si="24"/>
        <v>0.66</v>
      </c>
      <c r="J47" s="24">
        <f>-TRUNC(K$3*J$3*(G$3-H$3*SIN((E47+J$9)*PI()/180)-SQRT(I$3^2-(E$3-F$3-H$3*COS((E47+J$9)*PI()/180))^2))/5)</f>
        <v>-30109</v>
      </c>
      <c r="K47" s="24">
        <f>-TRUNC(U$3*T$3*(Q$3-R$3*SIN((F47+K$9)*PI()/180)-SQRT(S$3^2-(O$3-P$3-R$3*COS((F47+K$9)*PI()/180))^2))/5)</f>
        <v>13687</v>
      </c>
      <c r="L47" s="24">
        <f>-TRUNC(U$3*T$3*(Q$3-R$3*SIN((G47+L$9)*PI()/180)-SQRT(S$3^2-(O$3-P$3-R$3*COS((G47+L$9)*PI()/180))^2))/5)</f>
        <v>-41211</v>
      </c>
      <c r="M47" s="25">
        <f>-TRUNC(K$3*J$3*(G$3-H$3*SIN((H47+M$9)*PI()/180)-SQRT(I$3^2-(E$3-F$3-H$3*COS((H47+M$9)*PI()/180))^2))/5)</f>
        <v>-51153</v>
      </c>
      <c r="N47" s="59">
        <f t="shared" si="2"/>
        <v>0.66</v>
      </c>
      <c r="O47" s="60">
        <f t="shared" si="29"/>
        <v>39400</v>
      </c>
      <c r="P47" s="60">
        <f t="shared" si="30"/>
        <v>45800</v>
      </c>
      <c r="Q47" s="60">
        <f t="shared" si="31"/>
        <v>22566.6666666666</v>
      </c>
      <c r="R47" s="60">
        <f t="shared" si="32"/>
        <v>-42166.6666666666</v>
      </c>
      <c r="S47" s="1"/>
      <c r="T47" s="1">
        <f>[1]右脚开始走!$T$25</f>
        <v>0.03</v>
      </c>
      <c r="U47" s="70"/>
      <c r="V47" s="1">
        <f t="shared" ref="V47:Y47" si="117">(O47-O46)/$T$25</f>
        <v>11111.1111111109</v>
      </c>
      <c r="W47" s="1">
        <f t="shared" si="117"/>
        <v>-33333.3333333333</v>
      </c>
      <c r="X47" s="1">
        <f t="shared" si="117"/>
        <v>2222.22222222214</v>
      </c>
      <c r="Y47" s="1">
        <f t="shared" si="117"/>
        <v>33333.3333333333</v>
      </c>
      <c r="AA47">
        <f t="shared" ref="AA47:AD47" si="118">V47-V48</f>
        <v>8888.88888888856</v>
      </c>
      <c r="AB47">
        <f t="shared" si="118"/>
        <v>11111.1111111109</v>
      </c>
      <c r="AC47">
        <f t="shared" si="118"/>
        <v>7777.77777777762</v>
      </c>
      <c r="AD47">
        <f t="shared" si="118"/>
        <v>-11111.1111111109</v>
      </c>
      <c r="AF47">
        <f t="shared" ref="AF47:AI47" si="119">AA47-AA48</f>
        <v>5555.55555555499</v>
      </c>
      <c r="AG47">
        <f t="shared" si="119"/>
        <v>3333.33333333309</v>
      </c>
      <c r="AH47">
        <f t="shared" si="119"/>
        <v>1111.11111111083</v>
      </c>
      <c r="AI47">
        <f t="shared" si="119"/>
        <v>2.40106601268053e-10</v>
      </c>
      <c r="AK47">
        <f t="shared" ref="AK47:AN47" si="120">AF47-AF48</f>
        <v>11111.1111111102</v>
      </c>
      <c r="AL47">
        <f t="shared" si="120"/>
        <v>6666.66666666642</v>
      </c>
      <c r="AM47">
        <f t="shared" si="120"/>
        <v>1111.11111111071</v>
      </c>
      <c r="AN47">
        <f t="shared" si="120"/>
        <v>2222.22222222238</v>
      </c>
    </row>
    <row r="48" spans="1:40">
      <c r="A48">
        <v>3.31500000000001</v>
      </c>
      <c r="B48">
        <v>0.974085365853658</v>
      </c>
      <c r="C48">
        <v>-3.82362804878049</v>
      </c>
      <c r="D48" s="28">
        <f t="shared" si="28"/>
        <v>0.69</v>
      </c>
      <c r="E48" s="32">
        <f>-E191*[1]右脚开始走!$B$23</f>
        <v>22.06501152</v>
      </c>
      <c r="F48" s="32">
        <f>F191*[1]右脚开始走!$B$23</f>
        <v>-9.960364476</v>
      </c>
      <c r="G48" s="32">
        <f>G191*[1]右脚开始走!$B$23</f>
        <v>22.44340215</v>
      </c>
      <c r="H48" s="32">
        <f>-H191*[1]右脚开始走!$B$23</f>
        <v>33.71387923</v>
      </c>
      <c r="I48" s="58">
        <f t="shared" si="24"/>
        <v>0.69</v>
      </c>
      <c r="J48" s="24">
        <f>-TRUNC(K$3*J$3*(G$3-H$3*SIN((E48+J$9)*PI()/180)-SQRT(I$3^2-(E$3-F$3-H$3*COS((E48+J$9)*PI()/180))^2))/5)</f>
        <v>-28925</v>
      </c>
      <c r="K48" s="24">
        <f>-TRUNC(U$3*T$3*(Q$3-R$3*SIN((F48+K$9)*PI()/180)-SQRT(S$3^2-(O$3-P$3-R$3*COS((F48+K$9)*PI()/180))^2))/5)</f>
        <v>15021</v>
      </c>
      <c r="L48" s="24">
        <f>-TRUNC(U$3*T$3*(Q$3-R$3*SIN((G48+L$9)*PI()/180)-SQRT(S$3^2-(O$3-P$3-R$3*COS((G48+L$9)*PI()/180))^2))/5)</f>
        <v>-40539</v>
      </c>
      <c r="M48" s="25">
        <f>-TRUNC(K$3*J$3*(G$3-H$3*SIN((H48+M$9)*PI()/180)-SQRT(I$3^2-(E$3-F$3-H$3*COS((H48+M$9)*PI()/180))^2))/5)</f>
        <v>-52378</v>
      </c>
      <c r="N48" s="59">
        <f t="shared" si="2"/>
        <v>0.69</v>
      </c>
      <c r="O48" s="60">
        <f t="shared" si="29"/>
        <v>39466.6666666666</v>
      </c>
      <c r="P48" s="60">
        <f t="shared" si="30"/>
        <v>44466.6666666666</v>
      </c>
      <c r="Q48" s="60">
        <f t="shared" si="31"/>
        <v>22400</v>
      </c>
      <c r="R48" s="60">
        <f t="shared" si="32"/>
        <v>-40833.3333333333</v>
      </c>
      <c r="S48" s="1"/>
      <c r="T48" s="1">
        <f>[1]右脚开始走!$T$25</f>
        <v>0.03</v>
      </c>
      <c r="U48" s="70"/>
      <c r="V48" s="1">
        <f t="shared" ref="V48:Y48" si="121">(O48-O47)/$T$25</f>
        <v>2222.22222222238</v>
      </c>
      <c r="W48" s="1">
        <f t="shared" si="121"/>
        <v>-44444.4444444443</v>
      </c>
      <c r="X48" s="1">
        <f t="shared" si="121"/>
        <v>-5555.55555555547</v>
      </c>
      <c r="Y48" s="1">
        <f t="shared" si="121"/>
        <v>44444.4444444443</v>
      </c>
      <c r="AA48">
        <f t="shared" ref="AA48:AD48" si="122">V48-V49</f>
        <v>3333.33333333358</v>
      </c>
      <c r="AB48">
        <f t="shared" si="122"/>
        <v>7777.77777777786</v>
      </c>
      <c r="AC48">
        <f t="shared" si="122"/>
        <v>6666.66666666679</v>
      </c>
      <c r="AD48">
        <f t="shared" si="122"/>
        <v>-11111.1111111112</v>
      </c>
      <c r="AF48">
        <f t="shared" ref="AF48:AI48" si="123">AA48-AA49</f>
        <v>-5555.55555555523</v>
      </c>
      <c r="AG48">
        <f t="shared" si="123"/>
        <v>-3333.33333333333</v>
      </c>
      <c r="AH48">
        <f t="shared" si="123"/>
        <v>1.20053300634027e-10</v>
      </c>
      <c r="AI48">
        <f t="shared" si="123"/>
        <v>-2222.22222222214</v>
      </c>
      <c r="AK48">
        <f t="shared" ref="AK48:AN48" si="124">AF48-AF49</f>
        <v>-11111.1111111107</v>
      </c>
      <c r="AL48">
        <f t="shared" si="124"/>
        <v>-8888.88888888904</v>
      </c>
      <c r="AM48">
        <f t="shared" si="124"/>
        <v>1111.11111111107</v>
      </c>
      <c r="AN48">
        <f t="shared" si="124"/>
        <v>-4444.44444444404</v>
      </c>
    </row>
    <row r="49" spans="1:40">
      <c r="A49">
        <v>3.33000000000001</v>
      </c>
      <c r="B49">
        <v>1.51189024390244</v>
      </c>
      <c r="C49">
        <v>-4.10076219512195</v>
      </c>
      <c r="D49" s="28">
        <f t="shared" si="28"/>
        <v>0.72</v>
      </c>
      <c r="E49" s="32">
        <f>-E192*[1]右脚开始走!$B$23</f>
        <v>21.41140306</v>
      </c>
      <c r="F49" s="32">
        <f>F192*[1]右脚开始走!$B$23</f>
        <v>-10.90584296</v>
      </c>
      <c r="G49" s="32">
        <f>G192*[1]右脚开始走!$B$23</f>
        <v>22.0996126</v>
      </c>
      <c r="H49" s="32">
        <f>-H192*[1]右脚开始走!$B$23</f>
        <v>34.25178924</v>
      </c>
      <c r="I49" s="58">
        <f t="shared" si="24"/>
        <v>0.72</v>
      </c>
      <c r="J49" s="24">
        <f>-TRUNC(K$3*J$3*(G$3-H$3*SIN((E49+J$9)*PI()/180)-SQRT(I$3^2-(E$3-F$3-H$3*COS((E49+J$9)*PI()/180))^2))/5)</f>
        <v>-27742</v>
      </c>
      <c r="K49" s="24">
        <f>-TRUNC(U$3*T$3*(Q$3-R$3*SIN((F49+K$9)*PI()/180)-SQRT(S$3^2-(O$3-P$3-R$3*COS((F49+K$9)*PI()/180))^2))/5)</f>
        <v>16308</v>
      </c>
      <c r="L49" s="24">
        <f>-TRUNC(U$3*T$3*(Q$3-R$3*SIN((G49+L$9)*PI()/180)-SQRT(S$3^2-(O$3-P$3-R$3*COS((G49+L$9)*PI()/180))^2))/5)</f>
        <v>-39878</v>
      </c>
      <c r="M49" s="25">
        <f>-TRUNC(K$3*J$3*(G$3-H$3*SIN((H49+M$9)*PI()/180)-SQRT(I$3^2-(E$3-F$3-H$3*COS((H49+M$9)*PI()/180))^2))/5)</f>
        <v>-53553</v>
      </c>
      <c r="N49" s="59">
        <f t="shared" si="2"/>
        <v>0.72</v>
      </c>
      <c r="O49" s="60">
        <f t="shared" si="29"/>
        <v>39433.3333333333</v>
      </c>
      <c r="P49" s="60">
        <f t="shared" si="30"/>
        <v>42900</v>
      </c>
      <c r="Q49" s="60">
        <f t="shared" si="31"/>
        <v>22033.3333333333</v>
      </c>
      <c r="R49" s="60">
        <f t="shared" si="32"/>
        <v>-39166.6666666666</v>
      </c>
      <c r="S49" s="1"/>
      <c r="T49" s="1">
        <f>[1]右脚开始走!$T$25</f>
        <v>0.03</v>
      </c>
      <c r="U49" s="70"/>
      <c r="V49" s="1">
        <f t="shared" ref="V49:Y49" si="125">(O49-O48)/$T$25</f>
        <v>-1111.11111111119</v>
      </c>
      <c r="W49" s="1">
        <f t="shared" si="125"/>
        <v>-52222.2222222221</v>
      </c>
      <c r="X49" s="1">
        <f t="shared" si="125"/>
        <v>-12222.2222222223</v>
      </c>
      <c r="Y49" s="1">
        <f t="shared" si="125"/>
        <v>55555.5555555555</v>
      </c>
      <c r="AA49">
        <f t="shared" ref="AA49:AD49" si="126">V49-V50</f>
        <v>8888.88888888881</v>
      </c>
      <c r="AB49">
        <f t="shared" si="126"/>
        <v>11111.1111111112</v>
      </c>
      <c r="AC49">
        <f t="shared" si="126"/>
        <v>6666.66666666667</v>
      </c>
      <c r="AD49">
        <f t="shared" si="126"/>
        <v>-8888.88888888905</v>
      </c>
      <c r="AF49">
        <f t="shared" ref="AF49:AI49" si="127">AA49-AA50</f>
        <v>5555.55555555547</v>
      </c>
      <c r="AG49">
        <f t="shared" si="127"/>
        <v>5555.55555555571</v>
      </c>
      <c r="AH49">
        <f t="shared" si="127"/>
        <v>-1111.11111111095</v>
      </c>
      <c r="AI49">
        <f t="shared" si="127"/>
        <v>2222.2222222219</v>
      </c>
      <c r="AK49">
        <f t="shared" ref="AK49:AN49" si="128">AF49-AF50</f>
        <v>7777.77777777762</v>
      </c>
      <c r="AL49">
        <f t="shared" si="128"/>
        <v>6666.66666666688</v>
      </c>
      <c r="AM49">
        <f t="shared" si="128"/>
        <v>-5555.55555555511</v>
      </c>
      <c r="AN49">
        <f t="shared" si="128"/>
        <v>5555.55555555511</v>
      </c>
    </row>
    <row r="50" spans="1:40">
      <c r="A50">
        <v>3.34500000000001</v>
      </c>
      <c r="B50">
        <v>2.15716463414634</v>
      </c>
      <c r="C50">
        <v>-4.44100609756098</v>
      </c>
      <c r="D50" s="28">
        <f t="shared" si="28"/>
        <v>0.75</v>
      </c>
      <c r="E50" s="32">
        <f>-E193*[1]右脚开始走!$B$23</f>
        <v>20.75286642</v>
      </c>
      <c r="F50" s="32">
        <f>F193*[1]右脚开始走!$B$23</f>
        <v>-11.8293443</v>
      </c>
      <c r="G50" s="32">
        <f>G193*[1]右脚开始走!$B$23</f>
        <v>21.76441726</v>
      </c>
      <c r="H50" s="32">
        <f>-H193*[1]右脚开始走!$B$23</f>
        <v>34.75995371</v>
      </c>
      <c r="I50" s="58">
        <f t="shared" si="24"/>
        <v>0.75</v>
      </c>
      <c r="J50" s="24">
        <f>-TRUNC(K$3*J$3*(G$3-H$3*SIN((E50+J$9)*PI()/180)-SQRT(I$3^2-(E$3-F$3-H$3*COS((E50+J$9)*PI()/180))^2))/5)</f>
        <v>-26568</v>
      </c>
      <c r="K50" s="24">
        <f>-TRUNC(U$3*T$3*(Q$3-R$3*SIN((F50+K$9)*PI()/180)-SQRT(S$3^2-(O$3-P$3-R$3*COS((F50+K$9)*PI()/180))^2))/5)</f>
        <v>17538</v>
      </c>
      <c r="L50" s="24">
        <f>-TRUNC(U$3*T$3*(Q$3-R$3*SIN((G50+L$9)*PI()/180)-SQRT(S$3^2-(O$3-P$3-R$3*COS((G50+L$9)*PI()/180))^2))/5)</f>
        <v>-39234</v>
      </c>
      <c r="M50" s="25">
        <f>-TRUNC(K$3*J$3*(G$3-H$3*SIN((H50+M$9)*PI()/180)-SQRT(I$3^2-(E$3-F$3-H$3*COS((H50+M$9)*PI()/180))^2))/5)</f>
        <v>-54670</v>
      </c>
      <c r="N50" s="59">
        <f t="shared" si="2"/>
        <v>0.75</v>
      </c>
      <c r="O50" s="60">
        <f t="shared" si="29"/>
        <v>39133.3333333333</v>
      </c>
      <c r="P50" s="60">
        <f t="shared" si="30"/>
        <v>41000</v>
      </c>
      <c r="Q50" s="60">
        <f t="shared" si="31"/>
        <v>21466.6666666666</v>
      </c>
      <c r="R50" s="60">
        <f t="shared" si="32"/>
        <v>-37233.3333333333</v>
      </c>
      <c r="S50" s="1"/>
      <c r="T50" s="1">
        <f>[1]右脚开始走!$T$25</f>
        <v>0.03</v>
      </c>
      <c r="U50" s="70"/>
      <c r="V50" s="1">
        <f t="shared" ref="V50:Y50" si="129">(O50-O49)/$T$25</f>
        <v>-10000</v>
      </c>
      <c r="W50" s="1">
        <f t="shared" si="129"/>
        <v>-63333.3333333333</v>
      </c>
      <c r="X50" s="1">
        <f t="shared" si="129"/>
        <v>-18888.8888888889</v>
      </c>
      <c r="Y50" s="1">
        <f t="shared" si="129"/>
        <v>64444.4444444445</v>
      </c>
      <c r="AA50">
        <f t="shared" ref="AA50:AD50" si="130">V50-V51</f>
        <v>3333.33333333333</v>
      </c>
      <c r="AB50">
        <f t="shared" si="130"/>
        <v>5555.55555555548</v>
      </c>
      <c r="AC50">
        <f t="shared" si="130"/>
        <v>7777.77777777762</v>
      </c>
      <c r="AD50">
        <f t="shared" si="130"/>
        <v>-11111.1111111109</v>
      </c>
      <c r="AF50">
        <f t="shared" ref="AF50:AI50" si="131">AA50-AA51</f>
        <v>-2222.22222222214</v>
      </c>
      <c r="AG50">
        <f t="shared" si="131"/>
        <v>-1111.11111111117</v>
      </c>
      <c r="AH50">
        <f t="shared" si="131"/>
        <v>4444.44444444417</v>
      </c>
      <c r="AI50">
        <f t="shared" si="131"/>
        <v>-3333.33333333321</v>
      </c>
      <c r="AK50">
        <f t="shared" ref="AK50:AN50" si="132">AF50-AF51</f>
        <v>-3333.33333333309</v>
      </c>
      <c r="AL50">
        <f t="shared" si="132"/>
        <v>-3333.33333333331</v>
      </c>
      <c r="AM50">
        <f t="shared" si="132"/>
        <v>7777.77777777738</v>
      </c>
      <c r="AN50">
        <f t="shared" si="132"/>
        <v>-3333.33333333334</v>
      </c>
    </row>
    <row r="51" spans="1:40">
      <c r="A51">
        <v>3.36000000000001</v>
      </c>
      <c r="B51">
        <v>2.91905487804878</v>
      </c>
      <c r="C51">
        <v>-4.85579268292683</v>
      </c>
      <c r="D51" s="28">
        <f t="shared" si="28"/>
        <v>0.78</v>
      </c>
      <c r="E51" s="32">
        <f>-E194*[1]右脚开始走!$B$23</f>
        <v>20.09180867</v>
      </c>
      <c r="F51" s="32">
        <f>F194*[1]右脚开始走!$B$23</f>
        <v>-12.72491096</v>
      </c>
      <c r="G51" s="32">
        <f>G194*[1]右脚开始走!$B$23</f>
        <v>21.44084626</v>
      </c>
      <c r="H51" s="32">
        <f>-H194*[1]右脚开始走!$B$23</f>
        <v>35.23508457</v>
      </c>
      <c r="I51" s="58">
        <f t="shared" si="24"/>
        <v>0.78</v>
      </c>
      <c r="J51" s="24">
        <f>-TRUNC(K$3*J$3*(G$3-H$3*SIN((E51+J$9)*PI()/180)-SQRT(I$3^2-(E$3-F$3-H$3*COS((E51+J$9)*PI()/180))^2))/5)</f>
        <v>-25406</v>
      </c>
      <c r="K51" s="24">
        <f>-TRUNC(U$3*T$3*(Q$3-R$3*SIN((F51+K$9)*PI()/180)-SQRT(S$3^2-(O$3-P$3-R$3*COS((F51+K$9)*PI()/180))^2))/5)</f>
        <v>18706</v>
      </c>
      <c r="L51" s="24">
        <f>-TRUNC(U$3*T$3*(Q$3-R$3*SIN((G51+L$9)*PI()/180)-SQRT(S$3^2-(O$3-P$3-R$3*COS((G51+L$9)*PI()/180))^2))/5)</f>
        <v>-38614</v>
      </c>
      <c r="M51" s="25">
        <f>-TRUNC(K$3*J$3*(G$3-H$3*SIN((H51+M$9)*PI()/180)-SQRT(I$3^2-(E$3-F$3-H$3*COS((H51+M$9)*PI()/180))^2))/5)</f>
        <v>-55719</v>
      </c>
      <c r="N51" s="59">
        <f t="shared" si="2"/>
        <v>0.78</v>
      </c>
      <c r="O51" s="60">
        <f t="shared" si="29"/>
        <v>38733.3333333333</v>
      </c>
      <c r="P51" s="60">
        <f t="shared" si="30"/>
        <v>38933.3333333333</v>
      </c>
      <c r="Q51" s="60">
        <f t="shared" si="31"/>
        <v>20666.6666666666</v>
      </c>
      <c r="R51" s="60">
        <f t="shared" si="32"/>
        <v>-34966.6666666666</v>
      </c>
      <c r="S51" s="1"/>
      <c r="T51" s="1">
        <f>[1]右脚开始走!$T$25</f>
        <v>0.03</v>
      </c>
      <c r="U51" s="70"/>
      <c r="V51" s="1">
        <f t="shared" ref="V51:Y51" si="133">(O51-O50)/$T$25</f>
        <v>-13333.3333333333</v>
      </c>
      <c r="W51" s="1">
        <f t="shared" si="133"/>
        <v>-68888.8888888888</v>
      </c>
      <c r="X51" s="1">
        <f t="shared" si="133"/>
        <v>-26666.6666666665</v>
      </c>
      <c r="Y51" s="1">
        <f t="shared" si="133"/>
        <v>75555.5555555555</v>
      </c>
      <c r="AA51">
        <f t="shared" ref="AA51:AD51" si="134">V51-V52</f>
        <v>5555.55555555548</v>
      </c>
      <c r="AB51">
        <f t="shared" si="134"/>
        <v>6666.66666666666</v>
      </c>
      <c r="AC51">
        <f t="shared" si="134"/>
        <v>3333.33333333345</v>
      </c>
      <c r="AD51">
        <f t="shared" si="134"/>
        <v>-7777.77777777774</v>
      </c>
      <c r="AF51">
        <f t="shared" ref="AF51:AI51" si="135">AA51-AA52</f>
        <v>1111.11111111095</v>
      </c>
      <c r="AG51">
        <f t="shared" si="135"/>
        <v>2222.22222222213</v>
      </c>
      <c r="AH51">
        <f t="shared" si="135"/>
        <v>-3333.33333333322</v>
      </c>
      <c r="AI51">
        <f t="shared" si="135"/>
        <v>1.30967237055302e-10</v>
      </c>
      <c r="AK51">
        <f t="shared" ref="AK51:AN51" si="136">AF51-AF52</f>
        <v>1111.11111111095</v>
      </c>
      <c r="AL51">
        <f t="shared" si="136"/>
        <v>-1111.11111111144</v>
      </c>
      <c r="AM51">
        <f t="shared" si="136"/>
        <v>-4444.44444444442</v>
      </c>
      <c r="AN51">
        <f t="shared" si="136"/>
        <v>3333.3333333336</v>
      </c>
    </row>
    <row r="52" spans="1:40">
      <c r="A52">
        <v>3.37500000000001</v>
      </c>
      <c r="B52">
        <v>3.80579268292683</v>
      </c>
      <c r="C52">
        <v>-5.35289634146341</v>
      </c>
      <c r="D52" s="28">
        <f t="shared" si="28"/>
        <v>0.81</v>
      </c>
      <c r="E52" s="32">
        <f>-E195*[1]右脚开始走!$B$23</f>
        <v>19.4305279</v>
      </c>
      <c r="F52" s="32">
        <f>F195*[1]右脚开始走!$B$23</f>
        <v>-13.58708032</v>
      </c>
      <c r="G52" s="32">
        <f>G195*[1]右脚开始走!$B$23</f>
        <v>21.13169502</v>
      </c>
      <c r="H52" s="32">
        <f>-H195*[1]右脚开始走!$B$23</f>
        <v>35.67428294</v>
      </c>
      <c r="I52" s="58">
        <f t="shared" si="24"/>
        <v>0.81</v>
      </c>
      <c r="J52" s="24">
        <f>-TRUNC(K$3*J$3*(G$3-H$3*SIN((E52+J$9)*PI()/180)-SQRT(I$3^2-(E$3-F$3-H$3*COS((E52+J$9)*PI()/180))^2))/5)</f>
        <v>-24261</v>
      </c>
      <c r="K52" s="24">
        <f>-TRUNC(U$3*T$3*(Q$3-R$3*SIN((F52+K$9)*PI()/180)-SQRT(S$3^2-(O$3-P$3-R$3*COS((F52+K$9)*PI()/180))^2))/5)</f>
        <v>19806</v>
      </c>
      <c r="L52" s="24">
        <f>-TRUNC(U$3*T$3*(Q$3-R$3*SIN((G52+L$9)*PI()/180)-SQRT(S$3^2-(O$3-P$3-R$3*COS((G52+L$9)*PI()/180))^2))/5)</f>
        <v>-38021</v>
      </c>
      <c r="M52" s="25">
        <f>-TRUNC(K$3*J$3*(G$3-H$3*SIN((H52+M$9)*PI()/180)-SQRT(I$3^2-(E$3-F$3-H$3*COS((H52+M$9)*PI()/180))^2))/5)</f>
        <v>-56693</v>
      </c>
      <c r="N52" s="59">
        <f t="shared" si="2"/>
        <v>0.81</v>
      </c>
      <c r="O52" s="60">
        <f t="shared" si="29"/>
        <v>38166.6666666666</v>
      </c>
      <c r="P52" s="60">
        <f t="shared" si="30"/>
        <v>36666.6666666666</v>
      </c>
      <c r="Q52" s="60">
        <f t="shared" si="31"/>
        <v>19766.6666666666</v>
      </c>
      <c r="R52" s="60">
        <f t="shared" si="32"/>
        <v>-32466.6666666666</v>
      </c>
      <c r="S52" s="1"/>
      <c r="T52" s="1">
        <f>[1]右脚开始走!$T$25</f>
        <v>0.03</v>
      </c>
      <c r="U52" s="70"/>
      <c r="V52" s="1">
        <f t="shared" ref="V52:Y52" si="137">(O52-O51)/$T$25</f>
        <v>-18888.8888888888</v>
      </c>
      <c r="W52" s="1">
        <f t="shared" si="137"/>
        <v>-75555.5555555555</v>
      </c>
      <c r="X52" s="1">
        <f t="shared" si="137"/>
        <v>-30000</v>
      </c>
      <c r="Y52" s="1">
        <f t="shared" si="137"/>
        <v>83333.3333333332</v>
      </c>
      <c r="AA52">
        <f t="shared" ref="AA52:AD52" si="138">V52-V53</f>
        <v>4444.44444444453</v>
      </c>
      <c r="AB52">
        <f t="shared" si="138"/>
        <v>4444.44444444453</v>
      </c>
      <c r="AC52">
        <f t="shared" si="138"/>
        <v>6666.66666666667</v>
      </c>
      <c r="AD52">
        <f t="shared" si="138"/>
        <v>-7777.77777777787</v>
      </c>
      <c r="AF52">
        <f t="shared" ref="AF52:AI52" si="139">AA52-AA53</f>
        <v>0</v>
      </c>
      <c r="AG52">
        <f t="shared" si="139"/>
        <v>3333.33333333358</v>
      </c>
      <c r="AH52">
        <f t="shared" si="139"/>
        <v>1111.1111111112</v>
      </c>
      <c r="AI52">
        <f t="shared" si="139"/>
        <v>-3333.33333333347</v>
      </c>
      <c r="AK52">
        <f t="shared" ref="AK52:AN52" si="140">AF52-AF53</f>
        <v>-2222.22222222239</v>
      </c>
      <c r="AL52">
        <f t="shared" si="140"/>
        <v>4444.44444444502</v>
      </c>
      <c r="AM52">
        <f t="shared" si="140"/>
        <v>-2222.22222222196</v>
      </c>
      <c r="AN52">
        <f t="shared" si="140"/>
        <v>-5555.55555555575</v>
      </c>
    </row>
    <row r="53" spans="1:40">
      <c r="A53">
        <v>3.39000000000001</v>
      </c>
      <c r="B53">
        <v>4.83795731707317</v>
      </c>
      <c r="C53">
        <v>-5.95564024390244</v>
      </c>
      <c r="D53" s="28">
        <f t="shared" si="28"/>
        <v>0.840000000000001</v>
      </c>
      <c r="E53" s="32">
        <f>-E196*[1]右脚开始走!$B$23</f>
        <v>18.77117651</v>
      </c>
      <c r="F53" s="32">
        <f>F196*[1]右脚开始走!$B$23</f>
        <v>-14.41098842</v>
      </c>
      <c r="G53" s="32">
        <f>G196*[1]右脚开始走!$B$23</f>
        <v>20.83947248</v>
      </c>
      <c r="H53" s="32">
        <f>-H196*[1]右脚开始走!$B$23</f>
        <v>36.07510305</v>
      </c>
      <c r="I53" s="58">
        <f t="shared" si="24"/>
        <v>0.840000000000001</v>
      </c>
      <c r="J53" s="24">
        <f>-TRUNC(K$3*J$3*(G$3-H$3*SIN((E53+J$9)*PI()/180)-SQRT(I$3^2-(E$3-F$3-H$3*COS((E53+J$9)*PI()/180))^2))/5)</f>
        <v>-23137</v>
      </c>
      <c r="K53" s="24">
        <f>-TRUNC(U$3*T$3*(Q$3-R$3*SIN((F53+K$9)*PI()/180)-SQRT(S$3^2-(O$3-P$3-R$3*COS((F53+K$9)*PI()/180))^2))/5)</f>
        <v>20834</v>
      </c>
      <c r="L53" s="24">
        <f>-TRUNC(U$3*T$3*(Q$3-R$3*SIN((G53+L$9)*PI()/180)-SQRT(S$3^2-(O$3-P$3-R$3*COS((G53+L$9)*PI()/180))^2))/5)</f>
        <v>-37461</v>
      </c>
      <c r="M53" s="25">
        <f>-TRUNC(K$3*J$3*(G$3-H$3*SIN((H53+M$9)*PI()/180)-SQRT(I$3^2-(E$3-F$3-H$3*COS((H53+M$9)*PI()/180))^2))/5)</f>
        <v>-57585</v>
      </c>
      <c r="N53" s="59">
        <f t="shared" si="2"/>
        <v>0.840000000000001</v>
      </c>
      <c r="O53" s="60">
        <f t="shared" si="29"/>
        <v>37466.6666666666</v>
      </c>
      <c r="P53" s="60">
        <f t="shared" si="30"/>
        <v>34266.6666666666</v>
      </c>
      <c r="Q53" s="60">
        <f t="shared" si="31"/>
        <v>18666.6666666666</v>
      </c>
      <c r="R53" s="60">
        <f t="shared" si="32"/>
        <v>-29733.3333333333</v>
      </c>
      <c r="S53" s="1"/>
      <c r="T53" s="1">
        <f>[1]右脚开始走!$T$25</f>
        <v>0.03</v>
      </c>
      <c r="U53" s="70"/>
      <c r="V53" s="1">
        <f t="shared" ref="V53:Y53" si="141">(O53-O52)/$T$25</f>
        <v>-23333.3333333333</v>
      </c>
      <c r="W53" s="1">
        <f t="shared" si="141"/>
        <v>-80000</v>
      </c>
      <c r="X53" s="1">
        <f t="shared" si="141"/>
        <v>-36666.6666666667</v>
      </c>
      <c r="Y53" s="1">
        <f t="shared" si="141"/>
        <v>91111.1111111111</v>
      </c>
      <c r="AA53">
        <f t="shared" ref="AA53:AD53" si="142">V53-V54</f>
        <v>4444.44444444453</v>
      </c>
      <c r="AB53">
        <f t="shared" si="142"/>
        <v>1111.11111111095</v>
      </c>
      <c r="AC53">
        <f t="shared" si="142"/>
        <v>5555.55555555547</v>
      </c>
      <c r="AD53">
        <f t="shared" si="142"/>
        <v>-4444.44444444439</v>
      </c>
      <c r="AF53">
        <f t="shared" ref="AF53:AI53" si="143">AA53-AA54</f>
        <v>2222.22222222239</v>
      </c>
      <c r="AG53">
        <f t="shared" si="143"/>
        <v>-1111.11111111144</v>
      </c>
      <c r="AH53">
        <f t="shared" si="143"/>
        <v>3333.33333333315</v>
      </c>
      <c r="AI53">
        <f t="shared" si="143"/>
        <v>2222.22222222228</v>
      </c>
      <c r="AK53">
        <f t="shared" ref="AK53:AN53" si="144">AF53-AF54</f>
        <v>4444.44444444453</v>
      </c>
      <c r="AL53">
        <f t="shared" si="144"/>
        <v>-4444.44444444503</v>
      </c>
      <c r="AM53">
        <f t="shared" si="144"/>
        <v>3333.33333333297</v>
      </c>
      <c r="AN53">
        <f t="shared" si="144"/>
        <v>8888.88888888895</v>
      </c>
    </row>
    <row r="54" spans="1:40">
      <c r="A54">
        <v>3.40500000000001</v>
      </c>
      <c r="B54">
        <v>6.00685975609756</v>
      </c>
      <c r="C54">
        <v>-6.67682926829268</v>
      </c>
      <c r="D54" s="28">
        <f t="shared" si="28"/>
        <v>0.870000000000001</v>
      </c>
      <c r="E54" s="32">
        <f>-E197*[1]右脚开始走!$B$23</f>
        <v>18.11572445</v>
      </c>
      <c r="F54" s="32">
        <f>F197*[1]右脚开始走!$B$23</f>
        <v>-15.19247359</v>
      </c>
      <c r="G54" s="32">
        <f>G197*[1]右脚开始走!$B$23</f>
        <v>20.56634932</v>
      </c>
      <c r="H54" s="32">
        <f>-H197*[1]右脚开始走!$B$23</f>
        <v>36.43561604</v>
      </c>
      <c r="I54" s="58">
        <f t="shared" si="24"/>
        <v>0.870000000000001</v>
      </c>
      <c r="J54" s="24">
        <f>-TRUNC(K$3*J$3*(G$3-H$3*SIN((E54+J$9)*PI()/180)-SQRT(I$3^2-(E$3-F$3-H$3*COS((E54+J$9)*PI()/180))^2))/5)</f>
        <v>-22038</v>
      </c>
      <c r="K54" s="24">
        <f>-TRUNC(U$3*T$3*(Q$3-R$3*SIN((F54+K$9)*PI()/180)-SQRT(S$3^2-(O$3-P$3-R$3*COS((F54+K$9)*PI()/180))^2))/5)</f>
        <v>21789</v>
      </c>
      <c r="L54" s="24">
        <f>-TRUNC(U$3*T$3*(Q$3-R$3*SIN((G54+L$9)*PI()/180)-SQRT(S$3^2-(O$3-P$3-R$3*COS((G54+L$9)*PI()/180))^2))/5)</f>
        <v>-36939</v>
      </c>
      <c r="M54" s="25">
        <f>-TRUNC(K$3*J$3*(G$3-H$3*SIN((H54+M$9)*PI()/180)-SQRT(I$3^2-(E$3-F$3-H$3*COS((H54+M$9)*PI()/180))^2))/5)</f>
        <v>-58391</v>
      </c>
      <c r="N54" s="59">
        <f t="shared" si="2"/>
        <v>0.870000000000001</v>
      </c>
      <c r="O54" s="60">
        <f t="shared" si="29"/>
        <v>36633.3333333333</v>
      </c>
      <c r="P54" s="60">
        <f t="shared" si="30"/>
        <v>31833.3333333333</v>
      </c>
      <c r="Q54" s="60">
        <f t="shared" si="31"/>
        <v>17400</v>
      </c>
      <c r="R54" s="60">
        <f t="shared" si="32"/>
        <v>-26866.6666666666</v>
      </c>
      <c r="S54" s="1"/>
      <c r="T54" s="1">
        <f>[1]右脚开始走!$T$25</f>
        <v>0.03</v>
      </c>
      <c r="U54" s="70"/>
      <c r="V54" s="1">
        <f t="shared" ref="V54:Y54" si="145">(O54-O53)/$T$25</f>
        <v>-27777.7777777779</v>
      </c>
      <c r="W54" s="1">
        <f t="shared" si="145"/>
        <v>-81111.1111111109</v>
      </c>
      <c r="X54" s="1">
        <f t="shared" si="145"/>
        <v>-42222.2222222221</v>
      </c>
      <c r="Y54" s="1">
        <f t="shared" si="145"/>
        <v>95555.5555555555</v>
      </c>
      <c r="AA54">
        <f t="shared" ref="AA54:AD54" si="146">V54-V55</f>
        <v>2222.22222222214</v>
      </c>
      <c r="AB54">
        <f t="shared" si="146"/>
        <v>2222.22222222239</v>
      </c>
      <c r="AC54">
        <f t="shared" si="146"/>
        <v>2222.22222222232</v>
      </c>
      <c r="AD54">
        <f t="shared" si="146"/>
        <v>-6666.66666666667</v>
      </c>
      <c r="AF54">
        <f t="shared" ref="AF54:AI54" si="147">AA54-AA55</f>
        <v>-2222.22222222215</v>
      </c>
      <c r="AG54">
        <f t="shared" si="147"/>
        <v>3333.33333333359</v>
      </c>
      <c r="AH54">
        <f t="shared" si="147"/>
        <v>1.81898940354586e-10</v>
      </c>
      <c r="AI54">
        <f t="shared" si="147"/>
        <v>-6666.66666666667</v>
      </c>
      <c r="AK54">
        <f t="shared" ref="AK54:AN54" si="148">AF54-AF55</f>
        <v>-7777.77777777738</v>
      </c>
      <c r="AL54">
        <f t="shared" si="148"/>
        <v>4444.44444444479</v>
      </c>
      <c r="AM54">
        <f t="shared" si="148"/>
        <v>1111.11111111138</v>
      </c>
      <c r="AN54">
        <f t="shared" si="148"/>
        <v>-10000</v>
      </c>
    </row>
    <row r="55" spans="1:40">
      <c r="A55">
        <v>3.42000000000001</v>
      </c>
      <c r="B55">
        <v>7.28003048780488</v>
      </c>
      <c r="C55">
        <v>-7.50960365853659</v>
      </c>
      <c r="D55" s="28">
        <f t="shared" si="28"/>
        <v>0.900000000000001</v>
      </c>
      <c r="E55" s="32">
        <f>-E198*[1]右脚开始走!$B$23</f>
        <v>17.46592254</v>
      </c>
      <c r="F55" s="32">
        <f>F198*[1]右脚开始走!$B$23</f>
        <v>-15.92818023</v>
      </c>
      <c r="G55" s="32">
        <f>G198*[1]右脚开始走!$B$23</f>
        <v>20.31410617</v>
      </c>
      <c r="H55" s="32">
        <f>-H198*[1]右脚开始走!$B$23</f>
        <v>36.75447384</v>
      </c>
      <c r="I55" s="58">
        <f t="shared" si="24"/>
        <v>0.900000000000001</v>
      </c>
      <c r="J55" s="24">
        <f>-TRUNC(K$3*J$3*(G$3-H$3*SIN((E55+J$9)*PI()/180)-SQRT(I$3^2-(E$3-F$3-H$3*COS((E55+J$9)*PI()/180))^2))/5)</f>
        <v>-20966</v>
      </c>
      <c r="K55" s="24">
        <f>-TRUNC(U$3*T$3*(Q$3-R$3*SIN((F55+K$9)*PI()/180)-SQRT(S$3^2-(O$3-P$3-R$3*COS((F55+K$9)*PI()/180))^2))/5)</f>
        <v>22669</v>
      </c>
      <c r="L55" s="24">
        <f>-TRUNC(U$3*T$3*(Q$3-R$3*SIN((G55+L$9)*PI()/180)-SQRT(S$3^2-(O$3-P$3-R$3*COS((G55+L$9)*PI()/180))^2))/5)</f>
        <v>-36457</v>
      </c>
      <c r="M55" s="25">
        <f>-TRUNC(K$3*J$3*(G$3-H$3*SIN((H55+M$9)*PI()/180)-SQRT(I$3^2-(E$3-F$3-H$3*COS((H55+M$9)*PI()/180))^2))/5)</f>
        <v>-59105</v>
      </c>
      <c r="N55" s="59">
        <f t="shared" si="2"/>
        <v>0.900000000000001</v>
      </c>
      <c r="O55" s="60">
        <f t="shared" si="29"/>
        <v>35733.3333333333</v>
      </c>
      <c r="P55" s="60">
        <f t="shared" si="30"/>
        <v>29333.3333333333</v>
      </c>
      <c r="Q55" s="60">
        <f t="shared" si="31"/>
        <v>16066.6666666667</v>
      </c>
      <c r="R55" s="60">
        <f t="shared" si="32"/>
        <v>-23800</v>
      </c>
      <c r="S55" s="1"/>
      <c r="T55" s="1">
        <f>[1]右脚开始走!$T$25</f>
        <v>0.03</v>
      </c>
      <c r="U55" s="1"/>
      <c r="V55" s="1">
        <f t="shared" ref="V55:Y55" si="149">(O55-O54)/$T$25</f>
        <v>-30000</v>
      </c>
      <c r="W55" s="1">
        <f t="shared" si="149"/>
        <v>-83333.3333333333</v>
      </c>
      <c r="X55" s="1">
        <f t="shared" si="149"/>
        <v>-44444.4444444445</v>
      </c>
      <c r="Y55" s="1">
        <f t="shared" si="149"/>
        <v>102222.222222222</v>
      </c>
      <c r="AA55">
        <f t="shared" ref="AA55:AD55" si="150">V55-V56</f>
        <v>4444.44444444429</v>
      </c>
      <c r="AB55">
        <f t="shared" si="150"/>
        <v>-1111.1111111112</v>
      </c>
      <c r="AC55">
        <f t="shared" si="150"/>
        <v>2222.22222222214</v>
      </c>
      <c r="AD55">
        <f t="shared" si="150"/>
        <v>0</v>
      </c>
      <c r="AF55">
        <f t="shared" ref="AF55:AI55" si="151">AA55-AA56</f>
        <v>5555.55555555523</v>
      </c>
      <c r="AG55">
        <f t="shared" si="151"/>
        <v>-1111.1111111112</v>
      </c>
      <c r="AH55">
        <f t="shared" si="151"/>
        <v>-1111.1111111112</v>
      </c>
      <c r="AI55">
        <f t="shared" si="151"/>
        <v>3333.33333333333</v>
      </c>
      <c r="AK55">
        <f t="shared" ref="AK55:AN55" si="152">AF55-AF56</f>
        <v>9999.99999999952</v>
      </c>
      <c r="AL55">
        <f t="shared" si="152"/>
        <v>-6666.66666666679</v>
      </c>
      <c r="AM55">
        <f t="shared" si="152"/>
        <v>-4444.44444444453</v>
      </c>
      <c r="AN55">
        <f t="shared" si="152"/>
        <v>10000</v>
      </c>
    </row>
    <row r="56" spans="1:40">
      <c r="A56">
        <v>3.43500000000001</v>
      </c>
      <c r="B56">
        <v>8.60579268292683</v>
      </c>
      <c r="C56">
        <v>-8.45670731707317</v>
      </c>
      <c r="D56" s="28">
        <f t="shared" si="28"/>
        <v>0.930000000000001</v>
      </c>
      <c r="E56" s="32">
        <f>-E199*[1]右脚开始走!$B$23</f>
        <v>16.82326573</v>
      </c>
      <c r="F56" s="32">
        <f>F199*[1]右脚开始走!$B$23</f>
        <v>-16.6156625</v>
      </c>
      <c r="G56" s="32">
        <f>G199*[1]右脚开始走!$B$23</f>
        <v>20.08408188</v>
      </c>
      <c r="H56" s="32">
        <f>-H199*[1]右脚开始走!$B$23</f>
        <v>37.03097306</v>
      </c>
      <c r="I56" s="58">
        <f t="shared" si="24"/>
        <v>0.930000000000001</v>
      </c>
      <c r="J56" s="24">
        <f>-TRUNC(K$3*J$3*(G$3-H$3*SIN((E56+J$9)*PI()/180)-SQRT(I$3^2-(E$3-F$3-H$3*COS((E56+J$9)*PI()/180))^2))/5)</f>
        <v>-19925</v>
      </c>
      <c r="K56" s="24">
        <f>-TRUNC(U$3*T$3*(Q$3-R$3*SIN((F56+K$9)*PI()/180)-SQRT(S$3^2-(O$3-P$3-R$3*COS((F56+K$9)*PI()/180))^2))/5)</f>
        <v>23475</v>
      </c>
      <c r="L56" s="24">
        <f>-TRUNC(U$3*T$3*(Q$3-R$3*SIN((G56+L$9)*PI()/180)-SQRT(S$3^2-(O$3-P$3-R$3*COS((G56+L$9)*PI()/180))^2))/5)</f>
        <v>-36017</v>
      </c>
      <c r="M56" s="25">
        <f>-TRUNC(K$3*J$3*(G$3-H$3*SIN((H56+M$9)*PI()/180)-SQRT(I$3^2-(E$3-F$3-H$3*COS((H56+M$9)*PI()/180))^2))/5)</f>
        <v>-59727</v>
      </c>
      <c r="N56" s="59">
        <f t="shared" si="2"/>
        <v>0.930000000000001</v>
      </c>
      <c r="O56" s="60">
        <f t="shared" si="29"/>
        <v>34700</v>
      </c>
      <c r="P56" s="60">
        <f t="shared" si="30"/>
        <v>26866.6666666666</v>
      </c>
      <c r="Q56" s="60">
        <f t="shared" si="31"/>
        <v>14666.6666666667</v>
      </c>
      <c r="R56" s="60">
        <f t="shared" si="32"/>
        <v>-20733.3333333333</v>
      </c>
      <c r="S56" s="1"/>
      <c r="T56" s="1">
        <f>[1]右脚开始走!$T$25</f>
        <v>0.03</v>
      </c>
      <c r="U56" s="1"/>
      <c r="V56" s="1">
        <f t="shared" ref="V56:Y56" si="153">(O56-O55)/$T$25</f>
        <v>-34444.4444444443</v>
      </c>
      <c r="W56" s="1">
        <f t="shared" si="153"/>
        <v>-82222.2222222221</v>
      </c>
      <c r="X56" s="1">
        <f t="shared" si="153"/>
        <v>-46666.6666666666</v>
      </c>
      <c r="Y56" s="1">
        <f t="shared" si="153"/>
        <v>102222.222222222</v>
      </c>
      <c r="AA56">
        <f t="shared" ref="AA56:AD56" si="154">V56-V57</f>
        <v>-1111.11111111095</v>
      </c>
      <c r="AB56">
        <f t="shared" si="154"/>
        <v>0</v>
      </c>
      <c r="AC56">
        <f t="shared" si="154"/>
        <v>3333.33333333334</v>
      </c>
      <c r="AD56">
        <f t="shared" si="154"/>
        <v>-3333.33333333333</v>
      </c>
      <c r="AF56">
        <f t="shared" ref="AF56:AI56" si="155">AA56-AA57</f>
        <v>-4444.44444444429</v>
      </c>
      <c r="AG56">
        <f t="shared" si="155"/>
        <v>5555.55555555559</v>
      </c>
      <c r="AH56">
        <f t="shared" si="155"/>
        <v>3333.33333333334</v>
      </c>
      <c r="AI56">
        <f t="shared" si="155"/>
        <v>-6666.66666666672</v>
      </c>
      <c r="AK56">
        <f t="shared" ref="AK56:AN56" si="156">AF56-AF57</f>
        <v>-8888.88888888882</v>
      </c>
      <c r="AL56">
        <f t="shared" si="156"/>
        <v>8888.88888888904</v>
      </c>
      <c r="AM56">
        <f t="shared" si="156"/>
        <v>2222.22222222226</v>
      </c>
      <c r="AN56">
        <f t="shared" si="156"/>
        <v>-7777.77777777796</v>
      </c>
    </row>
    <row r="57" spans="1:40">
      <c r="A57">
        <v>3.45000000000001</v>
      </c>
      <c r="B57">
        <v>9.96768292682927</v>
      </c>
      <c r="C57">
        <v>-9.48567073170732</v>
      </c>
      <c r="D57" s="28">
        <f t="shared" si="28"/>
        <v>0.960000000000001</v>
      </c>
      <c r="E57" s="32">
        <f>-E200*[1]右脚开始走!$B$23</f>
        <v>16.18895643</v>
      </c>
      <c r="F57" s="32">
        <f>F200*[1]右脚开始走!$B$23</f>
        <v>-17.25348804</v>
      </c>
      <c r="G57" s="32">
        <f>G200*[1]右脚开始走!$B$23</f>
        <v>19.87712167</v>
      </c>
      <c r="H57" s="32">
        <f>-H200*[1]右脚开始走!$B$23</f>
        <v>37.26511879</v>
      </c>
      <c r="I57" s="58">
        <f t="shared" si="24"/>
        <v>0.960000000000001</v>
      </c>
      <c r="J57" s="24">
        <f>-TRUNC(K$3*J$3*(G$3-H$3*SIN((E57+J$9)*PI()/180)-SQRT(I$3^2-(E$3-F$3-H$3*COS((E57+J$9)*PI()/180))^2))/5)</f>
        <v>-18914</v>
      </c>
      <c r="K57" s="24">
        <f>-TRUNC(U$3*T$3*(Q$3-R$3*SIN((F57+K$9)*PI()/180)-SQRT(S$3^2-(O$3-P$3-R$3*COS((F57+K$9)*PI()/180))^2))/5)</f>
        <v>24207</v>
      </c>
      <c r="L57" s="24">
        <f>-TRUNC(U$3*T$3*(Q$3-R$3*SIN((G57+L$9)*PI()/180)-SQRT(S$3^2-(O$3-P$3-R$3*COS((G57+L$9)*PI()/180))^2))/5)</f>
        <v>-35622</v>
      </c>
      <c r="M57" s="25">
        <f>-TRUNC(K$3*J$3*(G$3-H$3*SIN((H57+M$9)*PI()/180)-SQRT(I$3^2-(E$3-F$3-H$3*COS((H57+M$9)*PI()/180))^2))/5)</f>
        <v>-60254</v>
      </c>
      <c r="N57" s="59">
        <f t="shared" si="2"/>
        <v>0.960000000000001</v>
      </c>
      <c r="O57" s="60">
        <f t="shared" si="29"/>
        <v>33700</v>
      </c>
      <c r="P57" s="60">
        <f t="shared" si="30"/>
        <v>24400</v>
      </c>
      <c r="Q57" s="60">
        <f t="shared" si="31"/>
        <v>13166.6666666667</v>
      </c>
      <c r="R57" s="60">
        <f t="shared" si="32"/>
        <v>-17566.6666666666</v>
      </c>
      <c r="S57" s="1"/>
      <c r="T57" s="1">
        <f>[1]右脚开始走!$T$25</f>
        <v>0.03</v>
      </c>
      <c r="U57" s="1"/>
      <c r="V57" s="1">
        <f t="shared" ref="V57:Y57" si="157">(O57-O56)/$T$25</f>
        <v>-33333.3333333333</v>
      </c>
      <c r="W57" s="1">
        <f t="shared" si="157"/>
        <v>-82222.2222222221</v>
      </c>
      <c r="X57" s="1">
        <f t="shared" si="157"/>
        <v>-49999.9999999999</v>
      </c>
      <c r="Y57" s="1">
        <f t="shared" si="157"/>
        <v>105555.555555555</v>
      </c>
      <c r="AA57">
        <f t="shared" ref="AA57:AD57" si="158">V57-V58</f>
        <v>3333.33333333334</v>
      </c>
      <c r="AB57">
        <f t="shared" si="158"/>
        <v>-5555.55555555559</v>
      </c>
      <c r="AC57">
        <f t="shared" si="158"/>
        <v>0</v>
      </c>
      <c r="AD57">
        <f t="shared" si="158"/>
        <v>3333.33333333339</v>
      </c>
      <c r="AF57">
        <f t="shared" ref="AF57:AI57" si="159">AA57-AA58</f>
        <v>4444.44444444453</v>
      </c>
      <c r="AG57">
        <f t="shared" si="159"/>
        <v>-3333.33333333344</v>
      </c>
      <c r="AH57">
        <f t="shared" si="159"/>
        <v>1111.11111111107</v>
      </c>
      <c r="AI57">
        <f t="shared" si="159"/>
        <v>1111.11111111124</v>
      </c>
      <c r="AK57">
        <f t="shared" ref="AK57:AN57" si="160">AF57-AF58</f>
        <v>5555.55555555585</v>
      </c>
      <c r="AL57">
        <f t="shared" si="160"/>
        <v>-7777.77777777797</v>
      </c>
      <c r="AM57">
        <f t="shared" si="160"/>
        <v>1111.11111111101</v>
      </c>
      <c r="AN57">
        <f t="shared" si="160"/>
        <v>4444.44444444469</v>
      </c>
    </row>
    <row r="58" spans="1:40">
      <c r="A58">
        <v>3.46500000000001</v>
      </c>
      <c r="B58">
        <v>11.3638719512195</v>
      </c>
      <c r="C58">
        <v>-10.5653963414634</v>
      </c>
      <c r="D58" s="28">
        <f t="shared" si="28"/>
        <v>0.990000000000001</v>
      </c>
      <c r="E58" s="32">
        <f>-E201*[1]右脚开始走!$B$23</f>
        <v>15.56386774</v>
      </c>
      <c r="F58" s="32">
        <f>F201*[1]右脚开始走!$B$23</f>
        <v>-17.84134167</v>
      </c>
      <c r="G58" s="32">
        <f>G201*[1]右脚开始走!$B$23</f>
        <v>19.69352539</v>
      </c>
      <c r="H58" s="32">
        <f>-H201*[1]右脚开始走!$B$23</f>
        <v>37.45768851</v>
      </c>
      <c r="I58" s="58">
        <f t="shared" si="24"/>
        <v>0.990000000000001</v>
      </c>
      <c r="J58" s="24">
        <f>-TRUNC(K$3*J$3*(G$3-H$3*SIN((E58+J$9)*PI()/180)-SQRT(I$3^2-(E$3-F$3-H$3*COS((E58+J$9)*PI()/180))^2))/5)</f>
        <v>-17936</v>
      </c>
      <c r="K58" s="24">
        <f>-TRUNC(U$3*T$3*(Q$3-R$3*SIN((F58+K$9)*PI()/180)-SQRT(S$3^2-(O$3-P$3-R$3*COS((F58+K$9)*PI()/180))^2))/5)</f>
        <v>24870</v>
      </c>
      <c r="L58" s="24">
        <f>-TRUNC(U$3*T$3*(Q$3-R$3*SIN((G58+L$9)*PI()/180)-SQRT(S$3^2-(O$3-P$3-R$3*COS((G58+L$9)*PI()/180))^2))/5)</f>
        <v>-35272</v>
      </c>
      <c r="M58" s="25">
        <f>-TRUNC(K$3*J$3*(G$3-H$3*SIN((H58+M$9)*PI()/180)-SQRT(I$3^2-(E$3-F$3-H$3*COS((H58+M$9)*PI()/180))^2))/5)</f>
        <v>-60689</v>
      </c>
      <c r="N58" s="59">
        <f t="shared" si="2"/>
        <v>0.990000000000001</v>
      </c>
      <c r="O58" s="60">
        <f t="shared" si="29"/>
        <v>32600</v>
      </c>
      <c r="P58" s="60">
        <f t="shared" si="30"/>
        <v>22100</v>
      </c>
      <c r="Q58" s="60">
        <f t="shared" si="31"/>
        <v>11666.6666666667</v>
      </c>
      <c r="R58" s="60">
        <f t="shared" si="32"/>
        <v>-14500</v>
      </c>
      <c r="S58" s="1"/>
      <c r="T58" s="1">
        <f>[1]右脚开始走!$T$25</f>
        <v>0.03</v>
      </c>
      <c r="U58" s="1"/>
      <c r="V58" s="1">
        <f t="shared" ref="V58:Y58" si="161">(O58-O57)/$T$25</f>
        <v>-36666.6666666667</v>
      </c>
      <c r="W58" s="1">
        <f t="shared" si="161"/>
        <v>-76666.6666666666</v>
      </c>
      <c r="X58" s="1">
        <f t="shared" si="161"/>
        <v>-49999.9999999999</v>
      </c>
      <c r="Y58" s="1">
        <f t="shared" si="161"/>
        <v>102222.222222222</v>
      </c>
      <c r="AA58">
        <f t="shared" ref="AA58:AD58" si="162">V58-V59</f>
        <v>-1111.1111111112</v>
      </c>
      <c r="AB58">
        <f t="shared" si="162"/>
        <v>-2222.22222222215</v>
      </c>
      <c r="AC58">
        <f t="shared" si="162"/>
        <v>-1111.11111111107</v>
      </c>
      <c r="AD58">
        <f t="shared" si="162"/>
        <v>2222.22222222215</v>
      </c>
      <c r="AF58">
        <f t="shared" ref="AF58:AI58" si="163">AA58-AA59</f>
        <v>-1111.11111111132</v>
      </c>
      <c r="AG58">
        <f t="shared" si="163"/>
        <v>4444.44444444453</v>
      </c>
      <c r="AH58">
        <f t="shared" si="163"/>
        <v>5.82076609134674e-11</v>
      </c>
      <c r="AI58">
        <f t="shared" si="163"/>
        <v>-3333.33333333344</v>
      </c>
      <c r="AK58">
        <f t="shared" ref="AK58:AN58" si="164">AF58-AF59</f>
        <v>-2222.22222222263</v>
      </c>
      <c r="AL58">
        <f t="shared" si="164"/>
        <v>4444.44444444453</v>
      </c>
      <c r="AM58">
        <f t="shared" si="164"/>
        <v>-4444.44444444437</v>
      </c>
      <c r="AN58">
        <f t="shared" si="164"/>
        <v>1111.11111111093</v>
      </c>
    </row>
    <row r="59" spans="1:40">
      <c r="A59">
        <v>3.48000000000001</v>
      </c>
      <c r="B59">
        <v>12.7746951219512</v>
      </c>
      <c r="C59">
        <v>-11.6524390243902</v>
      </c>
      <c r="D59" s="28">
        <f t="shared" si="28"/>
        <v>1.02</v>
      </c>
      <c r="E59" s="32">
        <f>-E202*[1]右脚开始走!$B$23</f>
        <v>14.94850674</v>
      </c>
      <c r="F59" s="32">
        <f>F202*[1]右脚开始走!$B$23</f>
        <v>-18.38012912</v>
      </c>
      <c r="G59" s="32">
        <f>G202*[1]右脚开始走!$B$23</f>
        <v>19.53299575</v>
      </c>
      <c r="H59" s="32">
        <f>-H202*[1]右脚开始走!$B$23</f>
        <v>37.61029592</v>
      </c>
      <c r="I59" s="58">
        <f t="shared" si="24"/>
        <v>1.02</v>
      </c>
      <c r="J59" s="24">
        <f>-TRUNC(K$3*J$3*(G$3-H$3*SIN((E59+J$9)*PI()/180)-SQRT(I$3^2-(E$3-F$3-H$3*COS((E59+J$9)*PI()/180))^2))/5)</f>
        <v>-16990</v>
      </c>
      <c r="K59" s="24">
        <f>-TRUNC(U$3*T$3*(Q$3-R$3*SIN((F59+K$9)*PI()/180)-SQRT(S$3^2-(O$3-P$3-R$3*COS((F59+K$9)*PI()/180))^2))/5)</f>
        <v>25466</v>
      </c>
      <c r="L59" s="24">
        <f>-TRUNC(U$3*T$3*(Q$3-R$3*SIN((G59+L$9)*PI()/180)-SQRT(S$3^2-(O$3-P$3-R$3*COS((G59+L$9)*PI()/180))^2))/5)</f>
        <v>-34966</v>
      </c>
      <c r="M59" s="25">
        <f>-TRUNC(K$3*J$3*(G$3-H$3*SIN((H59+M$9)*PI()/180)-SQRT(I$3^2-(E$3-F$3-H$3*COS((H59+M$9)*PI()/180))^2))/5)</f>
        <v>-61034</v>
      </c>
      <c r="N59" s="59">
        <f t="shared" si="2"/>
        <v>1.02</v>
      </c>
      <c r="O59" s="60">
        <f t="shared" si="29"/>
        <v>31533.3333333333</v>
      </c>
      <c r="P59" s="60">
        <f t="shared" si="30"/>
        <v>19866.6666666666</v>
      </c>
      <c r="Q59" s="60">
        <f t="shared" si="31"/>
        <v>10200</v>
      </c>
      <c r="R59" s="60">
        <f t="shared" si="32"/>
        <v>-11500</v>
      </c>
      <c r="S59" s="1"/>
      <c r="T59" s="1">
        <f>[1]右脚开始走!$T$25</f>
        <v>0.03</v>
      </c>
      <c r="U59" s="1"/>
      <c r="V59" s="1">
        <f t="shared" ref="V59:Y59" si="165">(O59-O58)/$T$25</f>
        <v>-35555.5555555555</v>
      </c>
      <c r="W59" s="1">
        <f t="shared" si="165"/>
        <v>-74444.4444444444</v>
      </c>
      <c r="X59" s="1">
        <f t="shared" si="165"/>
        <v>-48888.8888888889</v>
      </c>
      <c r="Y59" s="1">
        <f t="shared" si="165"/>
        <v>99999.9999999999</v>
      </c>
      <c r="AA59">
        <f t="shared" ref="AA59:AD59" si="166">V59-V60</f>
        <v>1.23691279441118e-10</v>
      </c>
      <c r="AB59">
        <f t="shared" si="166"/>
        <v>-6666.66666666667</v>
      </c>
      <c r="AC59">
        <f t="shared" si="166"/>
        <v>-1111.11111111113</v>
      </c>
      <c r="AD59">
        <f t="shared" si="166"/>
        <v>5555.55555555559</v>
      </c>
      <c r="AF59">
        <f t="shared" ref="AF59:AI59" si="167">AA59-AA60</f>
        <v>1111.11111111131</v>
      </c>
      <c r="AG59">
        <f t="shared" si="167"/>
        <v>-7.27595761418343e-12</v>
      </c>
      <c r="AH59">
        <f t="shared" si="167"/>
        <v>4444.44444444443</v>
      </c>
      <c r="AI59">
        <f t="shared" si="167"/>
        <v>-4444.44444444438</v>
      </c>
      <c r="AK59">
        <f t="shared" ref="AK59:AN59" si="168">AF59-AF60</f>
        <v>1111.11111111143</v>
      </c>
      <c r="AL59">
        <f t="shared" si="168"/>
        <v>-3333.33333333334</v>
      </c>
      <c r="AM59">
        <f t="shared" si="168"/>
        <v>6666.66666666669</v>
      </c>
      <c r="AN59">
        <f t="shared" si="168"/>
        <v>-3333.33333333323</v>
      </c>
    </row>
    <row r="60" spans="1:40">
      <c r="A60">
        <v>3.49500000000001</v>
      </c>
      <c r="B60">
        <v>14.2019817073171</v>
      </c>
      <c r="C60">
        <v>-12.7724085365854</v>
      </c>
      <c r="D60" s="28">
        <f t="shared" si="28"/>
        <v>1.05</v>
      </c>
      <c r="E60" s="32">
        <f>-E203*[1]右脚开始走!$B$23</f>
        <v>14.34297781</v>
      </c>
      <c r="F60" s="32">
        <f>F203*[1]右脚开始走!$B$23</f>
        <v>-18.8720807</v>
      </c>
      <c r="G60" s="32">
        <f>G203*[1]右脚开始走!$B$23</f>
        <v>19.39458651</v>
      </c>
      <c r="H60" s="32">
        <f>-H203*[1]右脚开始走!$B$23</f>
        <v>37.72545482</v>
      </c>
      <c r="I60" s="58">
        <f t="shared" si="24"/>
        <v>1.05</v>
      </c>
      <c r="J60" s="24">
        <f>-TRUNC(K$3*J$3*(G$3-H$3*SIN((E60+J$9)*PI()/180)-SQRT(I$3^2-(E$3-F$3-H$3*COS((E60+J$9)*PI()/180))^2))/5)</f>
        <v>-16076</v>
      </c>
      <c r="K60" s="24">
        <f>-TRUNC(U$3*T$3*(Q$3-R$3*SIN((F60+K$9)*PI()/180)-SQRT(S$3^2-(O$3-P$3-R$3*COS((F60+K$9)*PI()/180))^2))/5)</f>
        <v>26001</v>
      </c>
      <c r="L60" s="24">
        <f>-TRUNC(U$3*T$3*(Q$3-R$3*SIN((G60+L$9)*PI()/180)-SQRT(S$3^2-(O$3-P$3-R$3*COS((G60+L$9)*PI()/180))^2))/5)</f>
        <v>-34703</v>
      </c>
      <c r="M60" s="25">
        <f>-TRUNC(K$3*J$3*(G$3-H$3*SIN((H60+M$9)*PI()/180)-SQRT(I$3^2-(E$3-F$3-H$3*COS((H60+M$9)*PI()/180))^2))/5)</f>
        <v>-61294</v>
      </c>
      <c r="N60" s="59">
        <f t="shared" si="2"/>
        <v>1.05</v>
      </c>
      <c r="O60" s="60">
        <f t="shared" si="29"/>
        <v>30466.6666666666</v>
      </c>
      <c r="P60" s="60">
        <f t="shared" si="30"/>
        <v>17833.3333333333</v>
      </c>
      <c r="Q60" s="60">
        <f t="shared" si="31"/>
        <v>8766.66666666666</v>
      </c>
      <c r="R60" s="60">
        <f t="shared" si="32"/>
        <v>-8666.66666666666</v>
      </c>
      <c r="S60" s="1"/>
      <c r="T60" s="1">
        <f>[1]右脚开始走!$T$25</f>
        <v>0.03</v>
      </c>
      <c r="U60" s="1"/>
      <c r="V60" s="1">
        <f t="shared" ref="V60:Y60" si="169">(O60-O59)/$T$25</f>
        <v>-35555.5555555556</v>
      </c>
      <c r="W60" s="1">
        <f t="shared" si="169"/>
        <v>-67777.7777777777</v>
      </c>
      <c r="X60" s="1">
        <f t="shared" si="169"/>
        <v>-47777.7777777777</v>
      </c>
      <c r="Y60" s="1">
        <f t="shared" si="169"/>
        <v>94444.4444444444</v>
      </c>
      <c r="AA60">
        <f t="shared" ref="AA60:AD60" si="170">V60-V61</f>
        <v>-1111.11111111119</v>
      </c>
      <c r="AB60">
        <f t="shared" si="170"/>
        <v>-6666.66666666666</v>
      </c>
      <c r="AC60">
        <f t="shared" si="170"/>
        <v>-5555.55555555556</v>
      </c>
      <c r="AD60">
        <f t="shared" si="170"/>
        <v>9999.99999999997</v>
      </c>
      <c r="AF60">
        <f t="shared" ref="AF60:AI60" si="171">AA60-AA61</f>
        <v>-1.16415321826935e-10</v>
      </c>
      <c r="AG60">
        <f t="shared" si="171"/>
        <v>3333.33333333334</v>
      </c>
      <c r="AH60">
        <f t="shared" si="171"/>
        <v>-2222.22222222226</v>
      </c>
      <c r="AI60">
        <f t="shared" si="171"/>
        <v>-1111.11111111115</v>
      </c>
      <c r="AK60">
        <f t="shared" ref="AK60:AN60" si="172">AF60-AF61</f>
        <v>-2222.2222222225</v>
      </c>
      <c r="AL60">
        <f t="shared" si="172"/>
        <v>6666.66666666667</v>
      </c>
      <c r="AM60">
        <f t="shared" si="172"/>
        <v>-6666.66666666674</v>
      </c>
      <c r="AN60">
        <f t="shared" si="172"/>
        <v>-8.00355337560177e-11</v>
      </c>
    </row>
    <row r="61" spans="1:40">
      <c r="A61">
        <v>3.51000000000001</v>
      </c>
      <c r="B61">
        <v>15.6420731707317</v>
      </c>
      <c r="C61">
        <v>-13.9184451219512</v>
      </c>
      <c r="D61" s="28">
        <f t="shared" si="28"/>
        <v>1.08</v>
      </c>
      <c r="E61" s="32">
        <f>-E204*[1]右脚开始走!$B$23</f>
        <v>13.74694589</v>
      </c>
      <c r="F61" s="32">
        <f>F204*[1]右脚开始走!$B$23</f>
        <v>-19.32085509</v>
      </c>
      <c r="G61" s="32">
        <f>G204*[1]右脚开始走!$B$23</f>
        <v>19.27665073</v>
      </c>
      <c r="H61" s="32">
        <f>-H204*[1]右脚开始走!$B$23</f>
        <v>37.80664296</v>
      </c>
      <c r="I61" s="58">
        <f t="shared" si="24"/>
        <v>1.08</v>
      </c>
      <c r="J61" s="24">
        <f>-TRUNC(K$3*J$3*(G$3-H$3*SIN((E61+J$9)*PI()/180)-SQRT(I$3^2-(E$3-F$3-H$3*COS((E61+J$9)*PI()/180))^2))/5)</f>
        <v>-15193</v>
      </c>
      <c r="K61" s="24">
        <f>-TRUNC(U$3*T$3*(Q$3-R$3*SIN((F61+K$9)*PI()/180)-SQRT(S$3^2-(O$3-P$3-R$3*COS((F61+K$9)*PI()/180))^2))/5)</f>
        <v>26481</v>
      </c>
      <c r="L61" s="24">
        <f>-TRUNC(U$3*T$3*(Q$3-R$3*SIN((G61+L$9)*PI()/180)-SQRT(S$3^2-(O$3-P$3-R$3*COS((G61+L$9)*PI()/180))^2))/5)</f>
        <v>-34478</v>
      </c>
      <c r="M61" s="25">
        <f>-TRUNC(K$3*J$3*(G$3-H$3*SIN((H61+M$9)*PI()/180)-SQRT(I$3^2-(E$3-F$3-H$3*COS((H61+M$9)*PI()/180))^2))/5)</f>
        <v>-61478</v>
      </c>
      <c r="N61" s="59">
        <f t="shared" si="2"/>
        <v>1.08</v>
      </c>
      <c r="O61" s="60">
        <f t="shared" si="29"/>
        <v>29433.3333333333</v>
      </c>
      <c r="P61" s="60">
        <f t="shared" si="30"/>
        <v>16000</v>
      </c>
      <c r="Q61" s="60">
        <f t="shared" si="31"/>
        <v>7499.99999999999</v>
      </c>
      <c r="R61" s="60">
        <f t="shared" si="32"/>
        <v>-6133.33333333333</v>
      </c>
      <c r="S61" s="1"/>
      <c r="T61" s="1">
        <f>[1]右脚开始走!$T$25</f>
        <v>0.03</v>
      </c>
      <c r="U61" s="1"/>
      <c r="V61" s="1">
        <f t="shared" ref="V61:Y61" si="173">(O61-O60)/$T$25</f>
        <v>-34444.4444444444</v>
      </c>
      <c r="W61" s="1">
        <f t="shared" si="173"/>
        <v>-61111.1111111111</v>
      </c>
      <c r="X61" s="1">
        <f t="shared" si="173"/>
        <v>-42222.2222222222</v>
      </c>
      <c r="Y61" s="1">
        <f t="shared" si="173"/>
        <v>84444.4444444444</v>
      </c>
      <c r="AA61">
        <f t="shared" ref="AA61:AD61" si="174">V61-V62</f>
        <v>-1111.11111111107</v>
      </c>
      <c r="AB61">
        <f t="shared" si="174"/>
        <v>-10000</v>
      </c>
      <c r="AC61">
        <f t="shared" si="174"/>
        <v>-3333.33333333331</v>
      </c>
      <c r="AD61">
        <f t="shared" si="174"/>
        <v>11111.1111111111</v>
      </c>
      <c r="AF61">
        <f t="shared" ref="AF61:AI61" si="175">AA61-AA62</f>
        <v>2222.22222222238</v>
      </c>
      <c r="AG61">
        <f t="shared" si="175"/>
        <v>-3333.33333333334</v>
      </c>
      <c r="AH61">
        <f t="shared" si="175"/>
        <v>4444.44444444449</v>
      </c>
      <c r="AI61">
        <f t="shared" si="175"/>
        <v>-1111.11111111107</v>
      </c>
      <c r="AK61">
        <f t="shared" ref="AK61:AN61" si="176">AF61-AF62</f>
        <v>2222.22222222263</v>
      </c>
      <c r="AL61">
        <f t="shared" si="176"/>
        <v>-11111.1111111111</v>
      </c>
      <c r="AM61">
        <f t="shared" si="176"/>
        <v>4444.44444444455</v>
      </c>
      <c r="AN61">
        <f t="shared" si="176"/>
        <v>4444.44444444449</v>
      </c>
    </row>
    <row r="62" spans="1:40">
      <c r="A62">
        <v>3.52500000000001</v>
      </c>
      <c r="B62">
        <v>17.0615853658537</v>
      </c>
      <c r="C62">
        <v>-15.1010670731707</v>
      </c>
      <c r="D62" s="28">
        <f t="shared" si="28"/>
        <v>1.11</v>
      </c>
      <c r="E62" s="32">
        <f>-E205*[1]右脚开始走!$B$23</f>
        <v>13.15959976</v>
      </c>
      <c r="F62" s="32">
        <f>F205*[1]右脚开始走!$B$23</f>
        <v>-19.73164298</v>
      </c>
      <c r="G62" s="32">
        <f>G205*[1]右脚开始走!$B$23</f>
        <v>19.17678896</v>
      </c>
      <c r="H62" s="32">
        <f>-H205*[1]右脚开始走!$B$23</f>
        <v>37.85836588</v>
      </c>
      <c r="I62" s="58">
        <f t="shared" si="24"/>
        <v>1.11</v>
      </c>
      <c r="J62" s="24">
        <f>-TRUNC(K$3*J$3*(G$3-H$3*SIN((E62+J$9)*PI()/180)-SQRT(I$3^2-(E$3-F$3-H$3*COS((E62+J$9)*PI()/180))^2))/5)</f>
        <v>-14340</v>
      </c>
      <c r="K62" s="24">
        <f>-TRUNC(U$3*T$3*(Q$3-R$3*SIN((F62+K$9)*PI()/180)-SQRT(S$3^2-(O$3-P$3-R$3*COS((F62+K$9)*PI()/180))^2))/5)</f>
        <v>26915</v>
      </c>
      <c r="L62" s="24">
        <f>-TRUNC(U$3*T$3*(Q$3-R$3*SIN((G62+L$9)*PI()/180)-SQRT(S$3^2-(O$3-P$3-R$3*COS((G62+L$9)*PI()/180))^2))/5)</f>
        <v>-34288</v>
      </c>
      <c r="M62" s="25">
        <f>-TRUNC(K$3*J$3*(G$3-H$3*SIN((H62+M$9)*PI()/180)-SQRT(I$3^2-(E$3-F$3-H$3*COS((H62+M$9)*PI()/180))^2))/5)</f>
        <v>-61596</v>
      </c>
      <c r="N62" s="59">
        <f t="shared" si="2"/>
        <v>1.11</v>
      </c>
      <c r="O62" s="60">
        <f t="shared" si="29"/>
        <v>28433.3333333333</v>
      </c>
      <c r="P62" s="60">
        <f t="shared" si="30"/>
        <v>14466.6666666667</v>
      </c>
      <c r="Q62" s="60">
        <f t="shared" si="31"/>
        <v>6333.33333333333</v>
      </c>
      <c r="R62" s="60">
        <f t="shared" si="32"/>
        <v>-3933.33333333333</v>
      </c>
      <c r="S62" s="1"/>
      <c r="T62" s="1">
        <f>[1]右脚开始走!$T$25</f>
        <v>0.03</v>
      </c>
      <c r="U62" s="1"/>
      <c r="V62" s="1">
        <f t="shared" ref="V62:Y62" si="177">(O62-O61)/$T$25</f>
        <v>-33333.3333333333</v>
      </c>
      <c r="W62" s="1">
        <f t="shared" si="177"/>
        <v>-51111.1111111111</v>
      </c>
      <c r="X62" s="1">
        <f t="shared" si="177"/>
        <v>-38888.8888888889</v>
      </c>
      <c r="Y62" s="1">
        <f t="shared" si="177"/>
        <v>73333.3333333333</v>
      </c>
      <c r="AA62">
        <f t="shared" ref="AA62:AD62" si="178">V62-V63</f>
        <v>-3333.33333333346</v>
      </c>
      <c r="AB62">
        <f t="shared" si="178"/>
        <v>-6666.66666666666</v>
      </c>
      <c r="AC62">
        <f t="shared" si="178"/>
        <v>-7777.7777777778</v>
      </c>
      <c r="AD62">
        <f t="shared" si="178"/>
        <v>12222.2222222222</v>
      </c>
      <c r="AF62">
        <f t="shared" ref="AF62:AI62" si="179">AA62-AA63</f>
        <v>-2.43744580075145e-10</v>
      </c>
      <c r="AG62">
        <f t="shared" si="179"/>
        <v>7777.7777777778</v>
      </c>
      <c r="AH62">
        <f t="shared" si="179"/>
        <v>-5.82076609134674e-11</v>
      </c>
      <c r="AI62">
        <f t="shared" si="179"/>
        <v>-5555.55555555556</v>
      </c>
      <c r="AK62">
        <f t="shared" ref="AK62:AN62" si="180">AF62-AF63</f>
        <v>-1111.11111111144</v>
      </c>
      <c r="AL62">
        <f t="shared" si="180"/>
        <v>12222.2222222223</v>
      </c>
      <c r="AM62">
        <f t="shared" si="180"/>
        <v>-2222.22222222235</v>
      </c>
      <c r="AN62">
        <f t="shared" si="180"/>
        <v>-2222.22222222223</v>
      </c>
    </row>
    <row r="63" spans="1:40">
      <c r="A63">
        <v>3.54000000000001</v>
      </c>
      <c r="B63">
        <v>18.4394817073171</v>
      </c>
      <c r="C63">
        <v>-16.3262195121951</v>
      </c>
      <c r="D63" s="28">
        <f t="shared" si="28"/>
        <v>1.14</v>
      </c>
      <c r="E63" s="32">
        <f>-E206*[1]右脚开始走!$B$23</f>
        <v>12.57961531</v>
      </c>
      <c r="F63" s="32">
        <f>F206*[1]右脚开始走!$B$23</f>
        <v>-20.11127081</v>
      </c>
      <c r="G63" s="32">
        <f>G206*[1]右脚开始走!$B$23</f>
        <v>19.09179749</v>
      </c>
      <c r="H63" s="32">
        <f>-H206*[1]右脚开始走!$B$23</f>
        <v>37.88622081</v>
      </c>
      <c r="I63" s="58">
        <f t="shared" si="24"/>
        <v>1.14</v>
      </c>
      <c r="J63" s="24">
        <f>-TRUNC(K$3*J$3*(G$3-H$3*SIN((E63+J$9)*PI()/180)-SQRT(I$3^2-(E$3-F$3-H$3*COS((E63+J$9)*PI()/180))^2))/5)</f>
        <v>-13514</v>
      </c>
      <c r="K63" s="24">
        <f>-TRUNC(U$3*T$3*(Q$3-R$3*SIN((F63+K$9)*PI()/180)-SQRT(S$3^2-(O$3-P$3-R$3*COS((F63+K$9)*PI()/180))^2))/5)</f>
        <v>27309</v>
      </c>
      <c r="L63" s="24">
        <f>-TRUNC(U$3*T$3*(Q$3-R$3*SIN((G63+L$9)*PI()/180)-SQRT(S$3^2-(O$3-P$3-R$3*COS((G63+L$9)*PI()/180))^2))/5)</f>
        <v>-34126</v>
      </c>
      <c r="M63" s="25">
        <f>-TRUNC(K$3*J$3*(G$3-H$3*SIN((H63+M$9)*PI()/180)-SQRT(I$3^2-(E$3-F$3-H$3*COS((H63+M$9)*PI()/180))^2))/5)</f>
        <v>-61659</v>
      </c>
      <c r="N63" s="59">
        <f t="shared" si="2"/>
        <v>1.14</v>
      </c>
      <c r="O63" s="60">
        <f t="shared" si="29"/>
        <v>27533.3333333333</v>
      </c>
      <c r="P63" s="60">
        <f t="shared" si="30"/>
        <v>13133.3333333333</v>
      </c>
      <c r="Q63" s="60">
        <f t="shared" si="31"/>
        <v>5400</v>
      </c>
      <c r="R63" s="60">
        <f t="shared" si="32"/>
        <v>-2100</v>
      </c>
      <c r="S63" s="1"/>
      <c r="T63" s="1">
        <f>[1]右脚开始走!$T$25</f>
        <v>0.03</v>
      </c>
      <c r="U63" s="1"/>
      <c r="V63" s="1">
        <f t="shared" ref="V63:Y63" si="181">(O63-O62)/$T$25</f>
        <v>-29999.9999999999</v>
      </c>
      <c r="W63" s="1">
        <f t="shared" si="181"/>
        <v>-44444.4444444444</v>
      </c>
      <c r="X63" s="1">
        <f t="shared" si="181"/>
        <v>-31111.1111111111</v>
      </c>
      <c r="Y63" s="1">
        <f t="shared" si="181"/>
        <v>61111.1111111111</v>
      </c>
      <c r="AA63">
        <f t="shared" ref="AA63:AD63" si="182">V63-V64</f>
        <v>-3333.33333333321</v>
      </c>
      <c r="AB63">
        <f t="shared" si="182"/>
        <v>-14444.4444444445</v>
      </c>
      <c r="AC63">
        <f t="shared" si="182"/>
        <v>-7777.77777777774</v>
      </c>
      <c r="AD63">
        <f t="shared" si="182"/>
        <v>17777.7777777778</v>
      </c>
      <c r="AF63">
        <f t="shared" ref="AF63:AI63" si="183">AA63-AA64</f>
        <v>1111.11111111119</v>
      </c>
      <c r="AG63">
        <f t="shared" si="183"/>
        <v>-4444.44444444453</v>
      </c>
      <c r="AH63">
        <f t="shared" si="183"/>
        <v>2222.2222222223</v>
      </c>
      <c r="AI63">
        <f t="shared" si="183"/>
        <v>-3333.33333333334</v>
      </c>
      <c r="AK63">
        <f t="shared" ref="AK63:AN63" si="184">AF63-AF64</f>
        <v>7777.77777777774</v>
      </c>
      <c r="AL63">
        <f t="shared" si="184"/>
        <v>-3333.33333333345</v>
      </c>
      <c r="AM63">
        <f t="shared" si="184"/>
        <v>1.56433088704944e-10</v>
      </c>
      <c r="AN63">
        <f t="shared" si="184"/>
        <v>-6666.66666666666</v>
      </c>
    </row>
    <row r="64" spans="1:40">
      <c r="A64">
        <v>3.55500000000001</v>
      </c>
      <c r="B64">
        <v>19.7606707317073</v>
      </c>
      <c r="C64">
        <v>-17.5765243902439</v>
      </c>
      <c r="D64" s="28">
        <f t="shared" si="28"/>
        <v>1.17</v>
      </c>
      <c r="E64" s="32">
        <f>-E207*[1]右脚开始走!$B$23</f>
        <v>12.00511888</v>
      </c>
      <c r="F64" s="32">
        <f>F207*[1]右脚开始走!$B$23</f>
        <v>-20.46830448</v>
      </c>
      <c r="G64" s="32">
        <f>G207*[1]右脚开始走!$B$23</f>
        <v>19.01761654</v>
      </c>
      <c r="H64" s="32">
        <f>-H207*[1]右脚开始走!$B$23</f>
        <v>37.89696049</v>
      </c>
      <c r="I64" s="58">
        <f t="shared" si="24"/>
        <v>1.17</v>
      </c>
      <c r="J64" s="24">
        <f>-TRUNC(K$3*J$3*(G$3-H$3*SIN((E64+J$9)*PI()/180)-SQRT(I$3^2-(E$3-F$3-H$3*COS((E64+J$9)*PI()/180))^2))/5)</f>
        <v>-12712</v>
      </c>
      <c r="K64" s="24">
        <f>-TRUNC(U$3*T$3*(Q$3-R$3*SIN((F64+K$9)*PI()/180)-SQRT(S$3^2-(O$3-P$3-R$3*COS((F64+K$9)*PI()/180))^2))/5)</f>
        <v>27676</v>
      </c>
      <c r="L64" s="24">
        <f>-TRUNC(U$3*T$3*(Q$3-R$3*SIN((G64+L$9)*PI()/180)-SQRT(S$3^2-(O$3-P$3-R$3*COS((G64+L$9)*PI()/180))^2))/5)</f>
        <v>-33985</v>
      </c>
      <c r="M64" s="25">
        <f>-TRUNC(K$3*J$3*(G$3-H$3*SIN((H64+M$9)*PI()/180)-SQRT(I$3^2-(E$3-F$3-H$3*COS((H64+M$9)*PI()/180))^2))/5)</f>
        <v>-61683</v>
      </c>
      <c r="N64" s="59">
        <f t="shared" si="2"/>
        <v>1.17</v>
      </c>
      <c r="O64" s="60">
        <f t="shared" si="29"/>
        <v>26733.3333333333</v>
      </c>
      <c r="P64" s="60">
        <f t="shared" si="30"/>
        <v>12233.3333333333</v>
      </c>
      <c r="Q64" s="60">
        <f t="shared" si="31"/>
        <v>4700</v>
      </c>
      <c r="R64" s="60">
        <f t="shared" si="32"/>
        <v>-799.999999999999</v>
      </c>
      <c r="S64" s="1"/>
      <c r="T64" s="1">
        <f>[1]右脚开始走!$T$25</f>
        <v>0.03</v>
      </c>
      <c r="U64" s="1"/>
      <c r="V64" s="1">
        <f t="shared" ref="V64:Y64" si="185">(O64-O63)/$T$25</f>
        <v>-26666.6666666667</v>
      </c>
      <c r="W64" s="1">
        <f t="shared" si="185"/>
        <v>-29999.9999999999</v>
      </c>
      <c r="X64" s="1">
        <f t="shared" si="185"/>
        <v>-23333.3333333333</v>
      </c>
      <c r="Y64" s="1">
        <f t="shared" si="185"/>
        <v>43333.3333333333</v>
      </c>
      <c r="AA64">
        <f t="shared" ref="AA64:AD64" si="186">V64-V65</f>
        <v>-4444.44444444441</v>
      </c>
      <c r="AB64">
        <f t="shared" si="186"/>
        <v>-9999.99999999994</v>
      </c>
      <c r="AC64">
        <f t="shared" si="186"/>
        <v>-10000</v>
      </c>
      <c r="AD64">
        <f t="shared" si="186"/>
        <v>21111.1111111111</v>
      </c>
      <c r="AF64">
        <f t="shared" ref="AF64:AI64" si="187">AA64-AA65</f>
        <v>-6666.66666666655</v>
      </c>
      <c r="AG64">
        <f t="shared" si="187"/>
        <v>-1111.11111111107</v>
      </c>
      <c r="AH64">
        <f t="shared" si="187"/>
        <v>2222.22222222214</v>
      </c>
      <c r="AI64">
        <f t="shared" si="187"/>
        <v>3333.33333333333</v>
      </c>
      <c r="AK64">
        <f t="shared" ref="AK64:AN64" si="188">AF64-AF65</f>
        <v>16666.6666666668</v>
      </c>
      <c r="AL64">
        <f t="shared" si="188"/>
        <v>21111.1111111111</v>
      </c>
      <c r="AM64">
        <f t="shared" si="188"/>
        <v>13333.3333333332</v>
      </c>
      <c r="AN64">
        <f t="shared" si="188"/>
        <v>-10000</v>
      </c>
    </row>
    <row r="65" spans="1:40">
      <c r="A65">
        <v>3.57000000000001</v>
      </c>
      <c r="B65">
        <v>20.9926829268293</v>
      </c>
      <c r="C65">
        <v>-18.8190548780488</v>
      </c>
      <c r="D65" s="28">
        <f t="shared" si="28"/>
        <v>1.2</v>
      </c>
      <c r="E65" s="32">
        <f>-E208*[1]右脚开始走!$B$23</f>
        <v>11.43365047</v>
      </c>
      <c r="F65" s="32">
        <f>F208*[1]右脚开始走!$B$23</f>
        <v>-20.81315308</v>
      </c>
      <c r="G65" s="32">
        <f>G208*[1]右脚开始走!$B$23</f>
        <v>18.94927852</v>
      </c>
      <c r="H65" s="32">
        <f>-H208*[1]右脚开始走!$B$23</f>
        <v>37.89855705</v>
      </c>
      <c r="I65" s="58">
        <f t="shared" si="24"/>
        <v>1.2</v>
      </c>
      <c r="J65" s="24">
        <f>-TRUNC(K$3*J$3*(G$3-H$3*SIN((E65+J$9)*PI()/180)-SQRT(I$3^2-(E$3-F$3-H$3*COS((E65+J$9)*PI()/180))^2))/5)</f>
        <v>-11930</v>
      </c>
      <c r="K65" s="24">
        <f>-TRUNC(U$3*T$3*(Q$3-R$3*SIN((F65+K$9)*PI()/180)-SQRT(S$3^2-(O$3-P$3-R$3*COS((F65+K$9)*PI()/180))^2))/5)</f>
        <v>28025</v>
      </c>
      <c r="L65" s="24">
        <f>-TRUNC(U$3*T$3*(Q$3-R$3*SIN((G65+L$9)*PI()/180)-SQRT(S$3^2-(O$3-P$3-R$3*COS((G65+L$9)*PI()/180))^2))/5)</f>
        <v>-33856</v>
      </c>
      <c r="M65" s="25">
        <f>-TRUNC(K$3*J$3*(G$3-H$3*SIN((H65+M$9)*PI()/180)-SQRT(I$3^2-(E$3-F$3-H$3*COS((H65+M$9)*PI()/180))^2))/5)</f>
        <v>-61687</v>
      </c>
      <c r="N65" s="59">
        <f t="shared" si="2"/>
        <v>1.2</v>
      </c>
      <c r="O65" s="60">
        <f t="shared" si="29"/>
        <v>26066.6666666666</v>
      </c>
      <c r="P65" s="60">
        <f t="shared" si="30"/>
        <v>11633.3333333333</v>
      </c>
      <c r="Q65" s="60">
        <f t="shared" si="31"/>
        <v>4300</v>
      </c>
      <c r="R65" s="60">
        <f t="shared" si="32"/>
        <v>-133.333333333333</v>
      </c>
      <c r="S65" s="1"/>
      <c r="T65" s="1">
        <f>[1]右脚开始走!$T$25</f>
        <v>0.03</v>
      </c>
      <c r="U65" s="1"/>
      <c r="V65" s="1">
        <f t="shared" ref="V65:Y65" si="189">(O65-O64)/$T$25</f>
        <v>-22222.2222222223</v>
      </c>
      <c r="W65" s="1">
        <f t="shared" si="189"/>
        <v>-20000</v>
      </c>
      <c r="X65" s="1">
        <f t="shared" si="189"/>
        <v>-13333.3333333333</v>
      </c>
      <c r="Y65" s="1">
        <f t="shared" si="189"/>
        <v>22222.2222222222</v>
      </c>
      <c r="AA65">
        <f t="shared" ref="AA65:AD65" si="190">V65-V66</f>
        <v>2222.22222222214</v>
      </c>
      <c r="AB65">
        <f t="shared" si="190"/>
        <v>-8888.88888888887</v>
      </c>
      <c r="AC65">
        <f t="shared" si="190"/>
        <v>-12222.2222222222</v>
      </c>
      <c r="AD65">
        <f t="shared" si="190"/>
        <v>17777.7777777778</v>
      </c>
      <c r="AF65">
        <f t="shared" ref="AF65:AI65" si="191">AA65-AA66</f>
        <v>-23333.3333333333</v>
      </c>
      <c r="AG65">
        <f t="shared" si="191"/>
        <v>-22222.2222222221</v>
      </c>
      <c r="AH65">
        <f t="shared" si="191"/>
        <v>-11111.111111111</v>
      </c>
      <c r="AI65">
        <f t="shared" si="191"/>
        <v>13333.3333333333</v>
      </c>
      <c r="AK65">
        <f t="shared" ref="AK65:AN65" si="192">AF65-AF66</f>
        <v>-24444.4444444443</v>
      </c>
      <c r="AL65">
        <f t="shared" si="192"/>
        <v>-18888.8888888887</v>
      </c>
      <c r="AM65">
        <f t="shared" si="192"/>
        <v>-11111.111111111</v>
      </c>
      <c r="AN65">
        <f t="shared" si="192"/>
        <v>8888.88888888889</v>
      </c>
    </row>
    <row r="66" spans="1:40">
      <c r="A66">
        <v>3.58500000000001</v>
      </c>
      <c r="B66">
        <v>22.103506097561</v>
      </c>
      <c r="C66">
        <v>-20.0199695121951</v>
      </c>
      <c r="D66" s="28">
        <f t="shared" si="28"/>
        <v>1.23</v>
      </c>
      <c r="E66" s="32">
        <f>-E209*[1]右脚开始走!$B$23</f>
        <v>10.86643537</v>
      </c>
      <c r="F66" s="32">
        <f>F209*[1]右脚开始走!$B$23</f>
        <v>-21.15272777</v>
      </c>
      <c r="G66" s="32">
        <f>G209*[1]右脚开始走!$B$23</f>
        <v>18.88195756</v>
      </c>
      <c r="H66" s="32">
        <f>-H209*[1]右脚开始走!$B$23</f>
        <v>37.89856241</v>
      </c>
      <c r="I66" s="58">
        <f t="shared" si="24"/>
        <v>1.23</v>
      </c>
      <c r="J66" s="24">
        <f>-TRUNC(K$3*J$3*(G$3-H$3*SIN((E66+J$9)*PI()/180)-SQRT(I$3^2-(E$3-F$3-H$3*COS((E66+J$9)*PI()/180))^2))/5)</f>
        <v>-11170</v>
      </c>
      <c r="K66" s="24">
        <f>-TRUNC(U$3*T$3*(Q$3-R$3*SIN((F66+K$9)*PI()/180)-SQRT(S$3^2-(O$3-P$3-R$3*COS((F66+K$9)*PI()/180))^2))/5)</f>
        <v>28364</v>
      </c>
      <c r="L66" s="24">
        <f>-TRUNC(U$3*T$3*(Q$3-R$3*SIN((G66+L$9)*PI()/180)-SQRT(S$3^2-(O$3-P$3-R$3*COS((G66+L$9)*PI()/180))^2))/5)</f>
        <v>-33728</v>
      </c>
      <c r="M66" s="25">
        <f>-TRUNC(K$3*J$3*(G$3-H$3*SIN((H66+M$9)*PI()/180)-SQRT(I$3^2-(E$3-F$3-H$3*COS((H66+M$9)*PI()/180))^2))/5)</f>
        <v>-61687</v>
      </c>
      <c r="N66" s="59">
        <f t="shared" si="2"/>
        <v>1.23</v>
      </c>
      <c r="O66" s="60">
        <f t="shared" si="29"/>
        <v>25333.3333333333</v>
      </c>
      <c r="P66" s="60">
        <f t="shared" si="30"/>
        <v>11300</v>
      </c>
      <c r="Q66" s="60">
        <f t="shared" si="31"/>
        <v>4266.66666666666</v>
      </c>
      <c r="R66" s="60">
        <f t="shared" si="32"/>
        <v>0</v>
      </c>
      <c r="S66" s="1"/>
      <c r="T66" s="1">
        <f>[1]右脚开始走!$T$25</f>
        <v>0.03</v>
      </c>
      <c r="U66" s="1"/>
      <c r="V66" s="1">
        <f t="shared" ref="V66:Y66" si="193">(O66-O65)/$T$25</f>
        <v>-24444.4444444444</v>
      </c>
      <c r="W66" s="1">
        <f t="shared" si="193"/>
        <v>-11111.1111111111</v>
      </c>
      <c r="X66" s="1">
        <f t="shared" si="193"/>
        <v>-1111.11111111113</v>
      </c>
      <c r="Y66" s="1">
        <f t="shared" si="193"/>
        <v>4444.44444444444</v>
      </c>
      <c r="AA66">
        <f t="shared" ref="AA66:AD66" si="194">V66-V67</f>
        <v>25555.5555555555</v>
      </c>
      <c r="AB66">
        <f t="shared" si="194"/>
        <v>13333.3333333333</v>
      </c>
      <c r="AC66">
        <f t="shared" si="194"/>
        <v>-1111.11111111113</v>
      </c>
      <c r="AD66">
        <f t="shared" si="194"/>
        <v>4444.44444444444</v>
      </c>
      <c r="AF66">
        <f t="shared" ref="AF66:AI66" si="195">AA66-AA67</f>
        <v>1111.11111111095</v>
      </c>
      <c r="AG66">
        <f t="shared" si="195"/>
        <v>-3333.33333333339</v>
      </c>
      <c r="AH66">
        <f t="shared" si="195"/>
        <v>0</v>
      </c>
      <c r="AI66">
        <f t="shared" si="195"/>
        <v>4444.44444444444</v>
      </c>
      <c r="AK66">
        <f t="shared" ref="AK66:AN66" si="196">AF66-AF67</f>
        <v>-2222.22222222251</v>
      </c>
      <c r="AL66">
        <f t="shared" si="196"/>
        <v>-4444.44444444453</v>
      </c>
      <c r="AM66">
        <f t="shared" si="196"/>
        <v>3333.33333333339</v>
      </c>
      <c r="AN66">
        <f t="shared" si="196"/>
        <v>4444.44444444444</v>
      </c>
    </row>
    <row r="67" spans="1:40">
      <c r="A67">
        <v>3.60000000000001</v>
      </c>
      <c r="B67">
        <v>22.9975609756098</v>
      </c>
      <c r="C67">
        <v>-21.1577743902439</v>
      </c>
      <c r="D67" s="28">
        <f t="shared" si="28"/>
        <v>1.26</v>
      </c>
      <c r="E67" s="32">
        <f>-E210*[1]右脚开始走!$B$23</f>
        <v>10.32076005</v>
      </c>
      <c r="F67" s="32">
        <f>F210*[1]右脚开始走!$B$23</f>
        <v>-21.47415417</v>
      </c>
      <c r="G67" s="32">
        <f>G210*[1]右脚开始走!$B$23</f>
        <v>18.8145694</v>
      </c>
      <c r="H67" s="32">
        <f>-H210*[1]右脚开始走!$B$23</f>
        <v>37.89859793</v>
      </c>
      <c r="I67" s="58">
        <f t="shared" si="24"/>
        <v>1.26</v>
      </c>
      <c r="J67" s="24">
        <f>-TRUNC(K$3*J$3*(G$3-H$3*SIN((E67+J$9)*PI()/180)-SQRT(I$3^2-(E$3-F$3-H$3*COS((E67+J$9)*PI()/180))^2))/5)</f>
        <v>-10455</v>
      </c>
      <c r="K67" s="24">
        <f>-TRUNC(U$3*T$3*(Q$3-R$3*SIN((F67+K$9)*PI()/180)-SQRT(S$3^2-(O$3-P$3-R$3*COS((F67+K$9)*PI()/180))^2))/5)</f>
        <v>28681</v>
      </c>
      <c r="L67" s="24">
        <f>-TRUNC(U$3*T$3*(Q$3-R$3*SIN((G67+L$9)*PI()/180)-SQRT(S$3^2-(O$3-P$3-R$3*COS((G67+L$9)*PI()/180))^2))/5)</f>
        <v>-33600</v>
      </c>
      <c r="M67" s="25">
        <f>-TRUNC(K$3*J$3*(G$3-H$3*SIN((H67+M$9)*PI()/180)-SQRT(I$3^2-(E$3-F$3-H$3*COS((H67+M$9)*PI()/180))^2))/5)</f>
        <v>-61687</v>
      </c>
      <c r="N67" s="59">
        <f t="shared" si="2"/>
        <v>1.26</v>
      </c>
      <c r="O67" s="60">
        <f t="shared" si="29"/>
        <v>23833.3333333333</v>
      </c>
      <c r="P67" s="60">
        <f t="shared" si="30"/>
        <v>10566.6666666667</v>
      </c>
      <c r="Q67" s="60">
        <f t="shared" si="31"/>
        <v>4266.66666666666</v>
      </c>
      <c r="R67" s="60">
        <f t="shared" si="32"/>
        <v>0</v>
      </c>
      <c r="S67" s="1"/>
      <c r="T67" s="1">
        <f>[1]右脚开始走!$T$25</f>
        <v>0.03</v>
      </c>
      <c r="U67" s="1"/>
      <c r="V67" s="1">
        <f t="shared" ref="V67:Y67" si="197">(O67-O66)/$T$25</f>
        <v>-49999.9999999999</v>
      </c>
      <c r="W67" s="1">
        <f t="shared" si="197"/>
        <v>-24444.4444444444</v>
      </c>
      <c r="X67" s="1">
        <f t="shared" si="197"/>
        <v>0</v>
      </c>
      <c r="Y67" s="1">
        <f t="shared" si="197"/>
        <v>0</v>
      </c>
      <c r="AA67">
        <f t="shared" ref="AA67:AD67" si="198">V67-V68</f>
        <v>24444.4444444445</v>
      </c>
      <c r="AB67">
        <f t="shared" si="198"/>
        <v>16666.6666666667</v>
      </c>
      <c r="AC67">
        <f t="shared" si="198"/>
        <v>-1111.11111111113</v>
      </c>
      <c r="AD67">
        <f t="shared" si="198"/>
        <v>0</v>
      </c>
      <c r="AF67">
        <f t="shared" ref="AF67:AI67" si="199">AA67-AA68</f>
        <v>3333.33333333346</v>
      </c>
      <c r="AG67">
        <f t="shared" si="199"/>
        <v>1111.11111111113</v>
      </c>
      <c r="AH67">
        <f t="shared" si="199"/>
        <v>-3333.33333333339</v>
      </c>
      <c r="AI67">
        <f t="shared" si="199"/>
        <v>0</v>
      </c>
      <c r="AK67">
        <f t="shared" ref="AK67:AN67" si="200">AF67-AF68</f>
        <v>-1111.11111111093</v>
      </c>
      <c r="AL67">
        <f t="shared" si="200"/>
        <v>-3333.3333333333</v>
      </c>
      <c r="AM67">
        <f t="shared" si="200"/>
        <v>-7777.77777777792</v>
      </c>
      <c r="AN67">
        <f t="shared" si="200"/>
        <v>1111.11111111111</v>
      </c>
    </row>
    <row r="68" spans="1:40">
      <c r="A68">
        <v>3.61500000000001</v>
      </c>
      <c r="B68">
        <v>23.6185975609756</v>
      </c>
      <c r="C68">
        <v>-22.2361280487805</v>
      </c>
      <c r="D68" s="28">
        <f t="shared" si="28"/>
        <v>1.29</v>
      </c>
      <c r="E68" s="32">
        <f>-E211*[1]右脚开始走!$B$23</f>
        <v>9.816164108</v>
      </c>
      <c r="F68" s="32">
        <f>F211*[1]右脚开始走!$B$23</f>
        <v>-21.7610327</v>
      </c>
      <c r="G68" s="32">
        <f>G211*[1]右脚开始走!$B$23</f>
        <v>18.74704727</v>
      </c>
      <c r="H68" s="32">
        <f>-H211*[1]右脚开始走!$B$23</f>
        <v>37.89868826</v>
      </c>
      <c r="I68" s="58">
        <f t="shared" si="24"/>
        <v>1.29</v>
      </c>
      <c r="J68" s="24">
        <f>-TRUNC(K$3*J$3*(G$3-H$3*SIN((E68+J$9)*PI()/180)-SQRT(I$3^2-(E$3-F$3-H$3*COS((E68+J$9)*PI()/180))^2))/5)</f>
        <v>-9807</v>
      </c>
      <c r="K68" s="24">
        <f>-TRUNC(U$3*T$3*(Q$3-R$3*SIN((F68+K$9)*PI()/180)-SQRT(S$3^2-(O$3-P$3-R$3*COS((F68+K$9)*PI()/180))^2))/5)</f>
        <v>28961</v>
      </c>
      <c r="L68" s="24">
        <f>-TRUNC(U$3*T$3*(Q$3-R$3*SIN((G68+L$9)*PI()/180)-SQRT(S$3^2-(O$3-P$3-R$3*COS((G68+L$9)*PI()/180))^2))/5)</f>
        <v>-33471</v>
      </c>
      <c r="M68" s="25">
        <f>-TRUNC(K$3*J$3*(G$3-H$3*SIN((H68+M$9)*PI()/180)-SQRT(I$3^2-(E$3-F$3-H$3*COS((H68+M$9)*PI()/180))^2))/5)</f>
        <v>-61687</v>
      </c>
      <c r="N68" s="59">
        <f t="shared" si="2"/>
        <v>1.29</v>
      </c>
      <c r="O68" s="60">
        <f t="shared" si="29"/>
        <v>21600</v>
      </c>
      <c r="P68" s="60">
        <f t="shared" si="30"/>
        <v>9333.33333333332</v>
      </c>
      <c r="Q68" s="60">
        <f t="shared" si="31"/>
        <v>4300</v>
      </c>
      <c r="R68" s="60">
        <f t="shared" si="32"/>
        <v>0</v>
      </c>
      <c r="S68" s="1"/>
      <c r="T68" s="1">
        <f>[1]右脚开始走!$T$25</f>
        <v>0.03</v>
      </c>
      <c r="U68" s="1"/>
      <c r="V68" s="1">
        <f t="shared" ref="V68:Y68" si="201">(O68-O67)/$T$25</f>
        <v>-74444.4444444444</v>
      </c>
      <c r="W68" s="1">
        <f t="shared" si="201"/>
        <v>-41111.1111111111</v>
      </c>
      <c r="X68" s="1">
        <f t="shared" si="201"/>
        <v>1111.11111111113</v>
      </c>
      <c r="Y68" s="1">
        <f t="shared" si="201"/>
        <v>0</v>
      </c>
      <c r="AA68">
        <f t="shared" ref="AA68:AD68" si="202">V68-V69</f>
        <v>21111.1111111111</v>
      </c>
      <c r="AB68">
        <f t="shared" si="202"/>
        <v>15555.5555555555</v>
      </c>
      <c r="AC68">
        <f t="shared" si="202"/>
        <v>2222.22222222226</v>
      </c>
      <c r="AD68">
        <f t="shared" si="202"/>
        <v>0</v>
      </c>
      <c r="AF68">
        <f t="shared" ref="AF68:AI68" si="203">AA68-AA69</f>
        <v>4444.44444444439</v>
      </c>
      <c r="AG68">
        <f t="shared" si="203"/>
        <v>4444.44444444443</v>
      </c>
      <c r="AH68">
        <f t="shared" si="203"/>
        <v>4444.44444444453</v>
      </c>
      <c r="AI68">
        <f t="shared" si="203"/>
        <v>-1111.11111111111</v>
      </c>
      <c r="AK68">
        <f t="shared" ref="AK68:AN68" si="204">AF68-AF69</f>
        <v>1111.11111111105</v>
      </c>
      <c r="AL68">
        <f t="shared" si="204"/>
        <v>3333.33333333334</v>
      </c>
      <c r="AM68">
        <f t="shared" si="204"/>
        <v>6666.66666666682</v>
      </c>
      <c r="AN68">
        <f t="shared" si="204"/>
        <v>-3333.33333333333</v>
      </c>
    </row>
    <row r="69" spans="1:40">
      <c r="A69">
        <v>3.63000000000001</v>
      </c>
      <c r="B69">
        <v>23.9858231707317</v>
      </c>
      <c r="C69">
        <v>-23.2632621951219</v>
      </c>
      <c r="D69" s="28">
        <f t="shared" si="28"/>
        <v>1.32</v>
      </c>
      <c r="E69" s="32">
        <f>-E212*[1]右脚开始走!$B$23</f>
        <v>9.370072289</v>
      </c>
      <c r="F69" s="32">
        <f>F212*[1]右脚开始走!$B$23</f>
        <v>-21.99880874</v>
      </c>
      <c r="G69" s="32">
        <f>G212*[1]右脚开始走!$B$23</f>
        <v>18.67932495</v>
      </c>
      <c r="H69" s="32">
        <f>-H212*[1]右脚开始走!$B$23</f>
        <v>37.89885222</v>
      </c>
      <c r="I69" s="58">
        <f t="shared" si="24"/>
        <v>1.32</v>
      </c>
      <c r="J69" s="24">
        <f>-TRUNC(K$3*J$3*(G$3-H$3*SIN((E69+J$9)*PI()/180)-SQRT(I$3^2-(E$3-F$3-H$3*COS((E69+J$9)*PI()/180))^2))/5)</f>
        <v>-9245</v>
      </c>
      <c r="K69" s="24">
        <f>-TRUNC(U$3*T$3*(Q$3-R$3*SIN((F69+K$9)*PI()/180)-SQRT(S$3^2-(O$3-P$3-R$3*COS((F69+K$9)*PI()/180))^2))/5)</f>
        <v>29190</v>
      </c>
      <c r="L69" s="24">
        <f>-TRUNC(U$3*T$3*(Q$3-R$3*SIN((G69+L$9)*PI()/180)-SQRT(S$3^2-(O$3-P$3-R$3*COS((G69+L$9)*PI()/180))^2))/5)</f>
        <v>-33343</v>
      </c>
      <c r="M69" s="25">
        <f>-TRUNC(K$3*J$3*(G$3-H$3*SIN((H69+M$9)*PI()/180)-SQRT(I$3^2-(E$3-F$3-H$3*COS((H69+M$9)*PI()/180))^2))/5)</f>
        <v>-61687</v>
      </c>
      <c r="N69" s="59">
        <f t="shared" si="2"/>
        <v>1.32</v>
      </c>
      <c r="O69" s="60">
        <f t="shared" si="29"/>
        <v>18733.3333333333</v>
      </c>
      <c r="P69" s="60">
        <f t="shared" si="30"/>
        <v>7633.33333333333</v>
      </c>
      <c r="Q69" s="60">
        <f t="shared" si="31"/>
        <v>4266.66666666666</v>
      </c>
      <c r="R69" s="60">
        <f t="shared" si="32"/>
        <v>0</v>
      </c>
      <c r="S69" s="1"/>
      <c r="T69" s="1">
        <f>[1]右脚开始走!$T$25</f>
        <v>0.03</v>
      </c>
      <c r="U69" s="1"/>
      <c r="V69" s="1">
        <f t="shared" ref="V69:Y69" si="205">(O69-O68)/$T$25</f>
        <v>-95555.5555555555</v>
      </c>
      <c r="W69" s="1">
        <f t="shared" si="205"/>
        <v>-56666.6666666666</v>
      </c>
      <c r="X69" s="1">
        <f t="shared" si="205"/>
        <v>-1111.11111111113</v>
      </c>
      <c r="Y69" s="1">
        <f t="shared" si="205"/>
        <v>0</v>
      </c>
      <c r="AA69">
        <f t="shared" ref="AA69:AD69" si="206">V69-V70</f>
        <v>16666.6666666667</v>
      </c>
      <c r="AB69">
        <f t="shared" si="206"/>
        <v>11111.1111111111</v>
      </c>
      <c r="AC69">
        <f t="shared" si="206"/>
        <v>-2222.22222222226</v>
      </c>
      <c r="AD69">
        <f t="shared" si="206"/>
        <v>1111.11111111111</v>
      </c>
      <c r="AF69">
        <f t="shared" ref="AF69:AI69" si="207">AA69-AA70</f>
        <v>3333.33333333334</v>
      </c>
      <c r="AG69">
        <f t="shared" si="207"/>
        <v>1111.11111111109</v>
      </c>
      <c r="AH69">
        <f t="shared" si="207"/>
        <v>-2222.22222222229</v>
      </c>
      <c r="AI69">
        <f t="shared" si="207"/>
        <v>2222.22222222222</v>
      </c>
      <c r="AK69">
        <f t="shared" ref="AK69:AN69" si="208">AF69-AF70</f>
        <v>2222.2222222222</v>
      </c>
      <c r="AL69">
        <f t="shared" si="208"/>
        <v>-5.0931703299284e-11</v>
      </c>
      <c r="AM69">
        <f t="shared" si="208"/>
        <v>-1111.11111111122</v>
      </c>
      <c r="AN69">
        <f t="shared" si="208"/>
        <v>3333.33333333333</v>
      </c>
    </row>
    <row r="70" spans="1:40">
      <c r="A70">
        <v>3.64500000000001</v>
      </c>
      <c r="B70">
        <v>24.0704268292683</v>
      </c>
      <c r="C70">
        <v>-24.2391768292683</v>
      </c>
      <c r="D70" s="28">
        <f t="shared" si="28"/>
        <v>1.35</v>
      </c>
      <c r="E70" s="32">
        <f>-E213*[1]右脚开始走!$B$23</f>
        <v>8.997868398</v>
      </c>
      <c r="F70" s="32">
        <f>F213*[1]右脚开始走!$B$23</f>
        <v>-22.17470357</v>
      </c>
      <c r="G70" s="32">
        <f>G213*[1]右脚开始走!$B$23</f>
        <v>18.61133676</v>
      </c>
      <c r="H70" s="32">
        <f>-H213*[1]右脚开始走!$B$23</f>
        <v>37.89910293</v>
      </c>
      <c r="I70" s="58">
        <f t="shared" si="24"/>
        <v>1.35</v>
      </c>
      <c r="J70" s="24">
        <f>-TRUNC(K$3*J$3*(G$3-H$3*SIN((E70+J$9)*PI()/180)-SQRT(I$3^2-(E$3-F$3-H$3*COS((E70+J$9)*PI()/180))^2))/5)</f>
        <v>-8784</v>
      </c>
      <c r="K70" s="24">
        <f>-TRUNC(U$3*T$3*(Q$3-R$3*SIN((F70+K$9)*PI()/180)-SQRT(S$3^2-(O$3-P$3-R$3*COS((F70+K$9)*PI()/180))^2))/5)</f>
        <v>29358</v>
      </c>
      <c r="L70" s="24">
        <f>-TRUNC(U$3*T$3*(Q$3-R$3*SIN((G70+L$9)*PI()/180)-SQRT(S$3^2-(O$3-P$3-R$3*COS((G70+L$9)*PI()/180))^2))/5)</f>
        <v>-33214</v>
      </c>
      <c r="M70" s="25">
        <f>-TRUNC(K$3*J$3*(G$3-H$3*SIN((H70+M$9)*PI()/180)-SQRT(I$3^2-(E$3-F$3-H$3*COS((H70+M$9)*PI()/180))^2))/5)</f>
        <v>-61688</v>
      </c>
      <c r="N70" s="59">
        <f t="shared" si="2"/>
        <v>1.35</v>
      </c>
      <c r="O70" s="60">
        <f t="shared" si="29"/>
        <v>15366.6666666667</v>
      </c>
      <c r="P70" s="60">
        <f t="shared" si="30"/>
        <v>5600</v>
      </c>
      <c r="Q70" s="60">
        <f t="shared" si="31"/>
        <v>4300</v>
      </c>
      <c r="R70" s="60">
        <f t="shared" si="32"/>
        <v>-33.3333333333333</v>
      </c>
      <c r="S70" s="1"/>
      <c r="T70" s="1">
        <f>[1]右脚开始走!$T$25</f>
        <v>0.03</v>
      </c>
      <c r="U70" s="1"/>
      <c r="V70" s="1">
        <f t="shared" ref="V70:Y70" si="209">(O70-O69)/$T$25</f>
        <v>-112222.222222222</v>
      </c>
      <c r="W70" s="1">
        <f t="shared" si="209"/>
        <v>-67777.7777777777</v>
      </c>
      <c r="X70" s="1">
        <f t="shared" si="209"/>
        <v>1111.11111111113</v>
      </c>
      <c r="Y70" s="1">
        <f t="shared" si="209"/>
        <v>-1111.11111111111</v>
      </c>
      <c r="AA70">
        <f t="shared" ref="AA70:AD70" si="210">V70-V71</f>
        <v>13333.3333333333</v>
      </c>
      <c r="AB70">
        <f t="shared" si="210"/>
        <v>10000</v>
      </c>
      <c r="AC70">
        <f t="shared" si="210"/>
        <v>3.02406988339499e-11</v>
      </c>
      <c r="AD70">
        <f t="shared" si="210"/>
        <v>-1111.11111111111</v>
      </c>
      <c r="AF70">
        <f t="shared" ref="AF70:AI70" si="211">AA70-AA71</f>
        <v>1111.11111111114</v>
      </c>
      <c r="AG70">
        <f t="shared" si="211"/>
        <v>1111.11111111114</v>
      </c>
      <c r="AH70">
        <f t="shared" si="211"/>
        <v>-1111.11111111107</v>
      </c>
      <c r="AI70">
        <f t="shared" si="211"/>
        <v>-1111.11111111111</v>
      </c>
      <c r="AK70">
        <f t="shared" ref="AK70:AN70" si="212">AF70-AF71</f>
        <v>-4444.44444444442</v>
      </c>
      <c r="AL70">
        <f t="shared" si="212"/>
        <v>1111.11111111114</v>
      </c>
      <c r="AM70">
        <f t="shared" si="212"/>
        <v>-4444.44444444441</v>
      </c>
      <c r="AN70">
        <f t="shared" si="212"/>
        <v>-1111.11111111111</v>
      </c>
    </row>
    <row r="71" spans="1:40">
      <c r="A71">
        <v>3.66000000000001</v>
      </c>
      <c r="B71">
        <v>23.8440548780488</v>
      </c>
      <c r="C71">
        <v>-25.1620426829268</v>
      </c>
      <c r="D71" s="28">
        <f t="shared" si="28"/>
        <v>1.38</v>
      </c>
      <c r="E71" s="32">
        <f>-E214*[1]右脚开始走!$B$23</f>
        <v>8.712969191</v>
      </c>
      <c r="F71" s="32">
        <f>F214*[1]右脚开始走!$B$23</f>
        <v>-22.27764531</v>
      </c>
      <c r="G71" s="32">
        <f>G214*[1]右脚开始走!$B$23</f>
        <v>18.54301757</v>
      </c>
      <c r="H71" s="32">
        <f>-H214*[1]右脚开始走!$B$23</f>
        <v>37.89944801</v>
      </c>
      <c r="I71" s="58">
        <f t="shared" si="24"/>
        <v>1.38</v>
      </c>
      <c r="J71" s="24">
        <f>-TRUNC(K$3*J$3*(G$3-H$3*SIN((E71+J$9)*PI()/180)-SQRT(I$3^2-(E$3-F$3-H$3*COS((E71+J$9)*PI()/180))^2))/5)</f>
        <v>-8436</v>
      </c>
      <c r="K71" s="24">
        <f>-TRUNC(U$3*T$3*(Q$3-R$3*SIN((F71+K$9)*PI()/180)-SQRT(S$3^2-(O$3-P$3-R$3*COS((F71+K$9)*PI()/180))^2))/5)</f>
        <v>29456</v>
      </c>
      <c r="L71" s="24">
        <f>-TRUNC(U$3*T$3*(Q$3-R$3*SIN((G71+L$9)*PI()/180)-SQRT(S$3^2-(O$3-P$3-R$3*COS((G71+L$9)*PI()/180))^2))/5)</f>
        <v>-33084</v>
      </c>
      <c r="M71" s="25">
        <f>-TRUNC(K$3*J$3*(G$3-H$3*SIN((H71+M$9)*PI()/180)-SQRT(I$3^2-(E$3-F$3-H$3*COS((H71+M$9)*PI()/180))^2))/5)</f>
        <v>-61689</v>
      </c>
      <c r="N71" s="59">
        <f t="shared" si="2"/>
        <v>1.38</v>
      </c>
      <c r="O71" s="60">
        <f t="shared" si="29"/>
        <v>11600</v>
      </c>
      <c r="P71" s="60">
        <f t="shared" si="30"/>
        <v>3266.66666666666</v>
      </c>
      <c r="Q71" s="60">
        <f t="shared" si="31"/>
        <v>4333.33333333333</v>
      </c>
      <c r="R71" s="60">
        <f t="shared" si="32"/>
        <v>-33.3333333333333</v>
      </c>
      <c r="S71" s="1"/>
      <c r="T71" s="1">
        <f>[1]右脚开始走!$T$25</f>
        <v>0.03</v>
      </c>
      <c r="U71" s="1"/>
      <c r="V71" s="1">
        <f t="shared" ref="V71:Y71" si="213">(O71-O70)/$T$25</f>
        <v>-125555.555555555</v>
      </c>
      <c r="W71" s="1">
        <f t="shared" si="213"/>
        <v>-77777.7777777777</v>
      </c>
      <c r="X71" s="1">
        <f t="shared" si="213"/>
        <v>1111.1111111111</v>
      </c>
      <c r="Y71" s="1">
        <f t="shared" si="213"/>
        <v>0</v>
      </c>
      <c r="AA71">
        <f t="shared" ref="AA71:AD71" si="214">V71-V72</f>
        <v>12222.2222222222</v>
      </c>
      <c r="AB71">
        <f t="shared" si="214"/>
        <v>8888.88888888888</v>
      </c>
      <c r="AC71">
        <f t="shared" si="214"/>
        <v>1111.1111111111</v>
      </c>
      <c r="AD71">
        <f t="shared" si="214"/>
        <v>0</v>
      </c>
      <c r="AF71">
        <f t="shared" ref="AF71:AI71" si="215">AA71-AA72</f>
        <v>5555.55555555556</v>
      </c>
      <c r="AG71">
        <f t="shared" si="215"/>
        <v>0</v>
      </c>
      <c r="AH71">
        <f t="shared" si="215"/>
        <v>3333.33333333333</v>
      </c>
      <c r="AI71">
        <f t="shared" si="215"/>
        <v>0</v>
      </c>
      <c r="AK71">
        <f t="shared" ref="AK71:AN71" si="216">AF71-AF72</f>
        <v>11111.1111111112</v>
      </c>
      <c r="AL71">
        <f t="shared" si="216"/>
        <v>-1111.11111111111</v>
      </c>
      <c r="AM71">
        <f t="shared" si="216"/>
        <v>7777.7777777778</v>
      </c>
      <c r="AN71">
        <f t="shared" si="216"/>
        <v>0</v>
      </c>
    </row>
    <row r="72" spans="1:40">
      <c r="A72">
        <v>3.67500000000001</v>
      </c>
      <c r="B72">
        <v>23.3272865853659</v>
      </c>
      <c r="C72">
        <v>-26.0496951219512</v>
      </c>
      <c r="D72" s="28">
        <f t="shared" si="28"/>
        <v>1.41</v>
      </c>
      <c r="E72" s="32">
        <f>-E215*[1]右脚开始走!$B$23</f>
        <v>8.526898265</v>
      </c>
      <c r="F72" s="32">
        <f>F215*[1]右脚开始走!$B$23</f>
        <v>-22.29819992</v>
      </c>
      <c r="G72" s="32">
        <f>G215*[1]右脚开始走!$B$23</f>
        <v>18.47430288</v>
      </c>
      <c r="H72" s="32">
        <f>-H215*[1]右脚开始走!$B$23</f>
        <v>37.8998897</v>
      </c>
      <c r="I72" s="58">
        <f t="shared" si="24"/>
        <v>1.41</v>
      </c>
      <c r="J72" s="24">
        <f>-TRUNC(K$3*J$3*(G$3-H$3*SIN((E72+J$9)*PI()/180)-SQRT(I$3^2-(E$3-F$3-H$3*COS((E72+J$9)*PI()/180))^2))/5)</f>
        <v>-8212</v>
      </c>
      <c r="K72" s="24">
        <f>-TRUNC(U$3*T$3*(Q$3-R$3*SIN((F72+K$9)*PI()/180)-SQRT(S$3^2-(O$3-P$3-R$3*COS((F72+K$9)*PI()/180))^2))/5)</f>
        <v>29476</v>
      </c>
      <c r="L72" s="24">
        <f>-TRUNC(U$3*T$3*(Q$3-R$3*SIN((G72+L$9)*PI()/180)-SQRT(S$3^2-(O$3-P$3-R$3*COS((G72+L$9)*PI()/180))^2))/5)</f>
        <v>-32954</v>
      </c>
      <c r="M72" s="25">
        <f>-TRUNC(K$3*J$3*(G$3-H$3*SIN((H72+M$9)*PI()/180)-SQRT(I$3^2-(E$3-F$3-H$3*COS((H72+M$9)*PI()/180))^2))/5)</f>
        <v>-61690</v>
      </c>
      <c r="N72" s="59">
        <f t="shared" si="2"/>
        <v>1.41</v>
      </c>
      <c r="O72" s="60">
        <f t="shared" si="29"/>
        <v>7466.66666666666</v>
      </c>
      <c r="P72" s="60">
        <f t="shared" si="30"/>
        <v>666.666666666666</v>
      </c>
      <c r="Q72" s="60">
        <f t="shared" si="31"/>
        <v>4333.33333333333</v>
      </c>
      <c r="R72" s="60">
        <f t="shared" si="32"/>
        <v>-33.3333333333333</v>
      </c>
      <c r="S72" s="1"/>
      <c r="T72" s="1">
        <f>[1]右脚开始走!$T$25</f>
        <v>0.03</v>
      </c>
      <c r="U72" s="1"/>
      <c r="V72" s="1">
        <f t="shared" ref="V72:Y72" si="217">(O72-O71)/$T$25</f>
        <v>-137777.777777778</v>
      </c>
      <c r="W72" s="1">
        <f t="shared" si="217"/>
        <v>-86666.6666666666</v>
      </c>
      <c r="X72" s="1">
        <f t="shared" si="217"/>
        <v>0</v>
      </c>
      <c r="Y72" s="1">
        <f t="shared" si="217"/>
        <v>0</v>
      </c>
      <c r="AA72">
        <f t="shared" ref="AA72:AD72" si="218">V72-V73</f>
        <v>6666.66666666663</v>
      </c>
      <c r="AB72">
        <f t="shared" si="218"/>
        <v>8888.88888888888</v>
      </c>
      <c r="AC72">
        <f t="shared" si="218"/>
        <v>-2222.22222222223</v>
      </c>
      <c r="AD72">
        <f t="shared" si="218"/>
        <v>0</v>
      </c>
      <c r="AF72">
        <f t="shared" ref="AF72:AI72" si="219">AA72-AA73</f>
        <v>-5555.55555555562</v>
      </c>
      <c r="AG72">
        <f t="shared" si="219"/>
        <v>1111.11111111111</v>
      </c>
      <c r="AH72">
        <f t="shared" si="219"/>
        <v>-4444.44444444447</v>
      </c>
      <c r="AI72">
        <f t="shared" si="219"/>
        <v>0</v>
      </c>
      <c r="AK72">
        <f t="shared" ref="AK72:AN72" si="220">AF72-AF73</f>
        <v>-10000.0000000001</v>
      </c>
      <c r="AL72">
        <f t="shared" si="220"/>
        <v>1.45519152283669e-11</v>
      </c>
      <c r="AM72">
        <f t="shared" si="220"/>
        <v>-7777.7777777778</v>
      </c>
      <c r="AN72">
        <f t="shared" si="220"/>
        <v>1111.11111111111</v>
      </c>
    </row>
    <row r="73" spans="1:40">
      <c r="A73">
        <v>3.69000000000001</v>
      </c>
      <c r="B73">
        <v>22.5077743902439</v>
      </c>
      <c r="C73">
        <v>-26.8916158536585</v>
      </c>
      <c r="D73" s="28">
        <f t="shared" si="28"/>
        <v>1.44</v>
      </c>
      <c r="E73" s="32">
        <f>-E216*[1]右脚开始走!$B$23</f>
        <v>8.449359989</v>
      </c>
      <c r="F73" s="32">
        <f>F216*[1]右脚开始走!$B$23</f>
        <v>-22.2285021</v>
      </c>
      <c r="G73" s="32">
        <f>G216*[1]右脚开始走!$B$23</f>
        <v>18.40512879</v>
      </c>
      <c r="H73" s="32">
        <f>-H216*[1]右脚开始走!$B$23</f>
        <v>37.90042509</v>
      </c>
      <c r="I73" s="58">
        <f t="shared" si="24"/>
        <v>1.44</v>
      </c>
      <c r="J73" s="24">
        <f>-TRUNC(K$3*J$3*(G$3-H$3*SIN((E73+J$9)*PI()/180)-SQRT(I$3^2-(E$3-F$3-H$3*COS((E73+J$9)*PI()/180))^2))/5)</f>
        <v>-8118</v>
      </c>
      <c r="K73" s="24">
        <f>-TRUNC(U$3*T$3*(Q$3-R$3*SIN((F73+K$9)*PI()/180)-SQRT(S$3^2-(O$3-P$3-R$3*COS((F73+K$9)*PI()/180))^2))/5)</f>
        <v>29410</v>
      </c>
      <c r="L73" s="24">
        <f>-TRUNC(U$3*T$3*(Q$3-R$3*SIN((G73+L$9)*PI()/180)-SQRT(S$3^2-(O$3-P$3-R$3*COS((G73+L$9)*PI()/180))^2))/5)</f>
        <v>-32822</v>
      </c>
      <c r="M73" s="25">
        <f>-TRUNC(K$3*J$3*(G$3-H$3*SIN((H73+M$9)*PI()/180)-SQRT(I$3^2-(E$3-F$3-H$3*COS((H73+M$9)*PI()/180))^2))/5)</f>
        <v>-61691</v>
      </c>
      <c r="N73" s="59">
        <f t="shared" si="2"/>
        <v>1.44</v>
      </c>
      <c r="O73" s="60">
        <f t="shared" si="29"/>
        <v>3133.33333333333</v>
      </c>
      <c r="P73" s="60">
        <f t="shared" si="30"/>
        <v>-2200</v>
      </c>
      <c r="Q73" s="60">
        <f t="shared" si="31"/>
        <v>4400</v>
      </c>
      <c r="R73" s="60">
        <f t="shared" si="32"/>
        <v>-33.3333333333333</v>
      </c>
      <c r="S73" s="1"/>
      <c r="T73" s="1">
        <f>[1]右脚开始走!$T$25</f>
        <v>0.03</v>
      </c>
      <c r="U73" s="1"/>
      <c r="V73" s="1">
        <f t="shared" ref="V73:Y73" si="221">(O73-O72)/$T$25</f>
        <v>-144444.444444444</v>
      </c>
      <c r="W73" s="1">
        <f t="shared" si="221"/>
        <v>-95555.5555555555</v>
      </c>
      <c r="X73" s="1">
        <f t="shared" si="221"/>
        <v>2222.22222222223</v>
      </c>
      <c r="Y73" s="1">
        <f t="shared" si="221"/>
        <v>0</v>
      </c>
      <c r="AA73">
        <f t="shared" ref="AA73:AD73" si="222">V73-V74</f>
        <v>12222.2222222222</v>
      </c>
      <c r="AB73">
        <f t="shared" si="222"/>
        <v>7777.77777777777</v>
      </c>
      <c r="AC73">
        <f t="shared" si="222"/>
        <v>2222.22222222223</v>
      </c>
      <c r="AD73">
        <f t="shared" si="222"/>
        <v>0</v>
      </c>
      <c r="AF73">
        <f t="shared" ref="AF73:AI73" si="223">AA73-AA74</f>
        <v>4444.44444444447</v>
      </c>
      <c r="AG73">
        <f t="shared" si="223"/>
        <v>1111.11111111109</v>
      </c>
      <c r="AH73">
        <f t="shared" si="223"/>
        <v>3333.33333333333</v>
      </c>
      <c r="AI73">
        <f t="shared" si="223"/>
        <v>-1111.11111111111</v>
      </c>
      <c r="AK73">
        <f t="shared" ref="AK73:AN73" si="224">AF73-AF74</f>
        <v>6666.66666666666</v>
      </c>
      <c r="AL73">
        <f t="shared" si="224"/>
        <v>2222.22222222219</v>
      </c>
      <c r="AM73">
        <f t="shared" si="224"/>
        <v>4444.44444444444</v>
      </c>
      <c r="AN73">
        <f t="shared" si="224"/>
        <v>-3333.33333333333</v>
      </c>
    </row>
    <row r="74" spans="1:40">
      <c r="A74">
        <v>3.70500000000001</v>
      </c>
      <c r="B74">
        <v>21.4175304878049</v>
      </c>
      <c r="C74">
        <v>-27.6873475609756</v>
      </c>
      <c r="D74" s="28">
        <f t="shared" si="28"/>
        <v>1.47</v>
      </c>
      <c r="E74" s="32">
        <f>-E217*[1]右脚开始走!$B$23</f>
        <v>8.488313373</v>
      </c>
      <c r="F74" s="32">
        <f>F217*[1]右脚开始走!$B$23</f>
        <v>-22.06218633</v>
      </c>
      <c r="G74" s="32">
        <f>G217*[1]右脚开始走!$B$23</f>
        <v>18.33543206</v>
      </c>
      <c r="H74" s="32">
        <f>-H217*[1]右脚开始走!$B$23</f>
        <v>37.90104623</v>
      </c>
      <c r="I74" s="58">
        <f t="shared" si="24"/>
        <v>1.47</v>
      </c>
      <c r="J74" s="24">
        <f>-TRUNC(K$3*J$3*(G$3-H$3*SIN((E74+J$9)*PI()/180)-SQRT(I$3^2-(E$3-F$3-H$3*COS((E74+J$9)*PI()/180))^2))/5)</f>
        <v>-8165</v>
      </c>
      <c r="K74" s="24">
        <f>-TRUNC(U$3*T$3*(Q$3-R$3*SIN((F74+K$9)*PI()/180)-SQRT(S$3^2-(O$3-P$3-R$3*COS((F74+K$9)*PI()/180))^2))/5)</f>
        <v>29251</v>
      </c>
      <c r="L74" s="24">
        <f>-TRUNC(U$3*T$3*(Q$3-R$3*SIN((G74+L$9)*PI()/180)-SQRT(S$3^2-(O$3-P$3-R$3*COS((G74+L$9)*PI()/180))^2))/5)</f>
        <v>-32690</v>
      </c>
      <c r="M74" s="25">
        <f>-TRUNC(K$3*J$3*(G$3-H$3*SIN((H74+M$9)*PI()/180)-SQRT(I$3^2-(E$3-F$3-H$3*COS((H74+M$9)*PI()/180))^2))/5)</f>
        <v>-61692</v>
      </c>
      <c r="N74" s="59">
        <f t="shared" si="2"/>
        <v>1.47</v>
      </c>
      <c r="O74" s="60">
        <f t="shared" si="29"/>
        <v>-1566.66666666667</v>
      </c>
      <c r="P74" s="60">
        <f t="shared" si="30"/>
        <v>-5300</v>
      </c>
      <c r="Q74" s="60">
        <f t="shared" si="31"/>
        <v>4400</v>
      </c>
      <c r="R74" s="60">
        <f t="shared" si="32"/>
        <v>-33.3333333333333</v>
      </c>
      <c r="S74" s="1"/>
      <c r="T74" s="1">
        <f>[1]右脚开始走!$T$25</f>
        <v>0.03</v>
      </c>
      <c r="U74" s="1"/>
      <c r="V74" s="1">
        <f t="shared" ref="V74:Y74" si="225">(O74-O73)/$T$25</f>
        <v>-156666.666666667</v>
      </c>
      <c r="W74" s="1">
        <f t="shared" si="225"/>
        <v>-103333.333333333</v>
      </c>
      <c r="X74" s="1">
        <f t="shared" si="225"/>
        <v>0</v>
      </c>
      <c r="Y74" s="1">
        <f t="shared" si="225"/>
        <v>0</v>
      </c>
      <c r="AA74">
        <f t="shared" ref="AA74:AD74" si="226">V74-V75</f>
        <v>7777.77777777778</v>
      </c>
      <c r="AB74">
        <f t="shared" si="226"/>
        <v>6666.66666666667</v>
      </c>
      <c r="AC74">
        <f t="shared" si="226"/>
        <v>-1111.1111111111</v>
      </c>
      <c r="AD74">
        <f t="shared" si="226"/>
        <v>1111.11111111111</v>
      </c>
      <c r="AF74">
        <f t="shared" ref="AF74:AI74" si="227">AA74-AA75</f>
        <v>-2222.22222222219</v>
      </c>
      <c r="AG74">
        <f t="shared" si="227"/>
        <v>-1111.11111111109</v>
      </c>
      <c r="AH74">
        <f t="shared" si="227"/>
        <v>-1111.1111111111</v>
      </c>
      <c r="AI74">
        <f t="shared" si="227"/>
        <v>2222.22222222222</v>
      </c>
      <c r="AK74">
        <f t="shared" ref="AK74:AN74" si="228">AF74-AF75</f>
        <v>-1111.11111111104</v>
      </c>
      <c r="AL74">
        <f t="shared" si="228"/>
        <v>-2222.22222222219</v>
      </c>
      <c r="AM74">
        <f t="shared" si="228"/>
        <v>-2222.22222222223</v>
      </c>
      <c r="AN74">
        <f t="shared" si="228"/>
        <v>2222.22222222222</v>
      </c>
    </row>
    <row r="75" spans="1:40">
      <c r="A75">
        <v>3.72000000000001</v>
      </c>
      <c r="B75">
        <v>20.0675304878049</v>
      </c>
      <c r="C75">
        <v>-28.4483231707317</v>
      </c>
      <c r="D75" s="28">
        <f t="shared" si="28"/>
        <v>1.5</v>
      </c>
      <c r="E75" s="32">
        <f>-E218*[1]右脚开始走!$B$23</f>
        <v>8.650045974</v>
      </c>
      <c r="F75" s="32">
        <f>F218*[1]右脚开始走!$B$23</f>
        <v>-21.79431772</v>
      </c>
      <c r="G75" s="32">
        <f>G218*[1]右脚开始走!$B$23</f>
        <v>18.26515014</v>
      </c>
      <c r="H75" s="32">
        <f>-H218*[1]右脚开始走!$B$23</f>
        <v>37.9017403</v>
      </c>
      <c r="I75" s="58">
        <f t="shared" si="24"/>
        <v>1.5</v>
      </c>
      <c r="J75" s="24">
        <f>-TRUNC(K$3*J$3*(G$3-H$3*SIN((E75+J$9)*PI()/180)-SQRT(I$3^2-(E$3-F$3-H$3*COS((E75+J$9)*PI()/180))^2))/5)</f>
        <v>-8360</v>
      </c>
      <c r="K75" s="24">
        <f>-TRUNC(U$3*T$3*(Q$3-R$3*SIN((F75+K$9)*PI()/180)-SQRT(S$3^2-(O$3-P$3-R$3*COS((F75+K$9)*PI()/180))^2))/5)</f>
        <v>28993</v>
      </c>
      <c r="L75" s="24">
        <f>-TRUNC(U$3*T$3*(Q$3-R$3*SIN((G75+L$9)*PI()/180)-SQRT(S$3^2-(O$3-P$3-R$3*COS((G75+L$9)*PI()/180))^2))/5)</f>
        <v>-32557</v>
      </c>
      <c r="M75" s="25">
        <f>-TRUNC(K$3*J$3*(G$3-H$3*SIN((H75+M$9)*PI()/180)-SQRT(I$3^2-(E$3-F$3-H$3*COS((H75+M$9)*PI()/180))^2))/5)</f>
        <v>-61694</v>
      </c>
      <c r="N75" s="59">
        <f t="shared" ref="N75:N138" si="229">I75</f>
        <v>1.5</v>
      </c>
      <c r="O75" s="60">
        <f t="shared" si="29"/>
        <v>-6499.99999999999</v>
      </c>
      <c r="P75" s="60">
        <f t="shared" si="30"/>
        <v>-8599.99999999999</v>
      </c>
      <c r="Q75" s="60">
        <f t="shared" si="31"/>
        <v>4433.33333333333</v>
      </c>
      <c r="R75" s="60">
        <f t="shared" si="32"/>
        <v>-66.6666666666666</v>
      </c>
      <c r="S75" s="1"/>
      <c r="T75" s="1">
        <f>[1]右脚开始走!$T$25</f>
        <v>0.03</v>
      </c>
      <c r="U75" s="1"/>
      <c r="V75" s="1">
        <f t="shared" ref="V75:Y75" si="230">(O75-O74)/$T$25</f>
        <v>-164444.444444444</v>
      </c>
      <c r="W75" s="1">
        <f t="shared" si="230"/>
        <v>-110000</v>
      </c>
      <c r="X75" s="1">
        <f t="shared" si="230"/>
        <v>1111.1111111111</v>
      </c>
      <c r="Y75" s="1">
        <f t="shared" si="230"/>
        <v>-1111.11111111111</v>
      </c>
      <c r="AA75">
        <f t="shared" ref="AA75:AD75" si="231">V75-V76</f>
        <v>9999.99999999997</v>
      </c>
      <c r="AB75">
        <f t="shared" si="231"/>
        <v>7777.77777777777</v>
      </c>
      <c r="AC75">
        <f t="shared" si="231"/>
        <v>0</v>
      </c>
      <c r="AD75">
        <f t="shared" si="231"/>
        <v>-1111.11111111111</v>
      </c>
      <c r="AF75">
        <f t="shared" ref="AF75:AI75" si="232">AA75-AA76</f>
        <v>-1111.11111111115</v>
      </c>
      <c r="AG75">
        <f t="shared" si="232"/>
        <v>1111.11111111109</v>
      </c>
      <c r="AH75">
        <f t="shared" si="232"/>
        <v>1111.11111111113</v>
      </c>
      <c r="AI75">
        <f t="shared" si="232"/>
        <v>0</v>
      </c>
      <c r="AK75">
        <f t="shared" ref="AK75:AN75" si="233">AF75-AF76</f>
        <v>-5.82076609134674e-11</v>
      </c>
      <c r="AL75">
        <f t="shared" si="233"/>
        <v>3333.3333333333</v>
      </c>
      <c r="AM75">
        <f t="shared" si="233"/>
        <v>3333.33333333339</v>
      </c>
      <c r="AN75">
        <f t="shared" si="233"/>
        <v>3333.33333333333</v>
      </c>
    </row>
    <row r="76" spans="1:40">
      <c r="A76">
        <v>3.73500000000001</v>
      </c>
      <c r="B76">
        <v>18.4545731707317</v>
      </c>
      <c r="C76">
        <v>-29.1626524390244</v>
      </c>
      <c r="D76" s="28">
        <f t="shared" si="28"/>
        <v>1.53</v>
      </c>
      <c r="E76" s="32">
        <f>-E219*[1]右脚开始走!$B$23</f>
        <v>8.939247814</v>
      </c>
      <c r="F76" s="32">
        <f>F219*[1]右脚开始走!$B$23</f>
        <v>-21.42132307</v>
      </c>
      <c r="G76" s="32">
        <f>G219*[1]右脚开始走!$B$23</f>
        <v>18.19422119</v>
      </c>
      <c r="H76" s="32">
        <f>-H219*[1]右脚开始走!$B$23</f>
        <v>37.9024898</v>
      </c>
      <c r="I76" s="58">
        <f t="shared" si="24"/>
        <v>1.53</v>
      </c>
      <c r="J76" s="24">
        <f>-TRUNC(K$3*J$3*(G$3-H$3*SIN((E76+J$9)*PI()/180)-SQRT(I$3^2-(E$3-F$3-H$3*COS((E76+J$9)*PI()/180))^2))/5)</f>
        <v>-8712</v>
      </c>
      <c r="K76" s="24">
        <f>-TRUNC(U$3*T$3*(Q$3-R$3*SIN((F76+K$9)*PI()/180)-SQRT(S$3^2-(O$3-P$3-R$3*COS((F76+K$9)*PI()/180))^2))/5)</f>
        <v>28629</v>
      </c>
      <c r="L76" s="24">
        <f>-TRUNC(U$3*T$3*(Q$3-R$3*SIN((G76+L$9)*PI()/180)-SQRT(S$3^2-(O$3-P$3-R$3*COS((G76+L$9)*PI()/180))^2))/5)</f>
        <v>-32423</v>
      </c>
      <c r="M76" s="25">
        <f>-TRUNC(K$3*J$3*(G$3-H$3*SIN((H76+M$9)*PI()/180)-SQRT(I$3^2-(E$3-F$3-H$3*COS((H76+M$9)*PI()/180))^2))/5)</f>
        <v>-61696</v>
      </c>
      <c r="N76" s="59">
        <f t="shared" si="229"/>
        <v>1.53</v>
      </c>
      <c r="O76" s="60">
        <f t="shared" si="29"/>
        <v>-11733.3333333333</v>
      </c>
      <c r="P76" s="60">
        <f t="shared" si="30"/>
        <v>-12133.3333333333</v>
      </c>
      <c r="Q76" s="60">
        <f t="shared" si="31"/>
        <v>4466.66666666666</v>
      </c>
      <c r="R76" s="60">
        <f t="shared" si="32"/>
        <v>-66.6666666666666</v>
      </c>
      <c r="S76" s="1"/>
      <c r="T76" s="1">
        <f>[1]右脚开始走!$T$25</f>
        <v>0.03</v>
      </c>
      <c r="U76" s="1"/>
      <c r="V76" s="1">
        <f t="shared" ref="V76:Y76" si="234">(O76-O75)/$T$25</f>
        <v>-174444.444444444</v>
      </c>
      <c r="W76" s="1">
        <f t="shared" si="234"/>
        <v>-117777.777777778</v>
      </c>
      <c r="X76" s="1">
        <f t="shared" si="234"/>
        <v>1111.1111111111</v>
      </c>
      <c r="Y76" s="1">
        <f t="shared" si="234"/>
        <v>0</v>
      </c>
      <c r="AA76">
        <f t="shared" ref="AA76:AD76" si="235">V76-V77</f>
        <v>11111.1111111111</v>
      </c>
      <c r="AB76">
        <f t="shared" si="235"/>
        <v>6666.66666666667</v>
      </c>
      <c r="AC76">
        <f t="shared" si="235"/>
        <v>-1111.11111111113</v>
      </c>
      <c r="AD76">
        <f t="shared" si="235"/>
        <v>-1111.11111111111</v>
      </c>
      <c r="AF76">
        <f t="shared" ref="AF76:AI76" si="236">AA76-AA77</f>
        <v>-1111.11111111109</v>
      </c>
      <c r="AG76">
        <f t="shared" si="236"/>
        <v>-2222.2222222222</v>
      </c>
      <c r="AH76">
        <f t="shared" si="236"/>
        <v>-2222.22222222226</v>
      </c>
      <c r="AI76">
        <f t="shared" si="236"/>
        <v>-3333.33333333333</v>
      </c>
      <c r="AK76">
        <f t="shared" ref="AK76:AN76" si="237">AF76-AF77</f>
        <v>-1111.11111111118</v>
      </c>
      <c r="AL76">
        <f t="shared" si="237"/>
        <v>-3333.33333333336</v>
      </c>
      <c r="AM76">
        <f t="shared" si="237"/>
        <v>-4444.44444444453</v>
      </c>
      <c r="AN76">
        <f t="shared" si="237"/>
        <v>-6666.66666666666</v>
      </c>
    </row>
    <row r="77" spans="1:40">
      <c r="A77">
        <v>3.75000000000001</v>
      </c>
      <c r="B77">
        <v>16.6074695121951</v>
      </c>
      <c r="C77">
        <v>-29.8198170731707</v>
      </c>
      <c r="D77" s="28">
        <f t="shared" si="28"/>
        <v>1.56</v>
      </c>
      <c r="E77" s="32">
        <f>-E220*[1]右脚开始走!$B$23</f>
        <v>9.359085239</v>
      </c>
      <c r="F77" s="32">
        <f>F220*[1]右脚开始走!$B$23</f>
        <v>-20.94092176</v>
      </c>
      <c r="G77" s="32">
        <f>G220*[1]右脚开始走!$B$23</f>
        <v>18.12258406</v>
      </c>
      <c r="H77" s="32">
        <f>-H220*[1]右脚开始走!$B$23</f>
        <v>37.90327272</v>
      </c>
      <c r="I77" s="58">
        <f t="shared" si="24"/>
        <v>1.56</v>
      </c>
      <c r="J77" s="24">
        <f>-TRUNC(K$3*J$3*(G$3-H$3*SIN((E77+J$9)*PI()/180)-SQRT(I$3^2-(E$3-F$3-H$3*COS((E77+J$9)*PI()/180))^2))/5)</f>
        <v>-9231</v>
      </c>
      <c r="K77" s="24">
        <f>-TRUNC(U$3*T$3*(Q$3-R$3*SIN((F77+K$9)*PI()/180)-SQRT(S$3^2-(O$3-P$3-R$3*COS((F77+K$9)*PI()/180))^2))/5)</f>
        <v>28153</v>
      </c>
      <c r="L77" s="24">
        <f>-TRUNC(U$3*T$3*(Q$3-R$3*SIN((G77+L$9)*PI()/180)-SQRT(S$3^2-(O$3-P$3-R$3*COS((G77+L$9)*PI()/180))^2))/5)</f>
        <v>-32287</v>
      </c>
      <c r="M77" s="25">
        <f>-TRUNC(K$3*J$3*(G$3-H$3*SIN((H77+M$9)*PI()/180)-SQRT(I$3^2-(E$3-F$3-H$3*COS((H77+M$9)*PI()/180))^2))/5)</f>
        <v>-61697</v>
      </c>
      <c r="N77" s="59">
        <f t="shared" si="229"/>
        <v>1.56</v>
      </c>
      <c r="O77" s="60">
        <f t="shared" si="29"/>
        <v>-17300</v>
      </c>
      <c r="P77" s="60">
        <f t="shared" si="30"/>
        <v>-15866.6666666667</v>
      </c>
      <c r="Q77" s="60">
        <f t="shared" si="31"/>
        <v>4533.33333333333</v>
      </c>
      <c r="R77" s="60">
        <f t="shared" si="32"/>
        <v>-33.3333333333333</v>
      </c>
      <c r="S77" s="1"/>
      <c r="T77" s="1">
        <f>[1]右脚开始走!$T$25</f>
        <v>0.03</v>
      </c>
      <c r="U77" s="1"/>
      <c r="V77" s="1">
        <f t="shared" ref="V77:Y77" si="238">(O77-O76)/$T$25</f>
        <v>-185555.555555555</v>
      </c>
      <c r="W77" s="1">
        <f t="shared" si="238"/>
        <v>-124444.444444444</v>
      </c>
      <c r="X77" s="1">
        <f t="shared" si="238"/>
        <v>2222.22222222223</v>
      </c>
      <c r="Y77" s="1">
        <f t="shared" si="238"/>
        <v>1111.11111111111</v>
      </c>
      <c r="AA77">
        <f t="shared" ref="AA77:AD77" si="239">V77-V78</f>
        <v>12222.2222222222</v>
      </c>
      <c r="AB77">
        <f t="shared" si="239"/>
        <v>8888.88888888888</v>
      </c>
      <c r="AC77">
        <f t="shared" si="239"/>
        <v>1111.11111111113</v>
      </c>
      <c r="AD77">
        <f t="shared" si="239"/>
        <v>2222.22222222222</v>
      </c>
      <c r="AF77">
        <f t="shared" ref="AF77:AI77" si="240">AA77-AA78</f>
        <v>8.73114913702011e-11</v>
      </c>
      <c r="AG77">
        <f t="shared" si="240"/>
        <v>1111.11111111115</v>
      </c>
      <c r="AH77">
        <f t="shared" si="240"/>
        <v>2222.22222222226</v>
      </c>
      <c r="AI77">
        <f t="shared" si="240"/>
        <v>3333.33333333333</v>
      </c>
      <c r="AK77">
        <f t="shared" ref="AK77:AN77" si="241">AF77-AF78</f>
        <v>2222.22222222248</v>
      </c>
      <c r="AL77">
        <f t="shared" si="241"/>
        <v>1.16415321826935e-10</v>
      </c>
      <c r="AM77">
        <f t="shared" si="241"/>
        <v>4444.44444444453</v>
      </c>
      <c r="AN77">
        <f t="shared" si="241"/>
        <v>3333.33333333333</v>
      </c>
    </row>
    <row r="78" spans="1:40">
      <c r="A78">
        <v>3.76500000000001</v>
      </c>
      <c r="B78">
        <v>14.5719512195122</v>
      </c>
      <c r="C78">
        <v>-30.4275914634146</v>
      </c>
      <c r="D78" s="28">
        <f t="shared" si="28"/>
        <v>1.59</v>
      </c>
      <c r="E78" s="32">
        <f>-E221*[1]右脚开始走!$B$23</f>
        <v>9.911274873</v>
      </c>
      <c r="F78" s="32">
        <f>F221*[1]右脚开始走!$B$23</f>
        <v>-20.35205674</v>
      </c>
      <c r="G78" s="32">
        <f>G221*[1]右脚开始走!$B$23</f>
        <v>18.05017841</v>
      </c>
      <c r="H78" s="32">
        <f>-H221*[1]右脚开始走!$B$23</f>
        <v>37.90406267</v>
      </c>
      <c r="I78" s="58">
        <f t="shared" si="24"/>
        <v>1.59</v>
      </c>
      <c r="J78" s="24">
        <f>-TRUNC(K$3*J$3*(G$3-H$3*SIN((E78+J$9)*PI()/180)-SQRT(I$3^2-(E$3-F$3-H$3*COS((E78+J$9)*PI()/180))^2))/5)</f>
        <v>-9928</v>
      </c>
      <c r="K78" s="24">
        <f>-TRUNC(U$3*T$3*(Q$3-R$3*SIN((F78+K$9)*PI()/180)-SQRT(S$3^2-(O$3-P$3-R$3*COS((F78+K$9)*PI()/180))^2))/5)</f>
        <v>27557</v>
      </c>
      <c r="L78" s="24">
        <f>-TRUNC(U$3*T$3*(Q$3-R$3*SIN((G78+L$9)*PI()/180)-SQRT(S$3^2-(O$3-P$3-R$3*COS((G78+L$9)*PI()/180))^2))/5)</f>
        <v>-32150</v>
      </c>
      <c r="M78" s="25">
        <f>-TRUNC(K$3*J$3*(G$3-H$3*SIN((H78+M$9)*PI()/180)-SQRT(I$3^2-(E$3-F$3-H$3*COS((H78+M$9)*PI()/180))^2))/5)</f>
        <v>-61699</v>
      </c>
      <c r="N78" s="59">
        <f t="shared" si="229"/>
        <v>1.59</v>
      </c>
      <c r="O78" s="60">
        <f t="shared" si="29"/>
        <v>-23233.3333333333</v>
      </c>
      <c r="P78" s="60">
        <f t="shared" si="30"/>
        <v>-19866.6666666666</v>
      </c>
      <c r="Q78" s="60">
        <f t="shared" si="31"/>
        <v>4566.66666666666</v>
      </c>
      <c r="R78" s="60">
        <f t="shared" si="32"/>
        <v>-66.6666666666666</v>
      </c>
      <c r="S78" s="1"/>
      <c r="T78" s="1">
        <f>[1]右脚开始走!$T$25</f>
        <v>0.03</v>
      </c>
      <c r="U78" s="1"/>
      <c r="V78" s="1">
        <f t="shared" ref="V78:Y78" si="242">(O78-O77)/$T$25</f>
        <v>-197777.777777778</v>
      </c>
      <c r="W78" s="1">
        <f t="shared" si="242"/>
        <v>-133333.333333333</v>
      </c>
      <c r="X78" s="1">
        <f t="shared" si="242"/>
        <v>1111.1111111111</v>
      </c>
      <c r="Y78" s="1">
        <f t="shared" si="242"/>
        <v>-1111.11111111111</v>
      </c>
      <c r="AA78">
        <f t="shared" ref="AA78:AD78" si="243">V78-V79</f>
        <v>12222.2222222221</v>
      </c>
      <c r="AB78">
        <f t="shared" si="243"/>
        <v>7777.77777777772</v>
      </c>
      <c r="AC78">
        <f t="shared" si="243"/>
        <v>-1111.11111111113</v>
      </c>
      <c r="AD78">
        <f t="shared" si="243"/>
        <v>-1111.11111111111</v>
      </c>
      <c r="AF78">
        <f t="shared" ref="AF78:AI78" si="244">AA78-AA79</f>
        <v>-2222.22222222239</v>
      </c>
      <c r="AG78">
        <f t="shared" si="244"/>
        <v>1111.11111111104</v>
      </c>
      <c r="AH78">
        <f t="shared" si="244"/>
        <v>-2222.22222222226</v>
      </c>
      <c r="AI78">
        <f t="shared" si="244"/>
        <v>0</v>
      </c>
      <c r="AK78">
        <f t="shared" ref="AK78:AN78" si="245">AF78-AF79</f>
        <v>-3333.33333333358</v>
      </c>
      <c r="AL78">
        <f t="shared" si="245"/>
        <v>3333.3333333334</v>
      </c>
      <c r="AM78">
        <f t="shared" si="245"/>
        <v>-4444.44444444453</v>
      </c>
      <c r="AN78">
        <f t="shared" si="245"/>
        <v>3333.33333333333</v>
      </c>
    </row>
    <row r="79" spans="1:40">
      <c r="A79">
        <v>3.78000000000001</v>
      </c>
      <c r="B79">
        <v>12.3644817073171</v>
      </c>
      <c r="C79">
        <v>-30.9786585365854</v>
      </c>
      <c r="D79" s="28">
        <f t="shared" si="28"/>
        <v>1.62</v>
      </c>
      <c r="E79" s="32">
        <f>-E222*[1]右脚开始走!$B$23</f>
        <v>10.59615746</v>
      </c>
      <c r="F79" s="32">
        <f>F222*[1]右脚开始走!$B$23</f>
        <v>-19.65482547</v>
      </c>
      <c r="G79" s="32">
        <f>G222*[1]右脚开始走!$B$23</f>
        <v>17.97694464</v>
      </c>
      <c r="H79" s="32">
        <f>-H222*[1]右脚开始走!$B$23</f>
        <v>37.90482905</v>
      </c>
      <c r="I79" s="58">
        <f t="shared" si="24"/>
        <v>1.62</v>
      </c>
      <c r="J79" s="24">
        <f>-TRUNC(K$3*J$3*(G$3-H$3*SIN((E79+J$9)*PI()/180)-SQRT(I$3^2-(E$3-F$3-H$3*COS((E79+J$9)*PI()/180))^2))/5)</f>
        <v>-10814</v>
      </c>
      <c r="K79" s="24">
        <f>-TRUNC(U$3*T$3*(Q$3-R$3*SIN((F79+K$9)*PI()/180)-SQRT(S$3^2-(O$3-P$3-R$3*COS((F79+K$9)*PI()/180))^2))/5)</f>
        <v>26834</v>
      </c>
      <c r="L79" s="24">
        <f>-TRUNC(U$3*T$3*(Q$3-R$3*SIN((G79+L$9)*PI()/180)-SQRT(S$3^2-(O$3-P$3-R$3*COS((G79+L$9)*PI()/180))^2))/5)</f>
        <v>-32011</v>
      </c>
      <c r="M79" s="25">
        <f>-TRUNC(K$3*J$3*(G$3-H$3*SIN((H79+M$9)*PI()/180)-SQRT(I$3^2-(E$3-F$3-H$3*COS((H79+M$9)*PI()/180))^2))/5)</f>
        <v>-61701</v>
      </c>
      <c r="N79" s="59">
        <f t="shared" si="229"/>
        <v>1.62</v>
      </c>
      <c r="O79" s="60">
        <f t="shared" si="29"/>
        <v>-29533.3333333333</v>
      </c>
      <c r="P79" s="60">
        <f t="shared" si="30"/>
        <v>-24100</v>
      </c>
      <c r="Q79" s="60">
        <f t="shared" si="31"/>
        <v>4633.33333333333</v>
      </c>
      <c r="R79" s="60">
        <f t="shared" si="32"/>
        <v>-66.6666666666666</v>
      </c>
      <c r="S79" s="1"/>
      <c r="T79" s="1">
        <f>[1]右脚开始走!$T$25</f>
        <v>0.03</v>
      </c>
      <c r="U79" s="1"/>
      <c r="V79" s="1">
        <f t="shared" ref="V79:Y79" si="246">(O79-O78)/$T$25</f>
        <v>-210000</v>
      </c>
      <c r="W79" s="1">
        <f t="shared" si="246"/>
        <v>-141111.111111111</v>
      </c>
      <c r="X79" s="1">
        <f t="shared" si="246"/>
        <v>2222.22222222223</v>
      </c>
      <c r="Y79" s="1">
        <f t="shared" si="246"/>
        <v>0</v>
      </c>
      <c r="AA79">
        <f t="shared" ref="AA79:AD79" si="247">V79-V80</f>
        <v>14444.4444444445</v>
      </c>
      <c r="AB79">
        <f t="shared" si="247"/>
        <v>6666.66666666669</v>
      </c>
      <c r="AC79">
        <f t="shared" si="247"/>
        <v>1111.11111111113</v>
      </c>
      <c r="AD79">
        <f t="shared" si="247"/>
        <v>-1111.11111111111</v>
      </c>
      <c r="AF79">
        <f t="shared" ref="AF79:AI79" si="248">AA79-AA80</f>
        <v>1111.11111111118</v>
      </c>
      <c r="AG79">
        <f t="shared" si="248"/>
        <v>-2222.22222222236</v>
      </c>
      <c r="AH79">
        <f t="shared" si="248"/>
        <v>2222.22222222226</v>
      </c>
      <c r="AI79">
        <f t="shared" si="248"/>
        <v>-3333.33333333333</v>
      </c>
      <c r="AK79">
        <f t="shared" ref="AK79:AN79" si="249">AF79-AF80</f>
        <v>2222.2222222221</v>
      </c>
      <c r="AL79">
        <f t="shared" si="249"/>
        <v>-4444.44444444499</v>
      </c>
      <c r="AM79">
        <f t="shared" si="249"/>
        <v>3333.33333333342</v>
      </c>
      <c r="AN79">
        <f t="shared" si="249"/>
        <v>-7777.77777777777</v>
      </c>
    </row>
    <row r="80" spans="1:40">
      <c r="A80">
        <v>3.79500000000001</v>
      </c>
      <c r="B80">
        <v>10.0157012195122</v>
      </c>
      <c r="C80">
        <v>-31.4611280487805</v>
      </c>
      <c r="D80" s="28">
        <f t="shared" si="28"/>
        <v>1.65</v>
      </c>
      <c r="E80" s="32">
        <f>-E223*[1]右脚开始走!$B$23</f>
        <v>11.41277181</v>
      </c>
      <c r="F80" s="32">
        <f>F223*[1]右脚开始走!$B$23</f>
        <v>-18.85041091</v>
      </c>
      <c r="G80" s="32">
        <f>G223*[1]右脚开始走!$B$23</f>
        <v>17.902824</v>
      </c>
      <c r="H80" s="32">
        <f>-H223*[1]右脚开始走!$B$23</f>
        <v>37.90553726</v>
      </c>
      <c r="I80" s="58">
        <f t="shared" si="24"/>
        <v>1.65</v>
      </c>
      <c r="J80" s="24">
        <f>-TRUNC(K$3*J$3*(G$3-H$3*SIN((E80+J$9)*PI()/180)-SQRT(I$3^2-(E$3-F$3-H$3*COS((E80+J$9)*PI()/180))^2))/5)</f>
        <v>-11902</v>
      </c>
      <c r="K80" s="24">
        <f>-TRUNC(U$3*T$3*(Q$3-R$3*SIN((F80+K$9)*PI()/180)-SQRT(S$3^2-(O$3-P$3-R$3*COS((F80+K$9)*PI()/180))^2))/5)</f>
        <v>25978</v>
      </c>
      <c r="L80" s="24">
        <f>-TRUNC(U$3*T$3*(Q$3-R$3*SIN((G80+L$9)*PI()/180)-SQRT(S$3^2-(O$3-P$3-R$3*COS((G80+L$9)*PI()/180))^2))/5)</f>
        <v>-31871</v>
      </c>
      <c r="M80" s="25">
        <f>-TRUNC(K$3*J$3*(G$3-H$3*SIN((H80+M$9)*PI()/180)-SQRT(I$3^2-(E$3-F$3-H$3*COS((H80+M$9)*PI()/180))^2))/5)</f>
        <v>-61702</v>
      </c>
      <c r="N80" s="59">
        <f t="shared" si="229"/>
        <v>1.65</v>
      </c>
      <c r="O80" s="60">
        <f t="shared" si="29"/>
        <v>-36266.6666666666</v>
      </c>
      <c r="P80" s="60">
        <f t="shared" si="30"/>
        <v>-28533.3333333333</v>
      </c>
      <c r="Q80" s="60">
        <f t="shared" si="31"/>
        <v>4666.66666666666</v>
      </c>
      <c r="R80" s="60">
        <f t="shared" si="32"/>
        <v>-33.3333333333333</v>
      </c>
      <c r="S80" s="1"/>
      <c r="T80" s="1">
        <f>[1]右脚开始走!$T$25</f>
        <v>0.03</v>
      </c>
      <c r="U80" s="1"/>
      <c r="V80" s="1">
        <f t="shared" ref="V80:Y80" si="250">(O80-O79)/$T$25</f>
        <v>-224444.444444444</v>
      </c>
      <c r="W80" s="1">
        <f t="shared" si="250"/>
        <v>-147777.777777778</v>
      </c>
      <c r="X80" s="1">
        <f t="shared" si="250"/>
        <v>1111.1111111111</v>
      </c>
      <c r="Y80" s="1">
        <f t="shared" si="250"/>
        <v>1111.11111111111</v>
      </c>
      <c r="AA80">
        <f t="shared" ref="AA80:AD80" si="251">V80-V81</f>
        <v>13333.3333333333</v>
      </c>
      <c r="AB80">
        <f t="shared" si="251"/>
        <v>8888.88888888905</v>
      </c>
      <c r="AC80">
        <f t="shared" si="251"/>
        <v>-1111.11111111113</v>
      </c>
      <c r="AD80">
        <f t="shared" si="251"/>
        <v>2222.22222222222</v>
      </c>
      <c r="AF80">
        <f t="shared" ref="AF80:AI80" si="252">AA80-AA81</f>
        <v>-1111.11111111092</v>
      </c>
      <c r="AG80">
        <f t="shared" si="252"/>
        <v>2222.22222222263</v>
      </c>
      <c r="AH80">
        <f t="shared" si="252"/>
        <v>-1111.11111111116</v>
      </c>
      <c r="AI80">
        <f t="shared" si="252"/>
        <v>4444.44444444444</v>
      </c>
      <c r="AK80">
        <f t="shared" ref="AK80:AN80" si="253">AF80-AF81</f>
        <v>-3333.33333333276</v>
      </c>
      <c r="AL80">
        <f t="shared" si="253"/>
        <v>7.27595761418343e-10</v>
      </c>
      <c r="AM80">
        <f t="shared" si="253"/>
        <v>-1111.11111111122</v>
      </c>
      <c r="AN80">
        <f t="shared" si="253"/>
        <v>7777.77777777777</v>
      </c>
    </row>
    <row r="81" spans="1:40">
      <c r="A81">
        <v>3.81000000000001</v>
      </c>
      <c r="B81">
        <v>7.56173780487805</v>
      </c>
      <c r="C81">
        <v>-31.8681402439024</v>
      </c>
      <c r="D81" s="28">
        <f t="shared" si="28"/>
        <v>1.68</v>
      </c>
      <c r="E81" s="32">
        <f>-E224*[1]右脚开始走!$B$23</f>
        <v>12.35892868</v>
      </c>
      <c r="F81" s="32">
        <f>F224*[1]右脚开始走!$B$23</f>
        <v>-17.94101242</v>
      </c>
      <c r="G81" s="32">
        <f>G224*[1]右脚开始走!$B$23</f>
        <v>17.82775855</v>
      </c>
      <c r="H81" s="32">
        <f>-H224*[1]右脚开始走!$B$23</f>
        <v>37.90614882</v>
      </c>
      <c r="I81" s="58">
        <f t="shared" si="24"/>
        <v>1.68</v>
      </c>
      <c r="J81" s="24">
        <f>-TRUNC(K$3*J$3*(G$3-H$3*SIN((E81+J$9)*PI()/180)-SQRT(I$3^2-(E$3-F$3-H$3*COS((E81+J$9)*PI()/180))^2))/5)</f>
        <v>-13204</v>
      </c>
      <c r="K81" s="24">
        <f>-TRUNC(U$3*T$3*(Q$3-R$3*SIN((F81+K$9)*PI()/180)-SQRT(S$3^2-(O$3-P$3-R$3*COS((F81+K$9)*PI()/180))^2))/5)</f>
        <v>24981</v>
      </c>
      <c r="L81" s="24">
        <f>-TRUNC(U$3*T$3*(Q$3-R$3*SIN((G81+L$9)*PI()/180)-SQRT(S$3^2-(O$3-P$3-R$3*COS((G81+L$9)*PI()/180))^2))/5)</f>
        <v>-31729</v>
      </c>
      <c r="M81" s="25">
        <f>-TRUNC(K$3*J$3*(G$3-H$3*SIN((H81+M$9)*PI()/180)-SQRT(I$3^2-(E$3-F$3-H$3*COS((H81+M$9)*PI()/180))^2))/5)</f>
        <v>-61704</v>
      </c>
      <c r="N81" s="59">
        <f t="shared" si="229"/>
        <v>1.68</v>
      </c>
      <c r="O81" s="60">
        <f t="shared" si="29"/>
        <v>-43400</v>
      </c>
      <c r="P81" s="60">
        <f t="shared" si="30"/>
        <v>-33233.3333333333</v>
      </c>
      <c r="Q81" s="60">
        <f t="shared" si="31"/>
        <v>4733.33333333333</v>
      </c>
      <c r="R81" s="60">
        <f t="shared" si="32"/>
        <v>-66.6666666666666</v>
      </c>
      <c r="S81" s="1"/>
      <c r="T81" s="1">
        <f>[1]右脚开始走!$T$25</f>
        <v>0.03</v>
      </c>
      <c r="U81" s="1"/>
      <c r="V81" s="1">
        <f t="shared" ref="V81:Y81" si="254">(O81-O80)/$T$25</f>
        <v>-237777.777777778</v>
      </c>
      <c r="W81" s="1">
        <f t="shared" si="254"/>
        <v>-156666.666666667</v>
      </c>
      <c r="X81" s="1">
        <f t="shared" si="254"/>
        <v>2222.22222222223</v>
      </c>
      <c r="Y81" s="1">
        <f t="shared" si="254"/>
        <v>-1111.11111111111</v>
      </c>
      <c r="AA81">
        <f t="shared" ref="AA81:AD81" si="255">V81-V82</f>
        <v>14444.4444444443</v>
      </c>
      <c r="AB81">
        <f t="shared" si="255"/>
        <v>6666.66666666642</v>
      </c>
      <c r="AC81">
        <f t="shared" si="255"/>
        <v>3.04680725093931e-11</v>
      </c>
      <c r="AD81">
        <f t="shared" si="255"/>
        <v>-2222.22222222222</v>
      </c>
      <c r="AF81">
        <f t="shared" ref="AF81:AI81" si="256">AA81-AA82</f>
        <v>2222.22222222184</v>
      </c>
      <c r="AG81">
        <f t="shared" si="256"/>
        <v>2222.2222222219</v>
      </c>
      <c r="AH81">
        <f t="shared" si="256"/>
        <v>6.09361450187862e-11</v>
      </c>
      <c r="AI81">
        <f t="shared" si="256"/>
        <v>-3333.33333333333</v>
      </c>
      <c r="AK81">
        <f t="shared" ref="AK81:AN81" si="257">AF81-AF82</f>
        <v>2222.22222222155</v>
      </c>
      <c r="AL81">
        <f t="shared" si="257"/>
        <v>4444.44444444403</v>
      </c>
      <c r="AM81">
        <f t="shared" si="257"/>
        <v>9.14042175281793e-11</v>
      </c>
      <c r="AN81">
        <f t="shared" si="257"/>
        <v>-5555.55555555555</v>
      </c>
    </row>
    <row r="82" spans="1:40">
      <c r="A82">
        <v>3.82500000000001</v>
      </c>
      <c r="B82">
        <v>5.02774390243902</v>
      </c>
      <c r="C82">
        <v>-32.191006097561</v>
      </c>
      <c r="D82" s="28">
        <f t="shared" si="28"/>
        <v>1.71</v>
      </c>
      <c r="E82" s="32">
        <f>-E225*[1]右脚开始走!$B$23</f>
        <v>13.43128466</v>
      </c>
      <c r="F82" s="32">
        <f>F225*[1]右脚开始走!$B$23</f>
        <v>-16.92977677</v>
      </c>
      <c r="G82" s="32">
        <f>G225*[1]右脚开始走!$B$23</f>
        <v>17.75169122</v>
      </c>
      <c r="H82" s="32">
        <f>-H225*[1]右脚开始走!$B$23</f>
        <v>37.90662154</v>
      </c>
      <c r="I82" s="58">
        <f t="shared" si="24"/>
        <v>1.71</v>
      </c>
      <c r="J82" s="24">
        <f>-TRUNC(K$3*J$3*(G$3-H$3*SIN((E82+J$9)*PI()/180)-SQRT(I$3^2-(E$3-F$3-H$3*COS((E82+J$9)*PI()/180))^2))/5)</f>
        <v>-14733</v>
      </c>
      <c r="K82" s="24">
        <f>-TRUNC(U$3*T$3*(Q$3-R$3*SIN((F82+K$9)*PI()/180)-SQRT(S$3^2-(O$3-P$3-R$3*COS((F82+K$9)*PI()/180))^2))/5)</f>
        <v>23837</v>
      </c>
      <c r="L82" s="24">
        <f>-TRUNC(U$3*T$3*(Q$3-R$3*SIN((G82+L$9)*PI()/180)-SQRT(S$3^2-(O$3-P$3-R$3*COS((G82+L$9)*PI()/180))^2))/5)</f>
        <v>-31585</v>
      </c>
      <c r="M82" s="25">
        <f>-TRUNC(K$3*J$3*(G$3-H$3*SIN((H82+M$9)*PI()/180)-SQRT(I$3^2-(E$3-F$3-H$3*COS((H82+M$9)*PI()/180))^2))/5)</f>
        <v>-61705</v>
      </c>
      <c r="N82" s="59">
        <f t="shared" si="229"/>
        <v>1.71</v>
      </c>
      <c r="O82" s="60">
        <f t="shared" si="29"/>
        <v>-50966.6666666666</v>
      </c>
      <c r="P82" s="60">
        <f t="shared" si="30"/>
        <v>-38133.3333333333</v>
      </c>
      <c r="Q82" s="60">
        <f t="shared" si="31"/>
        <v>4800</v>
      </c>
      <c r="R82" s="60">
        <f t="shared" si="32"/>
        <v>-33.3333333333333</v>
      </c>
      <c r="S82" s="1"/>
      <c r="T82" s="1">
        <f>[1]右脚开始走!$T$25</f>
        <v>0.03</v>
      </c>
      <c r="U82" s="1"/>
      <c r="V82" s="1">
        <f t="shared" ref="V82:Y82" si="258">(O82-O81)/$T$25</f>
        <v>-252222.222222222</v>
      </c>
      <c r="W82" s="1">
        <f t="shared" si="258"/>
        <v>-163333.333333333</v>
      </c>
      <c r="X82" s="1">
        <f t="shared" si="258"/>
        <v>2222.2222222222</v>
      </c>
      <c r="Y82" s="1">
        <f t="shared" si="258"/>
        <v>1111.11111111111</v>
      </c>
      <c r="AA82">
        <f t="shared" ref="AA82:AD82" si="259">V82-V83</f>
        <v>12222.2222222224</v>
      </c>
      <c r="AB82">
        <f t="shared" si="259"/>
        <v>4444.44444444453</v>
      </c>
      <c r="AC82">
        <f t="shared" si="259"/>
        <v>-3.04680725093931e-11</v>
      </c>
      <c r="AD82">
        <f t="shared" si="259"/>
        <v>1111.11111111111</v>
      </c>
      <c r="AF82">
        <f t="shared" ref="AF82:AI82" si="260">AA82-AA83</f>
        <v>2.91038304567337e-10</v>
      </c>
      <c r="AG82">
        <f t="shared" si="260"/>
        <v>-2222.22222222213</v>
      </c>
      <c r="AH82">
        <f t="shared" si="260"/>
        <v>-3.04680725093931e-11</v>
      </c>
      <c r="AI82">
        <f t="shared" si="260"/>
        <v>2222.22222222222</v>
      </c>
      <c r="AK82">
        <f t="shared" ref="AK82:AN82" si="261">AF82-AF83</f>
        <v>-4444.44444444397</v>
      </c>
      <c r="AL82">
        <f t="shared" si="261"/>
        <v>-6666.66666666666</v>
      </c>
      <c r="AM82">
        <f t="shared" si="261"/>
        <v>0</v>
      </c>
      <c r="AN82">
        <f t="shared" si="261"/>
        <v>3333.33333333333</v>
      </c>
    </row>
    <row r="83" spans="1:40">
      <c r="A83">
        <v>3.84000000000001</v>
      </c>
      <c r="B83">
        <v>2.45213414634146</v>
      </c>
      <c r="C83">
        <v>-32.4393292682927</v>
      </c>
      <c r="D83" s="28">
        <f t="shared" si="28"/>
        <v>1.74</v>
      </c>
      <c r="E83" s="32">
        <f>-E226*[1]右脚开始走!$B$23</f>
        <v>14.6254161</v>
      </c>
      <c r="F83" s="32">
        <f>F226*[1]右脚开始走!$B$23</f>
        <v>-15.82072907</v>
      </c>
      <c r="G83" s="32">
        <f>G226*[1]右脚开始走!$B$23</f>
        <v>17.67456584</v>
      </c>
      <c r="H83" s="32">
        <f>-H226*[1]右脚开始走!$B$23</f>
        <v>37.9069097</v>
      </c>
      <c r="I83" s="58">
        <f t="shared" si="24"/>
        <v>1.74</v>
      </c>
      <c r="J83" s="24">
        <f>-TRUNC(K$3*J$3*(G$3-H$3*SIN((E83+J$9)*PI()/180)-SQRT(I$3^2-(E$3-F$3-H$3*COS((E83+J$9)*PI()/180))^2))/5)</f>
        <v>-16500</v>
      </c>
      <c r="K83" s="24">
        <f>-TRUNC(U$3*T$3*(Q$3-R$3*SIN((F83+K$9)*PI()/180)-SQRT(S$3^2-(O$3-P$3-R$3*COS((F83+K$9)*PI()/180))^2))/5)</f>
        <v>22542</v>
      </c>
      <c r="L83" s="24">
        <f>-TRUNC(U$3*T$3*(Q$3-R$3*SIN((G83+L$9)*PI()/180)-SQRT(S$3^2-(O$3-P$3-R$3*COS((G83+L$9)*PI()/180))^2))/5)</f>
        <v>-31439</v>
      </c>
      <c r="M83" s="25">
        <f>-TRUNC(K$3*J$3*(G$3-H$3*SIN((H83+M$9)*PI()/180)-SQRT(I$3^2-(E$3-F$3-H$3*COS((H83+M$9)*PI()/180))^2))/5)</f>
        <v>-61706</v>
      </c>
      <c r="N83" s="59">
        <f t="shared" si="229"/>
        <v>1.74</v>
      </c>
      <c r="O83" s="60">
        <f t="shared" si="29"/>
        <v>-58899.9999999999</v>
      </c>
      <c r="P83" s="60">
        <f t="shared" si="30"/>
        <v>-43166.6666666666</v>
      </c>
      <c r="Q83" s="60">
        <f t="shared" si="31"/>
        <v>4866.66666666666</v>
      </c>
      <c r="R83" s="60">
        <f t="shared" si="32"/>
        <v>-33.3333333333333</v>
      </c>
      <c r="S83" s="1"/>
      <c r="T83" s="1">
        <f>[1]右脚开始走!$T$25</f>
        <v>0.03</v>
      </c>
      <c r="U83" s="1"/>
      <c r="V83" s="1">
        <f t="shared" ref="V83:Y83" si="262">(O83-O82)/$T$25</f>
        <v>-264444.444444444</v>
      </c>
      <c r="W83" s="1">
        <f t="shared" si="262"/>
        <v>-167777.777777778</v>
      </c>
      <c r="X83" s="1">
        <f t="shared" si="262"/>
        <v>2222.22222222223</v>
      </c>
      <c r="Y83" s="1">
        <f t="shared" si="262"/>
        <v>0</v>
      </c>
      <c r="AA83">
        <f t="shared" ref="AA83:AD83" si="263">V83-V84</f>
        <v>12222.2222222221</v>
      </c>
      <c r="AB83">
        <f t="shared" si="263"/>
        <v>6666.66666666666</v>
      </c>
      <c r="AC83">
        <f t="shared" si="263"/>
        <v>0</v>
      </c>
      <c r="AD83">
        <f t="shared" si="263"/>
        <v>-1111.11111111111</v>
      </c>
      <c r="AF83">
        <f t="shared" ref="AF83:AI83" si="264">AA83-AA84</f>
        <v>4444.44444444426</v>
      </c>
      <c r="AG83">
        <f t="shared" si="264"/>
        <v>4444.44444444453</v>
      </c>
      <c r="AH83">
        <f t="shared" si="264"/>
        <v>-3.04680725093931e-11</v>
      </c>
      <c r="AI83">
        <f t="shared" si="264"/>
        <v>-1111.11111111111</v>
      </c>
      <c r="AK83">
        <f t="shared" ref="AK83:AN83" si="265">AF83-AF84</f>
        <v>2222.22222222161</v>
      </c>
      <c r="AL83">
        <f t="shared" si="265"/>
        <v>3333.3333333336</v>
      </c>
      <c r="AM83">
        <f t="shared" si="265"/>
        <v>-9.14042175281793e-11</v>
      </c>
      <c r="AN83">
        <f t="shared" si="265"/>
        <v>0</v>
      </c>
    </row>
    <row r="84" spans="1:40">
      <c r="A84">
        <v>3.85500000000001</v>
      </c>
      <c r="B84">
        <v>-0.139939024390248</v>
      </c>
      <c r="C84">
        <v>-32.6167682926829</v>
      </c>
      <c r="D84" s="28">
        <f t="shared" si="28"/>
        <v>1.77</v>
      </c>
      <c r="E84" s="32">
        <f>-E227*[1]右脚开始走!$B$23</f>
        <v>15.93589297</v>
      </c>
      <c r="F84" s="32">
        <f>F227*[1]右脚开始走!$B$23</f>
        <v>-14.61870377</v>
      </c>
      <c r="G84" s="32">
        <f>G227*[1]右脚开始走!$B$23</f>
        <v>17.59632715</v>
      </c>
      <c r="H84" s="32">
        <f>-H227*[1]右脚开始走!$B$23</f>
        <v>37.90696422</v>
      </c>
      <c r="I84" s="58">
        <f t="shared" si="24"/>
        <v>1.77</v>
      </c>
      <c r="J84" s="24">
        <f>-TRUNC(K$3*J$3*(G$3-H$3*SIN((E84+J$9)*PI()/180)-SQRT(I$3^2-(E$3-F$3-H$3*COS((E84+J$9)*PI()/180))^2))/5)</f>
        <v>-18516</v>
      </c>
      <c r="K84" s="24">
        <f>-TRUNC(U$3*T$3*(Q$3-R$3*SIN((F84+K$9)*PI()/180)-SQRT(S$3^2-(O$3-P$3-R$3*COS((F84+K$9)*PI()/180))^2))/5)</f>
        <v>21090</v>
      </c>
      <c r="L84" s="24">
        <f>-TRUNC(U$3*T$3*(Q$3-R$3*SIN((G84+L$9)*PI()/180)-SQRT(S$3^2-(O$3-P$3-R$3*COS((G84+L$9)*PI()/180))^2))/5)</f>
        <v>-31291</v>
      </c>
      <c r="M84" s="25">
        <f>-TRUNC(K$3*J$3*(G$3-H$3*SIN((H84+M$9)*PI()/180)-SQRT(I$3^2-(E$3-F$3-H$3*COS((H84+M$9)*PI()/180))^2))/5)</f>
        <v>-61706</v>
      </c>
      <c r="N84" s="59">
        <f t="shared" si="229"/>
        <v>1.77</v>
      </c>
      <c r="O84" s="60">
        <f t="shared" si="29"/>
        <v>-67199.9999999999</v>
      </c>
      <c r="P84" s="60">
        <f t="shared" si="30"/>
        <v>-48400</v>
      </c>
      <c r="Q84" s="60">
        <f t="shared" si="31"/>
        <v>4933.33333333333</v>
      </c>
      <c r="R84" s="60">
        <f t="shared" si="32"/>
        <v>0</v>
      </c>
      <c r="S84" s="1"/>
      <c r="T84" s="1">
        <f>[1]右脚开始走!$T$25</f>
        <v>0.03</v>
      </c>
      <c r="U84" s="1"/>
      <c r="V84" s="1">
        <f t="shared" ref="V84:Y84" si="266">(O84-O83)/$T$25</f>
        <v>-276666.666666666</v>
      </c>
      <c r="W84" s="1">
        <f t="shared" si="266"/>
        <v>-174444.444444444</v>
      </c>
      <c r="X84" s="1">
        <f t="shared" si="266"/>
        <v>2222.22222222223</v>
      </c>
      <c r="Y84" s="1">
        <f t="shared" si="266"/>
        <v>1111.11111111111</v>
      </c>
      <c r="AA84">
        <f t="shared" ref="AA84:AD84" si="267">V84-V85</f>
        <v>7777.77777777787</v>
      </c>
      <c r="AB84">
        <f t="shared" si="267"/>
        <v>2222.22222222213</v>
      </c>
      <c r="AC84">
        <f t="shared" si="267"/>
        <v>3.04680725093931e-11</v>
      </c>
      <c r="AD84">
        <f t="shared" si="267"/>
        <v>0</v>
      </c>
      <c r="AF84">
        <f t="shared" ref="AF84:AI84" si="268">AA84-AA85</f>
        <v>2222.22222222266</v>
      </c>
      <c r="AG84">
        <f t="shared" si="268"/>
        <v>1111.11111111092</v>
      </c>
      <c r="AH84">
        <f t="shared" si="268"/>
        <v>6.09361450187862e-11</v>
      </c>
      <c r="AI84">
        <f t="shared" si="268"/>
        <v>-1111.11111111111</v>
      </c>
      <c r="AK84">
        <f t="shared" ref="AK84:AN84" si="269">AF84-AF85</f>
        <v>-1111.11111111019</v>
      </c>
      <c r="AL84">
        <f t="shared" si="269"/>
        <v>-1111.11111111124</v>
      </c>
      <c r="AM84">
        <f t="shared" si="269"/>
        <v>-1111.11111111101</v>
      </c>
      <c r="AN84">
        <f t="shared" si="269"/>
        <v>-3333.33333333333</v>
      </c>
    </row>
    <row r="85" spans="4:40">
      <c r="D85" s="28">
        <f t="shared" si="28"/>
        <v>1.8</v>
      </c>
      <c r="E85" s="32">
        <f>-E228*[1]右脚开始走!$B$23</f>
        <v>17.35635282</v>
      </c>
      <c r="F85" s="32">
        <f>F228*[1]右脚开始走!$B$23</f>
        <v>-13.32927553</v>
      </c>
      <c r="G85" s="32">
        <f>G228*[1]右脚开始走!$B$23</f>
        <v>17.51692084</v>
      </c>
      <c r="H85" s="32">
        <f>-H228*[1]右脚开始走!$B$23</f>
        <v>37.9067328</v>
      </c>
      <c r="I85" s="58">
        <f t="shared" si="24"/>
        <v>1.8</v>
      </c>
      <c r="J85" s="24">
        <f>-TRUNC(K$3*J$3*(G$3-H$3*SIN((E85+J$9)*PI()/180)-SQRT(I$3^2-(E$3-F$3-H$3*COS((E85+J$9)*PI()/180))^2))/5)</f>
        <v>-20788</v>
      </c>
      <c r="K85" s="24">
        <f>-TRUNC(U$3*T$3*(Q$3-R$3*SIN((F85+K$9)*PI()/180)-SQRT(S$3^2-(O$3-P$3-R$3*COS((F85+K$9)*PI()/180))^2))/5)</f>
        <v>19479</v>
      </c>
      <c r="L85" s="24">
        <f>-TRUNC(U$3*T$3*(Q$3-R$3*SIN((G85+L$9)*PI()/180)-SQRT(S$3^2-(O$3-P$3-R$3*COS((G85+L$9)*PI()/180))^2))/5)</f>
        <v>-31141</v>
      </c>
      <c r="M85" s="25">
        <f>-TRUNC(K$3*J$3*(G$3-H$3*SIN((H85+M$9)*PI()/180)-SQRT(I$3^2-(E$3-F$3-H$3*COS((H85+M$9)*PI()/180))^2))/5)</f>
        <v>-61705</v>
      </c>
      <c r="N85" s="59">
        <f t="shared" si="229"/>
        <v>1.8</v>
      </c>
      <c r="O85" s="60">
        <f t="shared" si="29"/>
        <v>-75733.3333333333</v>
      </c>
      <c r="P85" s="60">
        <f t="shared" si="30"/>
        <v>-53699.9999999999</v>
      </c>
      <c r="Q85" s="60">
        <f t="shared" si="31"/>
        <v>5000</v>
      </c>
      <c r="R85" s="60">
        <f t="shared" si="32"/>
        <v>33.3333333333333</v>
      </c>
      <c r="T85" s="1">
        <f>[1]右脚开始走!$T$25</f>
        <v>0.03</v>
      </c>
      <c r="V85" s="1">
        <f t="shared" ref="V85:Y85" si="270">(O85-O84)/$T$25</f>
        <v>-284444.444444444</v>
      </c>
      <c r="W85" s="1">
        <f t="shared" si="270"/>
        <v>-176666.666666666</v>
      </c>
      <c r="X85" s="1">
        <f t="shared" si="270"/>
        <v>2222.2222222222</v>
      </c>
      <c r="Y85" s="1">
        <f t="shared" si="270"/>
        <v>1111.11111111111</v>
      </c>
      <c r="AA85">
        <f t="shared" ref="AA85:AD85" si="271">V85-V86</f>
        <v>5555.55555555521</v>
      </c>
      <c r="AB85">
        <f t="shared" si="271"/>
        <v>1111.11111111121</v>
      </c>
      <c r="AC85">
        <f t="shared" si="271"/>
        <v>-3.04680725093931e-11</v>
      </c>
      <c r="AD85">
        <f t="shared" si="271"/>
        <v>1111.11111111111</v>
      </c>
      <c r="AF85">
        <f t="shared" ref="AF85:AI85" si="272">AA85-AA86</f>
        <v>3333.33333333285</v>
      </c>
      <c r="AG85">
        <f t="shared" si="272"/>
        <v>2222.22222222216</v>
      </c>
      <c r="AH85">
        <f t="shared" si="272"/>
        <v>1111.11111111107</v>
      </c>
      <c r="AI85">
        <f t="shared" si="272"/>
        <v>2222.22222222222</v>
      </c>
      <c r="AK85">
        <f t="shared" ref="AK85:AN85" si="273">AF85-AF86</f>
        <v>-1111.11111111142</v>
      </c>
      <c r="AL85">
        <f t="shared" si="273"/>
        <v>1111.11111111048</v>
      </c>
      <c r="AM85">
        <f t="shared" si="273"/>
        <v>3333.3333333333</v>
      </c>
      <c r="AN85">
        <f t="shared" si="273"/>
        <v>2222.22222222222</v>
      </c>
    </row>
    <row r="86" spans="4:40">
      <c r="D86" s="28">
        <f t="shared" si="28"/>
        <v>1.83</v>
      </c>
      <c r="E86" s="32">
        <f>-E229*[1]右脚开始走!$B$23</f>
        <v>18.87957462</v>
      </c>
      <c r="F86" s="32">
        <f>F229*[1]右脚开始走!$B$23</f>
        <v>-11.95869027</v>
      </c>
      <c r="G86" s="32">
        <f>G229*[1]右脚开始走!$B$23</f>
        <v>17.43629356</v>
      </c>
      <c r="H86" s="32">
        <f>-H229*[1]右脚开始走!$B$23</f>
        <v>37.9061601</v>
      </c>
      <c r="I86" s="58">
        <f t="shared" si="24"/>
        <v>1.83</v>
      </c>
      <c r="J86" s="24">
        <f>-TRUNC(K$3*J$3*(G$3-H$3*SIN((E86+J$9)*PI()/180)-SQRT(I$3^2-(E$3-F$3-H$3*COS((E86+J$9)*PI()/180))^2))/5)</f>
        <v>-23321</v>
      </c>
      <c r="K86" s="24">
        <f>-TRUNC(U$3*T$3*(Q$3-R$3*SIN((F86+K$9)*PI()/180)-SQRT(S$3^2-(O$3-P$3-R$3*COS((F86+K$9)*PI()/180))^2))/5)</f>
        <v>17708</v>
      </c>
      <c r="L86" s="24">
        <f>-TRUNC(U$3*T$3*(Q$3-R$3*SIN((G86+L$9)*PI()/180)-SQRT(S$3^2-(O$3-P$3-R$3*COS((G86+L$9)*PI()/180))^2))/5)</f>
        <v>-30989</v>
      </c>
      <c r="M86" s="25">
        <f>-TRUNC(K$3*J$3*(G$3-H$3*SIN((H86+M$9)*PI()/180)-SQRT(I$3^2-(E$3-F$3-H$3*COS((H86+M$9)*PI()/180))^2))/5)</f>
        <v>-61704</v>
      </c>
      <c r="N86" s="59">
        <f t="shared" si="229"/>
        <v>1.83</v>
      </c>
      <c r="O86" s="60">
        <f t="shared" si="29"/>
        <v>-84433.3333333333</v>
      </c>
      <c r="P86" s="60">
        <f t="shared" si="30"/>
        <v>-59033.3333333333</v>
      </c>
      <c r="Q86" s="60">
        <f t="shared" si="31"/>
        <v>5066.66666666666</v>
      </c>
      <c r="R86" s="60">
        <f t="shared" si="32"/>
        <v>33.3333333333333</v>
      </c>
      <c r="T86" s="1">
        <f>[1]右脚开始走!$T$25</f>
        <v>0.03</v>
      </c>
      <c r="V86" s="1">
        <f t="shared" ref="V86:Y86" si="274">(O86-O85)/$T$25</f>
        <v>-290000</v>
      </c>
      <c r="W86" s="1">
        <f t="shared" si="274"/>
        <v>-177777.777777778</v>
      </c>
      <c r="X86" s="1">
        <f t="shared" si="274"/>
        <v>2222.22222222223</v>
      </c>
      <c r="Y86" s="1">
        <f t="shared" si="274"/>
        <v>0</v>
      </c>
      <c r="AA86">
        <f t="shared" ref="AA86:AD86" si="275">V86-V87</f>
        <v>2222.22222222236</v>
      </c>
      <c r="AB86">
        <f t="shared" si="275"/>
        <v>-1111.11111111095</v>
      </c>
      <c r="AC86">
        <f t="shared" si="275"/>
        <v>-1111.1111111111</v>
      </c>
      <c r="AD86">
        <f t="shared" si="275"/>
        <v>-1111.11111111111</v>
      </c>
      <c r="AF86">
        <f t="shared" ref="AF86:AI86" si="276">AA86-AA87</f>
        <v>4444.44444444426</v>
      </c>
      <c r="AG86">
        <f t="shared" si="276"/>
        <v>1111.11111111168</v>
      </c>
      <c r="AH86">
        <f t="shared" si="276"/>
        <v>-2222.22222222223</v>
      </c>
      <c r="AI86">
        <f t="shared" si="276"/>
        <v>0</v>
      </c>
      <c r="AK86">
        <f t="shared" ref="AK86:AN86" si="277">AF86-AF87</f>
        <v>-2222.22222222289</v>
      </c>
      <c r="AL86">
        <f t="shared" si="277"/>
        <v>-2222.22222222071</v>
      </c>
      <c r="AM86">
        <f t="shared" si="277"/>
        <v>-3333.33333333339</v>
      </c>
      <c r="AN86">
        <f t="shared" si="277"/>
        <v>3333.33333333333</v>
      </c>
    </row>
    <row r="87" spans="4:40">
      <c r="D87" s="28">
        <f t="shared" si="28"/>
        <v>1.86</v>
      </c>
      <c r="E87" s="32">
        <f>-E230*[1]右脚开始走!$B$23</f>
        <v>20.49755268</v>
      </c>
      <c r="F87" s="32">
        <f>F230*[1]右脚开始走!$B$23</f>
        <v>-10.51379608</v>
      </c>
      <c r="G87" s="32">
        <f>G230*[1]右脚开始走!$B$23</f>
        <v>17.35439296</v>
      </c>
      <c r="H87" s="32">
        <f>-H230*[1]右脚开始走!$B$23</f>
        <v>37.90518792</v>
      </c>
      <c r="I87" s="58">
        <f t="shared" si="24"/>
        <v>1.86</v>
      </c>
      <c r="J87" s="24">
        <f>-TRUNC(K$3*J$3*(G$3-H$3*SIN((E87+J$9)*PI()/180)-SQRT(I$3^2-(E$3-F$3-H$3*COS((E87+J$9)*PI()/180))^2))/5)</f>
        <v>-26117</v>
      </c>
      <c r="K87" s="24">
        <f>-TRUNC(U$3*T$3*(Q$3-R$3*SIN((F87+K$9)*PI()/180)-SQRT(S$3^2-(O$3-P$3-R$3*COS((F87+K$9)*PI()/180))^2))/5)</f>
        <v>15778</v>
      </c>
      <c r="L87" s="24">
        <f>-TRUNC(U$3*T$3*(Q$3-R$3*SIN((G87+L$9)*PI()/180)-SQRT(S$3^2-(O$3-P$3-R$3*COS((G87+L$9)*PI()/180))^2))/5)</f>
        <v>-30834</v>
      </c>
      <c r="M87" s="25">
        <f>-TRUNC(K$3*J$3*(G$3-H$3*SIN((H87+M$9)*PI()/180)-SQRT(I$3^2-(E$3-F$3-H$3*COS((H87+M$9)*PI()/180))^2))/5)</f>
        <v>-61702</v>
      </c>
      <c r="N87" s="59">
        <f t="shared" si="229"/>
        <v>1.86</v>
      </c>
      <c r="O87" s="60">
        <f t="shared" si="29"/>
        <v>-93199.9999999999</v>
      </c>
      <c r="P87" s="60">
        <f t="shared" si="30"/>
        <v>-64333.3333333333</v>
      </c>
      <c r="Q87" s="60">
        <f t="shared" si="31"/>
        <v>5166.66666666666</v>
      </c>
      <c r="R87" s="60">
        <f t="shared" si="32"/>
        <v>66.6666666666666</v>
      </c>
      <c r="T87" s="1">
        <f>[1]右脚开始走!$T$25</f>
        <v>0.03</v>
      </c>
      <c r="V87" s="1">
        <f t="shared" ref="V87:Y87" si="278">(O87-O86)/$T$25</f>
        <v>-292222.222222222</v>
      </c>
      <c r="W87" s="1">
        <f t="shared" si="278"/>
        <v>-176666.666666667</v>
      </c>
      <c r="X87" s="1">
        <f t="shared" si="278"/>
        <v>3333.33333333333</v>
      </c>
      <c r="Y87" s="1">
        <f t="shared" si="278"/>
        <v>1111.11111111111</v>
      </c>
      <c r="AA87">
        <f t="shared" ref="AA87:AD87" si="279">V87-V88</f>
        <v>-2222.2222222219</v>
      </c>
      <c r="AB87">
        <f t="shared" si="279"/>
        <v>-2222.22222222263</v>
      </c>
      <c r="AC87">
        <f t="shared" si="279"/>
        <v>1111.11111111113</v>
      </c>
      <c r="AD87">
        <f t="shared" si="279"/>
        <v>-1111.11111111111</v>
      </c>
      <c r="AF87">
        <f t="shared" ref="AF87:AI87" si="280">AA87-AA88</f>
        <v>6666.66666666715</v>
      </c>
      <c r="AG87">
        <f t="shared" si="280"/>
        <v>3333.33333333238</v>
      </c>
      <c r="AH87">
        <f t="shared" si="280"/>
        <v>1111.11111111116</v>
      </c>
      <c r="AI87">
        <f t="shared" si="280"/>
        <v>-3333.33333333333</v>
      </c>
      <c r="AK87">
        <f t="shared" ref="AK87:AN87" si="281">AF87-AF88</f>
        <v>4444.44444444479</v>
      </c>
      <c r="AL87">
        <f t="shared" si="281"/>
        <v>-1111.11111111307</v>
      </c>
      <c r="AM87">
        <f t="shared" si="281"/>
        <v>9.14042175281793e-11</v>
      </c>
      <c r="AN87">
        <f t="shared" si="281"/>
        <v>-7777.77777777777</v>
      </c>
    </row>
    <row r="88" spans="4:40">
      <c r="D88" s="28">
        <f t="shared" si="28"/>
        <v>1.89</v>
      </c>
      <c r="E88" s="32">
        <f>-E231*[1]右脚开始走!$B$23</f>
        <v>22.20157057</v>
      </c>
      <c r="F88" s="32">
        <f>F231*[1]右脚开始走!$B$23</f>
        <v>-9.00197419</v>
      </c>
      <c r="G88" s="32">
        <f>G231*[1]右脚开始走!$B$23</f>
        <v>17.27116771</v>
      </c>
      <c r="H88" s="32">
        <f>-H231*[1]右脚开始走!$B$23</f>
        <v>37.90375533</v>
      </c>
      <c r="I88" s="58">
        <f t="shared" si="24"/>
        <v>1.89</v>
      </c>
      <c r="J88" s="24">
        <f>-TRUNC(K$3*J$3*(G$3-H$3*SIN((E88+J$9)*PI()/180)-SQRT(I$3^2-(E$3-F$3-H$3*COS((E88+J$9)*PI()/180))^2))/5)</f>
        <v>-29174</v>
      </c>
      <c r="K88" s="24">
        <f>-TRUNC(U$3*T$3*(Q$3-R$3*SIN((F88+K$9)*PI()/180)-SQRT(S$3^2-(O$3-P$3-R$3*COS((F88+K$9)*PI()/180))^2))/5)</f>
        <v>13691</v>
      </c>
      <c r="L88" s="24">
        <f>-TRUNC(U$3*T$3*(Q$3-R$3*SIN((G88+L$9)*PI()/180)-SQRT(S$3^2-(O$3-P$3-R$3*COS((G88+L$9)*PI()/180))^2))/5)</f>
        <v>-30677</v>
      </c>
      <c r="M88" s="25">
        <f>-TRUNC(K$3*J$3*(G$3-H$3*SIN((H88+M$9)*PI()/180)-SQRT(I$3^2-(E$3-F$3-H$3*COS((H88+M$9)*PI()/180))^2))/5)</f>
        <v>-61698</v>
      </c>
      <c r="N88" s="59">
        <f t="shared" si="229"/>
        <v>1.89</v>
      </c>
      <c r="O88" s="60">
        <f t="shared" si="29"/>
        <v>-101900</v>
      </c>
      <c r="P88" s="60">
        <f t="shared" si="30"/>
        <v>-69566.6666666666</v>
      </c>
      <c r="Q88" s="60">
        <f t="shared" si="31"/>
        <v>5233.33333333333</v>
      </c>
      <c r="R88" s="60">
        <f t="shared" si="32"/>
        <v>133.333333333333</v>
      </c>
      <c r="T88" s="1">
        <f>[1]右脚开始走!$T$25</f>
        <v>0.03</v>
      </c>
      <c r="V88" s="1">
        <f t="shared" ref="V88:Y88" si="282">(O88-O87)/$T$25</f>
        <v>-290000</v>
      </c>
      <c r="W88" s="1">
        <f t="shared" si="282"/>
        <v>-174444.444444444</v>
      </c>
      <c r="X88" s="1">
        <f t="shared" si="282"/>
        <v>2222.2222222222</v>
      </c>
      <c r="Y88" s="1">
        <f t="shared" si="282"/>
        <v>2222.22222222222</v>
      </c>
      <c r="AA88">
        <f t="shared" ref="AA88:AD88" si="283">V88-V89</f>
        <v>-8888.88888888905</v>
      </c>
      <c r="AB88">
        <f t="shared" si="283"/>
        <v>-5555.55555555501</v>
      </c>
      <c r="AC88">
        <f t="shared" si="283"/>
        <v>-3.04680725093931e-11</v>
      </c>
      <c r="AD88">
        <f t="shared" si="283"/>
        <v>2222.22222222222</v>
      </c>
      <c r="AF88">
        <f t="shared" ref="AF88:AI88" si="284">AA88-AA89</f>
        <v>2222.22222222236</v>
      </c>
      <c r="AG88">
        <f t="shared" si="284"/>
        <v>4444.44444444546</v>
      </c>
      <c r="AH88">
        <f t="shared" si="284"/>
        <v>1111.11111111107</v>
      </c>
      <c r="AI88">
        <f t="shared" si="284"/>
        <v>4444.44444444444</v>
      </c>
      <c r="AK88">
        <f t="shared" ref="AK88:AN88" si="285">AF88-AF89</f>
        <v>-4444.44444444386</v>
      </c>
      <c r="AL88">
        <f t="shared" si="285"/>
        <v>3333.33333333497</v>
      </c>
      <c r="AM88">
        <f t="shared" si="285"/>
        <v>2222.22222222217</v>
      </c>
      <c r="AN88">
        <f t="shared" si="285"/>
        <v>7777.77777777777</v>
      </c>
    </row>
    <row r="89" spans="4:40">
      <c r="D89" s="28">
        <f t="shared" si="28"/>
        <v>1.92</v>
      </c>
      <c r="E89" s="32">
        <f>-E232*[1]右脚开始走!$B$23</f>
        <v>23.98227497</v>
      </c>
      <c r="F89" s="32">
        <f>F232*[1]右脚开始走!$B$23</f>
        <v>-7.431069923</v>
      </c>
      <c r="G89" s="32">
        <f>G232*[1]右脚开始走!$B$23</f>
        <v>17.18656753</v>
      </c>
      <c r="H89" s="32">
        <f>-H232*[1]右脚开始走!$B$23</f>
        <v>37.90179885</v>
      </c>
      <c r="I89" s="58">
        <f t="shared" ref="I89:I152" si="286">D89</f>
        <v>1.92</v>
      </c>
      <c r="J89" s="24">
        <f>-TRUNC(K$3*J$3*(G$3-H$3*SIN((E89+J$9)*PI()/180)-SQRT(I$3^2-(E$3-F$3-H$3*COS((E89+J$9)*PI()/180))^2))/5)</f>
        <v>-32484</v>
      </c>
      <c r="K89" s="24">
        <f>-TRUNC(U$3*T$3*(Q$3-R$3*SIN((F89+K$9)*PI()/180)-SQRT(S$3^2-(O$3-P$3-R$3*COS((F89+K$9)*PI()/180))^2))/5)</f>
        <v>11452</v>
      </c>
      <c r="L89" s="24">
        <f>-TRUNC(U$3*T$3*(Q$3-R$3*SIN((G89+L$9)*PI()/180)-SQRT(S$3^2-(O$3-P$3-R$3*COS((G89+L$9)*PI()/180))^2))/5)</f>
        <v>-30518</v>
      </c>
      <c r="M89" s="25">
        <f>-TRUNC(K$3*J$3*(G$3-H$3*SIN((H89+M$9)*PI()/180)-SQRT(I$3^2-(E$3-F$3-H$3*COS((H89+M$9)*PI()/180))^2))/5)</f>
        <v>-61694</v>
      </c>
      <c r="N89" s="59">
        <f t="shared" si="229"/>
        <v>1.92</v>
      </c>
      <c r="O89" s="60">
        <f t="shared" si="29"/>
        <v>-110333.333333333</v>
      </c>
      <c r="P89" s="60">
        <f t="shared" si="30"/>
        <v>-74633.3333333333</v>
      </c>
      <c r="Q89" s="60">
        <f t="shared" si="31"/>
        <v>5300</v>
      </c>
      <c r="R89" s="60">
        <f t="shared" si="32"/>
        <v>133.333333333333</v>
      </c>
      <c r="T89" s="1">
        <f>[1]右脚开始走!$T$25</f>
        <v>0.03</v>
      </c>
      <c r="V89" s="1">
        <f t="shared" ref="V89:Y89" si="287">(O89-O88)/$T$25</f>
        <v>-281111.111111111</v>
      </c>
      <c r="W89" s="1">
        <f t="shared" si="287"/>
        <v>-168888.888888889</v>
      </c>
      <c r="X89" s="1">
        <f t="shared" si="287"/>
        <v>2222.22222222223</v>
      </c>
      <c r="Y89" s="1">
        <f t="shared" si="287"/>
        <v>0</v>
      </c>
      <c r="AA89">
        <f t="shared" ref="AA89:AD89" si="288">V89-V90</f>
        <v>-11111.1111111114</v>
      </c>
      <c r="AB89">
        <f t="shared" si="288"/>
        <v>-10000.0000000005</v>
      </c>
      <c r="AC89">
        <f t="shared" si="288"/>
        <v>-1111.1111111111</v>
      </c>
      <c r="AD89">
        <f t="shared" si="288"/>
        <v>-2222.22222222222</v>
      </c>
      <c r="AF89">
        <f t="shared" ref="AF89:AI89" si="289">AA89-AA90</f>
        <v>6666.66666666622</v>
      </c>
      <c r="AG89">
        <f t="shared" si="289"/>
        <v>1111.11111111048</v>
      </c>
      <c r="AH89">
        <f t="shared" si="289"/>
        <v>-1111.1111111111</v>
      </c>
      <c r="AI89">
        <f t="shared" si="289"/>
        <v>-3333.33333333333</v>
      </c>
      <c r="AK89">
        <f t="shared" ref="AK89:AN89" si="290">AF89-AF90</f>
        <v>1111.11111111054</v>
      </c>
      <c r="AL89">
        <f t="shared" si="290"/>
        <v>-4.65661287307739e-10</v>
      </c>
      <c r="AM89">
        <f t="shared" si="290"/>
        <v>-1111.1111111111</v>
      </c>
      <c r="AN89">
        <f t="shared" si="290"/>
        <v>-5555.55555555555</v>
      </c>
    </row>
    <row r="90" spans="4:40">
      <c r="D90" s="28">
        <f t="shared" ref="D90:D153" si="291">D89+T89</f>
        <v>1.95</v>
      </c>
      <c r="E90" s="32">
        <f>-E233*[1]右脚开始走!$B$23</f>
        <v>25.82974965</v>
      </c>
      <c r="F90" s="32">
        <f>F233*[1]右脚开始走!$B$23</f>
        <v>-5.809323644</v>
      </c>
      <c r="G90" s="32">
        <f>G233*[1]右脚开始走!$B$23</f>
        <v>17.10054324</v>
      </c>
      <c r="H90" s="32">
        <f>-H233*[1]右脚开始走!$B$23</f>
        <v>37.89925265</v>
      </c>
      <c r="I90" s="58">
        <f t="shared" si="286"/>
        <v>1.95</v>
      </c>
      <c r="J90" s="24">
        <f>-TRUNC(K$3*J$3*(G$3-H$3*SIN((E90+J$9)*PI()/180)-SQRT(I$3^2-(E$3-F$3-H$3*COS((E90+J$9)*PI()/180))^2))/5)</f>
        <v>-36037</v>
      </c>
      <c r="K90" s="24">
        <f>-TRUNC(U$3*T$3*(Q$3-R$3*SIN((F90+K$9)*PI()/180)-SQRT(S$3^2-(O$3-P$3-R$3*COS((F90+K$9)*PI()/180))^2))/5)</f>
        <v>9070</v>
      </c>
      <c r="L90" s="24">
        <f>-TRUNC(U$3*T$3*(Q$3-R$3*SIN((G90+L$9)*PI()/180)-SQRT(S$3^2-(O$3-P$3-R$3*COS((G90+L$9)*PI()/180))^2))/5)</f>
        <v>-30356</v>
      </c>
      <c r="M90" s="25">
        <f>-TRUNC(K$3*J$3*(G$3-H$3*SIN((H90+M$9)*PI()/180)-SQRT(I$3^2-(E$3-F$3-H$3*COS((H90+M$9)*PI()/180))^2))/5)</f>
        <v>-61688</v>
      </c>
      <c r="N90" s="59">
        <f t="shared" si="229"/>
        <v>1.95</v>
      </c>
      <c r="O90" s="60">
        <f t="shared" ref="O90:O153" si="292">(J90-J89)/(I90-I89)</f>
        <v>-118433.333333333</v>
      </c>
      <c r="P90" s="60">
        <f t="shared" ref="P90:P153" si="293">(K90-K89)/(D90-D89)</f>
        <v>-79399.9999999999</v>
      </c>
      <c r="Q90" s="60">
        <f t="shared" ref="Q90:Q153" si="294">(L90-L89)/(I90-I89)</f>
        <v>5400</v>
      </c>
      <c r="R90" s="60">
        <f t="shared" ref="R90:R153" si="295">(M90-M89)/(I90-I89)</f>
        <v>200</v>
      </c>
      <c r="T90" s="1">
        <f>[1]右脚开始走!$T$25</f>
        <v>0.03</v>
      </c>
      <c r="V90" s="1">
        <f t="shared" ref="V90:Y90" si="296">(O90-O89)/$T$25</f>
        <v>-270000</v>
      </c>
      <c r="W90" s="1">
        <f t="shared" si="296"/>
        <v>-158888.888888889</v>
      </c>
      <c r="X90" s="1">
        <f t="shared" si="296"/>
        <v>3333.33333333333</v>
      </c>
      <c r="Y90" s="1">
        <f t="shared" si="296"/>
        <v>2222.22222222222</v>
      </c>
      <c r="AA90">
        <f t="shared" ref="AA90:AD90" si="297">V90-V91</f>
        <v>-17777.7777777776</v>
      </c>
      <c r="AB90">
        <f t="shared" si="297"/>
        <v>-11111.1111111109</v>
      </c>
      <c r="AC90">
        <f t="shared" si="297"/>
        <v>0</v>
      </c>
      <c r="AD90">
        <f t="shared" si="297"/>
        <v>1111.11111111111</v>
      </c>
      <c r="AF90">
        <f t="shared" ref="AF90:AI90" si="298">AA90-AA91</f>
        <v>5555.55555555568</v>
      </c>
      <c r="AG90">
        <f t="shared" si="298"/>
        <v>1111.11111111095</v>
      </c>
      <c r="AH90">
        <f t="shared" si="298"/>
        <v>0</v>
      </c>
      <c r="AI90">
        <f t="shared" si="298"/>
        <v>2222.22222222222</v>
      </c>
      <c r="AK90">
        <f t="shared" ref="AK90:AN90" si="299">AF90-AF91</f>
        <v>1111.11111114582</v>
      </c>
      <c r="AL90">
        <f t="shared" si="299"/>
        <v>-3333.33333331152</v>
      </c>
      <c r="AM90">
        <f t="shared" si="299"/>
        <v>-1.39471012516879e-9</v>
      </c>
      <c r="AN90">
        <f t="shared" si="299"/>
        <v>3333.33333333324</v>
      </c>
    </row>
    <row r="91" spans="4:40">
      <c r="D91" s="28">
        <f t="shared" si="291"/>
        <v>1.98</v>
      </c>
      <c r="E91" s="32">
        <f>-E234*[1]右脚开始走!$B$23</f>
        <v>27.73358926</v>
      </c>
      <c r="F91" s="32">
        <f>F234*[1]右脚开始走!$B$23</f>
        <v>-4.145301743</v>
      </c>
      <c r="G91" s="32">
        <f>G234*[1]右脚开始走!$B$23</f>
        <v>17.01304672</v>
      </c>
      <c r="H91" s="32">
        <f>-H234*[1]右脚开始走!$B$23</f>
        <v>37.89604866</v>
      </c>
      <c r="I91" s="58">
        <f t="shared" si="286"/>
        <v>1.98</v>
      </c>
      <c r="J91" s="24">
        <f>-TRUNC(K$3*J$3*(G$3-H$3*SIN((E91+J$9)*PI()/180)-SQRT(I$3^2-(E$3-F$3-H$3*COS((E91+J$9)*PI()/180))^2))/5)</f>
        <v>-39817</v>
      </c>
      <c r="K91" s="24">
        <f>-TRUNC(U$3*T$3*(Q$3-R$3*SIN((F91+K$9)*PI()/180)-SQRT(S$3^2-(O$3-P$3-R$3*COS((F91+K$9)*PI()/180))^2))/5)</f>
        <v>6555</v>
      </c>
      <c r="L91" s="24">
        <f>-TRUNC(U$3*T$3*(Q$3-R$3*SIN((G91+L$9)*PI()/180)-SQRT(S$3^2-(O$3-P$3-R$3*COS((G91+L$9)*PI()/180))^2))/5)</f>
        <v>-30191</v>
      </c>
      <c r="M91" s="25">
        <f>-TRUNC(K$3*J$3*(G$3-H$3*SIN((H91+M$9)*PI()/180)-SQRT(I$3^2-(E$3-F$3-H$3*COS((H91+M$9)*PI()/180))^2))/5)</f>
        <v>-61681</v>
      </c>
      <c r="N91" s="59">
        <f t="shared" si="229"/>
        <v>1.98</v>
      </c>
      <c r="O91" s="60">
        <f t="shared" si="292"/>
        <v>-126000</v>
      </c>
      <c r="P91" s="60">
        <f t="shared" si="293"/>
        <v>-83833.3333333333</v>
      </c>
      <c r="Q91" s="60">
        <f t="shared" si="294"/>
        <v>5500</v>
      </c>
      <c r="R91" s="60">
        <f t="shared" si="295"/>
        <v>233.333333333333</v>
      </c>
      <c r="T91" s="1">
        <f>[1]右脚开始走!$T$25</f>
        <v>0.03</v>
      </c>
      <c r="V91" s="1">
        <f t="shared" ref="V91:Y91" si="300">(O91-O90)/$T$25</f>
        <v>-252222.222222222</v>
      </c>
      <c r="W91" s="1">
        <f t="shared" si="300"/>
        <v>-147777.777777778</v>
      </c>
      <c r="X91" s="1">
        <f t="shared" si="300"/>
        <v>3333.33333333333</v>
      </c>
      <c r="Y91" s="1">
        <f t="shared" si="300"/>
        <v>1111.11111111111</v>
      </c>
      <c r="AA91">
        <f t="shared" ref="AA91:AD91" si="301">V91-V92</f>
        <v>-23333.3333333333</v>
      </c>
      <c r="AB91">
        <f t="shared" si="301"/>
        <v>-12222.2222222219</v>
      </c>
      <c r="AC91">
        <f t="shared" si="301"/>
        <v>0</v>
      </c>
      <c r="AD91">
        <f t="shared" si="301"/>
        <v>-1111.11111111111</v>
      </c>
      <c r="AF91">
        <f t="shared" ref="AF91:AI91" si="302">AA91-AA92</f>
        <v>4444.44444440986</v>
      </c>
      <c r="AG91">
        <f t="shared" si="302"/>
        <v>4444.44444442246</v>
      </c>
      <c r="AH91">
        <f t="shared" si="302"/>
        <v>1.39471012516879e-9</v>
      </c>
      <c r="AI91">
        <f t="shared" si="302"/>
        <v>-1111.11111111102</v>
      </c>
      <c r="AK91">
        <f t="shared" ref="AK91:AN91" si="303">AF91-AF92</f>
        <v>1111.11111100862</v>
      </c>
      <c r="AL91">
        <f t="shared" si="303"/>
        <v>2222.22222215595</v>
      </c>
      <c r="AM91">
        <f t="shared" si="303"/>
        <v>1111.11111111528</v>
      </c>
      <c r="AN91">
        <f t="shared" si="303"/>
        <v>2.68300937023014e-10</v>
      </c>
    </row>
    <row r="92" spans="4:40">
      <c r="D92" s="28">
        <f t="shared" si="291"/>
        <v>2.01</v>
      </c>
      <c r="E92" s="32">
        <f>-E235*[1]右脚开始走!$B$23</f>
        <v>29.68297334</v>
      </c>
      <c r="F92" s="32">
        <f>F235*[1]右脚开始走!$B$23</f>
        <v>-2.44782758</v>
      </c>
      <c r="G92" s="32">
        <f>G235*[1]右脚开始走!$B$23</f>
        <v>16.92403102</v>
      </c>
      <c r="H92" s="32">
        <f>-H235*[1]右脚开始走!$B$23</f>
        <v>37.89211677</v>
      </c>
      <c r="I92" s="58">
        <f t="shared" si="286"/>
        <v>2.01</v>
      </c>
      <c r="J92" s="24">
        <f>-TRUNC(K$3*J$3*(G$3-H$3*SIN((E92+J$9)*PI()/180)-SQRT(I$3^2-(E$3-F$3-H$3*COS((E92+J$9)*PI()/180))^2))/5)</f>
        <v>-43803</v>
      </c>
      <c r="K92" s="24">
        <f>-TRUNC(U$3*T$3*(Q$3-R$3*SIN((F92+K$9)*PI()/180)-SQRT(S$3^2-(O$3-P$3-R$3*COS((F92+K$9)*PI()/180))^2))/5)</f>
        <v>3918</v>
      </c>
      <c r="L92" s="24">
        <f>-TRUNC(U$3*T$3*(Q$3-R$3*SIN((G92+L$9)*PI()/180)-SQRT(S$3^2-(O$3-P$3-R$3*COS((G92+L$9)*PI()/180))^2))/5)</f>
        <v>-30023</v>
      </c>
      <c r="M92" s="25">
        <f>-TRUNC(K$3*J$3*(G$3-H$3*SIN((H92+M$9)*PI()/180)-SQRT(I$3^2-(E$3-F$3-H$3*COS((H92+M$9)*PI()/180))^2))/5)</f>
        <v>-61672</v>
      </c>
      <c r="N92" s="59">
        <f t="shared" si="229"/>
        <v>2.01</v>
      </c>
      <c r="O92" s="60">
        <f t="shared" si="292"/>
        <v>-132866.666666667</v>
      </c>
      <c r="P92" s="60">
        <f t="shared" si="293"/>
        <v>-87899.9999999999</v>
      </c>
      <c r="Q92" s="60">
        <f t="shared" si="294"/>
        <v>5600</v>
      </c>
      <c r="R92" s="60">
        <f t="shared" si="295"/>
        <v>300</v>
      </c>
      <c r="T92" s="1">
        <f>[1]右脚开始走!$T$25</f>
        <v>0.03</v>
      </c>
      <c r="V92" s="1">
        <f t="shared" ref="V92:Y92" si="304">(O92-O91)/$T$25</f>
        <v>-228888.888888889</v>
      </c>
      <c r="W92" s="1">
        <f t="shared" si="304"/>
        <v>-135555.555555556</v>
      </c>
      <c r="X92" s="1">
        <f t="shared" si="304"/>
        <v>3333.33333333333</v>
      </c>
      <c r="Y92" s="1">
        <f t="shared" si="304"/>
        <v>2222.22222222222</v>
      </c>
      <c r="AA92">
        <f t="shared" ref="AA92:AD92" si="305">V92-V93</f>
        <v>-27777.7777777432</v>
      </c>
      <c r="AB92">
        <f t="shared" si="305"/>
        <v>-16666.6666666444</v>
      </c>
      <c r="AC92">
        <f t="shared" si="305"/>
        <v>-1.39471012516879e-9</v>
      </c>
      <c r="AD92">
        <f t="shared" si="305"/>
        <v>-9.23137122299522e-11</v>
      </c>
      <c r="AF92">
        <f t="shared" ref="AF92:AI92" si="306">AA92-AA93</f>
        <v>3333.33333340124</v>
      </c>
      <c r="AG92">
        <f t="shared" si="306"/>
        <v>2222.22222226652</v>
      </c>
      <c r="AH92">
        <f t="shared" si="306"/>
        <v>-1111.11111111389</v>
      </c>
      <c r="AI92">
        <f t="shared" si="306"/>
        <v>-1111.11111111129</v>
      </c>
      <c r="AK92">
        <f t="shared" ref="AK92:AN92" si="307">AF92-AF93</f>
        <v>-1111.11111100958</v>
      </c>
      <c r="AL92">
        <f t="shared" si="307"/>
        <v>2222.22222228834</v>
      </c>
      <c r="AM92">
        <f t="shared" si="307"/>
        <v>-4444.44444444862</v>
      </c>
      <c r="AN92">
        <f t="shared" si="307"/>
        <v>-4444.44444444472</v>
      </c>
    </row>
    <row r="93" spans="4:40">
      <c r="D93" s="28">
        <f t="shared" si="291"/>
        <v>2.04</v>
      </c>
      <c r="E93" s="32">
        <f>-E236*[1]右脚开始走!$B$23</f>
        <v>31.66674013</v>
      </c>
      <c r="F93" s="32">
        <f>F236*[1]右脚开始走!$B$23</f>
        <v>-0.725912425</v>
      </c>
      <c r="G93" s="32">
        <f>G236*[1]右脚开始走!$B$23</f>
        <v>16.83345031</v>
      </c>
      <c r="H93" s="32">
        <f>-H236*[1]右脚开始走!$B$23</f>
        <v>37.88738497</v>
      </c>
      <c r="I93" s="58">
        <f t="shared" si="286"/>
        <v>2.04</v>
      </c>
      <c r="J93" s="24">
        <f>-TRUNC(K$3*J$3*(G$3-H$3*SIN((E93+J$9)*PI()/180)-SQRT(I$3^2-(E$3-F$3-H$3*COS((E93+J$9)*PI()/180))^2))/5)</f>
        <v>-47970</v>
      </c>
      <c r="K93" s="24">
        <f>-TRUNC(U$3*T$3*(Q$3-R$3*SIN((F93+K$9)*PI()/180)-SQRT(S$3^2-(O$3-P$3-R$3*COS((F93+K$9)*PI()/180))^2))/5)</f>
        <v>1174</v>
      </c>
      <c r="L93" s="24">
        <f>-TRUNC(U$3*T$3*(Q$3-R$3*SIN((G93+L$9)*PI()/180)-SQRT(S$3^2-(O$3-P$3-R$3*COS((G93+L$9)*PI()/180))^2))/5)</f>
        <v>-29852</v>
      </c>
      <c r="M93" s="25">
        <f>-TRUNC(K$3*J$3*(G$3-H$3*SIN((H93+M$9)*PI()/180)-SQRT(I$3^2-(E$3-F$3-H$3*COS((H93+M$9)*PI()/180))^2))/5)</f>
        <v>-61661</v>
      </c>
      <c r="N93" s="59">
        <f t="shared" si="229"/>
        <v>2.04</v>
      </c>
      <c r="O93" s="60">
        <f t="shared" si="292"/>
        <v>-138900.000000001</v>
      </c>
      <c r="P93" s="60">
        <f t="shared" si="293"/>
        <v>-91466.6666666673</v>
      </c>
      <c r="Q93" s="60">
        <f t="shared" si="294"/>
        <v>5700.00000000004</v>
      </c>
      <c r="R93" s="60">
        <f t="shared" si="295"/>
        <v>366.666666666669</v>
      </c>
      <c r="T93" s="1">
        <f>[1]右脚开始走!$T$25</f>
        <v>0.03</v>
      </c>
      <c r="V93" s="1">
        <f t="shared" ref="V93:Y93" si="308">(O93-O92)/$T$25</f>
        <v>-201111.111111145</v>
      </c>
      <c r="W93" s="1">
        <f t="shared" si="308"/>
        <v>-118888.888888911</v>
      </c>
      <c r="X93" s="1">
        <f t="shared" si="308"/>
        <v>3333.33333333473</v>
      </c>
      <c r="Y93" s="1">
        <f t="shared" si="308"/>
        <v>2222.22222222231</v>
      </c>
      <c r="AA93">
        <f t="shared" ref="AA93:AD93" si="309">V93-V94</f>
        <v>-31111.1111111444</v>
      </c>
      <c r="AB93">
        <f t="shared" si="309"/>
        <v>-18888.8888889109</v>
      </c>
      <c r="AC93">
        <f t="shared" si="309"/>
        <v>1111.1111111125</v>
      </c>
      <c r="AD93">
        <f t="shared" si="309"/>
        <v>1111.11111111119</v>
      </c>
      <c r="AF93">
        <f t="shared" ref="AF93:AI93" si="310">AA93-AA94</f>
        <v>4444.44444441082</v>
      </c>
      <c r="AG93">
        <f t="shared" si="310"/>
        <v>-2.18278728425503e-8</v>
      </c>
      <c r="AH93">
        <f t="shared" si="310"/>
        <v>3333.33333333473</v>
      </c>
      <c r="AI93">
        <f t="shared" si="310"/>
        <v>3333.33333333343</v>
      </c>
      <c r="AK93">
        <f t="shared" ref="AK93:AN93" si="311">AF93-AF94</f>
        <v>1111.11111107652</v>
      </c>
      <c r="AL93">
        <f t="shared" si="311"/>
        <v>-2222.22222224373</v>
      </c>
      <c r="AM93">
        <f t="shared" si="311"/>
        <v>6666.66666666806</v>
      </c>
      <c r="AN93">
        <f t="shared" si="311"/>
        <v>6666.66666666678</v>
      </c>
    </row>
    <row r="94" spans="4:40">
      <c r="D94" s="28">
        <f t="shared" si="291"/>
        <v>2.07</v>
      </c>
      <c r="E94" s="32">
        <f>-E237*[1]右脚开始走!$B$23</f>
        <v>33.67346055</v>
      </c>
      <c r="F94" s="32">
        <f>F237*[1]右脚开始走!$B$23</f>
        <v>1.01131356</v>
      </c>
      <c r="G94" s="32">
        <f>G237*[1]右脚开始走!$B$23</f>
        <v>16.74125996</v>
      </c>
      <c r="H94" s="32">
        <f>-H237*[1]右脚开始走!$B$23</f>
        <v>37.88177955</v>
      </c>
      <c r="I94" s="58">
        <f t="shared" si="286"/>
        <v>2.07</v>
      </c>
      <c r="J94" s="24">
        <f>-TRUNC(K$3*J$3*(G$3-H$3*SIN((E94+J$9)*PI()/180)-SQRT(I$3^2-(E$3-F$3-H$3*COS((E94+J$9)*PI()/180))^2))/5)</f>
        <v>-52290</v>
      </c>
      <c r="K94" s="24">
        <f>-TRUNC(U$3*T$3*(Q$3-R$3*SIN((F94+K$9)*PI()/180)-SQRT(S$3^2-(O$3-P$3-R$3*COS((F94+K$9)*PI()/180))^2))/5)</f>
        <v>-1660</v>
      </c>
      <c r="L94" s="24">
        <f>-TRUNC(U$3*T$3*(Q$3-R$3*SIN((G94+L$9)*PI()/180)-SQRT(S$3^2-(O$3-P$3-R$3*COS((G94+L$9)*PI()/180))^2))/5)</f>
        <v>-29679</v>
      </c>
      <c r="M94" s="25">
        <f>-TRUNC(K$3*J$3*(G$3-H$3*SIN((H94+M$9)*PI()/180)-SQRT(I$3^2-(E$3-F$3-H$3*COS((H94+M$9)*PI()/180))^2))/5)</f>
        <v>-61649</v>
      </c>
      <c r="N94" s="59">
        <f t="shared" si="229"/>
        <v>2.07</v>
      </c>
      <c r="O94" s="60">
        <f t="shared" si="292"/>
        <v>-144000.000000001</v>
      </c>
      <c r="P94" s="60">
        <f t="shared" si="293"/>
        <v>-94466.6666666673</v>
      </c>
      <c r="Q94" s="60">
        <f t="shared" si="294"/>
        <v>5766.6666666667</v>
      </c>
      <c r="R94" s="60">
        <f t="shared" si="295"/>
        <v>400.000000000003</v>
      </c>
      <c r="T94" s="1">
        <f>[1]右脚开始走!$T$25</f>
        <v>0.03</v>
      </c>
      <c r="V94" s="1">
        <f t="shared" ref="V94:Y94" si="312">(O94-O93)/$T$25</f>
        <v>-170000.000000001</v>
      </c>
      <c r="W94" s="1">
        <f t="shared" si="312"/>
        <v>-100000</v>
      </c>
      <c r="X94" s="1">
        <f t="shared" si="312"/>
        <v>2222.22222222223</v>
      </c>
      <c r="Y94" s="1">
        <f t="shared" si="312"/>
        <v>1111.11111111112</v>
      </c>
      <c r="AA94">
        <f t="shared" ref="AA94:AD94" si="313">V94-V95</f>
        <v>-35555.5555555552</v>
      </c>
      <c r="AB94">
        <f t="shared" si="313"/>
        <v>-18888.8888888891</v>
      </c>
      <c r="AC94">
        <f t="shared" si="313"/>
        <v>-2222.22222222223</v>
      </c>
      <c r="AD94">
        <f t="shared" si="313"/>
        <v>-2222.22222222224</v>
      </c>
      <c r="AF94">
        <f t="shared" ref="AF94:AI94" si="314">AA94-AA95</f>
        <v>3333.3333333343</v>
      </c>
      <c r="AG94">
        <f t="shared" si="314"/>
        <v>2222.22222222191</v>
      </c>
      <c r="AH94">
        <f t="shared" si="314"/>
        <v>-3333.33333333333</v>
      </c>
      <c r="AI94">
        <f t="shared" si="314"/>
        <v>-3333.33333333335</v>
      </c>
      <c r="AK94">
        <f t="shared" ref="AK94:AN94" si="315">AF94-AF95</f>
        <v>1111.11111111242</v>
      </c>
      <c r="AL94">
        <f t="shared" si="315"/>
        <v>-4.72937244921923e-10</v>
      </c>
      <c r="AM94">
        <f t="shared" si="315"/>
        <v>-3333.3333333333</v>
      </c>
      <c r="AN94">
        <f t="shared" si="315"/>
        <v>-5555.55555555559</v>
      </c>
    </row>
    <row r="95" spans="4:40">
      <c r="D95" s="28">
        <f t="shared" si="291"/>
        <v>2.1</v>
      </c>
      <c r="E95" s="32">
        <f>-E238*[1]右脚开始走!$B$23</f>
        <v>35.69151201</v>
      </c>
      <c r="F95" s="32">
        <f>F238*[1]右脚开始走!$B$23</f>
        <v>2.754670366</v>
      </c>
      <c r="G95" s="32">
        <f>G238*[1]右脚开始走!$B$23</f>
        <v>16.64741655</v>
      </c>
      <c r="H95" s="32">
        <f>-H238*[1]右脚开始走!$B$23</f>
        <v>37.87522524</v>
      </c>
      <c r="I95" s="58">
        <f t="shared" si="286"/>
        <v>2.1</v>
      </c>
      <c r="J95" s="24">
        <f>-TRUNC(K$3*J$3*(G$3-H$3*SIN((E95+J$9)*PI()/180)-SQRT(I$3^2-(E$3-F$3-H$3*COS((E95+J$9)*PI()/180))^2))/5)</f>
        <v>-56731</v>
      </c>
      <c r="K95" s="24">
        <f>-TRUNC(U$3*T$3*(Q$3-R$3*SIN((F95+K$9)*PI()/180)-SQRT(S$3^2-(O$3-P$3-R$3*COS((F95+K$9)*PI()/180))^2))/5)</f>
        <v>-4567</v>
      </c>
      <c r="L95" s="24">
        <f>-TRUNC(U$3*T$3*(Q$3-R$3*SIN((G95+L$9)*PI()/180)-SQRT(S$3^2-(O$3-P$3-R$3*COS((G95+L$9)*PI()/180))^2))/5)</f>
        <v>-29502</v>
      </c>
      <c r="M95" s="25">
        <f>-TRUNC(K$3*J$3*(G$3-H$3*SIN((H95+M$9)*PI()/180)-SQRT(I$3^2-(E$3-F$3-H$3*COS((H95+M$9)*PI()/180))^2))/5)</f>
        <v>-61634</v>
      </c>
      <c r="N95" s="59">
        <f t="shared" si="229"/>
        <v>2.1</v>
      </c>
      <c r="O95" s="60">
        <f t="shared" si="292"/>
        <v>-148033.333333334</v>
      </c>
      <c r="P95" s="60">
        <f t="shared" si="293"/>
        <v>-96900.0000000006</v>
      </c>
      <c r="Q95" s="60">
        <f t="shared" si="294"/>
        <v>5900.00000000004</v>
      </c>
      <c r="R95" s="60">
        <f t="shared" si="295"/>
        <v>500.000000000003</v>
      </c>
      <c r="T95" s="1">
        <f>[1]右脚开始走!$T$25</f>
        <v>0.03</v>
      </c>
      <c r="V95" s="1">
        <f t="shared" ref="V95:Y95" si="316">(O95-O94)/$T$25</f>
        <v>-134444.444444446</v>
      </c>
      <c r="W95" s="1">
        <f t="shared" si="316"/>
        <v>-81111.1111111114</v>
      </c>
      <c r="X95" s="1">
        <f t="shared" si="316"/>
        <v>4444.44444444447</v>
      </c>
      <c r="Y95" s="1">
        <f t="shared" si="316"/>
        <v>3333.33333333335</v>
      </c>
      <c r="AA95">
        <f t="shared" ref="AA95:AD95" si="317">V95-V96</f>
        <v>-38888.8888888895</v>
      </c>
      <c r="AB95">
        <f t="shared" si="317"/>
        <v>-21111.111111111</v>
      </c>
      <c r="AC95">
        <f t="shared" si="317"/>
        <v>1111.1111111111</v>
      </c>
      <c r="AD95">
        <f t="shared" si="317"/>
        <v>1111.11111111112</v>
      </c>
      <c r="AF95">
        <f t="shared" ref="AF95:AI95" si="318">AA95-AA96</f>
        <v>2222.22222222188</v>
      </c>
      <c r="AG95">
        <f t="shared" si="318"/>
        <v>2222.22222222238</v>
      </c>
      <c r="AH95">
        <f t="shared" si="318"/>
        <v>-3.00133251585066e-11</v>
      </c>
      <c r="AI95">
        <f t="shared" si="318"/>
        <v>2222.22222222223</v>
      </c>
      <c r="AK95">
        <f t="shared" ref="AK95:AN95" si="319">AF95-AF96</f>
        <v>1111.11111111044</v>
      </c>
      <c r="AL95">
        <f t="shared" si="319"/>
        <v>3333.33333333285</v>
      </c>
      <c r="AM95">
        <f t="shared" si="319"/>
        <v>-4444.44444444453</v>
      </c>
      <c r="AN95">
        <f t="shared" si="319"/>
        <v>3333.33333333336</v>
      </c>
    </row>
    <row r="96" spans="4:40">
      <c r="D96" s="28">
        <f t="shared" si="291"/>
        <v>2.13</v>
      </c>
      <c r="E96" s="32">
        <f>-E239*[1]右脚开始走!$B$23</f>
        <v>37.7091524</v>
      </c>
      <c r="F96" s="32">
        <f>F239*[1]右脚开始走!$B$23</f>
        <v>4.494997194</v>
      </c>
      <c r="G96" s="32">
        <f>G239*[1]右脚开始走!$B$23</f>
        <v>16.55187789</v>
      </c>
      <c r="H96" s="32">
        <f>-H239*[1]右脚开始走!$B$23</f>
        <v>37.86764537</v>
      </c>
      <c r="I96" s="58">
        <f t="shared" si="286"/>
        <v>2.13</v>
      </c>
      <c r="J96" s="24">
        <f>-TRUNC(K$3*J$3*(G$3-H$3*SIN((E96+J$9)*PI()/180)-SQRT(I$3^2-(E$3-F$3-H$3*COS((E96+J$9)*PI()/180))^2))/5)</f>
        <v>-61258</v>
      </c>
      <c r="K96" s="24">
        <f>-TRUNC(U$3*T$3*(Q$3-R$3*SIN((F96+K$9)*PI()/180)-SQRT(S$3^2-(O$3-P$3-R$3*COS((F96+K$9)*PI()/180))^2))/5)</f>
        <v>-7528</v>
      </c>
      <c r="L96" s="24">
        <f>-TRUNC(U$3*T$3*(Q$3-R$3*SIN((G96+L$9)*PI()/180)-SQRT(S$3^2-(O$3-P$3-R$3*COS((G96+L$9)*PI()/180))^2))/5)</f>
        <v>-29322</v>
      </c>
      <c r="M96" s="25">
        <f>-TRUNC(K$3*J$3*(G$3-H$3*SIN((H96+M$9)*PI()/180)-SQRT(I$3^2-(E$3-F$3-H$3*COS((H96+M$9)*PI()/180))^2))/5)</f>
        <v>-61617</v>
      </c>
      <c r="N96" s="59">
        <f t="shared" si="229"/>
        <v>2.13</v>
      </c>
      <c r="O96" s="60">
        <f t="shared" si="292"/>
        <v>-150900.000000001</v>
      </c>
      <c r="P96" s="60">
        <f t="shared" si="293"/>
        <v>-98700.0000000006</v>
      </c>
      <c r="Q96" s="60">
        <f t="shared" si="294"/>
        <v>6000.00000000004</v>
      </c>
      <c r="R96" s="60">
        <f t="shared" si="295"/>
        <v>566.66666666667</v>
      </c>
      <c r="T96" s="1">
        <f>[1]右脚开始走!$T$25</f>
        <v>0.03</v>
      </c>
      <c r="V96" s="1">
        <f t="shared" ref="V96:Y96" si="320">(O96-O95)/$T$25</f>
        <v>-95555.5555555562</v>
      </c>
      <c r="W96" s="1">
        <f t="shared" si="320"/>
        <v>-60000.0000000005</v>
      </c>
      <c r="X96" s="1">
        <f t="shared" si="320"/>
        <v>3333.33333333336</v>
      </c>
      <c r="Y96" s="1">
        <f t="shared" si="320"/>
        <v>2222.22222222224</v>
      </c>
      <c r="AA96">
        <f t="shared" ref="AA96:AD96" si="321">V96-V97</f>
        <v>-41111.1111111114</v>
      </c>
      <c r="AB96">
        <f t="shared" si="321"/>
        <v>-23333.3333333333</v>
      </c>
      <c r="AC96">
        <f t="shared" si="321"/>
        <v>1111.11111111113</v>
      </c>
      <c r="AD96">
        <f t="shared" si="321"/>
        <v>-1111.11111111112</v>
      </c>
      <c r="AF96">
        <f t="shared" ref="AF96:AI96" si="322">AA96-AA97</f>
        <v>1111.11111111144</v>
      </c>
      <c r="AG96">
        <f t="shared" si="322"/>
        <v>-1111.11111111047</v>
      </c>
      <c r="AH96">
        <f t="shared" si="322"/>
        <v>4444.4444444445</v>
      </c>
      <c r="AI96">
        <f t="shared" si="322"/>
        <v>-1111.11111111112</v>
      </c>
      <c r="AK96">
        <f t="shared" ref="AK96:AN96" si="323">AF96-AF97</f>
        <v>2222.22222222385</v>
      </c>
      <c r="AL96">
        <f t="shared" si="323"/>
        <v>-3333.33333333189</v>
      </c>
      <c r="AM96">
        <f t="shared" si="323"/>
        <v>11111.1111111112</v>
      </c>
      <c r="AN96">
        <f t="shared" si="323"/>
        <v>-9.09494701772928e-12</v>
      </c>
    </row>
    <row r="97" spans="4:40">
      <c r="D97" s="28">
        <f t="shared" si="291"/>
        <v>2.16</v>
      </c>
      <c r="E97" s="32">
        <f>-E240*[1]右脚开始走!$B$23</f>
        <v>39.71459391</v>
      </c>
      <c r="F97" s="32">
        <f>F240*[1]右脚开始走!$B$23</f>
        <v>6.223221491</v>
      </c>
      <c r="G97" s="32">
        <f>G240*[1]右脚开始走!$B$23</f>
        <v>16.45460307</v>
      </c>
      <c r="H97" s="32">
        <f>-H240*[1]右脚开始走!$B$23</f>
        <v>37.85896205</v>
      </c>
      <c r="I97" s="58">
        <f t="shared" si="286"/>
        <v>2.16</v>
      </c>
      <c r="J97" s="24">
        <f>-TRUNC(K$3*J$3*(G$3-H$3*SIN((E97+J$9)*PI()/180)-SQRT(I$3^2-(E$3-F$3-H$3*COS((E97+J$9)*PI()/180))^2))/5)</f>
        <v>-65834</v>
      </c>
      <c r="K97" s="24">
        <f>-TRUNC(U$3*T$3*(Q$3-R$3*SIN((F97+K$9)*PI()/180)-SQRT(S$3^2-(O$3-P$3-R$3*COS((F97+K$9)*PI()/180))^2))/5)</f>
        <v>-10522</v>
      </c>
      <c r="L97" s="24">
        <f>-TRUNC(U$3*T$3*(Q$3-R$3*SIN((G97+L$9)*PI()/180)-SQRT(S$3^2-(O$3-P$3-R$3*COS((G97+L$9)*PI()/180))^2))/5)</f>
        <v>-29140</v>
      </c>
      <c r="M97" s="25">
        <f>-TRUNC(K$3*J$3*(G$3-H$3*SIN((H97+M$9)*PI()/180)-SQRT(I$3^2-(E$3-F$3-H$3*COS((H97+M$9)*PI()/180))^2))/5)</f>
        <v>-61597</v>
      </c>
      <c r="N97" s="59">
        <f t="shared" si="229"/>
        <v>2.16</v>
      </c>
      <c r="O97" s="60">
        <f t="shared" si="292"/>
        <v>-152533.333333334</v>
      </c>
      <c r="P97" s="60">
        <f t="shared" si="293"/>
        <v>-99800.0000000007</v>
      </c>
      <c r="Q97" s="60">
        <f t="shared" si="294"/>
        <v>6066.66666666671</v>
      </c>
      <c r="R97" s="60">
        <f t="shared" si="295"/>
        <v>666.666666666671</v>
      </c>
      <c r="T97" s="1">
        <f>[1]右脚开始走!$T$25</f>
        <v>0.03</v>
      </c>
      <c r="V97" s="1">
        <f t="shared" ref="V97:Y97" si="324">(O97-O96)/$T$25</f>
        <v>-54444.4444444448</v>
      </c>
      <c r="W97" s="1">
        <f t="shared" si="324"/>
        <v>-36666.6666666672</v>
      </c>
      <c r="X97" s="1">
        <f t="shared" si="324"/>
        <v>2222.22222222223</v>
      </c>
      <c r="Y97" s="1">
        <f t="shared" si="324"/>
        <v>3333.33333333336</v>
      </c>
      <c r="AA97">
        <f t="shared" ref="AA97:AD97" si="325">V97-V98</f>
        <v>-42222.2222222229</v>
      </c>
      <c r="AB97">
        <f t="shared" si="325"/>
        <v>-22222.2222222229</v>
      </c>
      <c r="AC97">
        <f t="shared" si="325"/>
        <v>-3333.33333333336</v>
      </c>
      <c r="AD97">
        <f t="shared" si="325"/>
        <v>3.63797880709171e-12</v>
      </c>
      <c r="AF97">
        <f t="shared" ref="AF97:AI97" si="326">AA97-AA98</f>
        <v>-1111.1111111124</v>
      </c>
      <c r="AG97">
        <f t="shared" si="326"/>
        <v>2222.22222222142</v>
      </c>
      <c r="AH97">
        <f t="shared" si="326"/>
        <v>-6666.66666666673</v>
      </c>
      <c r="AI97">
        <f t="shared" si="326"/>
        <v>-1111.11111111111</v>
      </c>
      <c r="AK97">
        <f t="shared" ref="AK97:AN97" si="327">AF97-AF98</f>
        <v>-4444.44444444767</v>
      </c>
      <c r="AL97">
        <f t="shared" si="327"/>
        <v>3333.33333333237</v>
      </c>
      <c r="AM97">
        <f t="shared" si="327"/>
        <v>-12222.2222222223</v>
      </c>
      <c r="AN97">
        <f t="shared" si="327"/>
        <v>-3333.33333333335</v>
      </c>
    </row>
    <row r="98" spans="4:40">
      <c r="D98" s="28">
        <f t="shared" si="291"/>
        <v>2.19</v>
      </c>
      <c r="E98" s="32">
        <f>-E241*[1]右脚开始走!$B$23</f>
        <v>41.69607699</v>
      </c>
      <c r="F98" s="32">
        <f>F241*[1]右脚开始走!$B$23</f>
        <v>7.930427983</v>
      </c>
      <c r="G98" s="32">
        <f>G241*[1]右脚开始走!$B$23</f>
        <v>16.35555242</v>
      </c>
      <c r="H98" s="32">
        <f>-H241*[1]右脚开始走!$B$23</f>
        <v>37.84909634</v>
      </c>
      <c r="I98" s="58">
        <f t="shared" si="286"/>
        <v>2.19</v>
      </c>
      <c r="J98" s="24">
        <f>-TRUNC(K$3*J$3*(G$3-H$3*SIN((E98+J$9)*PI()/180)-SQRT(I$3^2-(E$3-F$3-H$3*COS((E98+J$9)*PI()/180))^2))/5)</f>
        <v>-70421</v>
      </c>
      <c r="K98" s="24">
        <f>-TRUNC(U$3*T$3*(Q$3-R$3*SIN((F98+K$9)*PI()/180)-SQRT(S$3^2-(O$3-P$3-R$3*COS((F98+K$9)*PI()/180))^2))/5)</f>
        <v>-13529</v>
      </c>
      <c r="L98" s="24">
        <f>-TRUNC(U$3*T$3*(Q$3-R$3*SIN((G98+L$9)*PI()/180)-SQRT(S$3^2-(O$3-P$3-R$3*COS((G98+L$9)*PI()/180))^2))/5)</f>
        <v>-28953</v>
      </c>
      <c r="M98" s="25">
        <f>-TRUNC(K$3*J$3*(G$3-H$3*SIN((H98+M$9)*PI()/180)-SQRT(I$3^2-(E$3-F$3-H$3*COS((H98+M$9)*PI()/180))^2))/5)</f>
        <v>-61574</v>
      </c>
      <c r="N98" s="59">
        <f t="shared" si="229"/>
        <v>2.19</v>
      </c>
      <c r="O98" s="60">
        <f t="shared" si="292"/>
        <v>-152900.000000001</v>
      </c>
      <c r="P98" s="60">
        <f t="shared" si="293"/>
        <v>-100233.333333334</v>
      </c>
      <c r="Q98" s="60">
        <f t="shared" si="294"/>
        <v>6233.33333333337</v>
      </c>
      <c r="R98" s="60">
        <f t="shared" si="295"/>
        <v>766.666666666672</v>
      </c>
      <c r="T98" s="1">
        <f>[1]右脚开始走!$T$25</f>
        <v>0.03</v>
      </c>
      <c r="V98" s="1">
        <f t="shared" ref="V98:Y98" si="328">(O98-O97)/$T$25</f>
        <v>-12222.2222222219</v>
      </c>
      <c r="W98" s="1">
        <f t="shared" si="328"/>
        <v>-14444.4444444443</v>
      </c>
      <c r="X98" s="1">
        <f t="shared" si="328"/>
        <v>5555.5555555556</v>
      </c>
      <c r="Y98" s="1">
        <f t="shared" si="328"/>
        <v>3333.33333333335</v>
      </c>
      <c r="AA98">
        <f t="shared" ref="AA98:AD98" si="329">V98-V99</f>
        <v>-41111.1111111105</v>
      </c>
      <c r="AB98">
        <f t="shared" si="329"/>
        <v>-24444.4444444443</v>
      </c>
      <c r="AC98">
        <f t="shared" si="329"/>
        <v>3333.33333333336</v>
      </c>
      <c r="AD98">
        <f t="shared" si="329"/>
        <v>1111.11111111112</v>
      </c>
      <c r="AF98">
        <f t="shared" ref="AF98:AI98" si="330">AA98-AA99</f>
        <v>3333.33333333526</v>
      </c>
      <c r="AG98">
        <f t="shared" si="330"/>
        <v>-1111.11111111095</v>
      </c>
      <c r="AH98">
        <f t="shared" si="330"/>
        <v>5555.5555555556</v>
      </c>
      <c r="AI98">
        <f t="shared" si="330"/>
        <v>2222.22222222224</v>
      </c>
      <c r="AK98">
        <f t="shared" ref="AK98:AN98" si="331">AF98-AF99</f>
        <v>8888.88888889243</v>
      </c>
      <c r="AL98">
        <f t="shared" si="331"/>
        <v>1111.11111111095</v>
      </c>
      <c r="AM98">
        <f t="shared" si="331"/>
        <v>8888.88888888893</v>
      </c>
      <c r="AN98">
        <f t="shared" si="331"/>
        <v>3333.33333333336</v>
      </c>
    </row>
    <row r="99" spans="4:40">
      <c r="D99" s="28">
        <f t="shared" si="291"/>
        <v>2.22</v>
      </c>
      <c r="E99" s="32">
        <f>-E242*[1]右脚开始走!$B$23</f>
        <v>43.64194421</v>
      </c>
      <c r="F99" s="32">
        <f>F242*[1]右脚开始走!$B$23</f>
        <v>9.607927725</v>
      </c>
      <c r="G99" s="32">
        <f>G242*[1]右脚开始走!$B$23</f>
        <v>16.25468763</v>
      </c>
      <c r="H99" s="32">
        <f>-H242*[1]右脚开始走!$B$23</f>
        <v>37.83796839</v>
      </c>
      <c r="I99" s="58">
        <f t="shared" si="286"/>
        <v>2.22</v>
      </c>
      <c r="J99" s="24">
        <f>-TRUNC(K$3*J$3*(G$3-H$3*SIN((E99+J$9)*PI()/180)-SQRT(I$3^2-(E$3-F$3-H$3*COS((E99+J$9)*PI()/180))^2))/5)</f>
        <v>-74982</v>
      </c>
      <c r="K99" s="24">
        <f>-TRUNC(U$3*T$3*(Q$3-R$3*SIN((F99+K$9)*PI()/180)-SQRT(S$3^2-(O$3-P$3-R$3*COS((F99+K$9)*PI()/180))^2))/5)</f>
        <v>-16527</v>
      </c>
      <c r="L99" s="24">
        <f>-TRUNC(U$3*T$3*(Q$3-R$3*SIN((G99+L$9)*PI()/180)-SQRT(S$3^2-(O$3-P$3-R$3*COS((G99+L$9)*PI()/180))^2))/5)</f>
        <v>-28764</v>
      </c>
      <c r="M99" s="25">
        <f>-TRUNC(K$3*J$3*(G$3-H$3*SIN((H99+M$9)*PI()/180)-SQRT(I$3^2-(E$3-F$3-H$3*COS((H99+M$9)*PI()/180))^2))/5)</f>
        <v>-61549</v>
      </c>
      <c r="N99" s="59">
        <f t="shared" si="229"/>
        <v>2.22</v>
      </c>
      <c r="O99" s="60">
        <f t="shared" si="292"/>
        <v>-152033.333333334</v>
      </c>
      <c r="P99" s="60">
        <f t="shared" si="293"/>
        <v>-99933.333333334</v>
      </c>
      <c r="Q99" s="60">
        <f t="shared" si="294"/>
        <v>6300.00000000004</v>
      </c>
      <c r="R99" s="60">
        <f t="shared" si="295"/>
        <v>833.333333333339</v>
      </c>
      <c r="T99" s="1">
        <f>[1]右脚开始走!$T$25</f>
        <v>0.03</v>
      </c>
      <c r="V99" s="1">
        <f t="shared" ref="V99:Y99" si="332">(O99-O98)/$T$25</f>
        <v>28888.8888888886</v>
      </c>
      <c r="W99" s="1">
        <f t="shared" si="332"/>
        <v>10000</v>
      </c>
      <c r="X99" s="1">
        <f t="shared" si="332"/>
        <v>2222.22222222223</v>
      </c>
      <c r="Y99" s="1">
        <f t="shared" si="332"/>
        <v>2222.22222222224</v>
      </c>
      <c r="AA99">
        <f t="shared" ref="AA99:AD99" si="333">V99-V100</f>
        <v>-44444.4444444457</v>
      </c>
      <c r="AB99">
        <f t="shared" si="333"/>
        <v>-23333.3333333333</v>
      </c>
      <c r="AC99">
        <f t="shared" si="333"/>
        <v>-2222.22222222223</v>
      </c>
      <c r="AD99">
        <f t="shared" si="333"/>
        <v>-1111.11111111112</v>
      </c>
      <c r="AF99">
        <f t="shared" ref="AF99:AI99" si="334">AA99-AA100</f>
        <v>-5555.55555555716</v>
      </c>
      <c r="AG99">
        <f t="shared" si="334"/>
        <v>-2222.2222222219</v>
      </c>
      <c r="AH99">
        <f t="shared" si="334"/>
        <v>-3333.33333333333</v>
      </c>
      <c r="AI99">
        <f t="shared" si="334"/>
        <v>-1111.11111111112</v>
      </c>
      <c r="AK99">
        <f t="shared" ref="AK99:AN99" si="335">AF99-AF100</f>
        <v>-8888.88888889147</v>
      </c>
      <c r="AL99">
        <f t="shared" si="335"/>
        <v>-5555.55555555523</v>
      </c>
      <c r="AM99">
        <f t="shared" si="335"/>
        <v>-5555.55555555554</v>
      </c>
      <c r="AN99">
        <f t="shared" si="335"/>
        <v>-2222.22222222224</v>
      </c>
    </row>
    <row r="100" spans="4:40">
      <c r="D100" s="28">
        <f t="shared" si="291"/>
        <v>2.25</v>
      </c>
      <c r="E100" s="32">
        <f>-E243*[1]右脚开始走!$B$23</f>
        <v>45.54071418</v>
      </c>
      <c r="F100" s="32">
        <f>F243*[1]右脚开始走!$B$23</f>
        <v>11.24732715</v>
      </c>
      <c r="G100" s="32">
        <f>G243*[1]右脚开始走!$B$23</f>
        <v>16.15197172</v>
      </c>
      <c r="H100" s="32">
        <f>-H243*[1]右脚开始走!$B$23</f>
        <v>37.82549763</v>
      </c>
      <c r="I100" s="58">
        <f t="shared" si="286"/>
        <v>2.25</v>
      </c>
      <c r="J100" s="24">
        <f>-TRUNC(K$3*J$3*(G$3-H$3*SIN((E100+J$9)*PI()/180)-SQRT(I$3^2-(E$3-F$3-H$3*COS((E100+J$9)*PI()/180))^2))/5)</f>
        <v>-79477</v>
      </c>
      <c r="K100" s="24">
        <f>-TRUNC(U$3*T$3*(Q$3-R$3*SIN((F100+K$9)*PI()/180)-SQRT(S$3^2-(O$3-P$3-R$3*COS((F100+K$9)*PI()/180))^2))/5)</f>
        <v>-19495</v>
      </c>
      <c r="L100" s="24">
        <f>-TRUNC(U$3*T$3*(Q$3-R$3*SIN((G100+L$9)*PI()/180)-SQRT(S$3^2-(O$3-P$3-R$3*COS((G100+L$9)*PI()/180))^2))/5)</f>
        <v>-28571</v>
      </c>
      <c r="M100" s="25">
        <f>-TRUNC(K$3*J$3*(G$3-H$3*SIN((H100+M$9)*PI()/180)-SQRT(I$3^2-(E$3-F$3-H$3*COS((H100+M$9)*PI()/180))^2))/5)</f>
        <v>-61521</v>
      </c>
      <c r="N100" s="59">
        <f t="shared" si="229"/>
        <v>2.25</v>
      </c>
      <c r="O100" s="60">
        <f t="shared" si="292"/>
        <v>-149833.333333334</v>
      </c>
      <c r="P100" s="60">
        <f t="shared" si="293"/>
        <v>-98933.333333334</v>
      </c>
      <c r="Q100" s="60">
        <f t="shared" si="294"/>
        <v>6433.33333333337</v>
      </c>
      <c r="R100" s="60">
        <f t="shared" si="295"/>
        <v>933.333333333339</v>
      </c>
      <c r="T100" s="1">
        <f>[1]右脚开始走!$T$25</f>
        <v>0.03</v>
      </c>
      <c r="V100" s="1">
        <f t="shared" ref="V100:Y100" si="336">(O100-O99)/$T$25</f>
        <v>73333.3333333343</v>
      </c>
      <c r="W100" s="1">
        <f t="shared" si="336"/>
        <v>33333.3333333333</v>
      </c>
      <c r="X100" s="1">
        <f t="shared" si="336"/>
        <v>4444.44444444447</v>
      </c>
      <c r="Y100" s="1">
        <f t="shared" si="336"/>
        <v>3333.33333333336</v>
      </c>
      <c r="AA100">
        <f t="shared" ref="AA100:AD100" si="337">V100-V101</f>
        <v>-38888.8888888886</v>
      </c>
      <c r="AB100">
        <f t="shared" si="337"/>
        <v>-21111.1111111114</v>
      </c>
      <c r="AC100">
        <f t="shared" si="337"/>
        <v>1111.1111111111</v>
      </c>
      <c r="AD100">
        <f t="shared" si="337"/>
        <v>0</v>
      </c>
      <c r="AF100">
        <f t="shared" ref="AF100:AI100" si="338">AA100-AA101</f>
        <v>3333.3333333343</v>
      </c>
      <c r="AG100">
        <f t="shared" si="338"/>
        <v>3333.33333333334</v>
      </c>
      <c r="AH100">
        <f t="shared" si="338"/>
        <v>2222.2222222222</v>
      </c>
      <c r="AI100">
        <f t="shared" si="338"/>
        <v>1111.11111111112</v>
      </c>
      <c r="AK100">
        <f t="shared" ref="AK100:AN100" si="339">AF100-AF101</f>
        <v>10000.0000000019</v>
      </c>
      <c r="AL100">
        <f t="shared" si="339"/>
        <v>8888.88888888906</v>
      </c>
      <c r="AM100">
        <f t="shared" si="339"/>
        <v>4444.44444444441</v>
      </c>
      <c r="AN100">
        <f t="shared" si="339"/>
        <v>2222.22222222223</v>
      </c>
    </row>
    <row r="101" spans="4:40">
      <c r="D101" s="28">
        <f t="shared" si="291"/>
        <v>2.28</v>
      </c>
      <c r="E101" s="32">
        <f>-E244*[1]右脚开始走!$B$23</f>
        <v>47.38115544</v>
      </c>
      <c r="F101" s="32">
        <f>F244*[1]右脚开始走!$B$23</f>
        <v>12.84059709</v>
      </c>
      <c r="G101" s="32">
        <f>G244*[1]右脚开始走!$B$23</f>
        <v>16.04736907</v>
      </c>
      <c r="H101" s="32">
        <f>-H244*[1]右脚开始走!$B$23</f>
        <v>37.81160293</v>
      </c>
      <c r="I101" s="58">
        <f t="shared" si="286"/>
        <v>2.28</v>
      </c>
      <c r="J101" s="24">
        <f>-TRUNC(K$3*J$3*(G$3-H$3*SIN((E101+J$9)*PI()/180)-SQRT(I$3^2-(E$3-F$3-H$3*COS((E101+J$9)*PI()/180))^2))/5)</f>
        <v>-83871</v>
      </c>
      <c r="K101" s="24">
        <f>-TRUNC(U$3*T$3*(Q$3-R$3*SIN((F101+K$9)*PI()/180)-SQRT(S$3^2-(O$3-P$3-R$3*COS((F101+K$9)*PI()/180))^2))/5)</f>
        <v>-22414</v>
      </c>
      <c r="L101" s="24">
        <f>-TRUNC(U$3*T$3*(Q$3-R$3*SIN((G101+L$9)*PI()/180)-SQRT(S$3^2-(O$3-P$3-R$3*COS((G101+L$9)*PI()/180))^2))/5)</f>
        <v>-28375</v>
      </c>
      <c r="M101" s="25">
        <f>-TRUNC(K$3*J$3*(G$3-H$3*SIN((H101+M$9)*PI()/180)-SQRT(I$3^2-(E$3-F$3-H$3*COS((H101+M$9)*PI()/180))^2))/5)</f>
        <v>-61490</v>
      </c>
      <c r="N101" s="59">
        <f t="shared" si="229"/>
        <v>2.28</v>
      </c>
      <c r="O101" s="60">
        <f t="shared" si="292"/>
        <v>-146466.666666668</v>
      </c>
      <c r="P101" s="60">
        <f t="shared" si="293"/>
        <v>-97300.0000000006</v>
      </c>
      <c r="Q101" s="60">
        <f t="shared" si="294"/>
        <v>6533.33333333338</v>
      </c>
      <c r="R101" s="60">
        <f t="shared" si="295"/>
        <v>1033.33333333334</v>
      </c>
      <c r="T101" s="1">
        <f>[1]右脚开始走!$T$25</f>
        <v>0.03</v>
      </c>
      <c r="V101" s="1">
        <f t="shared" ref="V101:Y101" si="340">(O101-O100)/$T$25</f>
        <v>112222.222222223</v>
      </c>
      <c r="W101" s="1">
        <f t="shared" si="340"/>
        <v>54444.4444444448</v>
      </c>
      <c r="X101" s="1">
        <f t="shared" si="340"/>
        <v>3333.33333333336</v>
      </c>
      <c r="Y101" s="1">
        <f t="shared" si="340"/>
        <v>3333.33333333336</v>
      </c>
      <c r="AA101">
        <f t="shared" ref="AA101:AD101" si="341">V101-V102</f>
        <v>-42222.2222222229</v>
      </c>
      <c r="AB101">
        <f t="shared" si="341"/>
        <v>-24444.4444444448</v>
      </c>
      <c r="AC101">
        <f t="shared" si="341"/>
        <v>-1111.1111111111</v>
      </c>
      <c r="AD101">
        <f t="shared" si="341"/>
        <v>-1111.11111111112</v>
      </c>
      <c r="AF101">
        <f t="shared" ref="AF101:AI101" si="342">AA101-AA102</f>
        <v>-6666.66666666763</v>
      </c>
      <c r="AG101">
        <f t="shared" si="342"/>
        <v>-5555.55555555572</v>
      </c>
      <c r="AH101">
        <f t="shared" si="342"/>
        <v>-2222.2222222222</v>
      </c>
      <c r="AI101">
        <f t="shared" si="342"/>
        <v>-1111.11111111112</v>
      </c>
      <c r="AK101">
        <f t="shared" ref="AK101:AN101" si="343">AF101-AF102</f>
        <v>-6666.6666666681</v>
      </c>
      <c r="AL101">
        <f t="shared" si="343"/>
        <v>-6666.66666666667</v>
      </c>
      <c r="AM101">
        <f t="shared" si="343"/>
        <v>-4444.44444444441</v>
      </c>
      <c r="AN101">
        <f t="shared" si="343"/>
        <v>0</v>
      </c>
    </row>
    <row r="102" spans="4:40">
      <c r="D102" s="28">
        <f t="shared" si="291"/>
        <v>2.31</v>
      </c>
      <c r="E102" s="32">
        <f>-E245*[1]右脚开始走!$B$23</f>
        <v>49.15236037</v>
      </c>
      <c r="F102" s="32">
        <f>F245*[1]右脚开始走!$B$23</f>
        <v>14.38014185</v>
      </c>
      <c r="G102" s="32">
        <f>G245*[1]右脚开始走!$B$23</f>
        <v>15.94084546</v>
      </c>
      <c r="H102" s="32">
        <f>-H245*[1]右脚开始走!$B$23</f>
        <v>37.79620275</v>
      </c>
      <c r="I102" s="58">
        <f t="shared" si="286"/>
        <v>2.31</v>
      </c>
      <c r="J102" s="24">
        <f>-TRUNC(K$3*J$3*(G$3-H$3*SIN((E102+J$9)*PI()/180)-SQRT(I$3^2-(E$3-F$3-H$3*COS((E102+J$9)*PI()/180))^2))/5)</f>
        <v>-88126</v>
      </c>
      <c r="K102" s="24">
        <f>-TRUNC(U$3*T$3*(Q$3-R$3*SIN((F102+K$9)*PI()/180)-SQRT(S$3^2-(O$3-P$3-R$3*COS((F102+K$9)*PI()/180))^2))/5)</f>
        <v>-25262</v>
      </c>
      <c r="L102" s="24">
        <f>-TRUNC(U$3*T$3*(Q$3-R$3*SIN((G102+L$9)*PI()/180)-SQRT(S$3^2-(O$3-P$3-R$3*COS((G102+L$9)*PI()/180))^2))/5)</f>
        <v>-28175</v>
      </c>
      <c r="M102" s="25">
        <f>-TRUNC(K$3*J$3*(G$3-H$3*SIN((H102+M$9)*PI()/180)-SQRT(I$3^2-(E$3-F$3-H$3*COS((H102+M$9)*PI()/180))^2))/5)</f>
        <v>-61455</v>
      </c>
      <c r="N102" s="59">
        <f t="shared" si="229"/>
        <v>2.31</v>
      </c>
      <c r="O102" s="60">
        <f t="shared" si="292"/>
        <v>-141833.333333334</v>
      </c>
      <c r="P102" s="60">
        <f t="shared" si="293"/>
        <v>-94933.333333334</v>
      </c>
      <c r="Q102" s="60">
        <f t="shared" si="294"/>
        <v>6666.66666666671</v>
      </c>
      <c r="R102" s="60">
        <f t="shared" si="295"/>
        <v>1166.66666666667</v>
      </c>
      <c r="T102" s="1">
        <f>[1]右脚开始走!$T$25</f>
        <v>0.03</v>
      </c>
      <c r="V102" s="1">
        <f t="shared" ref="V102:Y102" si="344">(O102-O101)/$T$25</f>
        <v>154444.444444446</v>
      </c>
      <c r="W102" s="1">
        <f t="shared" si="344"/>
        <v>78888.8888888895</v>
      </c>
      <c r="X102" s="1">
        <f t="shared" si="344"/>
        <v>4444.44444444447</v>
      </c>
      <c r="Y102" s="1">
        <f t="shared" si="344"/>
        <v>4444.44444444447</v>
      </c>
      <c r="AA102">
        <f t="shared" ref="AA102:AD102" si="345">V102-V103</f>
        <v>-35555.5555555552</v>
      </c>
      <c r="AB102">
        <f t="shared" si="345"/>
        <v>-18888.8888888891</v>
      </c>
      <c r="AC102">
        <f t="shared" si="345"/>
        <v>1111.1111111111</v>
      </c>
      <c r="AD102">
        <f t="shared" si="345"/>
        <v>0</v>
      </c>
      <c r="AF102">
        <f t="shared" ref="AF102:AI102" si="346">AA102-AA103</f>
        <v>4.65661287307739e-10</v>
      </c>
      <c r="AG102">
        <f t="shared" si="346"/>
        <v>1111.11111111095</v>
      </c>
      <c r="AH102">
        <f t="shared" si="346"/>
        <v>2222.2222222222</v>
      </c>
      <c r="AI102">
        <f t="shared" si="346"/>
        <v>-1111.11111111112</v>
      </c>
      <c r="AK102">
        <f t="shared" ref="AK102:AN102" si="347">AF102-AF103</f>
        <v>3333.33333333331</v>
      </c>
      <c r="AL102">
        <f t="shared" si="347"/>
        <v>3333.33333333334</v>
      </c>
      <c r="AM102">
        <f t="shared" si="347"/>
        <v>4444.44444444441</v>
      </c>
      <c r="AN102">
        <f t="shared" si="347"/>
        <v>-3333.33333333335</v>
      </c>
    </row>
    <row r="103" spans="4:40">
      <c r="D103" s="28">
        <f t="shared" si="291"/>
        <v>2.34</v>
      </c>
      <c r="E103" s="32">
        <f>-E246*[1]右脚开始走!$B$23</f>
        <v>50.84381908</v>
      </c>
      <c r="F103" s="32">
        <f>F246*[1]右脚开始走!$B$23</f>
        <v>15.85886822</v>
      </c>
      <c r="G103" s="32">
        <f>G246*[1]右脚开始走!$B$23</f>
        <v>15.83236809</v>
      </c>
      <c r="H103" s="32">
        <f>-H246*[1]右脚开始走!$B$23</f>
        <v>37.77921532</v>
      </c>
      <c r="I103" s="58">
        <f t="shared" si="286"/>
        <v>2.34</v>
      </c>
      <c r="J103" s="24">
        <f>-TRUNC(K$3*J$3*(G$3-H$3*SIN((E103+J$9)*PI()/180)-SQRT(I$3^2-(E$3-F$3-H$3*COS((E103+J$9)*PI()/180))^2))/5)</f>
        <v>-92210</v>
      </c>
      <c r="K103" s="24">
        <f>-TRUNC(U$3*T$3*(Q$3-R$3*SIN((F103+K$9)*PI()/180)-SQRT(S$3^2-(O$3-P$3-R$3*COS((F103+K$9)*PI()/180))^2))/5)</f>
        <v>-28022</v>
      </c>
      <c r="L103" s="24">
        <f>-TRUNC(U$3*T$3*(Q$3-R$3*SIN((G103+L$9)*PI()/180)-SQRT(S$3^2-(O$3-P$3-R$3*COS((G103+L$9)*PI()/180))^2))/5)</f>
        <v>-27972</v>
      </c>
      <c r="M103" s="25">
        <f>-TRUNC(K$3*J$3*(G$3-H$3*SIN((H103+M$9)*PI()/180)-SQRT(I$3^2-(E$3-F$3-H$3*COS((H103+M$9)*PI()/180))^2))/5)</f>
        <v>-61416</v>
      </c>
      <c r="N103" s="59">
        <f t="shared" si="229"/>
        <v>2.34</v>
      </c>
      <c r="O103" s="60">
        <f t="shared" si="292"/>
        <v>-136133.333333334</v>
      </c>
      <c r="P103" s="60">
        <f t="shared" si="293"/>
        <v>-92000.0000000006</v>
      </c>
      <c r="Q103" s="60">
        <f t="shared" si="294"/>
        <v>6766.66666666671</v>
      </c>
      <c r="R103" s="60">
        <f t="shared" si="295"/>
        <v>1300.00000000001</v>
      </c>
      <c r="T103" s="1">
        <f>[1]右脚开始走!$T$25</f>
        <v>0.03</v>
      </c>
      <c r="V103" s="1">
        <f t="shared" ref="V103:Y103" si="348">(O103-O102)/$T$25</f>
        <v>190000.000000001</v>
      </c>
      <c r="W103" s="1">
        <f t="shared" si="348"/>
        <v>97777.7777777786</v>
      </c>
      <c r="X103" s="1">
        <f t="shared" si="348"/>
        <v>3333.33333333336</v>
      </c>
      <c r="Y103" s="1">
        <f t="shared" si="348"/>
        <v>4444.44444444447</v>
      </c>
      <c r="AA103">
        <f t="shared" ref="AA103:AD103" si="349">V103-V104</f>
        <v>-35555.5555555557</v>
      </c>
      <c r="AB103">
        <f t="shared" si="349"/>
        <v>-20000</v>
      </c>
      <c r="AC103">
        <f t="shared" si="349"/>
        <v>-1111.1111111111</v>
      </c>
      <c r="AD103">
        <f t="shared" si="349"/>
        <v>1111.11111111112</v>
      </c>
      <c r="AF103">
        <f t="shared" ref="AF103:AI103" si="350">AA103-AA104</f>
        <v>-3333.33333333285</v>
      </c>
      <c r="AG103">
        <f t="shared" si="350"/>
        <v>-2222.22222222239</v>
      </c>
      <c r="AH103">
        <f t="shared" si="350"/>
        <v>-2222.2222222222</v>
      </c>
      <c r="AI103">
        <f t="shared" si="350"/>
        <v>2222.22222222223</v>
      </c>
      <c r="AK103">
        <f t="shared" ref="AK103:AN103" si="351">AF103-AF104</f>
        <v>9.60426405072212e-10</v>
      </c>
      <c r="AL103">
        <f t="shared" si="351"/>
        <v>1111.11111111043</v>
      </c>
      <c r="AM103">
        <f t="shared" si="351"/>
        <v>-5555.55555555554</v>
      </c>
      <c r="AN103">
        <f t="shared" si="351"/>
        <v>2222.22222222222</v>
      </c>
    </row>
    <row r="104" spans="4:40">
      <c r="D104" s="28">
        <f t="shared" si="291"/>
        <v>2.37</v>
      </c>
      <c r="E104" s="32">
        <f>-E247*[1]右脚开始走!$B$23</f>
        <v>52.44549329</v>
      </c>
      <c r="F104" s="32">
        <f>F247*[1]右脚开始走!$B$23</f>
        <v>17.27025454</v>
      </c>
      <c r="G104" s="32">
        <f>G247*[1]右脚开始走!$B$23</f>
        <v>15.72190559</v>
      </c>
      <c r="H104" s="32">
        <f>-H247*[1]右脚开始走!$B$23</f>
        <v>37.76055881</v>
      </c>
      <c r="I104" s="58">
        <f t="shared" si="286"/>
        <v>2.37</v>
      </c>
      <c r="J104" s="24">
        <f>-TRUNC(K$3*J$3*(G$3-H$3*SIN((E104+J$9)*PI()/180)-SQRT(I$3^2-(E$3-F$3-H$3*COS((E104+J$9)*PI()/180))^2))/5)</f>
        <v>-96091</v>
      </c>
      <c r="K104" s="24">
        <f>-TRUNC(U$3*T$3*(Q$3-R$3*SIN((F104+K$9)*PI()/180)-SQRT(S$3^2-(O$3-P$3-R$3*COS((F104+K$9)*PI()/180))^2))/5)</f>
        <v>-30676</v>
      </c>
      <c r="L104" s="24">
        <f>-TRUNC(U$3*T$3*(Q$3-R$3*SIN((G104+L$9)*PI()/180)-SQRT(S$3^2-(O$3-P$3-R$3*COS((G104+L$9)*PI()/180))^2))/5)</f>
        <v>-27765</v>
      </c>
      <c r="M104" s="25">
        <f>-TRUNC(K$3*J$3*(G$3-H$3*SIN((H104+M$9)*PI()/180)-SQRT(I$3^2-(E$3-F$3-H$3*COS((H104+M$9)*PI()/180))^2))/5)</f>
        <v>-61374</v>
      </c>
      <c r="N104" s="59">
        <f t="shared" si="229"/>
        <v>2.37</v>
      </c>
      <c r="O104" s="60">
        <f t="shared" si="292"/>
        <v>-129366.666666668</v>
      </c>
      <c r="P104" s="60">
        <f t="shared" si="293"/>
        <v>-88466.6666666672</v>
      </c>
      <c r="Q104" s="60">
        <f t="shared" si="294"/>
        <v>6900.00000000004</v>
      </c>
      <c r="R104" s="60">
        <f t="shared" si="295"/>
        <v>1400.00000000001</v>
      </c>
      <c r="T104" s="1">
        <f>[1]右脚开始走!$T$25</f>
        <v>0.03</v>
      </c>
      <c r="V104" s="1">
        <f t="shared" ref="V104:Y104" si="352">(O104-O103)/$T$25</f>
        <v>225555.555555557</v>
      </c>
      <c r="W104" s="1">
        <f t="shared" si="352"/>
        <v>117777.777777779</v>
      </c>
      <c r="X104" s="1">
        <f t="shared" si="352"/>
        <v>4444.44444444447</v>
      </c>
      <c r="Y104" s="1">
        <f t="shared" si="352"/>
        <v>3333.33333333336</v>
      </c>
      <c r="AA104">
        <f t="shared" ref="AA104:AD104" si="353">V104-V105</f>
        <v>-32222.2222222229</v>
      </c>
      <c r="AB104">
        <f t="shared" si="353"/>
        <v>-17777.7777777776</v>
      </c>
      <c r="AC104">
        <f t="shared" si="353"/>
        <v>1111.1111111111</v>
      </c>
      <c r="AD104">
        <f t="shared" si="353"/>
        <v>-1111.11111111112</v>
      </c>
      <c r="AF104">
        <f t="shared" ref="AF104:AI104" si="354">AA104-AA105</f>
        <v>-3333.33333333381</v>
      </c>
      <c r="AG104">
        <f t="shared" si="354"/>
        <v>-3333.33333333282</v>
      </c>
      <c r="AH104">
        <f t="shared" si="354"/>
        <v>3333.33333333333</v>
      </c>
      <c r="AI104">
        <f t="shared" si="354"/>
        <v>7.73070496506989e-12</v>
      </c>
      <c r="AK104">
        <f t="shared" ref="AK104:AN104" si="355">AF104-AF105</f>
        <v>-4.94765117764473e-10</v>
      </c>
      <c r="AL104">
        <f t="shared" si="355"/>
        <v>-2222.22222222135</v>
      </c>
      <c r="AM104">
        <f t="shared" si="355"/>
        <v>7777.7777777778</v>
      </c>
      <c r="AN104">
        <f t="shared" si="355"/>
        <v>3333.33333333337</v>
      </c>
    </row>
    <row r="105" spans="4:40">
      <c r="D105" s="28">
        <f t="shared" si="291"/>
        <v>2.4</v>
      </c>
      <c r="E105" s="32">
        <f>-E248*[1]右脚开始走!$B$23</f>
        <v>53.94789029</v>
      </c>
      <c r="F105" s="32">
        <f>F248*[1]右脚开始走!$B$23</f>
        <v>18.60841972</v>
      </c>
      <c r="G105" s="32">
        <f>G248*[1]右脚开始走!$B$23</f>
        <v>15.60942809</v>
      </c>
      <c r="H105" s="32">
        <f>-H248*[1]右脚开始走!$B$23</f>
        <v>37.74015147</v>
      </c>
      <c r="I105" s="58">
        <f t="shared" si="286"/>
        <v>2.4</v>
      </c>
      <c r="J105" s="24">
        <f>-TRUNC(K$3*J$3*(G$3-H$3*SIN((E105+J$9)*PI()/180)-SQRT(I$3^2-(E$3-F$3-H$3*COS((E105+J$9)*PI()/180))^2))/5)</f>
        <v>-99740</v>
      </c>
      <c r="K105" s="24">
        <f>-TRUNC(U$3*T$3*(Q$3-R$3*SIN((F105+K$9)*PI()/180)-SQRT(S$3^2-(O$3-P$3-R$3*COS((F105+K$9)*PI()/180))^2))/5)</f>
        <v>-33208</v>
      </c>
      <c r="L105" s="24">
        <f>-TRUNC(U$3*T$3*(Q$3-R$3*SIN((G105+L$9)*PI()/180)-SQRT(S$3^2-(O$3-P$3-R$3*COS((G105+L$9)*PI()/180))^2))/5)</f>
        <v>-27555</v>
      </c>
      <c r="M105" s="25">
        <f>-TRUNC(K$3*J$3*(G$3-H$3*SIN((H105+M$9)*PI()/180)-SQRT(I$3^2-(E$3-F$3-H$3*COS((H105+M$9)*PI()/180))^2))/5)</f>
        <v>-61328</v>
      </c>
      <c r="N105" s="59">
        <f t="shared" si="229"/>
        <v>2.4</v>
      </c>
      <c r="O105" s="60">
        <f t="shared" si="292"/>
        <v>-121633.333333334</v>
      </c>
      <c r="P105" s="60">
        <f t="shared" si="293"/>
        <v>-84400.0000000006</v>
      </c>
      <c r="Q105" s="60">
        <f t="shared" si="294"/>
        <v>7000.00000000005</v>
      </c>
      <c r="R105" s="60">
        <f t="shared" si="295"/>
        <v>1533.33333333334</v>
      </c>
      <c r="T105" s="1">
        <f>[1]右脚开始走!$T$25</f>
        <v>0.03</v>
      </c>
      <c r="V105" s="1">
        <f t="shared" ref="V105:Y105" si="356">(O105-O104)/$T$25</f>
        <v>257777.77777778</v>
      </c>
      <c r="W105" s="1">
        <f t="shared" si="356"/>
        <v>135555.555555556</v>
      </c>
      <c r="X105" s="1">
        <f t="shared" si="356"/>
        <v>3333.33333333336</v>
      </c>
      <c r="Y105" s="1">
        <f t="shared" si="356"/>
        <v>4444.44444444447</v>
      </c>
      <c r="AA105">
        <f t="shared" ref="AA105:AD105" si="357">V105-V106</f>
        <v>-28888.8888888891</v>
      </c>
      <c r="AB105">
        <f t="shared" si="357"/>
        <v>-14444.4444444448</v>
      </c>
      <c r="AC105">
        <f t="shared" si="357"/>
        <v>-2222.22222222223</v>
      </c>
      <c r="AD105">
        <f t="shared" si="357"/>
        <v>-1111.11111111112</v>
      </c>
      <c r="AF105">
        <f t="shared" ref="AF105:AI105" si="358">AA105-AA106</f>
        <v>-3333.33333333331</v>
      </c>
      <c r="AG105">
        <f t="shared" si="358"/>
        <v>-1111.11111111147</v>
      </c>
      <c r="AH105">
        <f t="shared" si="358"/>
        <v>-4444.44444444447</v>
      </c>
      <c r="AI105">
        <f t="shared" si="358"/>
        <v>-3333.33333333336</v>
      </c>
      <c r="AK105">
        <f t="shared" ref="AK105:AN105" si="359">AF105-AF106</f>
        <v>5.82076609134674e-11</v>
      </c>
      <c r="AL105">
        <f t="shared" si="359"/>
        <v>1111.1111111104</v>
      </c>
      <c r="AM105">
        <f t="shared" si="359"/>
        <v>-6666.66666666667</v>
      </c>
      <c r="AN105">
        <f t="shared" si="359"/>
        <v>-7777.77777777784</v>
      </c>
    </row>
    <row r="106" spans="4:40">
      <c r="D106" s="28">
        <f t="shared" si="291"/>
        <v>2.43</v>
      </c>
      <c r="E106" s="32">
        <f>-E249*[1]右脚开始走!$B$23</f>
        <v>55.34213677</v>
      </c>
      <c r="F106" s="32">
        <f>F249*[1]右脚开始走!$B$23</f>
        <v>19.86819231</v>
      </c>
      <c r="G106" s="32">
        <f>G249*[1]右脚开始走!$B$23</f>
        <v>15.4949072</v>
      </c>
      <c r="H106" s="32">
        <f>-H249*[1]右脚开始走!$B$23</f>
        <v>37.71791182</v>
      </c>
      <c r="I106" s="58">
        <f t="shared" si="286"/>
        <v>2.43</v>
      </c>
      <c r="J106" s="24">
        <f>-TRUNC(K$3*J$3*(G$3-H$3*SIN((E106+J$9)*PI()/180)-SQRT(I$3^2-(E$3-F$3-H$3*COS((E106+J$9)*PI()/180))^2))/5)</f>
        <v>-103131</v>
      </c>
      <c r="K106" s="24">
        <f>-TRUNC(U$3*T$3*(Q$3-R$3*SIN((F106+K$9)*PI()/180)-SQRT(S$3^2-(O$3-P$3-R$3*COS((F106+K$9)*PI()/180))^2))/5)</f>
        <v>-35605</v>
      </c>
      <c r="L106" s="24">
        <f>-TRUNC(U$3*T$3*(Q$3-R$3*SIN((G106+L$9)*PI()/180)-SQRT(S$3^2-(O$3-P$3-R$3*COS((G106+L$9)*PI()/180))^2))/5)</f>
        <v>-27340</v>
      </c>
      <c r="M106" s="25">
        <f>-TRUNC(K$3*J$3*(G$3-H$3*SIN((H106+M$9)*PI()/180)-SQRT(I$3^2-(E$3-F$3-H$3*COS((H106+M$9)*PI()/180))^2))/5)</f>
        <v>-61277</v>
      </c>
      <c r="N106" s="59">
        <f t="shared" si="229"/>
        <v>2.43</v>
      </c>
      <c r="O106" s="60">
        <f t="shared" si="292"/>
        <v>-113033.333333334</v>
      </c>
      <c r="P106" s="60">
        <f t="shared" si="293"/>
        <v>-79900.0000000005</v>
      </c>
      <c r="Q106" s="60">
        <f t="shared" si="294"/>
        <v>7166.66666666671</v>
      </c>
      <c r="R106" s="60">
        <f t="shared" si="295"/>
        <v>1700.00000000001</v>
      </c>
      <c r="T106" s="1">
        <f>[1]右脚开始走!$T$25</f>
        <v>0.03</v>
      </c>
      <c r="V106" s="1">
        <f t="shared" ref="V106:Y106" si="360">(O106-O105)/$T$25</f>
        <v>286666.666666669</v>
      </c>
      <c r="W106" s="1">
        <f t="shared" si="360"/>
        <v>150000.000000001</v>
      </c>
      <c r="X106" s="1">
        <f t="shared" si="360"/>
        <v>5555.5555555556</v>
      </c>
      <c r="Y106" s="1">
        <f t="shared" si="360"/>
        <v>5555.5555555556</v>
      </c>
      <c r="AA106">
        <f t="shared" ref="AA106:AD106" si="361">V106-V107</f>
        <v>-25555.5555555557</v>
      </c>
      <c r="AB106">
        <f t="shared" si="361"/>
        <v>-13333.3333333333</v>
      </c>
      <c r="AC106">
        <f t="shared" si="361"/>
        <v>2222.22222222223</v>
      </c>
      <c r="AD106">
        <f t="shared" si="361"/>
        <v>2222.22222222224</v>
      </c>
      <c r="AF106">
        <f t="shared" ref="AF106:AI106" si="362">AA106-AA107</f>
        <v>-3333.33333333337</v>
      </c>
      <c r="AG106">
        <f t="shared" si="362"/>
        <v>-2222.22222222187</v>
      </c>
      <c r="AH106">
        <f t="shared" si="362"/>
        <v>2222.2222222222</v>
      </c>
      <c r="AI106">
        <f t="shared" si="362"/>
        <v>4444.44444444447</v>
      </c>
      <c r="AK106">
        <f t="shared" ref="AK106:AN106" si="363">AF106-AF107</f>
        <v>-1111.11111111101</v>
      </c>
      <c r="AL106">
        <f t="shared" si="363"/>
        <v>7.56699591875076e-10</v>
      </c>
      <c r="AM106">
        <f t="shared" si="363"/>
        <v>-9.14042175281793e-11</v>
      </c>
      <c r="AN106">
        <f t="shared" si="363"/>
        <v>6666.6666666667</v>
      </c>
    </row>
    <row r="107" spans="4:40">
      <c r="D107" s="28">
        <f t="shared" si="291"/>
        <v>2.46</v>
      </c>
      <c r="E107" s="32">
        <f>-E250*[1]右脚开始走!$B$23</f>
        <v>56.62005275</v>
      </c>
      <c r="F107" s="32">
        <f>F250*[1]右脚开始走!$B$23</f>
        <v>21.04517952</v>
      </c>
      <c r="G107" s="32">
        <f>G250*[1]右脚开始走!$B$23</f>
        <v>15.37831607</v>
      </c>
      <c r="H107" s="32">
        <f>-H250*[1]右脚开始走!$B$23</f>
        <v>37.6937588</v>
      </c>
      <c r="I107" s="58">
        <f t="shared" si="286"/>
        <v>2.46</v>
      </c>
      <c r="J107" s="24">
        <f>-TRUNC(K$3*J$3*(G$3-H$3*SIN((E107+J$9)*PI()/180)-SQRT(I$3^2-(E$3-F$3-H$3*COS((E107+J$9)*PI()/180))^2))/5)</f>
        <v>-106241</v>
      </c>
      <c r="K107" s="24">
        <f>-TRUNC(U$3*T$3*(Q$3-R$3*SIN((F107+K$9)*PI()/180)-SQRT(S$3^2-(O$3-P$3-R$3*COS((F107+K$9)*PI()/180))^2))/5)</f>
        <v>-37855</v>
      </c>
      <c r="L107" s="24">
        <f>-TRUNC(U$3*T$3*(Q$3-R$3*SIN((G107+L$9)*PI()/180)-SQRT(S$3^2-(O$3-P$3-R$3*COS((G107+L$9)*PI()/180))^2))/5)</f>
        <v>-27122</v>
      </c>
      <c r="M107" s="25">
        <f>-TRUNC(K$3*J$3*(G$3-H$3*SIN((H107+M$9)*PI()/180)-SQRT(I$3^2-(E$3-F$3-H$3*COS((H107+M$9)*PI()/180))^2))/5)</f>
        <v>-61223</v>
      </c>
      <c r="N107" s="59">
        <f t="shared" si="229"/>
        <v>2.46</v>
      </c>
      <c r="O107" s="60">
        <f t="shared" si="292"/>
        <v>-103666.666666667</v>
      </c>
      <c r="P107" s="60">
        <f t="shared" si="293"/>
        <v>-75000.0000000005</v>
      </c>
      <c r="Q107" s="60">
        <f t="shared" si="294"/>
        <v>7266.66666666671</v>
      </c>
      <c r="R107" s="60">
        <f t="shared" si="295"/>
        <v>1800.00000000001</v>
      </c>
      <c r="T107" s="1">
        <f>[1]右脚开始走!$T$25</f>
        <v>0.03</v>
      </c>
      <c r="V107" s="1">
        <f t="shared" ref="V107:Y107" si="364">(O107-O106)/$T$25</f>
        <v>312222.222222224</v>
      </c>
      <c r="W107" s="1">
        <f t="shared" si="364"/>
        <v>163333.333333334</v>
      </c>
      <c r="X107" s="1">
        <f t="shared" si="364"/>
        <v>3333.33333333336</v>
      </c>
      <c r="Y107" s="1">
        <f t="shared" si="364"/>
        <v>3333.33333333336</v>
      </c>
      <c r="AA107">
        <f t="shared" ref="AA107:AD107" si="365">V107-V108</f>
        <v>-22222.2222222224</v>
      </c>
      <c r="AB107">
        <f t="shared" si="365"/>
        <v>-11111.1111111114</v>
      </c>
      <c r="AC107">
        <f t="shared" si="365"/>
        <v>3.04680725093931e-11</v>
      </c>
      <c r="AD107">
        <f t="shared" si="365"/>
        <v>-2222.22222222223</v>
      </c>
      <c r="AF107">
        <f t="shared" ref="AF107:AI107" si="366">AA107-AA108</f>
        <v>-2222.22222222236</v>
      </c>
      <c r="AG107">
        <f t="shared" si="366"/>
        <v>-2222.22222222263</v>
      </c>
      <c r="AH107">
        <f t="shared" si="366"/>
        <v>2222.22222222229</v>
      </c>
      <c r="AI107">
        <f t="shared" si="366"/>
        <v>-2222.22222222223</v>
      </c>
      <c r="AK107">
        <f t="shared" ref="AK107:AN107" si="367">AF107-AF108</f>
        <v>4444.44444444426</v>
      </c>
      <c r="AL107">
        <f t="shared" si="367"/>
        <v>1111.11111111048</v>
      </c>
      <c r="AM107">
        <f t="shared" si="367"/>
        <v>6666.66666666679</v>
      </c>
      <c r="AN107">
        <f t="shared" si="367"/>
        <v>-2222.22222222224</v>
      </c>
    </row>
    <row r="108" spans="4:40">
      <c r="D108" s="28">
        <f t="shared" si="291"/>
        <v>2.49</v>
      </c>
      <c r="E108" s="32">
        <f>-E251*[1]右脚开始走!$B$23</f>
        <v>57.77422549</v>
      </c>
      <c r="F108" s="32">
        <f>F251*[1]右脚开始走!$B$23</f>
        <v>22.13583626</v>
      </c>
      <c r="G108" s="32">
        <f>G251*[1]右脚开始走!$B$23</f>
        <v>15.2596294</v>
      </c>
      <c r="H108" s="32">
        <f>-H251*[1]右脚开始走!$B$23</f>
        <v>37.66761196</v>
      </c>
      <c r="I108" s="58">
        <f t="shared" si="286"/>
        <v>2.49</v>
      </c>
      <c r="J108" s="24">
        <f>-TRUNC(K$3*J$3*(G$3-H$3*SIN((E108+J$9)*PI()/180)-SQRT(I$3^2-(E$3-F$3-H$3*COS((E108+J$9)*PI()/180))^2))/5)</f>
        <v>-109050</v>
      </c>
      <c r="K108" s="24">
        <f>-TRUNC(U$3*T$3*(Q$3-R$3*SIN((F108+K$9)*PI()/180)-SQRT(S$3^2-(O$3-P$3-R$3*COS((F108+K$9)*PI()/180))^2))/5)</f>
        <v>-39948</v>
      </c>
      <c r="L108" s="24">
        <f>-TRUNC(U$3*T$3*(Q$3-R$3*SIN((G108+L$9)*PI()/180)-SQRT(S$3^2-(O$3-P$3-R$3*COS((G108+L$9)*PI()/180))^2))/5)</f>
        <v>-26901</v>
      </c>
      <c r="M108" s="25">
        <f>-TRUNC(K$3*J$3*(G$3-H$3*SIN((H108+M$9)*PI()/180)-SQRT(I$3^2-(E$3-F$3-H$3*COS((H108+M$9)*PI()/180))^2))/5)</f>
        <v>-61164</v>
      </c>
      <c r="N108" s="59">
        <f t="shared" si="229"/>
        <v>2.49</v>
      </c>
      <c r="O108" s="60">
        <f t="shared" si="292"/>
        <v>-93633.3333333339</v>
      </c>
      <c r="P108" s="60">
        <f t="shared" si="293"/>
        <v>-69766.6666666671</v>
      </c>
      <c r="Q108" s="60">
        <f t="shared" si="294"/>
        <v>7366.66666666671</v>
      </c>
      <c r="R108" s="60">
        <f t="shared" si="295"/>
        <v>1966.66666666668</v>
      </c>
      <c r="T108" s="1">
        <f>[1]右脚开始走!$T$25</f>
        <v>0.03</v>
      </c>
      <c r="V108" s="1">
        <f t="shared" ref="V108:Y108" si="368">(O108-O107)/$T$25</f>
        <v>334444.444444447</v>
      </c>
      <c r="W108" s="1">
        <f t="shared" si="368"/>
        <v>174444.444444446</v>
      </c>
      <c r="X108" s="1">
        <f t="shared" si="368"/>
        <v>3333.33333333333</v>
      </c>
      <c r="Y108" s="1">
        <f t="shared" si="368"/>
        <v>5555.55555555559</v>
      </c>
      <c r="AA108">
        <f t="shared" ref="AA108:AD108" si="369">V108-V109</f>
        <v>-20000</v>
      </c>
      <c r="AB108">
        <f t="shared" si="369"/>
        <v>-8888.88888888882</v>
      </c>
      <c r="AC108">
        <f t="shared" si="369"/>
        <v>-2222.22222222226</v>
      </c>
      <c r="AD108">
        <f t="shared" si="369"/>
        <v>0</v>
      </c>
      <c r="AF108">
        <f t="shared" ref="AF108:AI108" si="370">AA108-AA109</f>
        <v>-6666.66666666663</v>
      </c>
      <c r="AG108">
        <f t="shared" si="370"/>
        <v>-3333.33333333311</v>
      </c>
      <c r="AH108">
        <f t="shared" si="370"/>
        <v>-4444.4444444445</v>
      </c>
      <c r="AI108">
        <f t="shared" si="370"/>
        <v>8.18545231595635e-12</v>
      </c>
      <c r="AK108">
        <f t="shared" ref="AK108:AN108" si="371">AF108-AF109</f>
        <v>-7777.77777777798</v>
      </c>
      <c r="AL108">
        <f t="shared" si="371"/>
        <v>6.98491930961609e-10</v>
      </c>
      <c r="AM108">
        <f t="shared" si="371"/>
        <v>-8888.88888888896</v>
      </c>
      <c r="AN108">
        <f t="shared" si="371"/>
        <v>1.63709046319127e-11</v>
      </c>
    </row>
    <row r="109" spans="4:40">
      <c r="D109" s="28">
        <f t="shared" si="291"/>
        <v>2.52</v>
      </c>
      <c r="E109" s="32">
        <f>-E252*[1]右脚开始走!$B$23</f>
        <v>58.79808338</v>
      </c>
      <c r="F109" s="32">
        <f>F252*[1]右脚开始走!$B$23</f>
        <v>23.13753421</v>
      </c>
      <c r="G109" s="32">
        <f>G252*[1]右脚开始走!$B$23</f>
        <v>15.13882346</v>
      </c>
      <c r="H109" s="32">
        <f>-H252*[1]右脚开始走!$B$23</f>
        <v>37.63939158</v>
      </c>
      <c r="I109" s="58">
        <f t="shared" si="286"/>
        <v>2.52</v>
      </c>
      <c r="J109" s="24">
        <f>-TRUNC(K$3*J$3*(G$3-H$3*SIN((E109+J$9)*PI()/180)-SQRT(I$3^2-(E$3-F$3-H$3*COS((E109+J$9)*PI()/180))^2))/5)</f>
        <v>-111540</v>
      </c>
      <c r="K109" s="24">
        <f>-TRUNC(U$3*T$3*(Q$3-R$3*SIN((F109+K$9)*PI()/180)-SQRT(S$3^2-(O$3-P$3-R$3*COS((F109+K$9)*PI()/180))^2))/5)</f>
        <v>-41876</v>
      </c>
      <c r="L109" s="24">
        <f>-TRUNC(U$3*T$3*(Q$3-R$3*SIN((G109+L$9)*PI()/180)-SQRT(S$3^2-(O$3-P$3-R$3*COS((G109+L$9)*PI()/180))^2))/5)</f>
        <v>-26675</v>
      </c>
      <c r="M109" s="25">
        <f>-TRUNC(K$3*J$3*(G$3-H$3*SIN((H109+M$9)*PI()/180)-SQRT(I$3^2-(E$3-F$3-H$3*COS((H109+M$9)*PI()/180))^2))/5)</f>
        <v>-61100</v>
      </c>
      <c r="N109" s="59">
        <f t="shared" si="229"/>
        <v>2.52</v>
      </c>
      <c r="O109" s="60">
        <f t="shared" si="292"/>
        <v>-83000.0000000005</v>
      </c>
      <c r="P109" s="60">
        <f t="shared" si="293"/>
        <v>-64266.6666666671</v>
      </c>
      <c r="Q109" s="60">
        <f t="shared" si="294"/>
        <v>7533.33333333338</v>
      </c>
      <c r="R109" s="60">
        <f t="shared" si="295"/>
        <v>2133.33333333335</v>
      </c>
      <c r="T109" s="1">
        <f>[1]右脚开始走!$T$25</f>
        <v>0.03</v>
      </c>
      <c r="V109" s="1">
        <f t="shared" ref="V109:Y109" si="372">(O109-O108)/$T$25</f>
        <v>354444.444444447</v>
      </c>
      <c r="W109" s="1">
        <f t="shared" si="372"/>
        <v>183333.333333335</v>
      </c>
      <c r="X109" s="1">
        <f t="shared" si="372"/>
        <v>5555.5555555556</v>
      </c>
      <c r="Y109" s="1">
        <f t="shared" si="372"/>
        <v>5555.55555555559</v>
      </c>
      <c r="AA109">
        <f t="shared" ref="AA109:AD109" si="373">V109-V110</f>
        <v>-13333.3333333334</v>
      </c>
      <c r="AB109">
        <f t="shared" si="373"/>
        <v>-5555.55555555571</v>
      </c>
      <c r="AC109">
        <f t="shared" si="373"/>
        <v>2222.22222222223</v>
      </c>
      <c r="AD109">
        <f t="shared" si="373"/>
        <v>-8.18545231595635e-12</v>
      </c>
      <c r="AF109">
        <f t="shared" ref="AF109:AI109" si="374">AA109-AA110</f>
        <v>1111.11111111136</v>
      </c>
      <c r="AG109">
        <f t="shared" si="374"/>
        <v>-3333.33333333381</v>
      </c>
      <c r="AH109">
        <f t="shared" si="374"/>
        <v>4444.44444444447</v>
      </c>
      <c r="AI109">
        <f t="shared" si="374"/>
        <v>-8.18545231595635e-12</v>
      </c>
      <c r="AK109">
        <f t="shared" ref="AK109:AN109" si="375">AF109-AF110</f>
        <v>7777.77777777845</v>
      </c>
      <c r="AL109">
        <f t="shared" si="375"/>
        <v>-2222.22222222335</v>
      </c>
      <c r="AM109">
        <f t="shared" si="375"/>
        <v>8888.88888888893</v>
      </c>
      <c r="AN109">
        <f t="shared" si="375"/>
        <v>7.27595761418343e-12</v>
      </c>
    </row>
    <row r="110" spans="4:40">
      <c r="D110" s="28">
        <f t="shared" si="291"/>
        <v>2.55</v>
      </c>
      <c r="E110" s="32">
        <f>-E253*[1]右脚开始走!$B$23</f>
        <v>59.68596981</v>
      </c>
      <c r="F110" s="32">
        <f>F253*[1]右脚开始走!$B$23</f>
        <v>24.04863084</v>
      </c>
      <c r="G110" s="32">
        <f>G253*[1]右脚开始走!$B$23</f>
        <v>15.01587614</v>
      </c>
      <c r="H110" s="32">
        <f>-H253*[1]右脚开始走!$B$23</f>
        <v>37.60901889</v>
      </c>
      <c r="I110" s="58">
        <f t="shared" si="286"/>
        <v>2.55</v>
      </c>
      <c r="J110" s="24">
        <f>-TRUNC(K$3*J$3*(G$3-H$3*SIN((E110+J$9)*PI()/180)-SQRT(I$3^2-(E$3-F$3-H$3*COS((E110+J$9)*PI()/180))^2))/5)</f>
        <v>-113699</v>
      </c>
      <c r="K110" s="24">
        <f>-TRUNC(U$3*T$3*(Q$3-R$3*SIN((F110+K$9)*PI()/180)-SQRT(S$3^2-(O$3-P$3-R$3*COS((F110+K$9)*PI()/180))^2))/5)</f>
        <v>-43634</v>
      </c>
      <c r="L110" s="24">
        <f>-TRUNC(U$3*T$3*(Q$3-R$3*SIN((G110+L$9)*PI()/180)-SQRT(S$3^2-(O$3-P$3-R$3*COS((G110+L$9)*PI()/180))^2))/5)</f>
        <v>-26446</v>
      </c>
      <c r="M110" s="25">
        <f>-TRUNC(K$3*J$3*(G$3-H$3*SIN((H110+M$9)*PI()/180)-SQRT(I$3^2-(E$3-F$3-H$3*COS((H110+M$9)*PI()/180))^2))/5)</f>
        <v>-61031</v>
      </c>
      <c r="N110" s="59">
        <f t="shared" si="229"/>
        <v>2.55</v>
      </c>
      <c r="O110" s="60">
        <f t="shared" si="292"/>
        <v>-71966.6666666671</v>
      </c>
      <c r="P110" s="60">
        <f t="shared" si="293"/>
        <v>-58600.0000000004</v>
      </c>
      <c r="Q110" s="60">
        <f t="shared" si="294"/>
        <v>7633.33333333338</v>
      </c>
      <c r="R110" s="60">
        <f t="shared" si="295"/>
        <v>2300.00000000002</v>
      </c>
      <c r="T110" s="1">
        <f>[1]右脚开始走!$T$25</f>
        <v>0.03</v>
      </c>
      <c r="V110" s="1">
        <f t="shared" ref="V110:Y110" si="376">(O110-O109)/$T$25</f>
        <v>367777.77777778</v>
      </c>
      <c r="W110" s="1">
        <f t="shared" si="376"/>
        <v>188888.88888889</v>
      </c>
      <c r="X110" s="1">
        <f t="shared" si="376"/>
        <v>3333.33333333336</v>
      </c>
      <c r="Y110" s="1">
        <f t="shared" si="376"/>
        <v>5555.5555555556</v>
      </c>
      <c r="AA110">
        <f t="shared" ref="AA110:AD110" si="377">V110-V111</f>
        <v>-14444.4444444447</v>
      </c>
      <c r="AB110">
        <f t="shared" si="377"/>
        <v>-2222.2222222219</v>
      </c>
      <c r="AC110">
        <f t="shared" si="377"/>
        <v>-2222.22222222223</v>
      </c>
      <c r="AD110">
        <f t="shared" si="377"/>
        <v>0</v>
      </c>
      <c r="AF110">
        <f t="shared" ref="AF110:AI110" si="378">AA110-AA111</f>
        <v>-6666.66666666709</v>
      </c>
      <c r="AG110">
        <f t="shared" si="378"/>
        <v>-1111.11111111045</v>
      </c>
      <c r="AH110">
        <f t="shared" si="378"/>
        <v>-4444.44444444447</v>
      </c>
      <c r="AI110">
        <f t="shared" si="378"/>
        <v>-1.54614099301398e-11</v>
      </c>
      <c r="AK110">
        <f t="shared" ref="AK110:AN110" si="379">AF110-AF111</f>
        <v>-5555.55555555638</v>
      </c>
      <c r="AL110">
        <f t="shared" si="379"/>
        <v>2222.22222222338</v>
      </c>
      <c r="AM110">
        <f t="shared" si="379"/>
        <v>-7777.7777777778</v>
      </c>
      <c r="AN110">
        <f t="shared" si="379"/>
        <v>-4.63842297904193e-11</v>
      </c>
    </row>
    <row r="111" spans="4:40">
      <c r="D111" s="28">
        <f t="shared" si="291"/>
        <v>2.58</v>
      </c>
      <c r="E111" s="32">
        <f>-E254*[1]右脚开始走!$B$23</f>
        <v>60.43321715</v>
      </c>
      <c r="F111" s="32">
        <f>F254*[1]右脚开始走!$B$23</f>
        <v>24.86853844</v>
      </c>
      <c r="G111" s="32">
        <f>G254*[1]右脚开始走!$B$23</f>
        <v>14.89076694</v>
      </c>
      <c r="H111" s="32">
        <f>-H254*[1]右脚开始走!$B$23</f>
        <v>37.57641618</v>
      </c>
      <c r="I111" s="58">
        <f t="shared" si="286"/>
        <v>2.58</v>
      </c>
      <c r="J111" s="24">
        <f>-TRUNC(K$3*J$3*(G$3-H$3*SIN((E111+J$9)*PI()/180)-SQRT(I$3^2-(E$3-F$3-H$3*COS((E111+J$9)*PI()/180))^2))/5)</f>
        <v>-115514</v>
      </c>
      <c r="K111" s="24">
        <f>-TRUNC(U$3*T$3*(Q$3-R$3*SIN((F111+K$9)*PI()/180)-SQRT(S$3^2-(O$3-P$3-R$3*COS((F111+K$9)*PI()/180))^2))/5)</f>
        <v>-45220</v>
      </c>
      <c r="L111" s="24">
        <f>-TRUNC(U$3*T$3*(Q$3-R$3*SIN((G111+L$9)*PI()/180)-SQRT(S$3^2-(O$3-P$3-R$3*COS((G111+L$9)*PI()/180))^2))/5)</f>
        <v>-26212</v>
      </c>
      <c r="M111" s="25">
        <f>-TRUNC(K$3*J$3*(G$3-H$3*SIN((H111+M$9)*PI()/180)-SQRT(I$3^2-(E$3-F$3-H$3*COS((H111+M$9)*PI()/180))^2))/5)</f>
        <v>-60957</v>
      </c>
      <c r="N111" s="59">
        <f t="shared" si="229"/>
        <v>2.58</v>
      </c>
      <c r="O111" s="60">
        <f t="shared" si="292"/>
        <v>-60500.0000000004</v>
      </c>
      <c r="P111" s="60">
        <f t="shared" si="293"/>
        <v>-52866.666666667</v>
      </c>
      <c r="Q111" s="60">
        <f t="shared" si="294"/>
        <v>7800.00000000005</v>
      </c>
      <c r="R111" s="60">
        <f t="shared" si="295"/>
        <v>2466.66666666668</v>
      </c>
      <c r="T111" s="1">
        <f>[1]右脚开始走!$T$25</f>
        <v>0.03</v>
      </c>
      <c r="V111" s="1">
        <f t="shared" ref="V111:Y111" si="380">(O111-O110)/$T$25</f>
        <v>382222.222222225</v>
      </c>
      <c r="W111" s="1">
        <f t="shared" si="380"/>
        <v>191111.111111112</v>
      </c>
      <c r="X111" s="1">
        <f t="shared" si="380"/>
        <v>5555.5555555556</v>
      </c>
      <c r="Y111" s="1">
        <f t="shared" si="380"/>
        <v>5555.5555555556</v>
      </c>
      <c r="AA111">
        <f t="shared" ref="AA111:AD111" si="381">V111-V112</f>
        <v>-7777.77777777764</v>
      </c>
      <c r="AB111">
        <f t="shared" si="381"/>
        <v>-1111.11111111144</v>
      </c>
      <c r="AC111">
        <f t="shared" si="381"/>
        <v>2222.22222222223</v>
      </c>
      <c r="AD111">
        <f t="shared" si="381"/>
        <v>1.54614099301398e-11</v>
      </c>
      <c r="AF111">
        <f t="shared" ref="AF111:AI111" si="382">AA111-AA112</f>
        <v>-1111.11111111072</v>
      </c>
      <c r="AG111">
        <f t="shared" si="382"/>
        <v>-3333.33333333384</v>
      </c>
      <c r="AH111">
        <f t="shared" si="382"/>
        <v>3333.33333333333</v>
      </c>
      <c r="AI111">
        <f t="shared" si="382"/>
        <v>3.09228198602796e-11</v>
      </c>
      <c r="AK111">
        <f t="shared" ref="AK111:AN111" si="383">AF111-AF112</f>
        <v>2222.222222223</v>
      </c>
      <c r="AL111">
        <f t="shared" si="383"/>
        <v>-7.56699591875076e-10</v>
      </c>
      <c r="AM111">
        <f t="shared" si="383"/>
        <v>4444.44444444444</v>
      </c>
      <c r="AN111">
        <f t="shared" si="383"/>
        <v>-1111.11111111107</v>
      </c>
    </row>
    <row r="112" spans="4:40">
      <c r="D112" s="28">
        <f t="shared" si="291"/>
        <v>2.61</v>
      </c>
      <c r="E112" s="32">
        <f>-E255*[1]右脚开始走!$B$23</f>
        <v>61.03622053</v>
      </c>
      <c r="F112" s="32">
        <f>F255*[1]右脚开始走!$B$23</f>
        <v>25.5977932</v>
      </c>
      <c r="G112" s="32">
        <f>G255*[1]右脚开始走!$B$23</f>
        <v>14.76347704</v>
      </c>
      <c r="H112" s="32">
        <f>-H255*[1]右脚开始走!$B$23</f>
        <v>37.541507</v>
      </c>
      <c r="I112" s="58">
        <f t="shared" si="286"/>
        <v>2.61</v>
      </c>
      <c r="J112" s="24">
        <f>-TRUNC(K$3*J$3*(G$3-H$3*SIN((E112+J$9)*PI()/180)-SQRT(I$3^2-(E$3-F$3-H$3*COS((E112+J$9)*PI()/180))^2))/5)</f>
        <v>-116978</v>
      </c>
      <c r="K112" s="24">
        <f>-TRUNC(U$3*T$3*(Q$3-R$3*SIN((F112+K$9)*PI()/180)-SQRT(S$3^2-(O$3-P$3-R$3*COS((F112+K$9)*PI()/180))^2))/5)</f>
        <v>-46633</v>
      </c>
      <c r="L112" s="24">
        <f>-TRUNC(U$3*T$3*(Q$3-R$3*SIN((G112+L$9)*PI()/180)-SQRT(S$3^2-(O$3-P$3-R$3*COS((G112+L$9)*PI()/180))^2))/5)</f>
        <v>-25975</v>
      </c>
      <c r="M112" s="25">
        <f>-TRUNC(K$3*J$3*(G$3-H$3*SIN((H112+M$9)*PI()/180)-SQRT(I$3^2-(E$3-F$3-H$3*COS((H112+M$9)*PI()/180))^2))/5)</f>
        <v>-60878</v>
      </c>
      <c r="N112" s="59">
        <f t="shared" si="229"/>
        <v>2.61</v>
      </c>
      <c r="O112" s="60">
        <f t="shared" si="292"/>
        <v>-48800.0000000003</v>
      </c>
      <c r="P112" s="60">
        <f t="shared" si="293"/>
        <v>-47100.0000000003</v>
      </c>
      <c r="Q112" s="60">
        <f t="shared" si="294"/>
        <v>7900.00000000005</v>
      </c>
      <c r="R112" s="60">
        <f t="shared" si="295"/>
        <v>2633.33333333335</v>
      </c>
      <c r="T112" s="1">
        <f>[1]右脚开始走!$T$25</f>
        <v>0.03</v>
      </c>
      <c r="V112" s="1">
        <f t="shared" ref="V112:Y112" si="384">(O112-O111)/$T$25</f>
        <v>390000.000000002</v>
      </c>
      <c r="W112" s="1">
        <f t="shared" si="384"/>
        <v>192222.222222224</v>
      </c>
      <c r="X112" s="1">
        <f t="shared" si="384"/>
        <v>3333.33333333336</v>
      </c>
      <c r="Y112" s="1">
        <f t="shared" si="384"/>
        <v>5555.55555555558</v>
      </c>
      <c r="AA112">
        <f t="shared" ref="AA112:AD112" si="385">V112-V113</f>
        <v>-6666.66666666692</v>
      </c>
      <c r="AB112">
        <f t="shared" si="385"/>
        <v>2222.22222222239</v>
      </c>
      <c r="AC112">
        <f t="shared" si="385"/>
        <v>-1111.1111111111</v>
      </c>
      <c r="AD112">
        <f t="shared" si="385"/>
        <v>-1.54614099301398e-11</v>
      </c>
      <c r="AF112">
        <f t="shared" ref="AF112:AI112" si="386">AA112-AA113</f>
        <v>-3333.33333333372</v>
      </c>
      <c r="AG112">
        <f t="shared" si="386"/>
        <v>-3333.33333333308</v>
      </c>
      <c r="AH112">
        <f t="shared" si="386"/>
        <v>-1111.1111111111</v>
      </c>
      <c r="AI112">
        <f t="shared" si="386"/>
        <v>1111.1111111111</v>
      </c>
      <c r="AK112">
        <f t="shared" ref="AK112:AN112" si="387">AF112-AF113</f>
        <v>2222.22222222161</v>
      </c>
      <c r="AL112">
        <f t="shared" si="387"/>
        <v>1111.11111111168</v>
      </c>
      <c r="AM112">
        <f t="shared" si="387"/>
        <v>-1111.11111111113</v>
      </c>
      <c r="AN112">
        <f t="shared" si="387"/>
        <v>3333.33333333333</v>
      </c>
    </row>
    <row r="113" spans="4:40">
      <c r="D113" s="28">
        <f t="shared" si="291"/>
        <v>2.64</v>
      </c>
      <c r="E113" s="32">
        <f>-E256*[1]右脚开始走!$B$23</f>
        <v>61.49251186</v>
      </c>
      <c r="F113" s="32">
        <f>F256*[1]右脚开始走!$B$23</f>
        <v>26.23812422</v>
      </c>
      <c r="G113" s="32">
        <f>G256*[1]右脚开始走!$B$23</f>
        <v>14.6339893</v>
      </c>
      <c r="H113" s="32">
        <f>-H256*[1]右脚开始走!$B$23</f>
        <v>37.50421633</v>
      </c>
      <c r="I113" s="58">
        <f t="shared" si="286"/>
        <v>2.64</v>
      </c>
      <c r="J113" s="24">
        <f>-TRUNC(K$3*J$3*(G$3-H$3*SIN((E113+J$9)*PI()/180)-SQRT(I$3^2-(E$3-F$3-H$3*COS((E113+J$9)*PI()/180))^2))/5)</f>
        <v>-118085</v>
      </c>
      <c r="K113" s="24">
        <f>-TRUNC(U$3*T$3*(Q$3-R$3*SIN((F113+K$9)*PI()/180)-SQRT(S$3^2-(O$3-P$3-R$3*COS((F113+K$9)*PI()/180))^2))/5)</f>
        <v>-47875</v>
      </c>
      <c r="L113" s="24">
        <f>-TRUNC(U$3*T$3*(Q$3-R$3*SIN((G113+L$9)*PI()/180)-SQRT(S$3^2-(O$3-P$3-R$3*COS((G113+L$9)*PI()/180))^2))/5)</f>
        <v>-25734</v>
      </c>
      <c r="M113" s="25">
        <f>-TRUNC(K$3*J$3*(G$3-H$3*SIN((H113+M$9)*PI()/180)-SQRT(I$3^2-(E$3-F$3-H$3*COS((H113+M$9)*PI()/180))^2))/5)</f>
        <v>-60794</v>
      </c>
      <c r="N113" s="59">
        <f t="shared" si="229"/>
        <v>2.64</v>
      </c>
      <c r="O113" s="60">
        <f t="shared" si="292"/>
        <v>-36900.0000000002</v>
      </c>
      <c r="P113" s="60">
        <f t="shared" si="293"/>
        <v>-41400.0000000003</v>
      </c>
      <c r="Q113" s="60">
        <f t="shared" si="294"/>
        <v>8033.33333333339</v>
      </c>
      <c r="R113" s="60">
        <f t="shared" si="295"/>
        <v>2800.00000000002</v>
      </c>
      <c r="T113" s="1">
        <f>[1]右脚开始走!$T$25</f>
        <v>0.03</v>
      </c>
      <c r="V113" s="1">
        <f t="shared" ref="V113:Y113" si="388">(O113-O112)/$T$25</f>
        <v>396666.666666669</v>
      </c>
      <c r="W113" s="1">
        <f t="shared" si="388"/>
        <v>190000.000000001</v>
      </c>
      <c r="X113" s="1">
        <f t="shared" si="388"/>
        <v>4444.44444444447</v>
      </c>
      <c r="Y113" s="1">
        <f t="shared" si="388"/>
        <v>5555.5555555556</v>
      </c>
      <c r="AA113">
        <f t="shared" ref="AA113:AD113" si="389">V113-V114</f>
        <v>-3333.3333333332</v>
      </c>
      <c r="AB113">
        <f t="shared" si="389"/>
        <v>5555.55555555547</v>
      </c>
      <c r="AC113">
        <f t="shared" si="389"/>
        <v>0</v>
      </c>
      <c r="AD113">
        <f t="shared" si="389"/>
        <v>-1111.11111111112</v>
      </c>
      <c r="AF113">
        <f t="shared" ref="AF113:AI113" si="390">AA113-AA114</f>
        <v>-5555.55555555533</v>
      </c>
      <c r="AG113">
        <f t="shared" si="390"/>
        <v>-4444.44444444476</v>
      </c>
      <c r="AH113">
        <f t="shared" si="390"/>
        <v>3.00133251585066e-11</v>
      </c>
      <c r="AI113">
        <f t="shared" si="390"/>
        <v>-2222.22222222223</v>
      </c>
      <c r="AK113">
        <f t="shared" ref="AK113:AN113" si="391">AF113-AF114</f>
        <v>-5555.55555555521</v>
      </c>
      <c r="AL113">
        <f t="shared" si="391"/>
        <v>-4444.44444444499</v>
      </c>
      <c r="AM113">
        <f t="shared" si="391"/>
        <v>9.00399754755199e-11</v>
      </c>
      <c r="AN113">
        <f t="shared" si="391"/>
        <v>-4444.44444444446</v>
      </c>
    </row>
    <row r="114" spans="4:40">
      <c r="D114" s="28">
        <f t="shared" si="291"/>
        <v>2.67</v>
      </c>
      <c r="E114" s="32">
        <f>-E257*[1]右脚开始走!$B$23</f>
        <v>61.80083364</v>
      </c>
      <c r="F114" s="32">
        <f>F257*[1]右脚开始走!$B$23</f>
        <v>26.79252257</v>
      </c>
      <c r="G114" s="32">
        <f>G257*[1]右脚开始走!$B$23</f>
        <v>14.50228829</v>
      </c>
      <c r="H114" s="32">
        <f>-H257*[1]右脚开始走!$B$23</f>
        <v>37.46447072</v>
      </c>
      <c r="I114" s="58">
        <f t="shared" si="286"/>
        <v>2.67</v>
      </c>
      <c r="J114" s="24">
        <f>-TRUNC(K$3*J$3*(G$3-H$3*SIN((E114+J$9)*PI()/180)-SQRT(I$3^2-(E$3-F$3-H$3*COS((E114+J$9)*PI()/180))^2))/5)</f>
        <v>-118832</v>
      </c>
      <c r="K114" s="24">
        <f>-TRUNC(U$3*T$3*(Q$3-R$3*SIN((F114+K$9)*PI()/180)-SQRT(S$3^2-(O$3-P$3-R$3*COS((F114+K$9)*PI()/180))^2))/5)</f>
        <v>-48951</v>
      </c>
      <c r="L114" s="24">
        <f>-TRUNC(U$3*T$3*(Q$3-R$3*SIN((G114+L$9)*PI()/180)-SQRT(S$3^2-(O$3-P$3-R$3*COS((G114+L$9)*PI()/180))^2))/5)</f>
        <v>-25489</v>
      </c>
      <c r="M114" s="25">
        <f>-TRUNC(K$3*J$3*(G$3-H$3*SIN((H114+M$9)*PI()/180)-SQRT(I$3^2-(E$3-F$3-H$3*COS((H114+M$9)*PI()/180))^2))/5)</f>
        <v>-60704</v>
      </c>
      <c r="N114" s="59">
        <f t="shared" si="229"/>
        <v>2.67</v>
      </c>
      <c r="O114" s="60">
        <f t="shared" si="292"/>
        <v>-24900.0000000002</v>
      </c>
      <c r="P114" s="60">
        <f t="shared" si="293"/>
        <v>-35866.6666666669</v>
      </c>
      <c r="Q114" s="60">
        <f t="shared" si="294"/>
        <v>8166.66666666672</v>
      </c>
      <c r="R114" s="60">
        <f t="shared" si="295"/>
        <v>3000.00000000002</v>
      </c>
      <c r="T114" s="1">
        <f>[1]右脚开始走!$T$25</f>
        <v>0.03</v>
      </c>
      <c r="V114" s="1">
        <f t="shared" ref="V114:Y114" si="392">(O114-O113)/$T$25</f>
        <v>400000.000000003</v>
      </c>
      <c r="W114" s="1">
        <f t="shared" si="392"/>
        <v>184444.444444446</v>
      </c>
      <c r="X114" s="1">
        <f t="shared" si="392"/>
        <v>4444.44444444447</v>
      </c>
      <c r="Y114" s="1">
        <f t="shared" si="392"/>
        <v>6666.66666666671</v>
      </c>
      <c r="AA114">
        <f t="shared" ref="AA114:AD114" si="393">V114-V115</f>
        <v>2222.22222222213</v>
      </c>
      <c r="AB114">
        <f t="shared" si="393"/>
        <v>10000.0000000002</v>
      </c>
      <c r="AC114">
        <f t="shared" si="393"/>
        <v>-3.00133251585066e-11</v>
      </c>
      <c r="AD114">
        <f t="shared" si="393"/>
        <v>1111.11111111112</v>
      </c>
      <c r="AF114">
        <f t="shared" ref="AF114:AI114" si="394">AA114-AA115</f>
        <v>-1.16415321826935e-10</v>
      </c>
      <c r="AG114">
        <f t="shared" si="394"/>
        <v>2.3283064365387e-10</v>
      </c>
      <c r="AH114">
        <f t="shared" si="394"/>
        <v>-6.00266503170133e-11</v>
      </c>
      <c r="AI114">
        <f t="shared" si="394"/>
        <v>2222.22222222223</v>
      </c>
      <c r="AK114">
        <f t="shared" ref="AK114:AN114" si="395">AF114-AF115</f>
        <v>6666.66666666657</v>
      </c>
      <c r="AL114">
        <f t="shared" si="395"/>
        <v>5555.55555555585</v>
      </c>
      <c r="AM114">
        <f t="shared" si="395"/>
        <v>-9.00399754755199e-11</v>
      </c>
      <c r="AN114">
        <f t="shared" si="395"/>
        <v>2222.22222222223</v>
      </c>
    </row>
    <row r="115" spans="4:40">
      <c r="D115" s="28">
        <f t="shared" si="291"/>
        <v>2.7</v>
      </c>
      <c r="E115" s="32">
        <f>-E258*[1]右脚开始走!$B$23</f>
        <v>61.96121291</v>
      </c>
      <c r="F115" s="32">
        <f>F258*[1]右脚开始走!$B$23</f>
        <v>27.26531032</v>
      </c>
      <c r="G115" s="32">
        <f>G258*[1]右脚开始走!$B$23</f>
        <v>14.36836031</v>
      </c>
      <c r="H115" s="32">
        <f>-H258*[1]右脚开始走!$B$23</f>
        <v>37.42219846</v>
      </c>
      <c r="I115" s="58">
        <f t="shared" si="286"/>
        <v>2.7</v>
      </c>
      <c r="J115" s="24">
        <f>-TRUNC(K$3*J$3*(G$3-H$3*SIN((E115+J$9)*PI()/180)-SQRT(I$3^2-(E$3-F$3-H$3*COS((E115+J$9)*PI()/180))^2))/5)</f>
        <v>-119221</v>
      </c>
      <c r="K115" s="24">
        <f>-TRUNC(U$3*T$3*(Q$3-R$3*SIN((F115+K$9)*PI()/180)-SQRT(S$3^2-(O$3-P$3-R$3*COS((F115+K$9)*PI()/180))^2))/5)</f>
        <v>-49870</v>
      </c>
      <c r="L115" s="24">
        <f>-TRUNC(U$3*T$3*(Q$3-R$3*SIN((G115+L$9)*PI()/180)-SQRT(S$3^2-(O$3-P$3-R$3*COS((G115+L$9)*PI()/180))^2))/5)</f>
        <v>-25240</v>
      </c>
      <c r="M115" s="25">
        <f>-TRUNC(K$3*J$3*(G$3-H$3*SIN((H115+M$9)*PI()/180)-SQRT(I$3^2-(E$3-F$3-H$3*COS((H115+M$9)*PI()/180))^2))/5)</f>
        <v>-60609</v>
      </c>
      <c r="N115" s="59">
        <f t="shared" si="229"/>
        <v>2.7</v>
      </c>
      <c r="O115" s="60">
        <f t="shared" si="292"/>
        <v>-12966.6666666668</v>
      </c>
      <c r="P115" s="60">
        <f t="shared" si="293"/>
        <v>-30633.3333333335</v>
      </c>
      <c r="Q115" s="60">
        <f t="shared" si="294"/>
        <v>8300.00000000005</v>
      </c>
      <c r="R115" s="60">
        <f t="shared" si="295"/>
        <v>3166.66666666669</v>
      </c>
      <c r="T115" s="1">
        <f>[1]右脚开始走!$T$25</f>
        <v>0.03</v>
      </c>
      <c r="V115" s="1">
        <f t="shared" ref="V115:Y115" si="396">(O115-O114)/$T$25</f>
        <v>397777.77777778</v>
      </c>
      <c r="W115" s="1">
        <f t="shared" si="396"/>
        <v>174444.444444446</v>
      </c>
      <c r="X115" s="1">
        <f t="shared" si="396"/>
        <v>4444.4444444445</v>
      </c>
      <c r="Y115" s="1">
        <f t="shared" si="396"/>
        <v>5555.5555555556</v>
      </c>
      <c r="AA115">
        <f t="shared" ref="AA115:AD115" si="397">V115-V116</f>
        <v>2222.22222222225</v>
      </c>
      <c r="AB115">
        <f t="shared" si="397"/>
        <v>10000</v>
      </c>
      <c r="AC115">
        <f t="shared" si="397"/>
        <v>3.00133251585066e-11</v>
      </c>
      <c r="AD115">
        <f t="shared" si="397"/>
        <v>-1111.11111111112</v>
      </c>
      <c r="AF115">
        <f t="shared" ref="AF115:AI115" si="398">AA115-AA116</f>
        <v>-6666.66666666669</v>
      </c>
      <c r="AG115">
        <f t="shared" si="398"/>
        <v>-5555.55555555562</v>
      </c>
      <c r="AH115">
        <f t="shared" si="398"/>
        <v>3.00133251585066e-11</v>
      </c>
      <c r="AI115">
        <f t="shared" si="398"/>
        <v>0</v>
      </c>
      <c r="AK115">
        <f t="shared" ref="AK115:AN115" si="399">AF115-AF116</f>
        <v>-10000</v>
      </c>
      <c r="AL115">
        <f t="shared" si="399"/>
        <v>-11111.1111111111</v>
      </c>
      <c r="AM115">
        <f t="shared" si="399"/>
        <v>3.00133251585066e-11</v>
      </c>
      <c r="AN115">
        <f t="shared" si="399"/>
        <v>3333.33333333336</v>
      </c>
    </row>
    <row r="116" spans="4:40">
      <c r="D116" s="28">
        <f t="shared" si="291"/>
        <v>2.73</v>
      </c>
      <c r="E116" s="32">
        <f>-E259*[1]右脚开始走!$B$23</f>
        <v>61.9750103</v>
      </c>
      <c r="F116" s="32">
        <f>F259*[1]右脚开始走!$B$23</f>
        <v>27.66213548</v>
      </c>
      <c r="G116" s="32">
        <f>G259*[1]右脚开始走!$B$23</f>
        <v>14.23219345</v>
      </c>
      <c r="H116" s="32">
        <f>-H259*[1]右脚开始走!$B$23</f>
        <v>37.37732978</v>
      </c>
      <c r="I116" s="58">
        <f t="shared" si="286"/>
        <v>2.73</v>
      </c>
      <c r="J116" s="24">
        <f>-TRUNC(K$3*J$3*(G$3-H$3*SIN((E116+J$9)*PI()/180)-SQRT(I$3^2-(E$3-F$3-H$3*COS((E116+J$9)*PI()/180))^2))/5)</f>
        <v>-119254</v>
      </c>
      <c r="K116" s="24">
        <f>-TRUNC(U$3*T$3*(Q$3-R$3*SIN((F116+K$9)*PI()/180)-SQRT(S$3^2-(O$3-P$3-R$3*COS((F116+K$9)*PI()/180))^2))/5)</f>
        <v>-50641</v>
      </c>
      <c r="L116" s="24">
        <f>-TRUNC(U$3*T$3*(Q$3-R$3*SIN((G116+L$9)*PI()/180)-SQRT(S$3^2-(O$3-P$3-R$3*COS((G116+L$9)*PI()/180))^2))/5)</f>
        <v>-24987</v>
      </c>
      <c r="M116" s="25">
        <f>-TRUNC(K$3*J$3*(G$3-H$3*SIN((H116+M$9)*PI()/180)-SQRT(I$3^2-(E$3-F$3-H$3*COS((H116+M$9)*PI()/180))^2))/5)</f>
        <v>-60508</v>
      </c>
      <c r="N116" s="59">
        <f t="shared" si="229"/>
        <v>2.73</v>
      </c>
      <c r="O116" s="60">
        <f t="shared" si="292"/>
        <v>-1100.00000000001</v>
      </c>
      <c r="P116" s="60">
        <f t="shared" si="293"/>
        <v>-25700.0000000002</v>
      </c>
      <c r="Q116" s="60">
        <f t="shared" si="294"/>
        <v>8433.33333333339</v>
      </c>
      <c r="R116" s="60">
        <f t="shared" si="295"/>
        <v>3366.66666666669</v>
      </c>
      <c r="T116" s="1">
        <f>[1]右脚开始走!$T$25</f>
        <v>0.03</v>
      </c>
      <c r="V116" s="1">
        <f t="shared" ref="V116:Y116" si="400">(O116-O115)/$T$25</f>
        <v>395555.555555558</v>
      </c>
      <c r="W116" s="1">
        <f t="shared" si="400"/>
        <v>164444.444444446</v>
      </c>
      <c r="X116" s="1">
        <f t="shared" si="400"/>
        <v>4444.44444444447</v>
      </c>
      <c r="Y116" s="1">
        <f t="shared" si="400"/>
        <v>6666.66666666671</v>
      </c>
      <c r="AA116">
        <f t="shared" ref="AA116:AD116" si="401">V116-V117</f>
        <v>8888.88888888893</v>
      </c>
      <c r="AB116">
        <f t="shared" si="401"/>
        <v>15555.5555555556</v>
      </c>
      <c r="AC116">
        <f t="shared" si="401"/>
        <v>0</v>
      </c>
      <c r="AD116">
        <f t="shared" si="401"/>
        <v>-1111.11111111112</v>
      </c>
      <c r="AF116">
        <f t="shared" ref="AF116:AI116" si="402">AA116-AA117</f>
        <v>3333.33333333331</v>
      </c>
      <c r="AG116">
        <f t="shared" si="402"/>
        <v>5555.5555555555</v>
      </c>
      <c r="AH116">
        <f t="shared" si="402"/>
        <v>0</v>
      </c>
      <c r="AI116">
        <f t="shared" si="402"/>
        <v>-3333.33333333336</v>
      </c>
      <c r="AK116">
        <f t="shared" ref="AK116:AN116" si="403">AF116-AF117</f>
        <v>11111.1111111111</v>
      </c>
      <c r="AL116">
        <f t="shared" si="403"/>
        <v>9999.99999999991</v>
      </c>
      <c r="AM116">
        <f t="shared" si="403"/>
        <v>0</v>
      </c>
      <c r="AN116">
        <f t="shared" si="403"/>
        <v>-7777.77777777786</v>
      </c>
    </row>
    <row r="117" spans="4:40">
      <c r="D117" s="28">
        <f t="shared" si="291"/>
        <v>2.76</v>
      </c>
      <c r="E117" s="32">
        <f>-E260*[1]右脚开始走!$B$23</f>
        <v>61.84470428</v>
      </c>
      <c r="F117" s="32">
        <f>F260*[1]右脚开始走!$B$23</f>
        <v>27.98921747</v>
      </c>
      <c r="G117" s="32">
        <f>G260*[1]右脚开始走!$B$23</f>
        <v>14.09377756</v>
      </c>
      <c r="H117" s="32">
        <f>-H260*[1]右脚开始走!$B$23</f>
        <v>37.32979695</v>
      </c>
      <c r="I117" s="58">
        <f t="shared" si="286"/>
        <v>2.76</v>
      </c>
      <c r="J117" s="24">
        <f>-TRUNC(K$3*J$3*(G$3-H$3*SIN((E117+J$9)*PI()/180)-SQRT(I$3^2-(E$3-F$3-H$3*COS((E117+J$9)*PI()/180))^2))/5)</f>
        <v>-118939</v>
      </c>
      <c r="K117" s="24">
        <f>-TRUNC(U$3*T$3*(Q$3-R$3*SIN((F117+K$9)*PI()/180)-SQRT(S$3^2-(O$3-P$3-R$3*COS((F117+K$9)*PI()/180))^2))/5)</f>
        <v>-51278</v>
      </c>
      <c r="L117" s="24">
        <f>-TRUNC(U$3*T$3*(Q$3-R$3*SIN((G117+L$9)*PI()/180)-SQRT(S$3^2-(O$3-P$3-R$3*COS((G117+L$9)*PI()/180))^2))/5)</f>
        <v>-24730</v>
      </c>
      <c r="M117" s="25">
        <f>-TRUNC(K$3*J$3*(G$3-H$3*SIN((H117+M$9)*PI()/180)-SQRT(I$3^2-(E$3-F$3-H$3*COS((H117+M$9)*PI()/180))^2))/5)</f>
        <v>-60400</v>
      </c>
      <c r="N117" s="59">
        <f t="shared" si="229"/>
        <v>2.76</v>
      </c>
      <c r="O117" s="60">
        <f t="shared" si="292"/>
        <v>10500.0000000001</v>
      </c>
      <c r="P117" s="60">
        <f t="shared" si="293"/>
        <v>-21233.3333333335</v>
      </c>
      <c r="Q117" s="60">
        <f t="shared" si="294"/>
        <v>8566.66666666672</v>
      </c>
      <c r="R117" s="60">
        <f t="shared" si="295"/>
        <v>3600.00000000002</v>
      </c>
      <c r="T117" s="1">
        <f>[1]右脚开始走!$T$25</f>
        <v>0.03</v>
      </c>
      <c r="V117" s="1">
        <f t="shared" ref="V117:Y117" si="404">(O117-O116)/$T$25</f>
        <v>386666.666666669</v>
      </c>
      <c r="W117" s="1">
        <f t="shared" si="404"/>
        <v>148888.88888889</v>
      </c>
      <c r="X117" s="1">
        <f t="shared" si="404"/>
        <v>4444.44444444447</v>
      </c>
      <c r="Y117" s="1">
        <f t="shared" si="404"/>
        <v>7777.77777777783</v>
      </c>
      <c r="AA117">
        <f t="shared" ref="AA117:AD117" si="405">V117-V118</f>
        <v>5555.55555555562</v>
      </c>
      <c r="AB117">
        <f t="shared" si="405"/>
        <v>10000.0000000001</v>
      </c>
      <c r="AC117">
        <f t="shared" si="405"/>
        <v>0</v>
      </c>
      <c r="AD117">
        <f t="shared" si="405"/>
        <v>2222.22222222225</v>
      </c>
      <c r="AF117">
        <f t="shared" ref="AF117:AI117" si="406">AA117-AA118</f>
        <v>-7777.77777777781</v>
      </c>
      <c r="AG117">
        <f t="shared" si="406"/>
        <v>-4444.44444444441</v>
      </c>
      <c r="AH117">
        <f t="shared" si="406"/>
        <v>0</v>
      </c>
      <c r="AI117">
        <f t="shared" si="406"/>
        <v>4444.44444444449</v>
      </c>
      <c r="AK117">
        <f t="shared" ref="AK117:AN117" si="407">AF117-AF118</f>
        <v>-9999.99999999988</v>
      </c>
      <c r="AL117">
        <f t="shared" si="407"/>
        <v>-8888.88888888888</v>
      </c>
      <c r="AM117">
        <f t="shared" si="407"/>
        <v>0</v>
      </c>
      <c r="AN117">
        <f t="shared" si="407"/>
        <v>7777.77777777786</v>
      </c>
    </row>
    <row r="118" spans="4:40">
      <c r="D118" s="28">
        <f t="shared" si="291"/>
        <v>2.79</v>
      </c>
      <c r="E118" s="32">
        <f>-E261*[1]右脚开始走!$B$23</f>
        <v>61.57360753</v>
      </c>
      <c r="F118" s="32">
        <f>F261*[1]右脚开始走!$B$23</f>
        <v>28.25255788</v>
      </c>
      <c r="G118" s="32">
        <f>G261*[1]右脚开始走!$B$23</f>
        <v>13.95310432</v>
      </c>
      <c r="H118" s="32">
        <f>-H261*[1]右脚开始走!$B$23</f>
        <v>37.27953452</v>
      </c>
      <c r="I118" s="58">
        <f t="shared" si="286"/>
        <v>2.79</v>
      </c>
      <c r="J118" s="24">
        <f>-TRUNC(K$3*J$3*(G$3-H$3*SIN((E118+J$9)*PI()/180)-SQRT(I$3^2-(E$3-F$3-H$3*COS((E118+J$9)*PI()/180))^2))/5)</f>
        <v>-118281</v>
      </c>
      <c r="K118" s="24">
        <f>-TRUNC(U$3*T$3*(Q$3-R$3*SIN((F118+K$9)*PI()/180)-SQRT(S$3^2-(O$3-P$3-R$3*COS((F118+K$9)*PI()/180))^2))/5)</f>
        <v>-51790</v>
      </c>
      <c r="L118" s="24">
        <f>-TRUNC(U$3*T$3*(Q$3-R$3*SIN((G118+L$9)*PI()/180)-SQRT(S$3^2-(O$3-P$3-R$3*COS((G118+L$9)*PI()/180))^2))/5)</f>
        <v>-24469</v>
      </c>
      <c r="M118" s="25">
        <f>-TRUNC(K$3*J$3*(G$3-H$3*SIN((H118+M$9)*PI()/180)-SQRT(I$3^2-(E$3-F$3-H$3*COS((H118+M$9)*PI()/180))^2))/5)</f>
        <v>-60287</v>
      </c>
      <c r="N118" s="59">
        <f t="shared" si="229"/>
        <v>2.79</v>
      </c>
      <c r="O118" s="60">
        <f t="shared" si="292"/>
        <v>21933.3333333335</v>
      </c>
      <c r="P118" s="60">
        <f t="shared" si="293"/>
        <v>-17066.6666666668</v>
      </c>
      <c r="Q118" s="60">
        <f t="shared" si="294"/>
        <v>8700.00000000006</v>
      </c>
      <c r="R118" s="60">
        <f t="shared" si="295"/>
        <v>3766.66666666669</v>
      </c>
      <c r="T118" s="1">
        <f>[1]右脚开始走!$T$25</f>
        <v>0.03</v>
      </c>
      <c r="V118" s="1">
        <f t="shared" ref="V118:Y118" si="408">(O118-O117)/$T$25</f>
        <v>381111.111111114</v>
      </c>
      <c r="W118" s="1">
        <f t="shared" si="408"/>
        <v>138888.88888889</v>
      </c>
      <c r="X118" s="1">
        <f t="shared" si="408"/>
        <v>4444.44444444447</v>
      </c>
      <c r="Y118" s="1">
        <f t="shared" si="408"/>
        <v>5555.55555555558</v>
      </c>
      <c r="AA118">
        <f t="shared" ref="AA118:AD118" si="409">V118-V119</f>
        <v>13333.3333333334</v>
      </c>
      <c r="AB118">
        <f t="shared" si="409"/>
        <v>14444.4444444445</v>
      </c>
      <c r="AC118">
        <f t="shared" si="409"/>
        <v>0</v>
      </c>
      <c r="AD118">
        <f t="shared" si="409"/>
        <v>-2222.22222222225</v>
      </c>
      <c r="AF118">
        <f t="shared" ref="AF118:AI118" si="410">AA118-AA119</f>
        <v>2222.22222222207</v>
      </c>
      <c r="AG118">
        <f t="shared" si="410"/>
        <v>4444.44444444447</v>
      </c>
      <c r="AH118">
        <f t="shared" si="410"/>
        <v>0</v>
      </c>
      <c r="AI118">
        <f t="shared" si="410"/>
        <v>-3333.33333333336</v>
      </c>
      <c r="AK118">
        <f t="shared" ref="AK118:AN118" si="411">AF118-AF119</f>
        <v>5555.55555555498</v>
      </c>
      <c r="AL118">
        <f t="shared" si="411"/>
        <v>7777.77777777787</v>
      </c>
      <c r="AM118">
        <f t="shared" si="411"/>
        <v>1111.11111111107</v>
      </c>
      <c r="AN118">
        <f t="shared" si="411"/>
        <v>-4444.44444444449</v>
      </c>
    </row>
    <row r="119" spans="4:40">
      <c r="D119" s="28">
        <f t="shared" si="291"/>
        <v>2.82</v>
      </c>
      <c r="E119" s="32">
        <f>-E262*[1]右脚开始走!$B$23</f>
        <v>61.16579452</v>
      </c>
      <c r="F119" s="32">
        <f>F262*[1]右脚开始走!$B$23</f>
        <v>28.45787345</v>
      </c>
      <c r="G119" s="32">
        <f>G262*[1]右脚开始走!$B$23</f>
        <v>13.81016726</v>
      </c>
      <c r="H119" s="32">
        <f>-H262*[1]右脚开始走!$B$23</f>
        <v>37.2264794</v>
      </c>
      <c r="I119" s="58">
        <f t="shared" si="286"/>
        <v>2.82</v>
      </c>
      <c r="J119" s="24">
        <f>-TRUNC(K$3*J$3*(G$3-H$3*SIN((E119+J$9)*PI()/180)-SQRT(I$3^2-(E$3-F$3-H$3*COS((E119+J$9)*PI()/180))^2))/5)</f>
        <v>-117292</v>
      </c>
      <c r="K119" s="24">
        <f>-TRUNC(U$3*T$3*(Q$3-R$3*SIN((F119+K$9)*PI()/180)-SQRT(S$3^2-(O$3-P$3-R$3*COS((F119+K$9)*PI()/180))^2))/5)</f>
        <v>-52190</v>
      </c>
      <c r="L119" s="24">
        <f>-TRUNC(U$3*T$3*(Q$3-R$3*SIN((G119+L$9)*PI()/180)-SQRT(S$3^2-(O$3-P$3-R$3*COS((G119+L$9)*PI()/180))^2))/5)</f>
        <v>-24204</v>
      </c>
      <c r="M119" s="25">
        <f>-TRUNC(K$3*J$3*(G$3-H$3*SIN((H119+M$9)*PI()/180)-SQRT(I$3^2-(E$3-F$3-H$3*COS((H119+M$9)*PI()/180))^2))/5)</f>
        <v>-60167</v>
      </c>
      <c r="N119" s="59">
        <f t="shared" si="229"/>
        <v>2.82</v>
      </c>
      <c r="O119" s="60">
        <f t="shared" si="292"/>
        <v>32966.6666666669</v>
      </c>
      <c r="P119" s="60">
        <f t="shared" si="293"/>
        <v>-13333.3333333334</v>
      </c>
      <c r="Q119" s="60">
        <f t="shared" si="294"/>
        <v>8833.33333333339</v>
      </c>
      <c r="R119" s="60">
        <f t="shared" si="295"/>
        <v>4000.00000000003</v>
      </c>
      <c r="T119" s="1">
        <f>[1]右脚开始走!$T$25</f>
        <v>0.03</v>
      </c>
      <c r="V119" s="1">
        <f t="shared" ref="V119:Y119" si="412">(O119-O118)/$T$25</f>
        <v>367777.77777778</v>
      </c>
      <c r="W119" s="1">
        <f t="shared" si="412"/>
        <v>124444.444444445</v>
      </c>
      <c r="X119" s="1">
        <f t="shared" si="412"/>
        <v>4444.44444444447</v>
      </c>
      <c r="Y119" s="1">
        <f t="shared" si="412"/>
        <v>7777.77777777783</v>
      </c>
      <c r="AA119">
        <f t="shared" ref="AA119:AD119" si="413">V119-V120</f>
        <v>11111.1111111114</v>
      </c>
      <c r="AB119">
        <f t="shared" si="413"/>
        <v>10000.0000000001</v>
      </c>
      <c r="AC119">
        <f t="shared" si="413"/>
        <v>0</v>
      </c>
      <c r="AD119">
        <f t="shared" si="413"/>
        <v>1111.11111111112</v>
      </c>
      <c r="AF119">
        <f t="shared" ref="AF119:AI119" si="414">AA119-AA120</f>
        <v>-3333.33333333291</v>
      </c>
      <c r="AG119">
        <f t="shared" si="414"/>
        <v>-3333.3333333334</v>
      </c>
      <c r="AH119">
        <f t="shared" si="414"/>
        <v>-1111.11111111107</v>
      </c>
      <c r="AI119">
        <f t="shared" si="414"/>
        <v>1111.11111111113</v>
      </c>
      <c r="AK119">
        <f t="shared" ref="AK119:AN119" si="415">AF119-AF120</f>
        <v>-2222.22222222143</v>
      </c>
      <c r="AL119">
        <f t="shared" si="415"/>
        <v>-8888.88888888907</v>
      </c>
      <c r="AM119">
        <f t="shared" si="415"/>
        <v>-4444.44444444435</v>
      </c>
      <c r="AN119">
        <f t="shared" si="415"/>
        <v>4.63842297904193e-11</v>
      </c>
    </row>
    <row r="120" spans="4:40">
      <c r="D120" s="28">
        <f t="shared" si="291"/>
        <v>2.85</v>
      </c>
      <c r="E120" s="32">
        <f>-E263*[1]右脚开始走!$B$23</f>
        <v>60.62605187</v>
      </c>
      <c r="F120" s="32">
        <f>F263*[1]右脚开始走!$B$23</f>
        <v>28.61060205</v>
      </c>
      <c r="G120" s="32">
        <f>G263*[1]右脚开始走!$B$23</f>
        <v>13.66496178</v>
      </c>
      <c r="H120" s="32">
        <f>-H263*[1]右脚开始走!$B$23</f>
        <v>37.17057113</v>
      </c>
      <c r="I120" s="58">
        <f t="shared" si="286"/>
        <v>2.85</v>
      </c>
      <c r="J120" s="24">
        <f>-TRUNC(K$3*J$3*(G$3-H$3*SIN((E120+J$9)*PI()/180)-SQRT(I$3^2-(E$3-F$3-H$3*COS((E120+J$9)*PI()/180))^2))/5)</f>
        <v>-115982</v>
      </c>
      <c r="K120" s="24">
        <f>-TRUNC(U$3*T$3*(Q$3-R$3*SIN((F120+K$9)*PI()/180)-SQRT(S$3^2-(O$3-P$3-R$3*COS((F120+K$9)*PI()/180))^2))/5)</f>
        <v>-52487</v>
      </c>
      <c r="L120" s="24">
        <f>-TRUNC(U$3*T$3*(Q$3-R$3*SIN((G120+L$9)*PI()/180)-SQRT(S$3^2-(O$3-P$3-R$3*COS((G120+L$9)*PI()/180))^2))/5)</f>
        <v>-23935</v>
      </c>
      <c r="M120" s="25">
        <f>-TRUNC(K$3*J$3*(G$3-H$3*SIN((H120+M$9)*PI()/180)-SQRT(I$3^2-(E$3-F$3-H$3*COS((H120+M$9)*PI()/180))^2))/5)</f>
        <v>-60041</v>
      </c>
      <c r="N120" s="59">
        <f t="shared" si="229"/>
        <v>2.85</v>
      </c>
      <c r="O120" s="60">
        <f t="shared" si="292"/>
        <v>43666.6666666669</v>
      </c>
      <c r="P120" s="60">
        <f t="shared" si="293"/>
        <v>-9900.00000000006</v>
      </c>
      <c r="Q120" s="60">
        <f t="shared" si="294"/>
        <v>8966.66666666672</v>
      </c>
      <c r="R120" s="60">
        <f t="shared" si="295"/>
        <v>4200.00000000003</v>
      </c>
      <c r="T120" s="1">
        <f>[1]右脚开始走!$T$25</f>
        <v>0.03</v>
      </c>
      <c r="V120" s="1">
        <f t="shared" ref="V120:Y120" si="416">(O120-O119)/$T$25</f>
        <v>356666.666666669</v>
      </c>
      <c r="W120" s="1">
        <f t="shared" si="416"/>
        <v>114444.444444445</v>
      </c>
      <c r="X120" s="1">
        <f t="shared" si="416"/>
        <v>4444.44444444447</v>
      </c>
      <c r="Y120" s="1">
        <f t="shared" si="416"/>
        <v>6666.66666666671</v>
      </c>
      <c r="AA120">
        <f t="shared" ref="AA120:AD120" si="417">V120-V121</f>
        <v>14444.4444444443</v>
      </c>
      <c r="AB120">
        <f t="shared" si="417"/>
        <v>13333.3333333335</v>
      </c>
      <c r="AC120">
        <f t="shared" si="417"/>
        <v>1111.11111111107</v>
      </c>
      <c r="AD120">
        <f t="shared" si="417"/>
        <v>-1.54614099301398e-11</v>
      </c>
      <c r="AF120">
        <f t="shared" ref="AF120:AI120" si="418">AA120-AA121</f>
        <v>-1111.11111111147</v>
      </c>
      <c r="AG120">
        <f t="shared" si="418"/>
        <v>5555.55555555566</v>
      </c>
      <c r="AH120">
        <f t="shared" si="418"/>
        <v>3333.33333333327</v>
      </c>
      <c r="AI120">
        <f t="shared" si="418"/>
        <v>1111.11111111108</v>
      </c>
      <c r="AK120">
        <f t="shared" ref="AK120:AN120" si="419">AF120-AF121</f>
        <v>1111.1111111106</v>
      </c>
      <c r="AL120">
        <f t="shared" si="419"/>
        <v>8888.88888888904</v>
      </c>
      <c r="AM120">
        <f t="shared" si="419"/>
        <v>6666.66666666661</v>
      </c>
      <c r="AN120">
        <f t="shared" si="419"/>
        <v>2222.22222222219</v>
      </c>
    </row>
    <row r="121" spans="4:40">
      <c r="D121" s="28">
        <f t="shared" si="291"/>
        <v>2.88</v>
      </c>
      <c r="E121" s="32">
        <f>-E264*[1]右脚开始走!$B$23</f>
        <v>59.95982877</v>
      </c>
      <c r="F121" s="32">
        <f>F264*[1]右脚开始走!$B$23</f>
        <v>28.7159087</v>
      </c>
      <c r="G121" s="32">
        <f>G264*[1]右脚开始走!$B$23</f>
        <v>13.51748518</v>
      </c>
      <c r="H121" s="32">
        <f>-H264*[1]右脚开始走!$B$23</f>
        <v>37.11175195</v>
      </c>
      <c r="I121" s="58">
        <f t="shared" si="286"/>
        <v>2.88</v>
      </c>
      <c r="J121" s="24">
        <f>-TRUNC(K$3*J$3*(G$3-H$3*SIN((E121+J$9)*PI()/180)-SQRT(I$3^2-(E$3-F$3-H$3*COS((E121+J$9)*PI()/180))^2))/5)</f>
        <v>-114364</v>
      </c>
      <c r="K121" s="24">
        <f>-TRUNC(U$3*T$3*(Q$3-R$3*SIN((F121+K$9)*PI()/180)-SQRT(S$3^2-(O$3-P$3-R$3*COS((F121+K$9)*PI()/180))^2))/5)</f>
        <v>-52693</v>
      </c>
      <c r="L121" s="24">
        <f>-TRUNC(U$3*T$3*(Q$3-R$3*SIN((G121+L$9)*PI()/180)-SQRT(S$3^2-(O$3-P$3-R$3*COS((G121+L$9)*PI()/180))^2))/5)</f>
        <v>-23663</v>
      </c>
      <c r="M121" s="25">
        <f>-TRUNC(K$3*J$3*(G$3-H$3*SIN((H121+M$9)*PI()/180)-SQRT(I$3^2-(E$3-F$3-H$3*COS((H121+M$9)*PI()/180))^2))/5)</f>
        <v>-59909</v>
      </c>
      <c r="N121" s="59">
        <f t="shared" si="229"/>
        <v>2.88</v>
      </c>
      <c r="O121" s="60">
        <f t="shared" si="292"/>
        <v>53933.3333333337</v>
      </c>
      <c r="P121" s="60">
        <f t="shared" si="293"/>
        <v>-6866.66666666671</v>
      </c>
      <c r="Q121" s="60">
        <f t="shared" si="294"/>
        <v>9066.66666666673</v>
      </c>
      <c r="R121" s="60">
        <f t="shared" si="295"/>
        <v>4400.00000000003</v>
      </c>
      <c r="T121" s="1">
        <f>[1]右脚开始走!$T$25</f>
        <v>0.03</v>
      </c>
      <c r="V121" s="1">
        <f t="shared" ref="V121:Y121" si="420">(O121-O120)/$T$25</f>
        <v>342222.222222225</v>
      </c>
      <c r="W121" s="1">
        <f t="shared" si="420"/>
        <v>101111.111111112</v>
      </c>
      <c r="X121" s="1">
        <f t="shared" si="420"/>
        <v>3333.33333333339</v>
      </c>
      <c r="Y121" s="1">
        <f t="shared" si="420"/>
        <v>6666.66666666673</v>
      </c>
      <c r="AA121">
        <f t="shared" ref="AA121:AD121" si="421">V121-V122</f>
        <v>15555.5555555557</v>
      </c>
      <c r="AB121">
        <f t="shared" si="421"/>
        <v>7777.7777777778</v>
      </c>
      <c r="AC121">
        <f t="shared" si="421"/>
        <v>-2222.2222222222</v>
      </c>
      <c r="AD121">
        <f t="shared" si="421"/>
        <v>-1111.1111111111</v>
      </c>
      <c r="AF121">
        <f t="shared" ref="AF121:AI121" si="422">AA121-AA122</f>
        <v>-2222.22222222207</v>
      </c>
      <c r="AG121">
        <f t="shared" si="422"/>
        <v>-3333.33333333337</v>
      </c>
      <c r="AH121">
        <f t="shared" si="422"/>
        <v>-3333.33333333333</v>
      </c>
      <c r="AI121">
        <f t="shared" si="422"/>
        <v>-1111.1111111111</v>
      </c>
      <c r="AK121">
        <f t="shared" ref="AK121:AN121" si="423">AF121-AF122</f>
        <v>6.40284270048141e-10</v>
      </c>
      <c r="AL121">
        <f t="shared" si="423"/>
        <v>-3333.33333333334</v>
      </c>
      <c r="AM121">
        <f t="shared" si="423"/>
        <v>-3333.33333333333</v>
      </c>
      <c r="AN121">
        <f t="shared" si="423"/>
        <v>-1111.1111111111</v>
      </c>
    </row>
    <row r="122" spans="4:40">
      <c r="D122" s="28">
        <f t="shared" si="291"/>
        <v>2.91</v>
      </c>
      <c r="E122" s="32">
        <f>-E265*[1]右脚开始走!$B$23</f>
        <v>59.17318734</v>
      </c>
      <c r="F122" s="32">
        <f>F265*[1]右脚开始走!$B$23</f>
        <v>28.77869158</v>
      </c>
      <c r="G122" s="32">
        <f>G265*[1]右脚开始走!$B$23</f>
        <v>13.36773667</v>
      </c>
      <c r="H122" s="32">
        <f>-H265*[1]右脚开始走!$B$23</f>
        <v>37.04996701</v>
      </c>
      <c r="I122" s="58">
        <f t="shared" si="286"/>
        <v>2.91</v>
      </c>
      <c r="J122" s="24">
        <f>-TRUNC(K$3*J$3*(G$3-H$3*SIN((E122+J$9)*PI()/180)-SQRT(I$3^2-(E$3-F$3-H$3*COS((E122+J$9)*PI()/180))^2))/5)</f>
        <v>-112452</v>
      </c>
      <c r="K122" s="24">
        <f>-TRUNC(U$3*T$3*(Q$3-R$3*SIN((F122+K$9)*PI()/180)-SQRT(S$3^2-(O$3-P$3-R$3*COS((F122+K$9)*PI()/180))^2))/5)</f>
        <v>-52815</v>
      </c>
      <c r="L122" s="24">
        <f>-TRUNC(U$3*T$3*(Q$3-R$3*SIN((G122+L$9)*PI()/180)-SQRT(S$3^2-(O$3-P$3-R$3*COS((G122+L$9)*PI()/180))^2))/5)</f>
        <v>-23386</v>
      </c>
      <c r="M122" s="25">
        <f>-TRUNC(K$3*J$3*(G$3-H$3*SIN((H122+M$9)*PI()/180)-SQRT(I$3^2-(E$3-F$3-H$3*COS((H122+M$9)*PI()/180))^2))/5)</f>
        <v>-59770</v>
      </c>
      <c r="N122" s="59">
        <f t="shared" si="229"/>
        <v>2.91</v>
      </c>
      <c r="O122" s="60">
        <f t="shared" si="292"/>
        <v>63733.3333333338</v>
      </c>
      <c r="P122" s="60">
        <f t="shared" si="293"/>
        <v>-4066.66666666669</v>
      </c>
      <c r="Q122" s="60">
        <f t="shared" si="294"/>
        <v>9233.33333333339</v>
      </c>
      <c r="R122" s="60">
        <f t="shared" si="295"/>
        <v>4633.33333333336</v>
      </c>
      <c r="T122" s="1">
        <f>[1]右脚开始走!$T$25</f>
        <v>0.03</v>
      </c>
      <c r="V122" s="1">
        <f t="shared" ref="V122:Y122" si="424">(O122-O121)/$T$25</f>
        <v>326666.666666669</v>
      </c>
      <c r="W122" s="1">
        <f t="shared" si="424"/>
        <v>93333.3333333339</v>
      </c>
      <c r="X122" s="1">
        <f t="shared" si="424"/>
        <v>5555.5555555556</v>
      </c>
      <c r="Y122" s="1">
        <f t="shared" si="424"/>
        <v>7777.77777777783</v>
      </c>
      <c r="AA122">
        <f t="shared" ref="AA122:AD122" si="425">V122-V123</f>
        <v>17777.7777777778</v>
      </c>
      <c r="AB122">
        <f t="shared" si="425"/>
        <v>11111.1111111112</v>
      </c>
      <c r="AC122">
        <f t="shared" si="425"/>
        <v>1111.11111111113</v>
      </c>
      <c r="AD122">
        <f t="shared" si="425"/>
        <v>0</v>
      </c>
      <c r="AF122">
        <f t="shared" ref="AF122:AI122" si="426">AA122-AA123</f>
        <v>-2222.22222222271</v>
      </c>
      <c r="AG122">
        <f t="shared" si="426"/>
        <v>-2.91038304567337e-11</v>
      </c>
      <c r="AH122">
        <f t="shared" si="426"/>
        <v>0</v>
      </c>
      <c r="AI122">
        <f t="shared" si="426"/>
        <v>0</v>
      </c>
      <c r="AK122">
        <f t="shared" ref="AK122:AN122" si="427">AF122-AF123</f>
        <v>-2222.22222222324</v>
      </c>
      <c r="AL122">
        <f t="shared" si="427"/>
        <v>-4444.44444444453</v>
      </c>
      <c r="AM122">
        <f t="shared" si="427"/>
        <v>-3333.33333333339</v>
      </c>
      <c r="AN122">
        <f t="shared" si="427"/>
        <v>1111.11111111113</v>
      </c>
    </row>
    <row r="123" spans="4:40">
      <c r="D123" s="28">
        <f t="shared" si="291"/>
        <v>2.94</v>
      </c>
      <c r="E123" s="32">
        <f>-E266*[1]右脚开始走!$B$23</f>
        <v>58.27275299</v>
      </c>
      <c r="F123" s="32">
        <f>F266*[1]右脚开始走!$B$23</f>
        <v>28.80358803</v>
      </c>
      <c r="G123" s="32">
        <f>G266*[1]右脚开始走!$B$23</f>
        <v>13.21571741</v>
      </c>
      <c r="H123" s="32">
        <f>-H266*[1]右脚开始走!$B$23</f>
        <v>36.98516453</v>
      </c>
      <c r="I123" s="58">
        <f t="shared" si="286"/>
        <v>2.94</v>
      </c>
      <c r="J123" s="24">
        <f>-TRUNC(K$3*J$3*(G$3-H$3*SIN((E123+J$9)*PI()/180)-SQRT(I$3^2-(E$3-F$3-H$3*COS((E123+J$9)*PI()/180))^2))/5)</f>
        <v>-110262</v>
      </c>
      <c r="K123" s="24">
        <f>-TRUNC(U$3*T$3*(Q$3-R$3*SIN((F123+K$9)*PI()/180)-SQRT(S$3^2-(O$3-P$3-R$3*COS((F123+K$9)*PI()/180))^2))/5)</f>
        <v>-52863</v>
      </c>
      <c r="L123" s="24">
        <f>-TRUNC(U$3*T$3*(Q$3-R$3*SIN((G123+L$9)*PI()/180)-SQRT(S$3^2-(O$3-P$3-R$3*COS((G123+L$9)*PI()/180))^2))/5)</f>
        <v>-23105</v>
      </c>
      <c r="M123" s="25">
        <f>-TRUNC(K$3*J$3*(G$3-H$3*SIN((H123+M$9)*PI()/180)-SQRT(I$3^2-(E$3-F$3-H$3*COS((H123+M$9)*PI()/180))^2))/5)</f>
        <v>-59624</v>
      </c>
      <c r="N123" s="59">
        <f t="shared" si="229"/>
        <v>2.94</v>
      </c>
      <c r="O123" s="60">
        <f t="shared" si="292"/>
        <v>73000.0000000005</v>
      </c>
      <c r="P123" s="60">
        <f t="shared" si="293"/>
        <v>-1600.00000000001</v>
      </c>
      <c r="Q123" s="60">
        <f t="shared" si="294"/>
        <v>9366.66666666673</v>
      </c>
      <c r="R123" s="60">
        <f t="shared" si="295"/>
        <v>4866.6666666667</v>
      </c>
      <c r="T123" s="1">
        <f>[1]右脚开始走!$T$25</f>
        <v>0.03</v>
      </c>
      <c r="V123" s="1">
        <f t="shared" ref="V123:Y123" si="428">(O123-O122)/$T$25</f>
        <v>308888.888888891</v>
      </c>
      <c r="W123" s="1">
        <f t="shared" si="428"/>
        <v>82222.2222222228</v>
      </c>
      <c r="X123" s="1">
        <f t="shared" si="428"/>
        <v>4444.44444444447</v>
      </c>
      <c r="Y123" s="1">
        <f t="shared" si="428"/>
        <v>7777.77777777783</v>
      </c>
      <c r="AA123">
        <f t="shared" ref="AA123:AD123" si="429">V123-V124</f>
        <v>20000.0000000005</v>
      </c>
      <c r="AB123">
        <f t="shared" si="429"/>
        <v>11111.1111111112</v>
      </c>
      <c r="AC123">
        <f t="shared" si="429"/>
        <v>1111.11111111113</v>
      </c>
      <c r="AD123">
        <f t="shared" si="429"/>
        <v>0</v>
      </c>
      <c r="AF123">
        <f t="shared" ref="AF123:AI123" si="430">AA123-AA124</f>
        <v>5.23868948221207e-10</v>
      </c>
      <c r="AG123">
        <f t="shared" si="430"/>
        <v>4444.4444444445</v>
      </c>
      <c r="AH123">
        <f t="shared" si="430"/>
        <v>3333.33333333339</v>
      </c>
      <c r="AI123">
        <f t="shared" si="430"/>
        <v>-1111.11111111113</v>
      </c>
      <c r="AK123">
        <f t="shared" ref="AK123:AN123" si="431">AF123-AF124</f>
        <v>3333.33333333384</v>
      </c>
      <c r="AL123">
        <f t="shared" si="431"/>
        <v>6666.66666666675</v>
      </c>
      <c r="AM123">
        <f t="shared" si="431"/>
        <v>7777.77777777786</v>
      </c>
      <c r="AN123">
        <f t="shared" si="431"/>
        <v>-4444.44444444453</v>
      </c>
    </row>
    <row r="124" spans="4:40">
      <c r="D124" s="28">
        <f t="shared" si="291"/>
        <v>2.97</v>
      </c>
      <c r="E124" s="32">
        <f>-E267*[1]右脚开始走!$B$23</f>
        <v>57.26566482</v>
      </c>
      <c r="F124" s="32">
        <f>F267*[1]右脚开始走!$B$23</f>
        <v>28.79498054</v>
      </c>
      <c r="G124" s="32">
        <f>G267*[1]右脚开始走!$B$23</f>
        <v>13.06143056</v>
      </c>
      <c r="H124" s="32">
        <f>-H267*[1]右脚开始走!$B$23</f>
        <v>36.91729595</v>
      </c>
      <c r="I124" s="58">
        <f t="shared" si="286"/>
        <v>2.97</v>
      </c>
      <c r="J124" s="24">
        <f>-TRUNC(K$3*J$3*(G$3-H$3*SIN((E124+J$9)*PI()/180)-SQRT(I$3^2-(E$3-F$3-H$3*COS((E124+J$9)*PI()/180))^2))/5)</f>
        <v>-107812</v>
      </c>
      <c r="K124" s="24">
        <f>-TRUNC(U$3*T$3*(Q$3-R$3*SIN((F124+K$9)*PI()/180)-SQRT(S$3^2-(O$3-P$3-R$3*COS((F124+K$9)*PI()/180))^2))/5)</f>
        <v>-52847</v>
      </c>
      <c r="L124" s="24">
        <f>-TRUNC(U$3*T$3*(Q$3-R$3*SIN((G124+L$9)*PI()/180)-SQRT(S$3^2-(O$3-P$3-R$3*COS((G124+L$9)*PI()/180))^2))/5)</f>
        <v>-22821</v>
      </c>
      <c r="M124" s="25">
        <f>-TRUNC(K$3*J$3*(G$3-H$3*SIN((H124+M$9)*PI()/180)-SQRT(I$3^2-(E$3-F$3-H$3*COS((H124+M$9)*PI()/180))^2))/5)</f>
        <v>-59471</v>
      </c>
      <c r="N124" s="59">
        <f t="shared" si="229"/>
        <v>2.97</v>
      </c>
      <c r="O124" s="60">
        <f t="shared" si="292"/>
        <v>81666.6666666672</v>
      </c>
      <c r="P124" s="60">
        <f t="shared" si="293"/>
        <v>533.333333333337</v>
      </c>
      <c r="Q124" s="60">
        <f t="shared" si="294"/>
        <v>9466.66666666673</v>
      </c>
      <c r="R124" s="60">
        <f t="shared" si="295"/>
        <v>5100.00000000003</v>
      </c>
      <c r="T124" s="1">
        <f>[1]右脚开始走!$T$25</f>
        <v>0.03</v>
      </c>
      <c r="V124" s="1">
        <f t="shared" ref="V124:Y124" si="432">(O124-O123)/$T$25</f>
        <v>288888.888888891</v>
      </c>
      <c r="W124" s="1">
        <f t="shared" si="432"/>
        <v>71111.1111111116</v>
      </c>
      <c r="X124" s="1">
        <f t="shared" si="432"/>
        <v>3333.33333333333</v>
      </c>
      <c r="Y124" s="1">
        <f t="shared" si="432"/>
        <v>7777.77777777783</v>
      </c>
      <c r="AA124">
        <f t="shared" ref="AA124:AD124" si="433">V124-V125</f>
        <v>20000</v>
      </c>
      <c r="AB124">
        <f t="shared" si="433"/>
        <v>6666.6666666667</v>
      </c>
      <c r="AC124">
        <f t="shared" si="433"/>
        <v>-2222.22222222226</v>
      </c>
      <c r="AD124">
        <f t="shared" si="433"/>
        <v>1111.11111111113</v>
      </c>
      <c r="AF124">
        <f t="shared" ref="AF124:AI124" si="434">AA124-AA125</f>
        <v>-3333.33333333331</v>
      </c>
      <c r="AG124">
        <f t="shared" si="434"/>
        <v>-2222.22222222226</v>
      </c>
      <c r="AH124">
        <f t="shared" si="434"/>
        <v>-4444.44444444447</v>
      </c>
      <c r="AI124">
        <f t="shared" si="434"/>
        <v>3333.33333333339</v>
      </c>
      <c r="AK124">
        <f t="shared" ref="AK124:AN124" si="435">AF124-AF125</f>
        <v>-2222.22222222234</v>
      </c>
      <c r="AL124">
        <f t="shared" si="435"/>
        <v>-2222.22222222226</v>
      </c>
      <c r="AM124">
        <f t="shared" si="435"/>
        <v>-8888.88888888881</v>
      </c>
      <c r="AN124">
        <f t="shared" si="435"/>
        <v>7777.77777777792</v>
      </c>
    </row>
    <row r="125" spans="4:40">
      <c r="D125" s="28">
        <f t="shared" si="291"/>
        <v>2.99999999999999</v>
      </c>
      <c r="E125" s="32">
        <f>-E268*[1]右脚开始走!$B$23</f>
        <v>56.15952602</v>
      </c>
      <c r="F125" s="32">
        <f>F268*[1]右脚开始走!$B$23</f>
        <v>28.75700281</v>
      </c>
      <c r="G125" s="32">
        <f>G268*[1]右脚开始走!$B$23</f>
        <v>12.90488126</v>
      </c>
      <c r="H125" s="32">
        <f>-H268*[1]右脚开始走!$B$23</f>
        <v>36.84631614</v>
      </c>
      <c r="I125" s="58">
        <f t="shared" si="286"/>
        <v>2.99999999999999</v>
      </c>
      <c r="J125" s="24">
        <f>-TRUNC(K$3*J$3*(G$3-H$3*SIN((E125+J$9)*PI()/180)-SQRT(I$3^2-(E$3-F$3-H$3*COS((E125+J$9)*PI()/180))^2))/5)</f>
        <v>-105120</v>
      </c>
      <c r="K125" s="24">
        <f>-TRUNC(U$3*T$3*(Q$3-R$3*SIN((F125+K$9)*PI()/180)-SQRT(S$3^2-(O$3-P$3-R$3*COS((F125+K$9)*PI()/180))^2))/5)</f>
        <v>-52773</v>
      </c>
      <c r="L125" s="24">
        <f>-TRUNC(U$3*T$3*(Q$3-R$3*SIN((G125+L$9)*PI()/180)-SQRT(S$3^2-(O$3-P$3-R$3*COS((G125+L$9)*PI()/180))^2))/5)</f>
        <v>-22532</v>
      </c>
      <c r="M125" s="25">
        <f>-TRUNC(K$3*J$3*(G$3-H$3*SIN((H125+M$9)*PI()/180)-SQRT(I$3^2-(E$3-F$3-H$3*COS((H125+M$9)*PI()/180))^2))/5)</f>
        <v>-59312</v>
      </c>
      <c r="N125" s="59">
        <f t="shared" si="229"/>
        <v>2.99999999999999</v>
      </c>
      <c r="O125" s="60">
        <f t="shared" si="292"/>
        <v>89733.3333333339</v>
      </c>
      <c r="P125" s="60">
        <f t="shared" si="293"/>
        <v>2466.66666666668</v>
      </c>
      <c r="Q125" s="60">
        <f t="shared" si="294"/>
        <v>9633.3333333334</v>
      </c>
      <c r="R125" s="60">
        <f t="shared" si="295"/>
        <v>5300.00000000003</v>
      </c>
      <c r="T125" s="1">
        <f>[1]右脚开始走!$T$25</f>
        <v>0.03</v>
      </c>
      <c r="V125" s="1">
        <f t="shared" ref="V125:Y125" si="436">(O125-O124)/$T$25</f>
        <v>268888.888888891</v>
      </c>
      <c r="W125" s="1">
        <f t="shared" si="436"/>
        <v>64444.4444444449</v>
      </c>
      <c r="X125" s="1">
        <f t="shared" si="436"/>
        <v>5555.5555555556</v>
      </c>
      <c r="Y125" s="1">
        <f t="shared" si="436"/>
        <v>6666.6666666667</v>
      </c>
      <c r="AA125">
        <f t="shared" ref="AA125:AD125" si="437">V125-V126</f>
        <v>23333.3333333333</v>
      </c>
      <c r="AB125">
        <f t="shared" si="437"/>
        <v>8888.88888888896</v>
      </c>
      <c r="AC125">
        <f t="shared" si="437"/>
        <v>2222.2222222222</v>
      </c>
      <c r="AD125">
        <f t="shared" si="437"/>
        <v>-2222.22222222226</v>
      </c>
      <c r="AF125">
        <f t="shared" ref="AF125:AI125" si="438">AA125-AA126</f>
        <v>-1111.11111111098</v>
      </c>
      <c r="AG125">
        <f t="shared" si="438"/>
        <v>0</v>
      </c>
      <c r="AH125">
        <f t="shared" si="438"/>
        <v>4444.44444444434</v>
      </c>
      <c r="AI125">
        <f t="shared" si="438"/>
        <v>-4444.44444444453</v>
      </c>
      <c r="AK125">
        <f t="shared" ref="AK125:AN125" si="439">AF125-AF126</f>
        <v>1111.11111111188</v>
      </c>
      <c r="AL125">
        <f t="shared" si="439"/>
        <v>-2222.22222222226</v>
      </c>
      <c r="AM125">
        <f t="shared" si="439"/>
        <v>8888.88888888863</v>
      </c>
      <c r="AN125">
        <f t="shared" si="439"/>
        <v>-8888.88888888905</v>
      </c>
    </row>
    <row r="126" spans="4:40">
      <c r="D126" s="28">
        <f t="shared" si="291"/>
        <v>3.02999999999999</v>
      </c>
      <c r="E126" s="32">
        <f>-E269*[1]右脚开始走!$B$23</f>
        <v>54.9623542</v>
      </c>
      <c r="F126" s="32">
        <f>F269*[1]右脚开始走!$B$23</f>
        <v>28.69354569</v>
      </c>
      <c r="G126" s="32">
        <f>G269*[1]右脚开始走!$B$23</f>
        <v>12.74607668</v>
      </c>
      <c r="H126" s="32">
        <f>-H269*[1]右脚开始走!$B$23</f>
        <v>36.77218351</v>
      </c>
      <c r="I126" s="58">
        <f t="shared" si="286"/>
        <v>3.02999999999999</v>
      </c>
      <c r="J126" s="24">
        <f>-TRUNC(K$3*J$3*(G$3-H$3*SIN((E126+J$9)*PI()/180)-SQRT(I$3^2-(E$3-F$3-H$3*COS((E126+J$9)*PI()/180))^2))/5)</f>
        <v>-102207</v>
      </c>
      <c r="K126" s="24">
        <f>-TRUNC(U$3*T$3*(Q$3-R$3*SIN((F126+K$9)*PI()/180)-SQRT(S$3^2-(O$3-P$3-R$3*COS((F126+K$9)*PI()/180))^2))/5)</f>
        <v>-52649</v>
      </c>
      <c r="L126" s="24">
        <f>-TRUNC(U$3*T$3*(Q$3-R$3*SIN((G126+L$9)*PI()/180)-SQRT(S$3^2-(O$3-P$3-R$3*COS((G126+L$9)*PI()/180))^2))/5)</f>
        <v>-22240</v>
      </c>
      <c r="M126" s="25">
        <f>-TRUNC(K$3*J$3*(G$3-H$3*SIN((H126+M$9)*PI()/180)-SQRT(I$3^2-(E$3-F$3-H$3*COS((H126+M$9)*PI()/180))^2))/5)</f>
        <v>-59145</v>
      </c>
      <c r="N126" s="59">
        <f t="shared" si="229"/>
        <v>3.02999999999999</v>
      </c>
      <c r="O126" s="60">
        <f t="shared" si="292"/>
        <v>97100.0000000006</v>
      </c>
      <c r="P126" s="60">
        <f t="shared" si="293"/>
        <v>4133.33333333336</v>
      </c>
      <c r="Q126" s="60">
        <f t="shared" si="294"/>
        <v>9733.3333333334</v>
      </c>
      <c r="R126" s="60">
        <f t="shared" si="295"/>
        <v>5566.6666666667</v>
      </c>
      <c r="T126" s="1">
        <f>[1]右脚开始走!$T$25</f>
        <v>0.03</v>
      </c>
      <c r="V126" s="1">
        <f t="shared" ref="V126:Y126" si="440">(O126-O125)/$T$25</f>
        <v>245555.555555557</v>
      </c>
      <c r="W126" s="1">
        <f t="shared" si="440"/>
        <v>55555.5555555559</v>
      </c>
      <c r="X126" s="1">
        <f t="shared" si="440"/>
        <v>3333.33333333339</v>
      </c>
      <c r="Y126" s="1">
        <f t="shared" si="440"/>
        <v>8888.88888888896</v>
      </c>
      <c r="AA126">
        <f t="shared" ref="AA126:AD126" si="441">V126-V127</f>
        <v>24444.4444444443</v>
      </c>
      <c r="AB126">
        <f t="shared" si="441"/>
        <v>8888.88888888895</v>
      </c>
      <c r="AC126">
        <f t="shared" si="441"/>
        <v>-2222.22222222214</v>
      </c>
      <c r="AD126">
        <f t="shared" si="441"/>
        <v>2222.22222222226</v>
      </c>
      <c r="AF126">
        <f t="shared" ref="AF126:AI126" si="442">AA126-AA127</f>
        <v>-2222.22222222286</v>
      </c>
      <c r="AG126">
        <f t="shared" si="442"/>
        <v>2222.22222222226</v>
      </c>
      <c r="AH126">
        <f t="shared" si="442"/>
        <v>-4444.44444444428</v>
      </c>
      <c r="AI126">
        <f t="shared" si="442"/>
        <v>4444.44444444453</v>
      </c>
      <c r="AK126">
        <f t="shared" ref="AK126:AN126" si="443">AF126-AF127</f>
        <v>-2222.22222222286</v>
      </c>
      <c r="AL126">
        <f t="shared" si="443"/>
        <v>3333.33333333342</v>
      </c>
      <c r="AM126">
        <f t="shared" si="443"/>
        <v>-6666.66666666636</v>
      </c>
      <c r="AN126">
        <f t="shared" si="443"/>
        <v>7777.77777777792</v>
      </c>
    </row>
    <row r="127" spans="4:40">
      <c r="D127" s="28">
        <f t="shared" si="291"/>
        <v>3.05999999999999</v>
      </c>
      <c r="E127" s="32">
        <f>-E270*[1]右脚开始走!$B$23</f>
        <v>53.68253179</v>
      </c>
      <c r="F127" s="32">
        <f>F270*[1]右脚开始走!$B$23</f>
        <v>28.60826323</v>
      </c>
      <c r="G127" s="32">
        <f>G270*[1]右脚开始走!$B$23</f>
        <v>12.58502606</v>
      </c>
      <c r="H127" s="32">
        <f>-H270*[1]右脚开始走!$B$23</f>
        <v>36.6948602</v>
      </c>
      <c r="I127" s="58">
        <f t="shared" si="286"/>
        <v>3.05999999999999</v>
      </c>
      <c r="J127" s="24">
        <f>-TRUNC(K$3*J$3*(G$3-H$3*SIN((E127+J$9)*PI()/180)-SQRT(I$3^2-(E$3-F$3-H$3*COS((E127+J$9)*PI()/180))^2))/5)</f>
        <v>-99095</v>
      </c>
      <c r="K127" s="24">
        <f>-TRUNC(U$3*T$3*(Q$3-R$3*SIN((F127+K$9)*PI()/180)-SQRT(S$3^2-(O$3-P$3-R$3*COS((F127+K$9)*PI()/180))^2))/5)</f>
        <v>-52483</v>
      </c>
      <c r="L127" s="24">
        <f>-TRUNC(U$3*T$3*(Q$3-R$3*SIN((G127+L$9)*PI()/180)-SQRT(S$3^2-(O$3-P$3-R$3*COS((G127+L$9)*PI()/180))^2))/5)</f>
        <v>-21943</v>
      </c>
      <c r="M127" s="25">
        <f>-TRUNC(K$3*J$3*(G$3-H$3*SIN((H127+M$9)*PI()/180)-SQRT(I$3^2-(E$3-F$3-H$3*COS((H127+M$9)*PI()/180))^2))/5)</f>
        <v>-58972</v>
      </c>
      <c r="N127" s="59">
        <f t="shared" si="229"/>
        <v>3.05999999999999</v>
      </c>
      <c r="O127" s="60">
        <f t="shared" si="292"/>
        <v>103733.333333334</v>
      </c>
      <c r="P127" s="60">
        <f t="shared" si="293"/>
        <v>5533.33333333337</v>
      </c>
      <c r="Q127" s="60">
        <f t="shared" si="294"/>
        <v>9900.00000000006</v>
      </c>
      <c r="R127" s="60">
        <f t="shared" si="295"/>
        <v>5766.6666666667</v>
      </c>
      <c r="T127" s="1">
        <f>[1]右脚开始走!$T$25</f>
        <v>0.03</v>
      </c>
      <c r="V127" s="1">
        <f t="shared" ref="V127:Y127" si="444">(O127-O126)/$T$25</f>
        <v>221111.111111113</v>
      </c>
      <c r="W127" s="1">
        <f t="shared" si="444"/>
        <v>46666.666666667</v>
      </c>
      <c r="X127" s="1">
        <f t="shared" si="444"/>
        <v>5555.55555555554</v>
      </c>
      <c r="Y127" s="1">
        <f t="shared" si="444"/>
        <v>6666.6666666667</v>
      </c>
      <c r="AA127">
        <f t="shared" ref="AA127:AD127" si="445">V127-V128</f>
        <v>26666.6666666672</v>
      </c>
      <c r="AB127">
        <f t="shared" si="445"/>
        <v>6666.66666666669</v>
      </c>
      <c r="AC127">
        <f t="shared" si="445"/>
        <v>2222.22222222214</v>
      </c>
      <c r="AD127">
        <f t="shared" si="445"/>
        <v>-2222.22222222226</v>
      </c>
      <c r="AF127">
        <f t="shared" ref="AF127:AI127" si="446">AA127-AA128</f>
        <v>0</v>
      </c>
      <c r="AG127">
        <f t="shared" si="446"/>
        <v>-1111.11111111117</v>
      </c>
      <c r="AH127">
        <f t="shared" si="446"/>
        <v>2222.22222222208</v>
      </c>
      <c r="AI127">
        <f t="shared" si="446"/>
        <v>-3333.33333333339</v>
      </c>
      <c r="AK127">
        <f t="shared" ref="AK127:AN127" si="447">AF127-AF128</f>
        <v>4444.4444444438</v>
      </c>
      <c r="AL127">
        <f t="shared" si="447"/>
        <v>-4444.44444444457</v>
      </c>
      <c r="AM127">
        <f t="shared" si="447"/>
        <v>-2.42380338022485e-10</v>
      </c>
      <c r="AN127">
        <f t="shared" si="447"/>
        <v>-4444.44444444453</v>
      </c>
    </row>
    <row r="128" spans="4:40">
      <c r="D128" s="28">
        <f t="shared" si="291"/>
        <v>3.08999999999999</v>
      </c>
      <c r="E128" s="32">
        <f>-E271*[1]右脚开始走!$B$23</f>
        <v>52.32875645</v>
      </c>
      <c r="F128" s="32">
        <f>F271*[1]右脚开始走!$B$23</f>
        <v>28.50457869</v>
      </c>
      <c r="G128" s="32">
        <f>G271*[1]右脚开始走!$B$23</f>
        <v>12.42174073</v>
      </c>
      <c r="H128" s="32">
        <f>-H271*[1]右脚开始走!$B$23</f>
        <v>36.61431224</v>
      </c>
      <c r="I128" s="58">
        <f t="shared" si="286"/>
        <v>3.08999999999999</v>
      </c>
      <c r="J128" s="24">
        <f>-TRUNC(K$3*J$3*(G$3-H$3*SIN((E128+J$9)*PI()/180)-SQRT(I$3^2-(E$3-F$3-H$3*COS((E128+J$9)*PI()/180))^2))/5)</f>
        <v>-95808</v>
      </c>
      <c r="K128" s="24">
        <f>-TRUNC(U$3*T$3*(Q$3-R$3*SIN((F128+K$9)*PI()/180)-SQRT(S$3^2-(O$3-P$3-R$3*COS((F128+K$9)*PI()/180))^2))/5)</f>
        <v>-52281</v>
      </c>
      <c r="L128" s="24">
        <f>-TRUNC(U$3*T$3*(Q$3-R$3*SIN((G128+L$9)*PI()/180)-SQRT(S$3^2-(O$3-P$3-R$3*COS((G128+L$9)*PI()/180))^2))/5)</f>
        <v>-21643</v>
      </c>
      <c r="M128" s="25">
        <f>-TRUNC(K$3*J$3*(G$3-H$3*SIN((H128+M$9)*PI()/180)-SQRT(I$3^2-(E$3-F$3-H$3*COS((H128+M$9)*PI()/180))^2))/5)</f>
        <v>-58791</v>
      </c>
      <c r="N128" s="59">
        <f t="shared" si="229"/>
        <v>3.08999999999999</v>
      </c>
      <c r="O128" s="60">
        <f t="shared" si="292"/>
        <v>109566.666666667</v>
      </c>
      <c r="P128" s="60">
        <f t="shared" si="293"/>
        <v>6733.33333333338</v>
      </c>
      <c r="Q128" s="60">
        <f t="shared" si="294"/>
        <v>10000.0000000001</v>
      </c>
      <c r="R128" s="60">
        <f t="shared" si="295"/>
        <v>6033.33333333337</v>
      </c>
      <c r="T128" s="1">
        <f>[1]右脚开始走!$T$25</f>
        <v>0.03</v>
      </c>
      <c r="V128" s="1">
        <f t="shared" ref="V128:Y128" si="448">(O128-O127)/$T$25</f>
        <v>194444.444444446</v>
      </c>
      <c r="W128" s="1">
        <f t="shared" si="448"/>
        <v>40000.0000000003</v>
      </c>
      <c r="X128" s="1">
        <f t="shared" si="448"/>
        <v>3333.33333333339</v>
      </c>
      <c r="Y128" s="1">
        <f t="shared" si="448"/>
        <v>8888.88888888896</v>
      </c>
      <c r="AA128">
        <f t="shared" ref="AA128:AD128" si="449">V128-V129</f>
        <v>26666.6666666672</v>
      </c>
      <c r="AB128">
        <f t="shared" si="449"/>
        <v>7777.77777777786</v>
      </c>
      <c r="AC128">
        <f t="shared" si="449"/>
        <v>6.04813976678997e-11</v>
      </c>
      <c r="AD128">
        <f t="shared" si="449"/>
        <v>1111.11111111113</v>
      </c>
      <c r="AF128">
        <f t="shared" ref="AF128:AI128" si="450">AA128-AA129</f>
        <v>-4444.4444444438</v>
      </c>
      <c r="AG128">
        <f t="shared" si="450"/>
        <v>3333.3333333334</v>
      </c>
      <c r="AH128">
        <f t="shared" si="450"/>
        <v>2222.22222222232</v>
      </c>
      <c r="AI128">
        <f t="shared" si="450"/>
        <v>1111.11111111113</v>
      </c>
      <c r="AK128">
        <f t="shared" ref="AK128:AN128" si="451">AF128-AF129</f>
        <v>-8888.88888888808</v>
      </c>
      <c r="AL128">
        <f t="shared" si="451"/>
        <v>7777.77777777784</v>
      </c>
      <c r="AM128">
        <f t="shared" si="451"/>
        <v>6666.66666666685</v>
      </c>
      <c r="AN128">
        <f t="shared" si="451"/>
        <v>1111.11111111113</v>
      </c>
    </row>
    <row r="129" spans="4:40">
      <c r="D129" s="28">
        <f t="shared" si="291"/>
        <v>3.11999999999999</v>
      </c>
      <c r="E129" s="32">
        <f>-E272*[1]右脚开始走!$B$23</f>
        <v>50.90999138</v>
      </c>
      <c r="F129" s="32">
        <f>F272*[1]右脚开始走!$B$23</f>
        <v>28.3856905</v>
      </c>
      <c r="G129" s="32">
        <f>G272*[1]右脚开始走!$B$23</f>
        <v>12.25623409</v>
      </c>
      <c r="H129" s="32">
        <f>-H272*[1]右脚开始走!$B$23</f>
        <v>36.53050972</v>
      </c>
      <c r="I129" s="58">
        <f t="shared" si="286"/>
        <v>3.11999999999999</v>
      </c>
      <c r="J129" s="24">
        <f>-TRUNC(K$3*J$3*(G$3-H$3*SIN((E129+J$9)*PI()/180)-SQRT(I$3^2-(E$3-F$3-H$3*COS((E129+J$9)*PI()/180))^2))/5)</f>
        <v>-92370</v>
      </c>
      <c r="K129" s="24">
        <f>-TRUNC(U$3*T$3*(Q$3-R$3*SIN((F129+K$9)*PI()/180)-SQRT(S$3^2-(O$3-P$3-R$3*COS((F129+K$9)*PI()/180))^2))/5)</f>
        <v>-52050</v>
      </c>
      <c r="L129" s="24">
        <f>-TRUNC(U$3*T$3*(Q$3-R$3*SIN((G129+L$9)*PI()/180)-SQRT(S$3^2-(O$3-P$3-R$3*COS((G129+L$9)*PI()/180))^2))/5)</f>
        <v>-21340</v>
      </c>
      <c r="M129" s="25">
        <f>-TRUNC(K$3*J$3*(G$3-H$3*SIN((H129+M$9)*PI()/180)-SQRT(I$3^2-(E$3-F$3-H$3*COS((H129+M$9)*PI()/180))^2))/5)</f>
        <v>-58603</v>
      </c>
      <c r="N129" s="59">
        <f t="shared" si="229"/>
        <v>3.11999999999999</v>
      </c>
      <c r="O129" s="60">
        <f t="shared" si="292"/>
        <v>114600.000000001</v>
      </c>
      <c r="P129" s="60">
        <f t="shared" si="293"/>
        <v>7700.00000000005</v>
      </c>
      <c r="Q129" s="60">
        <f t="shared" si="294"/>
        <v>10100.0000000001</v>
      </c>
      <c r="R129" s="60">
        <f t="shared" si="295"/>
        <v>6266.66666666671</v>
      </c>
      <c r="T129" s="1">
        <f>[1]右脚开始走!$T$25</f>
        <v>0.03</v>
      </c>
      <c r="V129" s="1">
        <f t="shared" ref="V129:Y129" si="452">(O129-O128)/$T$25</f>
        <v>167777.777777779</v>
      </c>
      <c r="W129" s="1">
        <f t="shared" si="452"/>
        <v>32222.2222222224</v>
      </c>
      <c r="X129" s="1">
        <f t="shared" si="452"/>
        <v>3333.33333333333</v>
      </c>
      <c r="Y129" s="1">
        <f t="shared" si="452"/>
        <v>7777.77777777783</v>
      </c>
      <c r="AA129">
        <f t="shared" ref="AA129:AD129" si="453">V129-V130</f>
        <v>31111.1111111109</v>
      </c>
      <c r="AB129">
        <f t="shared" si="453"/>
        <v>4444.44444444446</v>
      </c>
      <c r="AC129">
        <f t="shared" si="453"/>
        <v>-2222.22222222226</v>
      </c>
      <c r="AD129">
        <f t="shared" si="453"/>
        <v>0</v>
      </c>
      <c r="AF129">
        <f t="shared" ref="AF129:AI129" si="454">AA129-AA130</f>
        <v>4444.44444444428</v>
      </c>
      <c r="AG129">
        <f t="shared" si="454"/>
        <v>-4444.44444444444</v>
      </c>
      <c r="AH129">
        <f t="shared" si="454"/>
        <v>-4444.44444444453</v>
      </c>
      <c r="AI129">
        <f t="shared" si="454"/>
        <v>0</v>
      </c>
      <c r="AK129">
        <f t="shared" ref="AK129:AN129" si="455">AF129-AF130</f>
        <v>11111.1111111114</v>
      </c>
      <c r="AL129">
        <f t="shared" si="455"/>
        <v>-9999.99999999995</v>
      </c>
      <c r="AM129">
        <f t="shared" si="455"/>
        <v>-7777.77777777798</v>
      </c>
      <c r="AN129">
        <f t="shared" si="455"/>
        <v>-1111.1111111111</v>
      </c>
    </row>
    <row r="130" spans="4:40">
      <c r="D130" s="28">
        <f t="shared" si="291"/>
        <v>3.14999999999999</v>
      </c>
      <c r="E130" s="32">
        <f>-E273*[1]右脚开始走!$B$23</f>
        <v>49.43541578</v>
      </c>
      <c r="F130" s="32">
        <f>F273*[1]右脚开始走!$B$23</f>
        <v>28.25457833</v>
      </c>
      <c r="G130" s="32">
        <f>G273*[1]右脚开始走!$B$23</f>
        <v>12.08852171</v>
      </c>
      <c r="H130" s="32">
        <f>-H273*[1]右脚开始走!$B$23</f>
        <v>36.44342697</v>
      </c>
      <c r="I130" s="58">
        <f t="shared" si="286"/>
        <v>3.14999999999999</v>
      </c>
      <c r="J130" s="24">
        <f>-TRUNC(K$3*J$3*(G$3-H$3*SIN((E130+J$9)*PI()/180)-SQRT(I$3^2-(E$3-F$3-H$3*COS((E130+J$9)*PI()/180))^2))/5)</f>
        <v>-88809</v>
      </c>
      <c r="K130" s="24">
        <f>-TRUNC(U$3*T$3*(Q$3-R$3*SIN((F130+K$9)*PI()/180)-SQRT(S$3^2-(O$3-P$3-R$3*COS((F130+K$9)*PI()/180))^2))/5)</f>
        <v>-51794</v>
      </c>
      <c r="L130" s="24">
        <f>-TRUNC(U$3*T$3*(Q$3-R$3*SIN((G130+L$9)*PI()/180)-SQRT(S$3^2-(O$3-P$3-R$3*COS((G130+L$9)*PI()/180))^2))/5)</f>
        <v>-21032</v>
      </c>
      <c r="M130" s="25">
        <f>-TRUNC(K$3*J$3*(G$3-H$3*SIN((H130+M$9)*PI()/180)-SQRT(I$3^2-(E$3-F$3-H$3*COS((H130+M$9)*PI()/180))^2))/5)</f>
        <v>-58408</v>
      </c>
      <c r="N130" s="59">
        <f t="shared" si="229"/>
        <v>3.14999999999999</v>
      </c>
      <c r="O130" s="60">
        <f t="shared" si="292"/>
        <v>118700.000000001</v>
      </c>
      <c r="P130" s="60">
        <f t="shared" si="293"/>
        <v>8533.33333333339</v>
      </c>
      <c r="Q130" s="60">
        <f t="shared" si="294"/>
        <v>10266.6666666667</v>
      </c>
      <c r="R130" s="60">
        <f t="shared" si="295"/>
        <v>6500.00000000004</v>
      </c>
      <c r="T130" s="1">
        <f>[1]右脚开始走!$T$25</f>
        <v>0.03</v>
      </c>
      <c r="V130" s="1">
        <f t="shared" ref="V130:Y130" si="456">(O130-O129)/$T$25</f>
        <v>136666.666666668</v>
      </c>
      <c r="W130" s="1">
        <f t="shared" si="456"/>
        <v>27777.777777778</v>
      </c>
      <c r="X130" s="1">
        <f t="shared" si="456"/>
        <v>5555.5555555556</v>
      </c>
      <c r="Y130" s="1">
        <f t="shared" si="456"/>
        <v>7777.77777777783</v>
      </c>
      <c r="AA130">
        <f t="shared" ref="AA130:AD130" si="457">V130-V131</f>
        <v>26666.6666666667</v>
      </c>
      <c r="AB130">
        <f t="shared" si="457"/>
        <v>8888.8888888889</v>
      </c>
      <c r="AC130">
        <f t="shared" si="457"/>
        <v>2222.22222222226</v>
      </c>
      <c r="AD130">
        <f t="shared" si="457"/>
        <v>0</v>
      </c>
      <c r="AF130">
        <f t="shared" ref="AF130:AI130" si="458">AA130-AA131</f>
        <v>-6666.66666666715</v>
      </c>
      <c r="AG130">
        <f t="shared" si="458"/>
        <v>5555.55555555551</v>
      </c>
      <c r="AH130">
        <f t="shared" si="458"/>
        <v>3333.33333333345</v>
      </c>
      <c r="AI130">
        <f t="shared" si="458"/>
        <v>1111.1111111111</v>
      </c>
      <c r="AK130">
        <f t="shared" ref="AK130:AN130" si="459">AF130-AF131</f>
        <v>-8888.88888888955</v>
      </c>
      <c r="AL130">
        <f t="shared" si="459"/>
        <v>7777.77777777771</v>
      </c>
      <c r="AM130">
        <f t="shared" si="459"/>
        <v>5555.55555555584</v>
      </c>
      <c r="AN130">
        <f t="shared" si="459"/>
        <v>4444.44444444441</v>
      </c>
    </row>
    <row r="131" spans="4:40">
      <c r="D131" s="28">
        <f t="shared" si="291"/>
        <v>3.17999999999999</v>
      </c>
      <c r="E131" s="32">
        <f>-E274*[1]右脚开始走!$B$23</f>
        <v>47.91437516</v>
      </c>
      <c r="F131" s="32">
        <f>F274*[1]右脚开始走!$B$23</f>
        <v>28.11400904</v>
      </c>
      <c r="G131" s="32">
        <f>G274*[1]右脚开始走!$B$23</f>
        <v>11.91862133</v>
      </c>
      <c r="H131" s="32">
        <f>-H274*[1]右脚开始走!$B$23</f>
        <v>36.3530427</v>
      </c>
      <c r="I131" s="58">
        <f t="shared" si="286"/>
        <v>3.17999999999999</v>
      </c>
      <c r="J131" s="24">
        <f>-TRUNC(K$3*J$3*(G$3-H$3*SIN((E131+J$9)*PI()/180)-SQRT(I$3^2-(E$3-F$3-H$3*COS((E131+J$9)*PI()/180))^2))/5)</f>
        <v>-85149</v>
      </c>
      <c r="K131" s="24">
        <f>-TRUNC(U$3*T$3*(Q$3-R$3*SIN((F131+K$9)*PI()/180)-SQRT(S$3^2-(O$3-P$3-R$3*COS((F131+K$9)*PI()/180))^2))/5)</f>
        <v>-51521</v>
      </c>
      <c r="L131" s="24">
        <f>-TRUNC(U$3*T$3*(Q$3-R$3*SIN((G131+L$9)*PI()/180)-SQRT(S$3^2-(O$3-P$3-R$3*COS((G131+L$9)*PI()/180))^2))/5)</f>
        <v>-20721</v>
      </c>
      <c r="M131" s="25">
        <f>-TRUNC(K$3*J$3*(G$3-H$3*SIN((H131+M$9)*PI()/180)-SQRT(I$3^2-(E$3-F$3-H$3*COS((H131+M$9)*PI()/180))^2))/5)</f>
        <v>-58206</v>
      </c>
      <c r="N131" s="59">
        <f t="shared" si="229"/>
        <v>3.17999999999999</v>
      </c>
      <c r="O131" s="60">
        <f t="shared" si="292"/>
        <v>122000.000000001</v>
      </c>
      <c r="P131" s="60">
        <f t="shared" si="293"/>
        <v>9100.00000000006</v>
      </c>
      <c r="Q131" s="60">
        <f t="shared" si="294"/>
        <v>10366.6666666667</v>
      </c>
      <c r="R131" s="60">
        <f t="shared" si="295"/>
        <v>6733.33333333338</v>
      </c>
      <c r="T131" s="1">
        <f>[1]右脚开始走!$T$25</f>
        <v>0.03</v>
      </c>
      <c r="V131" s="1">
        <f t="shared" ref="V131:Y131" si="460">(O131-O130)/$T$25</f>
        <v>110000.000000001</v>
      </c>
      <c r="W131" s="1">
        <f t="shared" si="460"/>
        <v>18888.8888888891</v>
      </c>
      <c r="X131" s="1">
        <f t="shared" si="460"/>
        <v>3333.33333333333</v>
      </c>
      <c r="Y131" s="1">
        <f t="shared" si="460"/>
        <v>7777.77777777783</v>
      </c>
      <c r="AA131">
        <f t="shared" ref="AA131:AD131" si="461">V131-V132</f>
        <v>33333.3333333338</v>
      </c>
      <c r="AB131">
        <f t="shared" si="461"/>
        <v>3333.33333333339</v>
      </c>
      <c r="AC131">
        <f t="shared" si="461"/>
        <v>-1111.11111111119</v>
      </c>
      <c r="AD131">
        <f t="shared" si="461"/>
        <v>-1111.1111111111</v>
      </c>
      <c r="AF131">
        <f t="shared" ref="AF131:AI131" si="462">AA131-AA132</f>
        <v>2222.22222222239</v>
      </c>
      <c r="AG131">
        <f t="shared" si="462"/>
        <v>-2222.2222222222</v>
      </c>
      <c r="AH131">
        <f t="shared" si="462"/>
        <v>-2222.22222222238</v>
      </c>
      <c r="AI131">
        <f t="shared" si="462"/>
        <v>-3333.3333333333</v>
      </c>
      <c r="AK131">
        <f t="shared" ref="AK131:AN131" si="463">AF131-AF132</f>
        <v>1.81898940354586e-11</v>
      </c>
      <c r="AL131">
        <f t="shared" si="463"/>
        <v>-2222.2222222222</v>
      </c>
      <c r="AM131">
        <f t="shared" si="463"/>
        <v>-4444.44444444471</v>
      </c>
      <c r="AN131">
        <f t="shared" si="463"/>
        <v>-7777.77777777771</v>
      </c>
    </row>
    <row r="132" spans="4:40">
      <c r="D132" s="28">
        <f t="shared" si="291"/>
        <v>3.20999999999999</v>
      </c>
      <c r="E132" s="32">
        <f>-E275*[1]右脚开始走!$B$23</f>
        <v>46.35633175</v>
      </c>
      <c r="F132" s="32">
        <f>F275*[1]右脚开始走!$B$23</f>
        <v>27.96654271</v>
      </c>
      <c r="G132" s="32">
        <f>G275*[1]右脚开始走!$B$23</f>
        <v>11.74655284</v>
      </c>
      <c r="H132" s="32">
        <f>-H275*[1]右脚开始走!$B$23</f>
        <v>36.25934015</v>
      </c>
      <c r="I132" s="58">
        <f t="shared" si="286"/>
        <v>3.20999999999999</v>
      </c>
      <c r="J132" s="24">
        <f>-TRUNC(K$3*J$3*(G$3-H$3*SIN((E132+J$9)*PI()/180)-SQRT(I$3^2-(E$3-F$3-H$3*COS((E132+J$9)*PI()/180))^2))/5)</f>
        <v>-81420</v>
      </c>
      <c r="K132" s="24">
        <f>-TRUNC(U$3*T$3*(Q$3-R$3*SIN((F132+K$9)*PI()/180)-SQRT(S$3^2-(O$3-P$3-R$3*COS((F132+K$9)*PI()/180))^2))/5)</f>
        <v>-51234</v>
      </c>
      <c r="L132" s="24">
        <f>-TRUNC(U$3*T$3*(Q$3-R$3*SIN((G132+L$9)*PI()/180)-SQRT(S$3^2-(O$3-P$3-R$3*COS((G132+L$9)*PI()/180))^2))/5)</f>
        <v>-20406</v>
      </c>
      <c r="M132" s="25">
        <f>-TRUNC(K$3*J$3*(G$3-H$3*SIN((H132+M$9)*PI()/180)-SQRT(I$3^2-(E$3-F$3-H$3*COS((H132+M$9)*PI()/180))^2))/5)</f>
        <v>-57996</v>
      </c>
      <c r="N132" s="59">
        <f t="shared" si="229"/>
        <v>3.20999999999999</v>
      </c>
      <c r="O132" s="60">
        <f t="shared" si="292"/>
        <v>124300.000000001</v>
      </c>
      <c r="P132" s="60">
        <f t="shared" si="293"/>
        <v>9566.66666666673</v>
      </c>
      <c r="Q132" s="60">
        <f t="shared" si="294"/>
        <v>10500.0000000001</v>
      </c>
      <c r="R132" s="60">
        <f t="shared" si="295"/>
        <v>7000.00000000005</v>
      </c>
      <c r="T132" s="1">
        <f>[1]右脚开始走!$T$25</f>
        <v>0.03</v>
      </c>
      <c r="V132" s="1">
        <f t="shared" ref="V132:Y132" si="464">(O132-O131)/$T$25</f>
        <v>76666.6666666672</v>
      </c>
      <c r="W132" s="1">
        <f t="shared" si="464"/>
        <v>15555.5555555557</v>
      </c>
      <c r="X132" s="1">
        <f t="shared" si="464"/>
        <v>4444.44444444453</v>
      </c>
      <c r="Y132" s="1">
        <f t="shared" si="464"/>
        <v>8888.88888888893</v>
      </c>
      <c r="AA132">
        <f t="shared" ref="AA132:AD132" si="465">V132-V133</f>
        <v>31111.1111111114</v>
      </c>
      <c r="AB132">
        <f t="shared" si="465"/>
        <v>5555.55555555559</v>
      </c>
      <c r="AC132">
        <f t="shared" si="465"/>
        <v>1111.11111111119</v>
      </c>
      <c r="AD132">
        <f t="shared" si="465"/>
        <v>2222.2222222222</v>
      </c>
      <c r="AF132">
        <f t="shared" ref="AF132:AI132" si="466">AA132-AA133</f>
        <v>2222.22222222238</v>
      </c>
      <c r="AG132">
        <f t="shared" si="466"/>
        <v>0</v>
      </c>
      <c r="AH132">
        <f t="shared" si="466"/>
        <v>2222.22222222232</v>
      </c>
      <c r="AI132">
        <f t="shared" si="466"/>
        <v>4444.44444444441</v>
      </c>
      <c r="AK132">
        <f t="shared" ref="AK132:AN132" si="467">AF132-AF133</f>
        <v>5555.55555555571</v>
      </c>
      <c r="AL132">
        <f t="shared" si="467"/>
        <v>-2222.22222222226</v>
      </c>
      <c r="AM132">
        <f t="shared" si="467"/>
        <v>4444.44444444459</v>
      </c>
      <c r="AN132">
        <f t="shared" si="467"/>
        <v>6666.66666666658</v>
      </c>
    </row>
    <row r="133" spans="4:40">
      <c r="D133" s="28">
        <f t="shared" si="291"/>
        <v>3.23999999999999</v>
      </c>
      <c r="E133" s="32">
        <f>-E276*[1]右脚开始走!$B$23</f>
        <v>44.7708149</v>
      </c>
      <c r="F133" s="32">
        <f>F276*[1]右脚开始走!$B$23</f>
        <v>27.81453868</v>
      </c>
      <c r="G133" s="32">
        <f>G276*[1]右脚开始走!$B$23</f>
        <v>11.57233838</v>
      </c>
      <c r="H133" s="32">
        <f>-H276*[1]右脚开始走!$B$23</f>
        <v>36.16230731</v>
      </c>
      <c r="I133" s="58">
        <f t="shared" si="286"/>
        <v>3.23999999999999</v>
      </c>
      <c r="J133" s="24">
        <f>-TRUNC(K$3*J$3*(G$3-H$3*SIN((E133+J$9)*PI()/180)-SQRT(I$3^2-(E$3-F$3-H$3*COS((E133+J$9)*PI()/180))^2))/5)</f>
        <v>-77650</v>
      </c>
      <c r="K133" s="24">
        <f>-TRUNC(U$3*T$3*(Q$3-R$3*SIN((F133+K$9)*PI()/180)-SQRT(S$3^2-(O$3-P$3-R$3*COS((F133+K$9)*PI()/180))^2))/5)</f>
        <v>-50938</v>
      </c>
      <c r="L133" s="24">
        <f>-TRUNC(U$3*T$3*(Q$3-R$3*SIN((G133+L$9)*PI()/180)-SQRT(S$3^2-(O$3-P$3-R$3*COS((G133+L$9)*PI()/180))^2))/5)</f>
        <v>-20088</v>
      </c>
      <c r="M133" s="25">
        <f>-TRUNC(K$3*J$3*(G$3-H$3*SIN((H133+M$9)*PI()/180)-SQRT(I$3^2-(E$3-F$3-H$3*COS((H133+M$9)*PI()/180))^2))/5)</f>
        <v>-57780</v>
      </c>
      <c r="N133" s="59">
        <f t="shared" si="229"/>
        <v>3.23999999999999</v>
      </c>
      <c r="O133" s="60">
        <f t="shared" si="292"/>
        <v>125666.666666667</v>
      </c>
      <c r="P133" s="60">
        <f t="shared" si="293"/>
        <v>9866.66666666673</v>
      </c>
      <c r="Q133" s="60">
        <f t="shared" si="294"/>
        <v>10600.0000000001</v>
      </c>
      <c r="R133" s="60">
        <f t="shared" si="295"/>
        <v>7200.00000000005</v>
      </c>
      <c r="T133" s="1">
        <f>[1]右脚开始走!$T$25</f>
        <v>0.03</v>
      </c>
      <c r="V133" s="1">
        <f t="shared" ref="V133:Y133" si="468">(O133-O132)/$T$25</f>
        <v>45555.5555555557</v>
      </c>
      <c r="W133" s="1">
        <f t="shared" si="468"/>
        <v>10000.0000000001</v>
      </c>
      <c r="X133" s="1">
        <f t="shared" si="468"/>
        <v>3333.33333333333</v>
      </c>
      <c r="Y133" s="1">
        <f t="shared" si="468"/>
        <v>6666.66666666673</v>
      </c>
      <c r="AA133">
        <f t="shared" ref="AA133:AD133" si="469">V133-V134</f>
        <v>28888.8888888891</v>
      </c>
      <c r="AB133">
        <f t="shared" si="469"/>
        <v>5555.5555555556</v>
      </c>
      <c r="AC133">
        <f t="shared" si="469"/>
        <v>-1111.11111111113</v>
      </c>
      <c r="AD133">
        <f t="shared" si="469"/>
        <v>-2222.2222222222</v>
      </c>
      <c r="AF133">
        <f t="shared" ref="AF133:AI133" si="470">AA133-AA134</f>
        <v>-3333.33333333333</v>
      </c>
      <c r="AG133">
        <f t="shared" si="470"/>
        <v>2222.22222222226</v>
      </c>
      <c r="AH133">
        <f t="shared" si="470"/>
        <v>-2222.22222222226</v>
      </c>
      <c r="AI133">
        <f t="shared" si="470"/>
        <v>-2222.22222222217</v>
      </c>
      <c r="AK133">
        <f t="shared" ref="AK133:AN133" si="471">AF133-AF134</f>
        <v>-6666.66666666666</v>
      </c>
      <c r="AL133">
        <f t="shared" si="471"/>
        <v>2222.22222222232</v>
      </c>
      <c r="AM133">
        <f t="shared" si="471"/>
        <v>-3333.33333333346</v>
      </c>
      <c r="AN133">
        <f t="shared" si="471"/>
        <v>1.18234311230481e-10</v>
      </c>
    </row>
    <row r="134" spans="4:40">
      <c r="D134" s="28">
        <f t="shared" si="291"/>
        <v>3.26999999999999</v>
      </c>
      <c r="E134" s="32">
        <f>-E277*[1]右脚开始走!$B$23</f>
        <v>43.16737141</v>
      </c>
      <c r="F134" s="32">
        <f>F277*[1]右脚开始走!$B$23</f>
        <v>27.66016149</v>
      </c>
      <c r="G134" s="32">
        <f>G277*[1]右脚开始走!$B$23</f>
        <v>11.39600231</v>
      </c>
      <c r="H134" s="32">
        <f>-H277*[1]右脚开始走!$B$23</f>
        <v>36.06193705</v>
      </c>
      <c r="I134" s="58">
        <f t="shared" si="286"/>
        <v>3.26999999999999</v>
      </c>
      <c r="J134" s="24">
        <f>-TRUNC(K$3*J$3*(G$3-H$3*SIN((E134+J$9)*PI()/180)-SQRT(I$3^2-(E$3-F$3-H$3*COS((E134+J$9)*PI()/180))^2))/5)</f>
        <v>-73865</v>
      </c>
      <c r="K134" s="24">
        <f>-TRUNC(U$3*T$3*(Q$3-R$3*SIN((F134+K$9)*PI()/180)-SQRT(S$3^2-(O$3-P$3-R$3*COS((F134+K$9)*PI()/180))^2))/5)</f>
        <v>-50638</v>
      </c>
      <c r="L134" s="24">
        <f>-TRUNC(U$3*T$3*(Q$3-R$3*SIN((G134+L$9)*PI()/180)-SQRT(S$3^2-(O$3-P$3-R$3*COS((G134+L$9)*PI()/180))^2))/5)</f>
        <v>-19766</v>
      </c>
      <c r="M134" s="25">
        <f>-TRUNC(K$3*J$3*(G$3-H$3*SIN((H134+M$9)*PI()/180)-SQRT(I$3^2-(E$3-F$3-H$3*COS((H134+M$9)*PI()/180))^2))/5)</f>
        <v>-57556</v>
      </c>
      <c r="N134" s="59">
        <f t="shared" si="229"/>
        <v>3.26999999999999</v>
      </c>
      <c r="O134" s="60">
        <f t="shared" si="292"/>
        <v>126166.666666667</v>
      </c>
      <c r="P134" s="60">
        <f t="shared" si="293"/>
        <v>10000.0000000001</v>
      </c>
      <c r="Q134" s="60">
        <f t="shared" si="294"/>
        <v>10733.3333333334</v>
      </c>
      <c r="R134" s="60">
        <f t="shared" si="295"/>
        <v>7466.66666666672</v>
      </c>
      <c r="T134" s="1">
        <f>[1]右脚开始走!$T$25</f>
        <v>0.03</v>
      </c>
      <c r="V134" s="1">
        <f t="shared" ref="V134:Y134" si="472">(O134-O133)/$T$25</f>
        <v>16666.6666666667</v>
      </c>
      <c r="W134" s="1">
        <f t="shared" si="472"/>
        <v>4444.44444444447</v>
      </c>
      <c r="X134" s="1">
        <f t="shared" si="472"/>
        <v>4444.44444444447</v>
      </c>
      <c r="Y134" s="1">
        <f t="shared" si="472"/>
        <v>8888.88888888893</v>
      </c>
      <c r="AA134">
        <f t="shared" ref="AA134:AD134" si="473">V134-V135</f>
        <v>32222.2222222224</v>
      </c>
      <c r="AB134">
        <f t="shared" si="473"/>
        <v>3333.33333333333</v>
      </c>
      <c r="AC134">
        <f t="shared" si="473"/>
        <v>1111.11111111113</v>
      </c>
      <c r="AD134">
        <f t="shared" si="473"/>
        <v>-2.91038304567337e-11</v>
      </c>
      <c r="AF134">
        <f t="shared" ref="AF134:AI134" si="474">AA134-AA135</f>
        <v>3333.33333333333</v>
      </c>
      <c r="AG134">
        <f t="shared" si="474"/>
        <v>-6.00266503170133e-11</v>
      </c>
      <c r="AH134">
        <f t="shared" si="474"/>
        <v>1111.11111111119</v>
      </c>
      <c r="AI134">
        <f t="shared" si="474"/>
        <v>-2222.22222222229</v>
      </c>
      <c r="AK134">
        <f t="shared" ref="AK134:AN134" si="475">AF134-AF135</f>
        <v>4444.44444444428</v>
      </c>
      <c r="AL134">
        <f t="shared" si="475"/>
        <v>2222.22222222208</v>
      </c>
      <c r="AM134">
        <f t="shared" si="475"/>
        <v>1.81444193003699e-10</v>
      </c>
      <c r="AN134">
        <f t="shared" si="475"/>
        <v>-6666.66666666679</v>
      </c>
    </row>
    <row r="135" spans="4:40">
      <c r="D135" s="28">
        <f t="shared" si="291"/>
        <v>3.29999999999999</v>
      </c>
      <c r="E135" s="32">
        <f>-E278*[1]右脚开始走!$B$23</f>
        <v>41.55551594</v>
      </c>
      <c r="F135" s="32">
        <f>F278*[1]右脚开始走!$B$23</f>
        <v>27.50538694</v>
      </c>
      <c r="G135" s="32">
        <f>G278*[1]右脚开始走!$B$23</f>
        <v>11.21757126</v>
      </c>
      <c r="H135" s="32">
        <f>-H278*[1]右脚开始走!$B$23</f>
        <v>35.95822727</v>
      </c>
      <c r="I135" s="58">
        <f t="shared" si="286"/>
        <v>3.29999999999999</v>
      </c>
      <c r="J135" s="24">
        <f>-TRUNC(K$3*J$3*(G$3-H$3*SIN((E135+J$9)*PI()/180)-SQRT(I$3^2-(E$3-F$3-H$3*COS((E135+J$9)*PI()/180))^2))/5)</f>
        <v>-70094</v>
      </c>
      <c r="K135" s="24">
        <f>-TRUNC(U$3*T$3*(Q$3-R$3*SIN((F135+K$9)*PI()/180)-SQRT(S$3^2-(O$3-P$3-R$3*COS((F135+K$9)*PI()/180))^2))/5)</f>
        <v>-50337</v>
      </c>
      <c r="L135" s="24">
        <f>-TRUNC(U$3*T$3*(Q$3-R$3*SIN((G135+L$9)*PI()/180)-SQRT(S$3^2-(O$3-P$3-R$3*COS((G135+L$9)*PI()/180))^2))/5)</f>
        <v>-19441</v>
      </c>
      <c r="M135" s="25">
        <f>-TRUNC(K$3*J$3*(G$3-H$3*SIN((H135+M$9)*PI()/180)-SQRT(I$3^2-(E$3-F$3-H$3*COS((H135+M$9)*PI()/180))^2))/5)</f>
        <v>-57324</v>
      </c>
      <c r="N135" s="59">
        <f t="shared" si="229"/>
        <v>3.29999999999999</v>
      </c>
      <c r="O135" s="60">
        <f t="shared" si="292"/>
        <v>125700.000000001</v>
      </c>
      <c r="P135" s="60">
        <f t="shared" si="293"/>
        <v>10033.3333333334</v>
      </c>
      <c r="Q135" s="60">
        <f t="shared" si="294"/>
        <v>10833.3333333334</v>
      </c>
      <c r="R135" s="60">
        <f t="shared" si="295"/>
        <v>7733.33333333338</v>
      </c>
      <c r="T135" s="1">
        <f>[1]右脚开始走!$T$25</f>
        <v>0.03</v>
      </c>
      <c r="V135" s="1">
        <f t="shared" ref="V135:Y135" si="476">(O135-O134)/$T$25</f>
        <v>-15555.5555555557</v>
      </c>
      <c r="W135" s="1">
        <f t="shared" si="476"/>
        <v>1111.11111111113</v>
      </c>
      <c r="X135" s="1">
        <f t="shared" si="476"/>
        <v>3333.33333333333</v>
      </c>
      <c r="Y135" s="1">
        <f t="shared" si="476"/>
        <v>8888.88888888896</v>
      </c>
      <c r="AA135">
        <f t="shared" ref="AA135:AD135" si="477">V135-V136</f>
        <v>28888.8888888891</v>
      </c>
      <c r="AB135">
        <f t="shared" si="477"/>
        <v>3333.33333333339</v>
      </c>
      <c r="AC135">
        <f t="shared" si="477"/>
        <v>-6.04813976678997e-11</v>
      </c>
      <c r="AD135">
        <f t="shared" si="477"/>
        <v>2222.22222222226</v>
      </c>
      <c r="AF135">
        <f t="shared" ref="AF135:AI135" si="478">AA135-AA136</f>
        <v>-1111.11111111095</v>
      </c>
      <c r="AG135">
        <f t="shared" si="478"/>
        <v>-2222.22222222214</v>
      </c>
      <c r="AH135">
        <f t="shared" si="478"/>
        <v>1111.11111111101</v>
      </c>
      <c r="AI135">
        <f t="shared" si="478"/>
        <v>4444.4444444445</v>
      </c>
      <c r="AK135">
        <f t="shared" ref="AK135:AN135" si="479">AF135-AF136</f>
        <v>-5555.55555555522</v>
      </c>
      <c r="AL135">
        <f t="shared" si="479"/>
        <v>-6666.66666666649</v>
      </c>
      <c r="AM135">
        <f t="shared" si="479"/>
        <v>3333.33333333321</v>
      </c>
      <c r="AN135">
        <f t="shared" si="479"/>
        <v>8888.88888888893</v>
      </c>
    </row>
    <row r="136" spans="4:40">
      <c r="D136" s="28">
        <f t="shared" si="291"/>
        <v>3.32999999999999</v>
      </c>
      <c r="E136" s="32">
        <f>-E279*[1]右脚开始走!$B$23</f>
        <v>39.94468139</v>
      </c>
      <c r="F136" s="32">
        <f>F279*[1]右脚开始走!$B$23</f>
        <v>27.35200807</v>
      </c>
      <c r="G136" s="32">
        <f>G279*[1]右脚开始走!$B$23</f>
        <v>11.03707418</v>
      </c>
      <c r="H136" s="32">
        <f>-H279*[1]右脚开始走!$B$23</f>
        <v>35.8511811</v>
      </c>
      <c r="I136" s="58">
        <f t="shared" si="286"/>
        <v>3.32999999999999</v>
      </c>
      <c r="J136" s="24">
        <f>-TRUNC(K$3*J$3*(G$3-H$3*SIN((E136+J$9)*PI()/180)-SQRT(I$3^2-(E$3-F$3-H$3*COS((E136+J$9)*PI()/180))^2))/5)</f>
        <v>-66363</v>
      </c>
      <c r="K136" s="24">
        <f>-TRUNC(U$3*T$3*(Q$3-R$3*SIN((F136+K$9)*PI()/180)-SQRT(S$3^2-(O$3-P$3-R$3*COS((F136+K$9)*PI()/180))^2))/5)</f>
        <v>-50038</v>
      </c>
      <c r="L136" s="24">
        <f>-TRUNC(U$3*T$3*(Q$3-R$3*SIN((G136+L$9)*PI()/180)-SQRT(S$3^2-(O$3-P$3-R$3*COS((G136+L$9)*PI()/180))^2))/5)</f>
        <v>-19113</v>
      </c>
      <c r="M136" s="25">
        <f>-TRUNC(K$3*J$3*(G$3-H$3*SIN((H136+M$9)*PI()/180)-SQRT(I$3^2-(E$3-F$3-H$3*COS((H136+M$9)*PI()/180))^2))/5)</f>
        <v>-57086</v>
      </c>
      <c r="N136" s="59">
        <f t="shared" si="229"/>
        <v>3.32999999999999</v>
      </c>
      <c r="O136" s="60">
        <f t="shared" si="292"/>
        <v>124366.666666667</v>
      </c>
      <c r="P136" s="60">
        <f t="shared" si="293"/>
        <v>9966.66666666673</v>
      </c>
      <c r="Q136" s="60">
        <f t="shared" si="294"/>
        <v>10933.3333333334</v>
      </c>
      <c r="R136" s="60">
        <f t="shared" si="295"/>
        <v>7933.33333333338</v>
      </c>
      <c r="T136" s="1">
        <f>[1]右脚开始走!$T$25</f>
        <v>0.03</v>
      </c>
      <c r="V136" s="1">
        <f t="shared" ref="V136:Y136" si="480">(O136-O135)/$T$25</f>
        <v>-44444.4444444448</v>
      </c>
      <c r="W136" s="1">
        <f t="shared" si="480"/>
        <v>-2222.22222222226</v>
      </c>
      <c r="X136" s="1">
        <f t="shared" si="480"/>
        <v>3333.33333333339</v>
      </c>
      <c r="Y136" s="1">
        <f t="shared" si="480"/>
        <v>6666.6666666667</v>
      </c>
      <c r="AA136">
        <f t="shared" ref="AA136:AD136" si="481">V136-V137</f>
        <v>30000</v>
      </c>
      <c r="AB136">
        <f t="shared" si="481"/>
        <v>5555.55555555554</v>
      </c>
      <c r="AC136">
        <f t="shared" si="481"/>
        <v>-1111.11111111107</v>
      </c>
      <c r="AD136">
        <f t="shared" si="481"/>
        <v>-2222.22222222223</v>
      </c>
      <c r="AF136">
        <f t="shared" ref="AF136:AI136" si="482">AA136-AA137</f>
        <v>4444.44444444428</v>
      </c>
      <c r="AG136">
        <f t="shared" si="482"/>
        <v>4444.44444444434</v>
      </c>
      <c r="AH136">
        <f t="shared" si="482"/>
        <v>-2222.2222222222</v>
      </c>
      <c r="AI136">
        <f t="shared" si="482"/>
        <v>-4444.44444444444</v>
      </c>
      <c r="AK136">
        <f t="shared" ref="AK136:AN136" si="483">AF136-AF137</f>
        <v>4444.44444444476</v>
      </c>
      <c r="AL136">
        <f t="shared" si="483"/>
        <v>7777.77777777755</v>
      </c>
      <c r="AM136">
        <f t="shared" si="483"/>
        <v>-3333.3333333334</v>
      </c>
      <c r="AN136">
        <f t="shared" si="483"/>
        <v>-8888.88888888884</v>
      </c>
    </row>
    <row r="137" spans="4:40">
      <c r="D137" s="28">
        <f t="shared" si="291"/>
        <v>3.35999999999999</v>
      </c>
      <c r="E137" s="32">
        <f>-E280*[1]右脚开始走!$B$23</f>
        <v>38.34416926</v>
      </c>
      <c r="F137" s="32">
        <f>F280*[1]右脚开始走!$B$23</f>
        <v>27.20164118</v>
      </c>
      <c r="G137" s="32">
        <f>G280*[1]右脚开始走!$B$23</f>
        <v>10.85454231</v>
      </c>
      <c r="H137" s="32">
        <f>-H280*[1]右脚开始走!$B$23</f>
        <v>35.74080704</v>
      </c>
      <c r="I137" s="58">
        <f t="shared" si="286"/>
        <v>3.35999999999999</v>
      </c>
      <c r="J137" s="24">
        <f>-TRUNC(K$3*J$3*(G$3-H$3*SIN((E137+J$9)*PI()/180)-SQRT(I$3^2-(E$3-F$3-H$3*COS((E137+J$9)*PI()/180))^2))/5)</f>
        <v>-62699</v>
      </c>
      <c r="K137" s="24">
        <f>-TRUNC(U$3*T$3*(Q$3-R$3*SIN((F137+K$9)*PI()/180)-SQRT(S$3^2-(O$3-P$3-R$3*COS((F137+K$9)*PI()/180))^2))/5)</f>
        <v>-49746</v>
      </c>
      <c r="L137" s="24">
        <f>-TRUNC(U$3*T$3*(Q$3-R$3*SIN((G137+L$9)*PI()/180)-SQRT(S$3^2-(O$3-P$3-R$3*COS((G137+L$9)*PI()/180))^2))/5)</f>
        <v>-18781</v>
      </c>
      <c r="M137" s="25">
        <f>-TRUNC(K$3*J$3*(G$3-H$3*SIN((H137+M$9)*PI()/180)-SQRT(I$3^2-(E$3-F$3-H$3*COS((H137+M$9)*PI()/180))^2))/5)</f>
        <v>-56840</v>
      </c>
      <c r="N137" s="59">
        <f t="shared" si="229"/>
        <v>3.35999999999999</v>
      </c>
      <c r="O137" s="60">
        <f t="shared" si="292"/>
        <v>122133.333333334</v>
      </c>
      <c r="P137" s="60">
        <f t="shared" si="293"/>
        <v>9733.3333333334</v>
      </c>
      <c r="Q137" s="60">
        <f t="shared" si="294"/>
        <v>11066.6666666667</v>
      </c>
      <c r="R137" s="60">
        <f t="shared" si="295"/>
        <v>8200.00000000005</v>
      </c>
      <c r="T137" s="1">
        <f>[1]右脚开始走!$T$25</f>
        <v>0.03</v>
      </c>
      <c r="V137" s="1">
        <f t="shared" ref="V137:Y137" si="484">(O137-O136)/$T$25</f>
        <v>-74444.4444444448</v>
      </c>
      <c r="W137" s="1">
        <f t="shared" si="484"/>
        <v>-7777.7777777778</v>
      </c>
      <c r="X137" s="1">
        <f t="shared" si="484"/>
        <v>4444.44444444447</v>
      </c>
      <c r="Y137" s="1">
        <f t="shared" si="484"/>
        <v>8888.88888888893</v>
      </c>
      <c r="AA137">
        <f t="shared" ref="AA137:AD137" si="485">V137-V138</f>
        <v>25555.5555555557</v>
      </c>
      <c r="AB137">
        <f t="shared" si="485"/>
        <v>1111.11111111119</v>
      </c>
      <c r="AC137">
        <f t="shared" si="485"/>
        <v>1111.11111111113</v>
      </c>
      <c r="AD137">
        <f t="shared" si="485"/>
        <v>2222.2222222222</v>
      </c>
      <c r="AF137">
        <f t="shared" ref="AF137:AI137" si="486">AA137-AA138</f>
        <v>-4.80213202536106e-10</v>
      </c>
      <c r="AG137">
        <f t="shared" si="486"/>
        <v>-3333.33333333321</v>
      </c>
      <c r="AH137">
        <f t="shared" si="486"/>
        <v>1111.11111111119</v>
      </c>
      <c r="AI137">
        <f t="shared" si="486"/>
        <v>4444.44444444441</v>
      </c>
      <c r="AK137">
        <f t="shared" ref="AK137:AN137" si="487">AF137-AF138</f>
        <v>-3333.33333333478</v>
      </c>
      <c r="AL137">
        <f t="shared" si="487"/>
        <v>-6666.66666666648</v>
      </c>
      <c r="AM137">
        <f t="shared" si="487"/>
        <v>1111.11111111131</v>
      </c>
      <c r="AN137">
        <f t="shared" si="487"/>
        <v>7777.77777777768</v>
      </c>
    </row>
    <row r="138" spans="4:40">
      <c r="D138" s="28">
        <f t="shared" si="291"/>
        <v>3.38999999999999</v>
      </c>
      <c r="E138" s="32">
        <f>-E281*[1]右脚开始走!$B$23</f>
        <v>36.76310005</v>
      </c>
      <c r="F138" s="32">
        <f>F281*[1]右脚开始走!$B$23</f>
        <v>27.05573183</v>
      </c>
      <c r="G138" s="32">
        <f>G281*[1]右脚开始走!$B$23</f>
        <v>10.67000925</v>
      </c>
      <c r="H138" s="32">
        <f>-H281*[1]右脚开始走!$B$23</f>
        <v>35.62711915</v>
      </c>
      <c r="I138" s="58">
        <f t="shared" si="286"/>
        <v>3.38999999999999</v>
      </c>
      <c r="J138" s="24">
        <f>-TRUNC(K$3*J$3*(G$3-H$3*SIN((E138+J$9)*PI()/180)-SQRT(I$3^2-(E$3-F$3-H$3*COS((E138+J$9)*PI()/180))^2))/5)</f>
        <v>-59125</v>
      </c>
      <c r="K138" s="24">
        <f>-TRUNC(U$3*T$3*(Q$3-R$3*SIN((F138+K$9)*PI()/180)-SQRT(S$3^2-(O$3-P$3-R$3*COS((F138+K$9)*PI()/180))^2))/5)</f>
        <v>-49462</v>
      </c>
      <c r="L138" s="24">
        <f>-TRUNC(U$3*T$3*(Q$3-R$3*SIN((G138+L$9)*PI()/180)-SQRT(S$3^2-(O$3-P$3-R$3*COS((G138+L$9)*PI()/180))^2))/5)</f>
        <v>-18446</v>
      </c>
      <c r="M138" s="25">
        <f>-TRUNC(K$3*J$3*(G$3-H$3*SIN((H138+M$9)*PI()/180)-SQRT(I$3^2-(E$3-F$3-H$3*COS((H138+M$9)*PI()/180))^2))/5)</f>
        <v>-56588</v>
      </c>
      <c r="N138" s="59">
        <f t="shared" si="229"/>
        <v>3.38999999999999</v>
      </c>
      <c r="O138" s="60">
        <f t="shared" si="292"/>
        <v>119133.333333334</v>
      </c>
      <c r="P138" s="60">
        <f t="shared" si="293"/>
        <v>9466.66666666673</v>
      </c>
      <c r="Q138" s="60">
        <f t="shared" si="294"/>
        <v>11166.6666666667</v>
      </c>
      <c r="R138" s="60">
        <f t="shared" si="295"/>
        <v>8400.00000000005</v>
      </c>
      <c r="T138" s="1">
        <f>[1]右脚开始走!$T$25</f>
        <v>0.03</v>
      </c>
      <c r="V138" s="1">
        <f t="shared" ref="V138:Y138" si="488">(O138-O137)/$T$25</f>
        <v>-100000</v>
      </c>
      <c r="W138" s="1">
        <f t="shared" si="488"/>
        <v>-8888.88888888899</v>
      </c>
      <c r="X138" s="1">
        <f t="shared" si="488"/>
        <v>3333.33333333333</v>
      </c>
      <c r="Y138" s="1">
        <f t="shared" si="488"/>
        <v>6666.66666666673</v>
      </c>
      <c r="AA138">
        <f t="shared" ref="AA138:AD138" si="489">V138-V139</f>
        <v>25555.5555555562</v>
      </c>
      <c r="AB138">
        <f t="shared" si="489"/>
        <v>4444.4444444444</v>
      </c>
      <c r="AC138">
        <f t="shared" si="489"/>
        <v>-6.04813976678997e-11</v>
      </c>
      <c r="AD138">
        <f t="shared" si="489"/>
        <v>-2222.2222222222</v>
      </c>
      <c r="AF138">
        <f t="shared" ref="AF138:AI138" si="490">AA138-AA139</f>
        <v>3333.3333333343</v>
      </c>
      <c r="AG138">
        <f t="shared" si="490"/>
        <v>3333.33333333327</v>
      </c>
      <c r="AH138">
        <f t="shared" si="490"/>
        <v>-1.20962795335799e-10</v>
      </c>
      <c r="AI138">
        <f t="shared" si="490"/>
        <v>-3333.33333333327</v>
      </c>
      <c r="AK138">
        <f t="shared" ref="AK138:AN138" si="491">AF138-AF139</f>
        <v>2222.22222222385</v>
      </c>
      <c r="AL138">
        <f t="shared" si="491"/>
        <v>4444.4444444444</v>
      </c>
      <c r="AM138">
        <f t="shared" si="491"/>
        <v>-1.81444193003699e-10</v>
      </c>
      <c r="AN138">
        <f t="shared" si="491"/>
        <v>-3333.33333333321</v>
      </c>
    </row>
    <row r="139" spans="4:40">
      <c r="D139" s="28">
        <f t="shared" si="291"/>
        <v>3.41999999999999</v>
      </c>
      <c r="E139" s="32">
        <f>-E282*[1]右脚开始走!$B$23</f>
        <v>35.21036363</v>
      </c>
      <c r="F139" s="32">
        <f>F282*[1]右脚开始走!$B$23</f>
        <v>26.91556085</v>
      </c>
      <c r="G139" s="32">
        <f>G282*[1]右脚开始走!$B$23</f>
        <v>10.48351098</v>
      </c>
      <c r="H139" s="32">
        <f>-H282*[1]右脚开始走!$B$23</f>
        <v>35.51013718</v>
      </c>
      <c r="I139" s="58">
        <f t="shared" si="286"/>
        <v>3.41999999999999</v>
      </c>
      <c r="J139" s="24">
        <f>-TRUNC(K$3*J$3*(G$3-H$3*SIN((E139+J$9)*PI()/180)-SQRT(I$3^2-(E$3-F$3-H$3*COS((E139+J$9)*PI()/180))^2))/5)</f>
        <v>-55664</v>
      </c>
      <c r="K139" s="24">
        <f>-TRUNC(U$3*T$3*(Q$3-R$3*SIN((F139+K$9)*PI()/180)-SQRT(S$3^2-(O$3-P$3-R$3*COS((F139+K$9)*PI()/180))^2))/5)</f>
        <v>-49190</v>
      </c>
      <c r="L139" s="24">
        <f>-TRUNC(U$3*T$3*(Q$3-R$3*SIN((G139+L$9)*PI()/180)-SQRT(S$3^2-(O$3-P$3-R$3*COS((G139+L$9)*PI()/180))^2))/5)</f>
        <v>-18108</v>
      </c>
      <c r="M139" s="25">
        <f>-TRUNC(K$3*J$3*(G$3-H$3*SIN((H139+M$9)*PI()/180)-SQRT(I$3^2-(E$3-F$3-H$3*COS((H139+M$9)*PI()/180))^2))/5)</f>
        <v>-56328</v>
      </c>
      <c r="N139" s="59">
        <f t="shared" ref="N139:N165" si="492">I139</f>
        <v>3.41999999999999</v>
      </c>
      <c r="O139" s="60">
        <f t="shared" si="292"/>
        <v>115366.666666667</v>
      </c>
      <c r="P139" s="60">
        <f t="shared" si="293"/>
        <v>9066.66666666673</v>
      </c>
      <c r="Q139" s="60">
        <f t="shared" si="294"/>
        <v>11266.6666666667</v>
      </c>
      <c r="R139" s="60">
        <f t="shared" si="295"/>
        <v>8666.66666666672</v>
      </c>
      <c r="T139" s="1">
        <f>[1]右脚开始走!$T$25</f>
        <v>0.03</v>
      </c>
      <c r="V139" s="1">
        <f t="shared" ref="V139:Y139" si="493">(O139-O138)/$T$25</f>
        <v>-125555.555555557</v>
      </c>
      <c r="W139" s="1">
        <f t="shared" si="493"/>
        <v>-13333.3333333334</v>
      </c>
      <c r="X139" s="1">
        <f t="shared" si="493"/>
        <v>3333.33333333339</v>
      </c>
      <c r="Y139" s="1">
        <f t="shared" si="493"/>
        <v>8888.88888888893</v>
      </c>
      <c r="AA139">
        <f t="shared" ref="AA139:AD139" si="494">V139-V140</f>
        <v>22222.2222222219</v>
      </c>
      <c r="AB139">
        <f t="shared" si="494"/>
        <v>1111.11111111113</v>
      </c>
      <c r="AC139">
        <f t="shared" si="494"/>
        <v>6.04813976678997e-11</v>
      </c>
      <c r="AD139">
        <f t="shared" si="494"/>
        <v>1111.11111111107</v>
      </c>
      <c r="AF139">
        <f t="shared" ref="AF139:AI139" si="495">AA139-AA140</f>
        <v>1111.11111111045</v>
      </c>
      <c r="AG139">
        <f t="shared" si="495"/>
        <v>-1111.11111111113</v>
      </c>
      <c r="AH139">
        <f t="shared" si="495"/>
        <v>6.04813976678997e-11</v>
      </c>
      <c r="AI139">
        <f t="shared" si="495"/>
        <v>-6.00266503170133e-11</v>
      </c>
      <c r="AK139">
        <f t="shared" ref="AK139:AN139" si="496">AF139-AF140</f>
        <v>-4444.44444444528</v>
      </c>
      <c r="AL139">
        <f t="shared" si="496"/>
        <v>-1111.11111111116</v>
      </c>
      <c r="AM139">
        <f t="shared" si="496"/>
        <v>0</v>
      </c>
      <c r="AN139">
        <f t="shared" si="496"/>
        <v>-2222.22222222226</v>
      </c>
    </row>
    <row r="140" spans="4:40">
      <c r="D140" s="28">
        <f t="shared" si="291"/>
        <v>3.44999999999999</v>
      </c>
      <c r="E140" s="32">
        <f>-E283*[1]右脚开始走!$B$23</f>
        <v>33.6945696</v>
      </c>
      <c r="F140" s="32">
        <f>F283*[1]右脚开始走!$B$23</f>
        <v>26.78225033</v>
      </c>
      <c r="G140" s="32">
        <f>G283*[1]右脚开始走!$B$23</f>
        <v>10.29508586</v>
      </c>
      <c r="H140" s="32">
        <f>-H283*[1]右脚开始走!$B$23</f>
        <v>35.38988678</v>
      </c>
      <c r="I140" s="58">
        <f t="shared" si="286"/>
        <v>3.44999999999999</v>
      </c>
      <c r="J140" s="24">
        <f>-TRUNC(K$3*J$3*(G$3-H$3*SIN((E140+J$9)*PI()/180)-SQRT(I$3^2-(E$3-F$3-H$3*COS((E140+J$9)*PI()/180))^2))/5)</f>
        <v>-52336</v>
      </c>
      <c r="K140" s="24">
        <f>-TRUNC(U$3*T$3*(Q$3-R$3*SIN((F140+K$9)*PI()/180)-SQRT(S$3^2-(O$3-P$3-R$3*COS((F140+K$9)*PI()/180))^2))/5)</f>
        <v>-48931</v>
      </c>
      <c r="L140" s="24">
        <f>-TRUNC(U$3*T$3*(Q$3-R$3*SIN((G140+L$9)*PI()/180)-SQRT(S$3^2-(O$3-P$3-R$3*COS((G140+L$9)*PI()/180))^2))/5)</f>
        <v>-17767</v>
      </c>
      <c r="M140" s="25">
        <f>-TRUNC(K$3*J$3*(G$3-H$3*SIN((H140+M$9)*PI()/180)-SQRT(I$3^2-(E$3-F$3-H$3*COS((H140+M$9)*PI()/180))^2))/5)</f>
        <v>-56061</v>
      </c>
      <c r="N140" s="59">
        <f t="shared" si="492"/>
        <v>3.44999999999999</v>
      </c>
      <c r="O140" s="60">
        <f t="shared" si="292"/>
        <v>110933.333333334</v>
      </c>
      <c r="P140" s="60">
        <f t="shared" si="293"/>
        <v>8633.33333333339</v>
      </c>
      <c r="Q140" s="60">
        <f t="shared" si="294"/>
        <v>11366.6666666667</v>
      </c>
      <c r="R140" s="60">
        <f t="shared" si="295"/>
        <v>8900.00000000006</v>
      </c>
      <c r="T140" s="1">
        <f>[1]右脚开始走!$T$25</f>
        <v>0.03</v>
      </c>
      <c r="V140" s="1">
        <f t="shared" ref="V140:Y140" si="497">(O140-O139)/$T$25</f>
        <v>-147777.777777779</v>
      </c>
      <c r="W140" s="1">
        <f t="shared" si="497"/>
        <v>-14444.4444444445</v>
      </c>
      <c r="X140" s="1">
        <f t="shared" si="497"/>
        <v>3333.33333333333</v>
      </c>
      <c r="Y140" s="1">
        <f t="shared" si="497"/>
        <v>7777.77777777786</v>
      </c>
      <c r="AA140">
        <f t="shared" ref="AA140:AD140" si="498">V140-V141</f>
        <v>21111.1111111114</v>
      </c>
      <c r="AB140">
        <f t="shared" si="498"/>
        <v>2222.22222222226</v>
      </c>
      <c r="AC140">
        <f t="shared" si="498"/>
        <v>0</v>
      </c>
      <c r="AD140">
        <f t="shared" si="498"/>
        <v>1111.11111111113</v>
      </c>
      <c r="AF140">
        <f t="shared" ref="AF140:AI140" si="499">AA140-AA141</f>
        <v>5555.55555555574</v>
      </c>
      <c r="AG140">
        <f t="shared" si="499"/>
        <v>2.91038304567337e-11</v>
      </c>
      <c r="AH140">
        <f t="shared" si="499"/>
        <v>6.04813976678997e-11</v>
      </c>
      <c r="AI140">
        <f t="shared" si="499"/>
        <v>2222.2222222222</v>
      </c>
      <c r="AK140">
        <f t="shared" ref="AK140:AN140" si="500">AF140-AF141</f>
        <v>5555.55555555527</v>
      </c>
      <c r="AL140">
        <f t="shared" si="500"/>
        <v>2.91038304567337e-11</v>
      </c>
      <c r="AM140">
        <f t="shared" si="500"/>
        <v>1.81444193003699e-10</v>
      </c>
      <c r="AN140">
        <f t="shared" si="500"/>
        <v>3333.33333333321</v>
      </c>
    </row>
    <row r="141" spans="4:40">
      <c r="D141" s="28">
        <f t="shared" si="291"/>
        <v>3.47999999999999</v>
      </c>
      <c r="E141" s="32">
        <f>-E284*[1]右脚开始走!$B$23</f>
        <v>32.2239977</v>
      </c>
      <c r="F141" s="32">
        <f>F284*[1]右脚开始走!$B$23</f>
        <v>26.65676966</v>
      </c>
      <c r="G141" s="32">
        <f>G284*[1]右脚开始走!$B$23</f>
        <v>10.10477471</v>
      </c>
      <c r="H141" s="32">
        <f>-H284*[1]右脚开始走!$B$23</f>
        <v>35.2663996</v>
      </c>
      <c r="I141" s="58">
        <f t="shared" si="286"/>
        <v>3.47999999999999</v>
      </c>
      <c r="J141" s="24">
        <f>-TRUNC(K$3*J$3*(G$3-H$3*SIN((E141+J$9)*PI()/180)-SQRT(I$3^2-(E$3-F$3-H$3*COS((E141+J$9)*PI()/180))^2))/5)</f>
        <v>-49160</v>
      </c>
      <c r="K141" s="24">
        <f>-TRUNC(U$3*T$3*(Q$3-R$3*SIN((F141+K$9)*PI()/180)-SQRT(S$3^2-(O$3-P$3-R$3*COS((F141+K$9)*PI()/180))^2))/5)</f>
        <v>-48687</v>
      </c>
      <c r="L141" s="24">
        <f>-TRUNC(U$3*T$3*(Q$3-R$3*SIN((G141+L$9)*PI()/180)-SQRT(S$3^2-(O$3-P$3-R$3*COS((G141+L$9)*PI()/180))^2))/5)</f>
        <v>-17423</v>
      </c>
      <c r="M141" s="25">
        <f>-TRUNC(K$3*J$3*(G$3-H$3*SIN((H141+M$9)*PI()/180)-SQRT(I$3^2-(E$3-F$3-H$3*COS((H141+M$9)*PI()/180))^2))/5)</f>
        <v>-55788</v>
      </c>
      <c r="N141" s="59">
        <f t="shared" si="492"/>
        <v>3.47999999999999</v>
      </c>
      <c r="O141" s="60">
        <f t="shared" si="292"/>
        <v>105866.666666667</v>
      </c>
      <c r="P141" s="60">
        <f t="shared" si="293"/>
        <v>8133.33333333339</v>
      </c>
      <c r="Q141" s="60">
        <f t="shared" si="294"/>
        <v>11466.6666666667</v>
      </c>
      <c r="R141" s="60">
        <f t="shared" si="295"/>
        <v>9100.00000000006</v>
      </c>
      <c r="T141" s="1">
        <f>[1]右脚开始走!$T$25</f>
        <v>0.03</v>
      </c>
      <c r="V141" s="1">
        <f t="shared" ref="V141:Y141" si="501">(O141-O140)/$T$25</f>
        <v>-168888.88888889</v>
      </c>
      <c r="W141" s="1">
        <f t="shared" si="501"/>
        <v>-16666.6666666668</v>
      </c>
      <c r="X141" s="1">
        <f t="shared" si="501"/>
        <v>3333.33333333333</v>
      </c>
      <c r="Y141" s="1">
        <f t="shared" si="501"/>
        <v>6666.66666666673</v>
      </c>
      <c r="AA141">
        <f t="shared" ref="AA141:AD141" si="502">V141-V142</f>
        <v>15555.5555555557</v>
      </c>
      <c r="AB141">
        <f t="shared" si="502"/>
        <v>2222.22222222223</v>
      </c>
      <c r="AC141">
        <f t="shared" si="502"/>
        <v>-6.04813976678997e-11</v>
      </c>
      <c r="AD141">
        <f t="shared" si="502"/>
        <v>-1111.11111111107</v>
      </c>
      <c r="AF141">
        <f t="shared" ref="AF141:AI141" si="503">AA141-AA142</f>
        <v>4.65661287307739e-10</v>
      </c>
      <c r="AG141">
        <f t="shared" si="503"/>
        <v>0</v>
      </c>
      <c r="AH141">
        <f t="shared" si="503"/>
        <v>-1.20962795335799e-10</v>
      </c>
      <c r="AI141">
        <f t="shared" si="503"/>
        <v>-1111.11111111101</v>
      </c>
      <c r="AK141">
        <f t="shared" ref="AK141:AN141" si="504">AF141-AF142</f>
        <v>-4444.44444444287</v>
      </c>
      <c r="AL141">
        <f t="shared" si="504"/>
        <v>-3333.33333333336</v>
      </c>
      <c r="AM141">
        <f t="shared" si="504"/>
        <v>1111.11111111089</v>
      </c>
      <c r="AN141">
        <f t="shared" si="504"/>
        <v>-1111.11111111089</v>
      </c>
    </row>
    <row r="142" spans="4:40">
      <c r="D142" s="28">
        <f t="shared" si="291"/>
        <v>3.50999999999999</v>
      </c>
      <c r="E142" s="32">
        <f>-E285*[1]右脚开始走!$B$23</f>
        <v>30.8065482</v>
      </c>
      <c r="F142" s="32">
        <f>F285*[1]右脚开始走!$B$23</f>
        <v>26.53994151</v>
      </c>
      <c r="G142" s="32">
        <f>G285*[1]右脚开始走!$B$23</f>
        <v>9.912620762</v>
      </c>
      <c r="H142" s="32">
        <f>-H285*[1]右脚开始走!$B$23</f>
        <v>35.13971353</v>
      </c>
      <c r="I142" s="58">
        <f t="shared" si="286"/>
        <v>3.50999999999999</v>
      </c>
      <c r="J142" s="24">
        <f>-TRUNC(K$3*J$3*(G$3-H$3*SIN((E142+J$9)*PI()/180)-SQRT(I$3^2-(E$3-F$3-H$3*COS((E142+J$9)*PI()/180))^2))/5)</f>
        <v>-46150</v>
      </c>
      <c r="K142" s="24">
        <f>-TRUNC(U$3*T$3*(Q$3-R$3*SIN((F142+K$9)*PI()/180)-SQRT(S$3^2-(O$3-P$3-R$3*COS((F142+K$9)*PI()/180))^2))/5)</f>
        <v>-48460</v>
      </c>
      <c r="L142" s="24">
        <f>-TRUNC(U$3*T$3*(Q$3-R$3*SIN((G142+L$9)*PI()/180)-SQRT(S$3^2-(O$3-P$3-R$3*COS((G142+L$9)*PI()/180))^2))/5)</f>
        <v>-17076</v>
      </c>
      <c r="M142" s="25">
        <f>-TRUNC(K$3*J$3*(G$3-H$3*SIN((H142+M$9)*PI()/180)-SQRT(I$3^2-(E$3-F$3-H$3*COS((H142+M$9)*PI()/180))^2))/5)</f>
        <v>-55508</v>
      </c>
      <c r="N142" s="59">
        <f t="shared" si="492"/>
        <v>3.50999999999999</v>
      </c>
      <c r="O142" s="60">
        <f t="shared" si="292"/>
        <v>100333.333333334</v>
      </c>
      <c r="P142" s="60">
        <f t="shared" si="293"/>
        <v>7566.66666666672</v>
      </c>
      <c r="Q142" s="60">
        <f t="shared" si="294"/>
        <v>11566.6666666667</v>
      </c>
      <c r="R142" s="60">
        <f t="shared" si="295"/>
        <v>9333.33333333339</v>
      </c>
      <c r="T142" s="1">
        <f>[1]右脚开始走!$T$25</f>
        <v>0.03</v>
      </c>
      <c r="V142" s="1">
        <f t="shared" ref="V142:Y142" si="505">(O142-O141)/$T$25</f>
        <v>-184444.444444446</v>
      </c>
      <c r="W142" s="1">
        <f t="shared" si="505"/>
        <v>-18888.888888889</v>
      </c>
      <c r="X142" s="1">
        <f t="shared" si="505"/>
        <v>3333.33333333339</v>
      </c>
      <c r="Y142" s="1">
        <f t="shared" si="505"/>
        <v>7777.7777777778</v>
      </c>
      <c r="AA142">
        <f t="shared" ref="AA142:AD142" si="506">V142-V143</f>
        <v>15555.5555555552</v>
      </c>
      <c r="AB142">
        <f t="shared" si="506"/>
        <v>2222.22222222223</v>
      </c>
      <c r="AC142">
        <f t="shared" si="506"/>
        <v>6.04813976678997e-11</v>
      </c>
      <c r="AD142">
        <f t="shared" si="506"/>
        <v>-6.09361450187862e-11</v>
      </c>
      <c r="AF142">
        <f t="shared" ref="AF142:AI142" si="507">AA142-AA143</f>
        <v>4444.44444444333</v>
      </c>
      <c r="AG142">
        <f t="shared" si="507"/>
        <v>3333.33333333336</v>
      </c>
      <c r="AH142">
        <f t="shared" si="507"/>
        <v>-1111.11111111101</v>
      </c>
      <c r="AI142">
        <f t="shared" si="507"/>
        <v>-1.21872290037572e-10</v>
      </c>
      <c r="AK142">
        <f t="shared" ref="AK142:AN142" si="508">AF142-AF143</f>
        <v>2222.22222221998</v>
      </c>
      <c r="AL142">
        <f t="shared" si="508"/>
        <v>7777.77777777786</v>
      </c>
      <c r="AM142">
        <f t="shared" si="508"/>
        <v>-2222.22222222202</v>
      </c>
      <c r="AN142">
        <f t="shared" si="508"/>
        <v>2222.22222222202</v>
      </c>
    </row>
    <row r="143" spans="4:40">
      <c r="D143" s="28">
        <f t="shared" si="291"/>
        <v>3.53999999999999</v>
      </c>
      <c r="E143" s="32">
        <f>-E286*[1]右脚开始走!$B$23</f>
        <v>29.44969221</v>
      </c>
      <c r="F143" s="32">
        <f>F286*[1]右脚开始走!$B$23</f>
        <v>26.43244785</v>
      </c>
      <c r="G143" s="32">
        <f>G286*[1]右脚开始走!$B$23</f>
        <v>9.718669776</v>
      </c>
      <c r="H143" s="32">
        <f>-H286*[1]右脚开始走!$B$23</f>
        <v>35.00987282</v>
      </c>
      <c r="I143" s="58">
        <f t="shared" si="286"/>
        <v>3.53999999999999</v>
      </c>
      <c r="J143" s="24">
        <f>-TRUNC(K$3*J$3*(G$3-H$3*SIN((E143+J$9)*PI()/180)-SQRT(I$3^2-(E$3-F$3-H$3*COS((E143+J$9)*PI()/180))^2))/5)</f>
        <v>-43320</v>
      </c>
      <c r="K143" s="24">
        <f>-TRUNC(U$3*T$3*(Q$3-R$3*SIN((F143+K$9)*PI()/180)-SQRT(S$3^2-(O$3-P$3-R$3*COS((F143+K$9)*PI()/180))^2))/5)</f>
        <v>-48252</v>
      </c>
      <c r="L143" s="24">
        <f>-TRUNC(U$3*T$3*(Q$3-R$3*SIN((G143+L$9)*PI()/180)-SQRT(S$3^2-(O$3-P$3-R$3*COS((G143+L$9)*PI()/180))^2))/5)</f>
        <v>-16726</v>
      </c>
      <c r="M143" s="25">
        <f>-TRUNC(K$3*J$3*(G$3-H$3*SIN((H143+M$9)*PI()/180)-SQRT(I$3^2-(E$3-F$3-H$3*COS((H143+M$9)*PI()/180))^2))/5)</f>
        <v>-55221</v>
      </c>
      <c r="N143" s="59">
        <f t="shared" si="492"/>
        <v>3.53999999999999</v>
      </c>
      <c r="O143" s="60">
        <f t="shared" si="292"/>
        <v>94333.333333334</v>
      </c>
      <c r="P143" s="60">
        <f t="shared" si="293"/>
        <v>6933.33333333338</v>
      </c>
      <c r="Q143" s="60">
        <f t="shared" si="294"/>
        <v>11666.6666666667</v>
      </c>
      <c r="R143" s="60">
        <f t="shared" si="295"/>
        <v>9566.66666666673</v>
      </c>
      <c r="T143" s="1">
        <f>[1]右脚开始走!$T$25</f>
        <v>0.03</v>
      </c>
      <c r="V143" s="1">
        <f t="shared" ref="V143:Y143" si="509">(O143-O142)/$T$25</f>
        <v>-200000.000000001</v>
      </c>
      <c r="W143" s="1">
        <f t="shared" si="509"/>
        <v>-21111.1111111113</v>
      </c>
      <c r="X143" s="1">
        <f t="shared" si="509"/>
        <v>3333.33333333333</v>
      </c>
      <c r="Y143" s="1">
        <f t="shared" si="509"/>
        <v>7777.77777777786</v>
      </c>
      <c r="AA143">
        <f t="shared" ref="AA143:AD143" si="510">V143-V144</f>
        <v>11111.1111111119</v>
      </c>
      <c r="AB143">
        <f t="shared" si="510"/>
        <v>-1111.11111111113</v>
      </c>
      <c r="AC143">
        <f t="shared" si="510"/>
        <v>1111.11111111107</v>
      </c>
      <c r="AD143">
        <f t="shared" si="510"/>
        <v>6.09361450187862e-11</v>
      </c>
      <c r="AF143">
        <f t="shared" ref="AF143:AI143" si="511">AA143-AA144</f>
        <v>2222.22222222335</v>
      </c>
      <c r="AG143">
        <f t="shared" si="511"/>
        <v>-4444.44444444449</v>
      </c>
      <c r="AH143">
        <f t="shared" si="511"/>
        <v>1111.11111111101</v>
      </c>
      <c r="AI143">
        <f t="shared" si="511"/>
        <v>-2222.22222222214</v>
      </c>
      <c r="AK143">
        <f t="shared" ref="AK143:AN143" si="512">AF143-AF144</f>
        <v>-1111.11111110996</v>
      </c>
      <c r="AL143">
        <f t="shared" si="512"/>
        <v>-8888.88888888895</v>
      </c>
      <c r="AM143">
        <f t="shared" si="512"/>
        <v>-2.41925590671599e-10</v>
      </c>
      <c r="AN143">
        <f t="shared" si="512"/>
        <v>-6666.66666666661</v>
      </c>
    </row>
    <row r="144" spans="4:40">
      <c r="D144" s="28">
        <f t="shared" si="291"/>
        <v>3.56999999999999</v>
      </c>
      <c r="E144" s="32">
        <f>-E287*[1]右脚开始走!$B$23</f>
        <v>28.16042212</v>
      </c>
      <c r="F144" s="32">
        <f>F287*[1]右脚开始走!$B$23</f>
        <v>26.33483593</v>
      </c>
      <c r="G144" s="32">
        <f>G287*[1]右脚开始走!$B$23</f>
        <v>9.522969973</v>
      </c>
      <c r="H144" s="32">
        <f>-H287*[1]右脚开始走!$B$23</f>
        <v>34.87692824</v>
      </c>
      <c r="I144" s="58">
        <f t="shared" si="286"/>
        <v>3.56999999999999</v>
      </c>
      <c r="J144" s="24">
        <f>-TRUNC(K$3*J$3*(G$3-H$3*SIN((E144+J$9)*PI()/180)-SQRT(I$3^2-(E$3-F$3-H$3*COS((E144+J$9)*PI()/180))^2))/5)</f>
        <v>-40680</v>
      </c>
      <c r="K144" s="24">
        <f>-TRUNC(U$3*T$3*(Q$3-R$3*SIN((F144+K$9)*PI()/180)-SQRT(S$3^2-(O$3-P$3-R$3*COS((F144+K$9)*PI()/180))^2))/5)</f>
        <v>-48062</v>
      </c>
      <c r="L144" s="24">
        <f>-TRUNC(U$3*T$3*(Q$3-R$3*SIN((G144+L$9)*PI()/180)-SQRT(S$3^2-(O$3-P$3-R$3*COS((G144+L$9)*PI()/180))^2))/5)</f>
        <v>-16374</v>
      </c>
      <c r="M144" s="25">
        <f>-TRUNC(K$3*J$3*(G$3-H$3*SIN((H144+M$9)*PI()/180)-SQRT(I$3^2-(E$3-F$3-H$3*COS((H144+M$9)*PI()/180))^2))/5)</f>
        <v>-54927</v>
      </c>
      <c r="N144" s="59">
        <f t="shared" si="492"/>
        <v>3.56999999999999</v>
      </c>
      <c r="O144" s="60">
        <f t="shared" si="292"/>
        <v>88000.0000000006</v>
      </c>
      <c r="P144" s="60">
        <f t="shared" si="293"/>
        <v>6333.33333333337</v>
      </c>
      <c r="Q144" s="60">
        <f t="shared" si="294"/>
        <v>11733.3333333334</v>
      </c>
      <c r="R144" s="60">
        <f t="shared" si="295"/>
        <v>9800.00000000006</v>
      </c>
      <c r="T144" s="1">
        <f>[1]右脚开始走!$T$25</f>
        <v>0.03</v>
      </c>
      <c r="V144" s="1">
        <f t="shared" ref="V144:Y144" si="513">(O144-O143)/$T$25</f>
        <v>-211111.111111113</v>
      </c>
      <c r="W144" s="1">
        <f t="shared" si="513"/>
        <v>-20000.0000000001</v>
      </c>
      <c r="X144" s="1">
        <f t="shared" si="513"/>
        <v>2222.22222222226</v>
      </c>
      <c r="Y144" s="1">
        <f t="shared" si="513"/>
        <v>7777.7777777778</v>
      </c>
      <c r="AA144">
        <f t="shared" ref="AA144:AD144" si="514">V144-V145</f>
        <v>8888.88888888856</v>
      </c>
      <c r="AB144">
        <f t="shared" si="514"/>
        <v>3333.33333333336</v>
      </c>
      <c r="AC144">
        <f t="shared" si="514"/>
        <v>6.04813976678997e-11</v>
      </c>
      <c r="AD144">
        <f t="shared" si="514"/>
        <v>2222.2222222222</v>
      </c>
      <c r="AF144">
        <f t="shared" ref="AF144:AI144" si="515">AA144-AA145</f>
        <v>3333.33333333331</v>
      </c>
      <c r="AG144">
        <f t="shared" si="515"/>
        <v>4444.44444444446</v>
      </c>
      <c r="AH144">
        <f t="shared" si="515"/>
        <v>1111.11111111125</v>
      </c>
      <c r="AI144">
        <f t="shared" si="515"/>
        <v>4444.44444444446</v>
      </c>
      <c r="AK144">
        <f t="shared" ref="AK144:AN144" si="516">AF144-AF145</f>
        <v>9.31322574615479e-10</v>
      </c>
      <c r="AL144">
        <f t="shared" si="516"/>
        <v>6666.66666666666</v>
      </c>
      <c r="AM144">
        <f t="shared" si="516"/>
        <v>2222.2222222225</v>
      </c>
      <c r="AN144">
        <f t="shared" si="516"/>
        <v>7777.77777777792</v>
      </c>
    </row>
    <row r="145" spans="4:40">
      <c r="D145" s="28">
        <f t="shared" si="291"/>
        <v>3.59999999999999</v>
      </c>
      <c r="E145" s="32">
        <f>-E288*[1]右脚开始走!$B$23</f>
        <v>26.94520198</v>
      </c>
      <c r="F145" s="32">
        <f>F288*[1]右脚开始走!$B$23</f>
        <v>26.24752434</v>
      </c>
      <c r="G145" s="32">
        <f>G288*[1]右脚开始走!$B$23</f>
        <v>9.325572141</v>
      </c>
      <c r="H145" s="32">
        <f>-H288*[1]右脚开始走!$B$23</f>
        <v>34.74093729</v>
      </c>
      <c r="I145" s="58">
        <f t="shared" si="286"/>
        <v>3.59999999999999</v>
      </c>
      <c r="J145" s="24">
        <f>-TRUNC(K$3*J$3*(G$3-H$3*SIN((E145+J$9)*PI()/180)-SQRT(I$3^2-(E$3-F$3-H$3*COS((E145+J$9)*PI()/180))^2))/5)</f>
        <v>-38238</v>
      </c>
      <c r="K145" s="24">
        <f>-TRUNC(U$3*T$3*(Q$3-R$3*SIN((F145+K$9)*PI()/180)-SQRT(S$3^2-(O$3-P$3-R$3*COS((F145+K$9)*PI()/180))^2))/5)</f>
        <v>-47893</v>
      </c>
      <c r="L145" s="24">
        <f>-TRUNC(U$3*T$3*(Q$3-R$3*SIN((G145+L$9)*PI()/180)-SQRT(S$3^2-(O$3-P$3-R$3*COS((G145+L$9)*PI()/180))^2))/5)</f>
        <v>-16020</v>
      </c>
      <c r="M145" s="25">
        <f>-TRUNC(K$3*J$3*(G$3-H$3*SIN((H145+M$9)*PI()/180)-SQRT(I$3^2-(E$3-F$3-H$3*COS((H145+M$9)*PI()/180))^2))/5)</f>
        <v>-54628</v>
      </c>
      <c r="N145" s="59">
        <f t="shared" si="492"/>
        <v>3.59999999999999</v>
      </c>
      <c r="O145" s="60">
        <f t="shared" si="292"/>
        <v>81400.0000000005</v>
      </c>
      <c r="P145" s="60">
        <f t="shared" si="293"/>
        <v>5633.33333333337</v>
      </c>
      <c r="Q145" s="60">
        <f t="shared" si="294"/>
        <v>11800.0000000001</v>
      </c>
      <c r="R145" s="60">
        <f t="shared" si="295"/>
        <v>9966.66666666673</v>
      </c>
      <c r="T145" s="1">
        <f>[1]右脚开始走!$T$25</f>
        <v>0.03</v>
      </c>
      <c r="V145" s="1">
        <f t="shared" ref="V145:Y145" si="517">(O145-O144)/$T$25</f>
        <v>-220000.000000001</v>
      </c>
      <c r="W145" s="1">
        <f t="shared" si="517"/>
        <v>-23333.3333333335</v>
      </c>
      <c r="X145" s="1">
        <f t="shared" si="517"/>
        <v>2222.2222222222</v>
      </c>
      <c r="Y145" s="1">
        <f t="shared" si="517"/>
        <v>5555.5555555556</v>
      </c>
      <c r="AA145">
        <f t="shared" ref="AA145:AD145" si="518">V145-V146</f>
        <v>5555.55555555524</v>
      </c>
      <c r="AB145">
        <f t="shared" si="518"/>
        <v>-1111.1111111111</v>
      </c>
      <c r="AC145">
        <f t="shared" si="518"/>
        <v>-1111.11111111119</v>
      </c>
      <c r="AD145">
        <f t="shared" si="518"/>
        <v>-2222.22222222226</v>
      </c>
      <c r="AF145">
        <f t="shared" ref="AF145:AI145" si="519">AA145-AA146</f>
        <v>3333.33333333238</v>
      </c>
      <c r="AG145">
        <f t="shared" si="519"/>
        <v>-2222.2222222222</v>
      </c>
      <c r="AH145">
        <f t="shared" si="519"/>
        <v>-1111.11111111125</v>
      </c>
      <c r="AI145">
        <f t="shared" si="519"/>
        <v>-3333.33333333345</v>
      </c>
      <c r="AK145">
        <f t="shared" ref="AK145:AN145" si="520">AF145-AF146</f>
        <v>4444.44444444237</v>
      </c>
      <c r="AL145">
        <f t="shared" si="520"/>
        <v>-3333.3333333333</v>
      </c>
      <c r="AM145">
        <f t="shared" si="520"/>
        <v>1111.11111111089</v>
      </c>
      <c r="AN145">
        <f t="shared" si="520"/>
        <v>-3333.33333333358</v>
      </c>
    </row>
    <row r="146" spans="4:40">
      <c r="D146" s="28">
        <f t="shared" si="291"/>
        <v>3.62999999999999</v>
      </c>
      <c r="E146" s="32">
        <f>-E289*[1]右脚开始走!$B$23</f>
        <v>25.80991785</v>
      </c>
      <c r="F146" s="32">
        <f>F289*[1]右脚开始走!$B$23</f>
        <v>26.17080897</v>
      </c>
      <c r="G146" s="32">
        <f>G289*[1]右脚开始走!$B$23</f>
        <v>9.126529606</v>
      </c>
      <c r="H146" s="32">
        <f>-H289*[1]右脚开始走!$B$23</f>
        <v>34.60196431</v>
      </c>
      <c r="I146" s="58">
        <f t="shared" si="286"/>
        <v>3.62999999999999</v>
      </c>
      <c r="J146" s="24">
        <f>-TRUNC(K$3*J$3*(G$3-H$3*SIN((E146+J$9)*PI()/180)-SQRT(I$3^2-(E$3-F$3-H$3*COS((E146+J$9)*PI()/180))^2))/5)</f>
        <v>-35999</v>
      </c>
      <c r="K146" s="24">
        <f>-TRUNC(U$3*T$3*(Q$3-R$3*SIN((F146+K$9)*PI()/180)-SQRT(S$3^2-(O$3-P$3-R$3*COS((F146+K$9)*PI()/180))^2))/5)</f>
        <v>-47744</v>
      </c>
      <c r="L146" s="24">
        <f>-TRUNC(U$3*T$3*(Q$3-R$3*SIN((G146+L$9)*PI()/180)-SQRT(S$3^2-(O$3-P$3-R$3*COS((G146+L$9)*PI()/180))^2))/5)</f>
        <v>-15663</v>
      </c>
      <c r="M146" s="25">
        <f>-TRUNC(K$3*J$3*(G$3-H$3*SIN((H146+M$9)*PI()/180)-SQRT(I$3^2-(E$3-F$3-H$3*COS((H146+M$9)*PI()/180))^2))/5)</f>
        <v>-54322</v>
      </c>
      <c r="N146" s="59">
        <f t="shared" si="492"/>
        <v>3.62999999999999</v>
      </c>
      <c r="O146" s="60">
        <f t="shared" si="292"/>
        <v>74633.3333333338</v>
      </c>
      <c r="P146" s="60">
        <f t="shared" si="293"/>
        <v>4966.6666666667</v>
      </c>
      <c r="Q146" s="60">
        <f t="shared" si="294"/>
        <v>11900.0000000001</v>
      </c>
      <c r="R146" s="60">
        <f t="shared" si="295"/>
        <v>10200.0000000001</v>
      </c>
      <c r="T146" s="1">
        <f>[1]右脚开始走!$T$25</f>
        <v>0.03</v>
      </c>
      <c r="V146" s="1">
        <f t="shared" ref="V146:Y146" si="521">(O146-O145)/$T$25</f>
        <v>-225555.555555557</v>
      </c>
      <c r="W146" s="1">
        <f t="shared" si="521"/>
        <v>-22222.2222222224</v>
      </c>
      <c r="X146" s="1">
        <f t="shared" si="521"/>
        <v>3333.33333333339</v>
      </c>
      <c r="Y146" s="1">
        <f t="shared" si="521"/>
        <v>7777.77777777786</v>
      </c>
      <c r="AA146">
        <f t="shared" ref="AA146:AD146" si="522">V146-V147</f>
        <v>2222.22222222286</v>
      </c>
      <c r="AB146">
        <f t="shared" si="522"/>
        <v>1111.1111111111</v>
      </c>
      <c r="AC146">
        <f t="shared" si="522"/>
        <v>6.04813976678997e-11</v>
      </c>
      <c r="AD146">
        <f t="shared" si="522"/>
        <v>1111.11111111119</v>
      </c>
      <c r="AF146">
        <f t="shared" ref="AF146:AI146" si="523">AA146-AA147</f>
        <v>-1111.11111110999</v>
      </c>
      <c r="AG146">
        <f t="shared" si="523"/>
        <v>1111.1111111111</v>
      </c>
      <c r="AH146">
        <f t="shared" si="523"/>
        <v>-2222.22222222214</v>
      </c>
      <c r="AI146">
        <f t="shared" si="523"/>
        <v>1.21872290037572e-10</v>
      </c>
      <c r="AK146">
        <f t="shared" ref="AK146:AN146" si="524">AF146-AF147</f>
        <v>-6666.66666666474</v>
      </c>
      <c r="AL146">
        <f t="shared" si="524"/>
        <v>1111.1111111111</v>
      </c>
      <c r="AM146">
        <f t="shared" si="524"/>
        <v>-6666.66666666655</v>
      </c>
      <c r="AN146">
        <f t="shared" si="524"/>
        <v>-2222.22222222208</v>
      </c>
    </row>
    <row r="147" spans="4:40">
      <c r="D147" s="28">
        <f t="shared" si="291"/>
        <v>3.65999999999999</v>
      </c>
      <c r="E147" s="32">
        <f>-E290*[1]右脚开始走!$B$23</f>
        <v>24.75982816</v>
      </c>
      <c r="F147" s="32">
        <f>F290*[1]右脚开始走!$B$23</f>
        <v>26.10486901</v>
      </c>
      <c r="G147" s="32">
        <f>G290*[1]右脚开始走!$B$23</f>
        <v>8.925898287</v>
      </c>
      <c r="H147" s="32">
        <f>-H290*[1]右脚开始走!$B$23</f>
        <v>34.46008067</v>
      </c>
      <c r="I147" s="58">
        <f t="shared" si="286"/>
        <v>3.65999999999999</v>
      </c>
      <c r="J147" s="24">
        <f>-TRUNC(K$3*J$3*(G$3-H$3*SIN((E147+J$9)*PI()/180)-SQRT(I$3^2-(E$3-F$3-H$3*COS((E147+J$9)*PI()/180))^2))/5)</f>
        <v>-33965</v>
      </c>
      <c r="K147" s="24">
        <f>-TRUNC(U$3*T$3*(Q$3-R$3*SIN((F147+K$9)*PI()/180)-SQRT(S$3^2-(O$3-P$3-R$3*COS((F147+K$9)*PI()/180))^2))/5)</f>
        <v>-47616</v>
      </c>
      <c r="L147" s="24">
        <f>-TRUNC(U$3*T$3*(Q$3-R$3*SIN((G147+L$9)*PI()/180)-SQRT(S$3^2-(O$3-P$3-R$3*COS((G147+L$9)*PI()/180))^2))/5)</f>
        <v>-15303</v>
      </c>
      <c r="M147" s="25">
        <f>-TRUNC(K$3*J$3*(G$3-H$3*SIN((H147+M$9)*PI()/180)-SQRT(I$3^2-(E$3-F$3-H$3*COS((H147+M$9)*PI()/180))^2))/5)</f>
        <v>-54010</v>
      </c>
      <c r="N147" s="59">
        <f t="shared" si="492"/>
        <v>3.65999999999999</v>
      </c>
      <c r="O147" s="60">
        <f t="shared" si="292"/>
        <v>67800.0000000004</v>
      </c>
      <c r="P147" s="60">
        <f t="shared" si="293"/>
        <v>4266.66666666669</v>
      </c>
      <c r="Q147" s="60">
        <f t="shared" si="294"/>
        <v>12000.0000000001</v>
      </c>
      <c r="R147" s="60">
        <f t="shared" si="295"/>
        <v>10400.0000000001</v>
      </c>
      <c r="T147" s="1">
        <f>[1]右脚开始走!$T$25</f>
        <v>0.03</v>
      </c>
      <c r="V147" s="1">
        <f t="shared" ref="V147:Y147" si="525">(O147-O146)/$T$25</f>
        <v>-227777.77777778</v>
      </c>
      <c r="W147" s="1">
        <f t="shared" si="525"/>
        <v>-23333.3333333335</v>
      </c>
      <c r="X147" s="1">
        <f t="shared" si="525"/>
        <v>3333.33333333333</v>
      </c>
      <c r="Y147" s="1">
        <f t="shared" si="525"/>
        <v>6666.66666666667</v>
      </c>
      <c r="AA147">
        <f t="shared" ref="AA147:AD147" si="526">V147-V148</f>
        <v>3333.33333333285</v>
      </c>
      <c r="AB147">
        <f t="shared" si="526"/>
        <v>0</v>
      </c>
      <c r="AC147">
        <f t="shared" si="526"/>
        <v>2222.2222222222</v>
      </c>
      <c r="AD147">
        <f t="shared" si="526"/>
        <v>1111.11111111107</v>
      </c>
      <c r="AF147">
        <f t="shared" ref="AF147:AI147" si="527">AA147-AA148</f>
        <v>5555.55555555475</v>
      </c>
      <c r="AG147">
        <f t="shared" si="527"/>
        <v>0</v>
      </c>
      <c r="AH147">
        <f t="shared" si="527"/>
        <v>4444.4444444444</v>
      </c>
      <c r="AI147">
        <f t="shared" si="527"/>
        <v>2222.2222222222</v>
      </c>
      <c r="AK147">
        <f t="shared" ref="AK147:AN147" si="528">AF147-AF148</f>
        <v>5555.55555555428</v>
      </c>
      <c r="AL147">
        <f t="shared" si="528"/>
        <v>0</v>
      </c>
      <c r="AM147">
        <f t="shared" si="528"/>
        <v>8888.88888888881</v>
      </c>
      <c r="AN147">
        <f t="shared" si="528"/>
        <v>3333.33333333333</v>
      </c>
    </row>
    <row r="148" spans="4:40">
      <c r="D148" s="28">
        <f t="shared" si="291"/>
        <v>3.68999999999999</v>
      </c>
      <c r="E148" s="32">
        <f>-E291*[1]右脚开始走!$B$23</f>
        <v>23.79951418</v>
      </c>
      <c r="F148" s="32">
        <f>F291*[1]右脚开始走!$B$23</f>
        <v>26.04977303</v>
      </c>
      <c r="G148" s="32">
        <f>G291*[1]右脚开始走!$B$23</f>
        <v>8.723736718</v>
      </c>
      <c r="H148" s="32">
        <f>-H291*[1]右脚开始走!$B$23</f>
        <v>34.31536496</v>
      </c>
      <c r="I148" s="58">
        <f t="shared" si="286"/>
        <v>3.68999999999999</v>
      </c>
      <c r="J148" s="24">
        <f>-TRUNC(K$3*J$3*(G$3-H$3*SIN((E148+J$9)*PI()/180)-SQRT(I$3^2-(E$3-F$3-H$3*COS((E148+J$9)*PI()/180))^2))/5)</f>
        <v>-32139</v>
      </c>
      <c r="K148" s="24">
        <f>-TRUNC(U$3*T$3*(Q$3-R$3*SIN((F148+K$9)*PI()/180)-SQRT(S$3^2-(O$3-P$3-R$3*COS((F148+K$9)*PI()/180))^2))/5)</f>
        <v>-47509</v>
      </c>
      <c r="L148" s="24">
        <f>-TRUNC(U$3*T$3*(Q$3-R$3*SIN((G148+L$9)*PI()/180)-SQRT(S$3^2-(O$3-P$3-R$3*COS((G148+L$9)*PI()/180))^2))/5)</f>
        <v>-14942</v>
      </c>
      <c r="M148" s="25">
        <f>-TRUNC(K$3*J$3*(G$3-H$3*SIN((H148+M$9)*PI()/180)-SQRT(I$3^2-(E$3-F$3-H$3*COS((H148+M$9)*PI()/180))^2))/5)</f>
        <v>-53693</v>
      </c>
      <c r="N148" s="59">
        <f t="shared" si="492"/>
        <v>3.68999999999999</v>
      </c>
      <c r="O148" s="60">
        <f t="shared" si="292"/>
        <v>60866.6666666671</v>
      </c>
      <c r="P148" s="60">
        <f t="shared" si="293"/>
        <v>3566.66666666669</v>
      </c>
      <c r="Q148" s="60">
        <f t="shared" si="294"/>
        <v>12033.3333333334</v>
      </c>
      <c r="R148" s="60">
        <f t="shared" si="295"/>
        <v>10566.6666666667</v>
      </c>
      <c r="T148" s="1">
        <f>[1]右脚开始走!$T$25</f>
        <v>0.03</v>
      </c>
      <c r="V148" s="1">
        <f t="shared" ref="V148:Y148" si="529">(O148-O147)/$T$25</f>
        <v>-231111.111111112</v>
      </c>
      <c r="W148" s="1">
        <f t="shared" si="529"/>
        <v>-23333.3333333335</v>
      </c>
      <c r="X148" s="1">
        <f t="shared" si="529"/>
        <v>1111.11111111113</v>
      </c>
      <c r="Y148" s="1">
        <f t="shared" si="529"/>
        <v>5555.5555555556</v>
      </c>
      <c r="AA148">
        <f t="shared" ref="AA148:AD148" si="530">V148-V149</f>
        <v>-2222.2222222219</v>
      </c>
      <c r="AB148">
        <f t="shared" si="530"/>
        <v>0</v>
      </c>
      <c r="AC148">
        <f t="shared" si="530"/>
        <v>-2222.2222222222</v>
      </c>
      <c r="AD148">
        <f t="shared" si="530"/>
        <v>-1111.11111111113</v>
      </c>
      <c r="AF148">
        <f t="shared" ref="AF148:AI148" si="531">AA148-AA149</f>
        <v>4.65661287307739e-10</v>
      </c>
      <c r="AG148">
        <f t="shared" si="531"/>
        <v>0</v>
      </c>
      <c r="AH148">
        <f t="shared" si="531"/>
        <v>-4444.4444444444</v>
      </c>
      <c r="AI148">
        <f t="shared" si="531"/>
        <v>-1111.11111111113</v>
      </c>
      <c r="AK148">
        <f t="shared" ref="AK148:AN148" si="532">AF148-AF149</f>
        <v>-2222.2222222217</v>
      </c>
      <c r="AL148">
        <f t="shared" si="532"/>
        <v>-1111.11111111112</v>
      </c>
      <c r="AM148">
        <f t="shared" si="532"/>
        <v>-7777.77777777768</v>
      </c>
      <c r="AN148">
        <f t="shared" si="532"/>
        <v>1111.11111111113</v>
      </c>
    </row>
    <row r="149" spans="4:40">
      <c r="D149" s="28">
        <f t="shared" si="291"/>
        <v>3.71999999999999</v>
      </c>
      <c r="E149" s="32">
        <f>-E292*[1]右脚开始走!$B$23</f>
        <v>22.93283029</v>
      </c>
      <c r="F149" s="32">
        <f>F292*[1]右脚开始走!$B$23</f>
        <v>26.00548487</v>
      </c>
      <c r="G149" s="32">
        <f>G292*[1]右脚开始走!$B$23</f>
        <v>8.520106073</v>
      </c>
      <c r="H149" s="32">
        <f>-H292*[1]右脚开始走!$B$23</f>
        <v>34.1679031</v>
      </c>
      <c r="I149" s="58">
        <f t="shared" si="286"/>
        <v>3.71999999999999</v>
      </c>
      <c r="J149" s="24">
        <f>-TRUNC(K$3*J$3*(G$3-H$3*SIN((E149+J$9)*PI()/180)-SQRT(I$3^2-(E$3-F$3-H$3*COS((E149+J$9)*PI()/180))^2))/5)</f>
        <v>-30519</v>
      </c>
      <c r="K149" s="24">
        <f>-TRUNC(U$3*T$3*(Q$3-R$3*SIN((F149+K$9)*PI()/180)-SQRT(S$3^2-(O$3-P$3-R$3*COS((F149+K$9)*PI()/180))^2))/5)</f>
        <v>-47423</v>
      </c>
      <c r="L149" s="24">
        <f>-TRUNC(U$3*T$3*(Q$3-R$3*SIN((G149+L$9)*PI()/180)-SQRT(S$3^2-(O$3-P$3-R$3*COS((G149+L$9)*PI()/180))^2))/5)</f>
        <v>-14578</v>
      </c>
      <c r="M149" s="25">
        <f>-TRUNC(K$3*J$3*(G$3-H$3*SIN((H149+M$9)*PI()/180)-SQRT(I$3^2-(E$3-F$3-H$3*COS((H149+M$9)*PI()/180))^2))/5)</f>
        <v>-53370</v>
      </c>
      <c r="N149" s="59">
        <f t="shared" si="492"/>
        <v>3.71999999999999</v>
      </c>
      <c r="O149" s="60">
        <f t="shared" si="292"/>
        <v>54000.0000000003</v>
      </c>
      <c r="P149" s="60">
        <f t="shared" si="293"/>
        <v>2866.66666666669</v>
      </c>
      <c r="Q149" s="60">
        <f t="shared" si="294"/>
        <v>12133.3333333334</v>
      </c>
      <c r="R149" s="60">
        <f t="shared" si="295"/>
        <v>10766.6666666667</v>
      </c>
      <c r="T149" s="1">
        <f>[1]右脚开始走!$T$25</f>
        <v>0.03</v>
      </c>
      <c r="V149" s="1">
        <f t="shared" ref="V149:Y149" si="533">(O149-O148)/$T$25</f>
        <v>-228888.888888891</v>
      </c>
      <c r="W149" s="1">
        <f t="shared" si="533"/>
        <v>-23333.3333333335</v>
      </c>
      <c r="X149" s="1">
        <f t="shared" si="533"/>
        <v>3333.33333333333</v>
      </c>
      <c r="Y149" s="1">
        <f t="shared" si="533"/>
        <v>6666.66666666673</v>
      </c>
      <c r="AA149">
        <f t="shared" ref="AA149:AD149" si="534">V149-V150</f>
        <v>-2222.22222222236</v>
      </c>
      <c r="AB149">
        <f t="shared" si="534"/>
        <v>0</v>
      </c>
      <c r="AC149">
        <f t="shared" si="534"/>
        <v>2222.2222222222</v>
      </c>
      <c r="AD149">
        <f t="shared" si="534"/>
        <v>0</v>
      </c>
      <c r="AF149">
        <f t="shared" ref="AF149:AI149" si="535">AA149-AA150</f>
        <v>2222.22222222216</v>
      </c>
      <c r="AG149">
        <f t="shared" si="535"/>
        <v>1111.11111111112</v>
      </c>
      <c r="AH149">
        <f t="shared" si="535"/>
        <v>3333.33333333327</v>
      </c>
      <c r="AI149">
        <f t="shared" si="535"/>
        <v>-2222.22222222226</v>
      </c>
      <c r="AK149">
        <f t="shared" ref="AK149:AN149" si="536">AF149-AF150</f>
        <v>1111.11111111121</v>
      </c>
      <c r="AL149">
        <f t="shared" si="536"/>
        <v>2222.22222222225</v>
      </c>
      <c r="AM149">
        <f t="shared" si="536"/>
        <v>4444.44444444428</v>
      </c>
      <c r="AN149">
        <f t="shared" si="536"/>
        <v>-5555.55555555566</v>
      </c>
    </row>
    <row r="150" spans="4:40">
      <c r="D150" s="28">
        <f t="shared" si="291"/>
        <v>3.74999999999999</v>
      </c>
      <c r="E150" s="32">
        <f>-E293*[1]右脚开始走!$B$23</f>
        <v>22.16285442</v>
      </c>
      <c r="F150" s="32">
        <f>F293*[1]右脚开始走!$B$23</f>
        <v>25.97186977</v>
      </c>
      <c r="G150" s="32">
        <f>G293*[1]右脚开始走!$B$23</f>
        <v>8.315070187</v>
      </c>
      <c r="H150" s="32">
        <f>-H293*[1]右脚开始走!$B$23</f>
        <v>34.01778856</v>
      </c>
      <c r="I150" s="58">
        <f t="shared" si="286"/>
        <v>3.74999999999999</v>
      </c>
      <c r="J150" s="24">
        <f>-TRUNC(K$3*J$3*(G$3-H$3*SIN((E150+J$9)*PI()/180)-SQRT(I$3^2-(E$3-F$3-H$3*COS((E150+J$9)*PI()/180))^2))/5)</f>
        <v>-29103</v>
      </c>
      <c r="K150" s="24">
        <f>-TRUNC(U$3*T$3*(Q$3-R$3*SIN((F150+K$9)*PI()/180)-SQRT(S$3^2-(O$3-P$3-R$3*COS((F150+K$9)*PI()/180))^2))/5)</f>
        <v>-47358</v>
      </c>
      <c r="L150" s="24">
        <f>-TRUNC(U$3*T$3*(Q$3-R$3*SIN((G150+L$9)*PI()/180)-SQRT(S$3^2-(O$3-P$3-R$3*COS((G150+L$9)*PI()/180))^2))/5)</f>
        <v>-14213</v>
      </c>
      <c r="M150" s="25">
        <f>-TRUNC(K$3*J$3*(G$3-H$3*SIN((H150+M$9)*PI()/180)-SQRT(I$3^2-(E$3-F$3-H$3*COS((H150+M$9)*PI()/180))^2))/5)</f>
        <v>-53041</v>
      </c>
      <c r="N150" s="59">
        <f t="shared" si="492"/>
        <v>3.74999999999999</v>
      </c>
      <c r="O150" s="60">
        <f t="shared" si="292"/>
        <v>47200.0000000003</v>
      </c>
      <c r="P150" s="60">
        <f t="shared" si="293"/>
        <v>2166.66666666668</v>
      </c>
      <c r="Q150" s="60">
        <f t="shared" si="294"/>
        <v>12166.6666666667</v>
      </c>
      <c r="R150" s="60">
        <f t="shared" si="295"/>
        <v>10966.6666666667</v>
      </c>
      <c r="T150" s="1">
        <f>[1]右脚开始走!$T$25</f>
        <v>0.03</v>
      </c>
      <c r="V150" s="1">
        <f t="shared" ref="V150:Y150" si="537">(O150-O149)/$T$25</f>
        <v>-226666.666666668</v>
      </c>
      <c r="W150" s="1">
        <f t="shared" si="537"/>
        <v>-23333.3333333335</v>
      </c>
      <c r="X150" s="1">
        <f t="shared" si="537"/>
        <v>1111.11111111113</v>
      </c>
      <c r="Y150" s="1">
        <f t="shared" si="537"/>
        <v>6666.66666666673</v>
      </c>
      <c r="AA150">
        <f t="shared" ref="AA150:AD150" si="538">V150-V151</f>
        <v>-4444.44444444453</v>
      </c>
      <c r="AB150">
        <f t="shared" si="538"/>
        <v>-1111.11111111112</v>
      </c>
      <c r="AC150">
        <f t="shared" si="538"/>
        <v>-1111.11111111107</v>
      </c>
      <c r="AD150">
        <f t="shared" si="538"/>
        <v>2222.22222222226</v>
      </c>
      <c r="AF150">
        <f t="shared" ref="AF150:AI150" si="539">AA150-AA151</f>
        <v>1111.11111111095</v>
      </c>
      <c r="AG150">
        <f t="shared" si="539"/>
        <v>-1111.11111111112</v>
      </c>
      <c r="AH150">
        <f t="shared" si="539"/>
        <v>-1111.11111111101</v>
      </c>
      <c r="AI150">
        <f t="shared" si="539"/>
        <v>3333.33333333339</v>
      </c>
      <c r="AK150">
        <f t="shared" ref="AK150:AN150" si="540">AF150-AF151</f>
        <v>1111.11111111069</v>
      </c>
      <c r="AL150">
        <f t="shared" si="540"/>
        <v>-3333.33333333336</v>
      </c>
      <c r="AM150">
        <f t="shared" si="540"/>
        <v>1.81444193003699e-10</v>
      </c>
      <c r="AN150">
        <f t="shared" si="540"/>
        <v>4444.44444444453</v>
      </c>
    </row>
    <row r="151" spans="4:40">
      <c r="D151" s="28">
        <f t="shared" si="291"/>
        <v>3.77999999999999</v>
      </c>
      <c r="E151" s="32">
        <f>-E294*[1]右脚开始走!$B$23</f>
        <v>21.4918384</v>
      </c>
      <c r="F151" s="32">
        <f>F294*[1]右脚开始走!$B$23</f>
        <v>25.94870026</v>
      </c>
      <c r="G151" s="32">
        <f>G294*[1]右脚开始走!$B$23</f>
        <v>8.108695585</v>
      </c>
      <c r="H151" s="32">
        <f>-H294*[1]右脚开始走!$B$23</f>
        <v>33.86512248</v>
      </c>
      <c r="I151" s="58">
        <f t="shared" si="286"/>
        <v>3.77999999999999</v>
      </c>
      <c r="J151" s="24">
        <f>-TRUNC(K$3*J$3*(G$3-H$3*SIN((E151+J$9)*PI()/180)-SQRT(I$3^2-(E$3-F$3-H$3*COS((E151+J$9)*PI()/180))^2))/5)</f>
        <v>-27887</v>
      </c>
      <c r="K151" s="24">
        <f>-TRUNC(U$3*T$3*(Q$3-R$3*SIN((F151+K$9)*PI()/180)-SQRT(S$3^2-(O$3-P$3-R$3*COS((F151+K$9)*PI()/180))^2))/5)</f>
        <v>-47313</v>
      </c>
      <c r="L151" s="24">
        <f>-TRUNC(U$3*T$3*(Q$3-R$3*SIN((G151+L$9)*PI()/180)-SQRT(S$3^2-(O$3-P$3-R$3*COS((G151+L$9)*PI()/180))^2))/5)</f>
        <v>-13846</v>
      </c>
      <c r="M151" s="25">
        <f>-TRUNC(K$3*J$3*(G$3-H$3*SIN((H151+M$9)*PI()/180)-SQRT(I$3^2-(E$3-F$3-H$3*COS((H151+M$9)*PI()/180))^2))/5)</f>
        <v>-52708</v>
      </c>
      <c r="N151" s="59">
        <f t="shared" si="492"/>
        <v>3.77999999999999</v>
      </c>
      <c r="O151" s="60">
        <f t="shared" si="292"/>
        <v>40533.3333333336</v>
      </c>
      <c r="P151" s="60">
        <f t="shared" si="293"/>
        <v>1500.00000000001</v>
      </c>
      <c r="Q151" s="60">
        <f t="shared" si="294"/>
        <v>12233.3333333334</v>
      </c>
      <c r="R151" s="60">
        <f t="shared" si="295"/>
        <v>11100.0000000001</v>
      </c>
      <c r="T151" s="1">
        <f>[1]右脚开始走!$T$25</f>
        <v>0.03</v>
      </c>
      <c r="V151" s="1">
        <f t="shared" ref="V151:Y151" si="541">(O151-O150)/$T$25</f>
        <v>-222222.222222224</v>
      </c>
      <c r="W151" s="1">
        <f t="shared" si="541"/>
        <v>-22222.2222222224</v>
      </c>
      <c r="X151" s="1">
        <f t="shared" si="541"/>
        <v>2222.2222222222</v>
      </c>
      <c r="Y151" s="1">
        <f t="shared" si="541"/>
        <v>4444.44444444447</v>
      </c>
      <c r="AA151">
        <f t="shared" ref="AA151:AD151" si="542">V151-V152</f>
        <v>-5555.55555555547</v>
      </c>
      <c r="AB151">
        <f t="shared" si="542"/>
        <v>0</v>
      </c>
      <c r="AC151">
        <f t="shared" si="542"/>
        <v>-6.04813976678997e-11</v>
      </c>
      <c r="AD151">
        <f t="shared" si="542"/>
        <v>-1111.11111111113</v>
      </c>
      <c r="AF151">
        <f t="shared" ref="AF151:AI151" si="543">AA151-AA152</f>
        <v>2.61934474110603e-10</v>
      </c>
      <c r="AG151">
        <f t="shared" si="543"/>
        <v>2222.22222222224</v>
      </c>
      <c r="AH151">
        <f t="shared" si="543"/>
        <v>-1111.11111111119</v>
      </c>
      <c r="AI151">
        <f t="shared" si="543"/>
        <v>-1111.11111111113</v>
      </c>
      <c r="AK151">
        <f t="shared" ref="AK151:AN151" si="544">AF151-AF152</f>
        <v>-1111.11111111054</v>
      </c>
      <c r="AL151">
        <f t="shared" si="544"/>
        <v>5555.55555555559</v>
      </c>
      <c r="AM151">
        <f t="shared" si="544"/>
        <v>-3333.33333333339</v>
      </c>
      <c r="AN151">
        <f t="shared" si="544"/>
        <v>0</v>
      </c>
    </row>
    <row r="152" spans="4:40">
      <c r="D152" s="28">
        <f t="shared" si="291"/>
        <v>3.80999999999999</v>
      </c>
      <c r="E152" s="32">
        <f>-E295*[1]右脚开始走!$B$23</f>
        <v>20.92115839</v>
      </c>
      <c r="F152" s="32">
        <f>F295*[1]右脚开始走!$B$23</f>
        <v>25.93566229</v>
      </c>
      <c r="G152" s="32">
        <f>G295*[1]右脚开始走!$B$23</f>
        <v>7.901051515</v>
      </c>
      <c r="H152" s="32">
        <f>-H295*[1]右脚开始走!$B$23</f>
        <v>33.71001387</v>
      </c>
      <c r="I152" s="58">
        <f t="shared" si="286"/>
        <v>3.80999999999999</v>
      </c>
      <c r="J152" s="24">
        <f>-TRUNC(K$3*J$3*(G$3-H$3*SIN((E152+J$9)*PI()/180)-SQRT(I$3^2-(E$3-F$3-H$3*COS((E152+J$9)*PI()/180))^2))/5)</f>
        <v>-26866</v>
      </c>
      <c r="K152" s="24">
        <f>-TRUNC(U$3*T$3*(Q$3-R$3*SIN((F152+K$9)*PI()/180)-SQRT(S$3^2-(O$3-P$3-R$3*COS((F152+K$9)*PI()/180))^2))/5)</f>
        <v>-47288</v>
      </c>
      <c r="L152" s="24">
        <f>-TRUNC(U$3*T$3*(Q$3-R$3*SIN((G152+L$9)*PI()/180)-SQRT(S$3^2-(O$3-P$3-R$3*COS((G152+L$9)*PI()/180))^2))/5)</f>
        <v>-13477</v>
      </c>
      <c r="M152" s="25">
        <f>-TRUNC(K$3*J$3*(G$3-H$3*SIN((H152+M$9)*PI()/180)-SQRT(I$3^2-(E$3-F$3-H$3*COS((H152+M$9)*PI()/180))^2))/5)</f>
        <v>-52370</v>
      </c>
      <c r="N152" s="59">
        <f t="shared" si="492"/>
        <v>3.80999999999999</v>
      </c>
      <c r="O152" s="60">
        <f t="shared" si="292"/>
        <v>34033.3333333336</v>
      </c>
      <c r="P152" s="60">
        <f t="shared" si="293"/>
        <v>833.333333333339</v>
      </c>
      <c r="Q152" s="60">
        <f t="shared" si="294"/>
        <v>12300.0000000001</v>
      </c>
      <c r="R152" s="60">
        <f t="shared" si="295"/>
        <v>11266.6666666667</v>
      </c>
      <c r="T152" s="1">
        <f>[1]右脚开始走!$T$25</f>
        <v>0.03</v>
      </c>
      <c r="V152" s="1">
        <f t="shared" ref="V152:Y152" si="545">(O152-O151)/$T$25</f>
        <v>-216666.666666668</v>
      </c>
      <c r="W152" s="1">
        <f t="shared" si="545"/>
        <v>-22222.2222222224</v>
      </c>
      <c r="X152" s="1">
        <f t="shared" si="545"/>
        <v>2222.22222222226</v>
      </c>
      <c r="Y152" s="1">
        <f t="shared" si="545"/>
        <v>5555.5555555556</v>
      </c>
      <c r="AA152">
        <f t="shared" ref="AA152:AD152" si="546">V152-V153</f>
        <v>-5555.55555555574</v>
      </c>
      <c r="AB152">
        <f t="shared" si="546"/>
        <v>-2222.22222222224</v>
      </c>
      <c r="AC152">
        <f t="shared" si="546"/>
        <v>1111.11111111113</v>
      </c>
      <c r="AD152">
        <f t="shared" si="546"/>
        <v>0</v>
      </c>
      <c r="AF152">
        <f t="shared" ref="AF152:AI152" si="547">AA152-AA153</f>
        <v>1111.1111111108</v>
      </c>
      <c r="AG152">
        <f t="shared" si="547"/>
        <v>-3333.33333333336</v>
      </c>
      <c r="AH152">
        <f t="shared" si="547"/>
        <v>2222.2222222222</v>
      </c>
      <c r="AI152">
        <f t="shared" si="547"/>
        <v>-1111.11111111113</v>
      </c>
      <c r="AK152">
        <f t="shared" ref="AK152:AN152" si="548">AF152-AF153</f>
        <v>-1111.11111111171</v>
      </c>
      <c r="AL152">
        <f t="shared" si="548"/>
        <v>-7777.77777777784</v>
      </c>
      <c r="AM152">
        <f t="shared" si="548"/>
        <v>5555.55555555547</v>
      </c>
      <c r="AN152">
        <f t="shared" si="548"/>
        <v>-1111.11111111113</v>
      </c>
    </row>
    <row r="153" spans="4:40">
      <c r="D153" s="28">
        <f t="shared" si="291"/>
        <v>3.83999999999999</v>
      </c>
      <c r="E153" s="32">
        <f>-E296*[1]右脚开始走!$B$23</f>
        <v>20.4512652</v>
      </c>
      <c r="F153" s="32">
        <f>F296*[1]右脚开始走!$B$23</f>
        <v>25.93236112</v>
      </c>
      <c r="G153" s="32">
        <f>G296*[1]右脚开始走!$B$23</f>
        <v>7.692209974</v>
      </c>
      <c r="H153" s="32">
        <f>-H296*[1]右脚开始走!$B$23</f>
        <v>33.55257976</v>
      </c>
      <c r="I153" s="58">
        <f t="shared" ref="I153:I165" si="549">D153</f>
        <v>3.83999999999999</v>
      </c>
      <c r="J153" s="24">
        <f>-TRUNC(K$3*J$3*(G$3-H$3*SIN((E153+J$9)*PI()/180)-SQRT(I$3^2-(E$3-F$3-H$3*COS((E153+J$9)*PI()/180))^2))/5)</f>
        <v>-26035</v>
      </c>
      <c r="K153" s="24">
        <f>-TRUNC(U$3*T$3*(Q$3-R$3*SIN((F153+K$9)*PI()/180)-SQRT(S$3^2-(O$3-P$3-R$3*COS((F153+K$9)*PI()/180))^2))/5)</f>
        <v>-47281</v>
      </c>
      <c r="L153" s="24">
        <f>-TRUNC(U$3*T$3*(Q$3-R$3*SIN((G153+L$9)*PI()/180)-SQRT(S$3^2-(O$3-P$3-R$3*COS((G153+L$9)*PI()/180))^2))/5)</f>
        <v>-13107</v>
      </c>
      <c r="M153" s="25">
        <f>-TRUNC(K$3*J$3*(G$3-H$3*SIN((H153+M$9)*PI()/180)-SQRT(I$3^2-(E$3-F$3-H$3*COS((H153+M$9)*PI()/180))^2))/5)</f>
        <v>-52027</v>
      </c>
      <c r="N153" s="59">
        <f t="shared" si="492"/>
        <v>3.83999999999999</v>
      </c>
      <c r="O153" s="60">
        <f t="shared" si="292"/>
        <v>27700.0000000002</v>
      </c>
      <c r="P153" s="60">
        <f t="shared" si="293"/>
        <v>233.333333333335</v>
      </c>
      <c r="Q153" s="60">
        <f t="shared" si="294"/>
        <v>12333.3333333334</v>
      </c>
      <c r="R153" s="60">
        <f t="shared" si="295"/>
        <v>11433.3333333334</v>
      </c>
      <c r="T153" s="1">
        <f>[1]右脚开始走!$T$25</f>
        <v>0.03</v>
      </c>
      <c r="V153" s="1">
        <f t="shared" ref="V153:Y153" si="550">(O153-O152)/$T$25</f>
        <v>-211111.111111112</v>
      </c>
      <c r="W153" s="1">
        <f t="shared" si="550"/>
        <v>-20000.0000000001</v>
      </c>
      <c r="X153" s="1">
        <f t="shared" si="550"/>
        <v>1111.11111111113</v>
      </c>
      <c r="Y153" s="1">
        <f t="shared" si="550"/>
        <v>5555.5555555556</v>
      </c>
      <c r="AA153">
        <f t="shared" ref="AA153:AD153" si="551">V153-V154</f>
        <v>-6666.66666666654</v>
      </c>
      <c r="AB153">
        <f t="shared" si="551"/>
        <v>1111.11111111112</v>
      </c>
      <c r="AC153">
        <f t="shared" si="551"/>
        <v>-1111.11111111107</v>
      </c>
      <c r="AD153">
        <f t="shared" si="551"/>
        <v>1111.11111111113</v>
      </c>
      <c r="AF153">
        <f t="shared" ref="AF153:AI153" si="552">AA153-AA154</f>
        <v>2222.22222222251</v>
      </c>
      <c r="AG153">
        <f t="shared" si="552"/>
        <v>4444.44444444448</v>
      </c>
      <c r="AH153">
        <f t="shared" si="552"/>
        <v>-3333.33333333327</v>
      </c>
      <c r="AI153">
        <f t="shared" si="552"/>
        <v>0</v>
      </c>
      <c r="AK153">
        <f t="shared" ref="AK153:AN153" si="553">AF153-AF154</f>
        <v>3333.33333333375</v>
      </c>
      <c r="AL153">
        <f t="shared" si="553"/>
        <v>8888.88888888896</v>
      </c>
      <c r="AM153">
        <f t="shared" si="553"/>
        <v>-7777.77777777774</v>
      </c>
      <c r="AN153">
        <f t="shared" si="553"/>
        <v>-3333.33333333339</v>
      </c>
    </row>
    <row r="154" spans="4:40">
      <c r="D154" s="28">
        <f t="shared" ref="D154:D165" si="554">D153+T153</f>
        <v>3.86999999999999</v>
      </c>
      <c r="E154" s="32">
        <f>-E297*[1]右脚开始走!$B$23</f>
        <v>20.08163469</v>
      </c>
      <c r="F154" s="32">
        <f>F297*[1]右脚开始走!$B$23</f>
        <v>25.93832739</v>
      </c>
      <c r="G154" s="32">
        <f>G297*[1]右脚开始走!$B$23</f>
        <v>7.482245717</v>
      </c>
      <c r="H154" s="32">
        <f>-H297*[1]右脚开始走!$B$23</f>
        <v>33.39294536</v>
      </c>
      <c r="I154" s="58">
        <f t="shared" si="549"/>
        <v>3.86999999999999</v>
      </c>
      <c r="J154" s="24">
        <f>-TRUNC(K$3*J$3*(G$3-H$3*SIN((E154+J$9)*PI()/180)-SQRT(I$3^2-(E$3-F$3-H$3*COS((E154+J$9)*PI()/180))^2))/5)</f>
        <v>-25388</v>
      </c>
      <c r="K154" s="24">
        <f>-TRUNC(U$3*T$3*(Q$3-R$3*SIN((F154+K$9)*PI()/180)-SQRT(S$3^2-(O$3-P$3-R$3*COS((F154+K$9)*PI()/180))^2))/5)</f>
        <v>-47293</v>
      </c>
      <c r="L154" s="24">
        <f>-TRUNC(U$3*T$3*(Q$3-R$3*SIN((G154+L$9)*PI()/180)-SQRT(S$3^2-(O$3-P$3-R$3*COS((G154+L$9)*PI()/180))^2))/5)</f>
        <v>-12735</v>
      </c>
      <c r="M154" s="25">
        <f>-TRUNC(K$3*J$3*(G$3-H$3*SIN((H154+M$9)*PI()/180)-SQRT(I$3^2-(E$3-F$3-H$3*COS((H154+M$9)*PI()/180))^2))/5)</f>
        <v>-51680</v>
      </c>
      <c r="N154" s="59">
        <f t="shared" si="492"/>
        <v>3.86999999999999</v>
      </c>
      <c r="O154" s="60">
        <f t="shared" ref="O154:O165" si="555">(J154-J153)/(I154-I153)</f>
        <v>21566.6666666668</v>
      </c>
      <c r="P154" s="60">
        <f t="shared" ref="P154:P165" si="556">(K154-K153)/(D154-D153)</f>
        <v>-400.000000000003</v>
      </c>
      <c r="Q154" s="60">
        <f t="shared" ref="Q154:Q165" si="557">(L154-L153)/(I154-I153)</f>
        <v>12400.0000000001</v>
      </c>
      <c r="R154" s="60">
        <f t="shared" ref="R154:R165" si="558">(M154-M153)/(I154-I153)</f>
        <v>11566.6666666667</v>
      </c>
      <c r="T154" s="1">
        <f>[1]右脚开始走!$T$25</f>
        <v>0.03</v>
      </c>
      <c r="V154" s="1">
        <f t="shared" ref="V154:Y154" si="559">(O154-O153)/$T$25</f>
        <v>-204444.444444446</v>
      </c>
      <c r="W154" s="1">
        <f t="shared" si="559"/>
        <v>-21111.1111111113</v>
      </c>
      <c r="X154" s="1">
        <f t="shared" si="559"/>
        <v>2222.2222222222</v>
      </c>
      <c r="Y154" s="1">
        <f t="shared" si="559"/>
        <v>4444.44444444447</v>
      </c>
      <c r="AA154">
        <f t="shared" ref="AA154:AD154" si="560">V154-V155</f>
        <v>-8888.88888888905</v>
      </c>
      <c r="AB154">
        <f t="shared" si="560"/>
        <v>-3333.33333333336</v>
      </c>
      <c r="AC154">
        <f t="shared" si="560"/>
        <v>2222.2222222222</v>
      </c>
      <c r="AD154">
        <f t="shared" si="560"/>
        <v>1111.11111111113</v>
      </c>
      <c r="AF154">
        <f t="shared" ref="AF154:AI154" si="561">AA154-AA155</f>
        <v>-1111.11111111124</v>
      </c>
      <c r="AG154">
        <f t="shared" si="561"/>
        <v>-4444.44444444448</v>
      </c>
      <c r="AH154">
        <f t="shared" si="561"/>
        <v>4444.44444444447</v>
      </c>
      <c r="AI154">
        <f t="shared" si="561"/>
        <v>3333.33333333339</v>
      </c>
      <c r="AK154">
        <f t="shared" ref="AK154:AN154" si="562">AF154-AF155</f>
        <v>-4444.44444444464</v>
      </c>
      <c r="AL154">
        <f t="shared" si="562"/>
        <v>-10000.0000000001</v>
      </c>
      <c r="AM154">
        <f t="shared" si="562"/>
        <v>7777.77777777786</v>
      </c>
      <c r="AN154">
        <f t="shared" si="562"/>
        <v>8888.88888888899</v>
      </c>
    </row>
    <row r="155" spans="4:40">
      <c r="D155" s="28">
        <f t="shared" si="554"/>
        <v>3.89999999999999</v>
      </c>
      <c r="E155" s="32">
        <f>-E298*[1]右脚开始走!$B$23</f>
        <v>19.81071816</v>
      </c>
      <c r="F155" s="32">
        <f>F298*[1]右脚开始走!$B$23</f>
        <v>25.95302313</v>
      </c>
      <c r="G155" s="32">
        <f>G298*[1]右脚开始走!$B$23</f>
        <v>7.27123631</v>
      </c>
      <c r="H155" s="32">
        <f>-H298*[1]右脚开始走!$B$23</f>
        <v>33.23124424</v>
      </c>
      <c r="I155" s="58">
        <f t="shared" si="549"/>
        <v>3.89999999999999</v>
      </c>
      <c r="J155" s="24">
        <f>-TRUNC(K$3*J$3*(G$3-H$3*SIN((E155+J$9)*PI()/180)-SQRT(I$3^2-(E$3-F$3-H$3*COS((E155+J$9)*PI()/180))^2))/5)</f>
        <v>-24917</v>
      </c>
      <c r="K155" s="24">
        <f>-TRUNC(U$3*T$3*(Q$3-R$3*SIN((F155+K$9)*PI()/180)-SQRT(S$3^2-(O$3-P$3-R$3*COS((F155+K$9)*PI()/180))^2))/5)</f>
        <v>-47321</v>
      </c>
      <c r="L155" s="24">
        <f>-TRUNC(U$3*T$3*(Q$3-R$3*SIN((G155+L$9)*PI()/180)-SQRT(S$3^2-(O$3-P$3-R$3*COS((G155+L$9)*PI()/180))^2))/5)</f>
        <v>-12363</v>
      </c>
      <c r="M155" s="25">
        <f>-TRUNC(K$3*J$3*(G$3-H$3*SIN((H155+M$9)*PI()/180)-SQRT(I$3^2-(E$3-F$3-H$3*COS((H155+M$9)*PI()/180))^2))/5)</f>
        <v>-51330</v>
      </c>
      <c r="N155" s="59">
        <f t="shared" si="492"/>
        <v>3.89999999999999</v>
      </c>
      <c r="O155" s="60">
        <f t="shared" si="555"/>
        <v>15700.0000000001</v>
      </c>
      <c r="P155" s="60">
        <f t="shared" si="556"/>
        <v>-933.333333333339</v>
      </c>
      <c r="Q155" s="60">
        <f t="shared" si="557"/>
        <v>12400.0000000001</v>
      </c>
      <c r="R155" s="60">
        <f t="shared" si="558"/>
        <v>11666.6666666667</v>
      </c>
      <c r="T155" s="1">
        <f>[1]右脚开始走!$T$25</f>
        <v>0.03</v>
      </c>
      <c r="V155" s="1">
        <f t="shared" ref="V155:Y155" si="563">(O155-O154)/$T$25</f>
        <v>-195555.555555557</v>
      </c>
      <c r="W155" s="1">
        <f t="shared" si="563"/>
        <v>-17777.7777777779</v>
      </c>
      <c r="X155" s="1">
        <f t="shared" si="563"/>
        <v>0</v>
      </c>
      <c r="Y155" s="1">
        <f t="shared" si="563"/>
        <v>3333.33333333333</v>
      </c>
      <c r="AA155">
        <f t="shared" ref="AA155:AD155" si="564">V155-V156</f>
        <v>-7777.77777777781</v>
      </c>
      <c r="AB155">
        <f t="shared" si="564"/>
        <v>1111.11111111112</v>
      </c>
      <c r="AC155">
        <f t="shared" si="564"/>
        <v>-2222.22222222226</v>
      </c>
      <c r="AD155">
        <f t="shared" si="564"/>
        <v>-2222.22222222226</v>
      </c>
      <c r="AF155">
        <f t="shared" ref="AF155:AI155" si="565">AA155-AA156</f>
        <v>3333.3333333334</v>
      </c>
      <c r="AG155">
        <f t="shared" si="565"/>
        <v>5555.55555555559</v>
      </c>
      <c r="AH155">
        <f t="shared" si="565"/>
        <v>-3333.33333333339</v>
      </c>
      <c r="AI155">
        <f t="shared" si="565"/>
        <v>-5555.5555555556</v>
      </c>
      <c r="AK155">
        <f t="shared" ref="AK155:AN155" si="566">AF155-AF156</f>
        <v>6666.66666666683</v>
      </c>
      <c r="AL155">
        <f t="shared" si="566"/>
        <v>11111.1111111112</v>
      </c>
      <c r="AM155">
        <f t="shared" si="566"/>
        <v>-3333.33333333339</v>
      </c>
      <c r="AN155">
        <f t="shared" si="566"/>
        <v>-10000</v>
      </c>
    </row>
    <row r="156" spans="4:40">
      <c r="D156" s="28">
        <f t="shared" si="554"/>
        <v>3.92999999999999</v>
      </c>
      <c r="E156" s="32">
        <f>-E299*[1]右脚开始走!$B$23</f>
        <v>19.6358927</v>
      </c>
      <c r="F156" s="32">
        <f>F299*[1]右脚开始走!$B$23</f>
        <v>25.97584773</v>
      </c>
      <c r="G156" s="32">
        <f>G299*[1]右脚开始走!$B$23</f>
        <v>7.059262134</v>
      </c>
      <c r="H156" s="32">
        <f>-H299*[1]右脚开始走!$B$23</f>
        <v>33.06761846</v>
      </c>
      <c r="I156" s="58">
        <f t="shared" si="549"/>
        <v>3.92999999999999</v>
      </c>
      <c r="J156" s="24">
        <f>-TRUNC(K$3*J$3*(G$3-H$3*SIN((E156+J$9)*PI()/180)-SQRT(I$3^2-(E$3-F$3-H$3*COS((E156+J$9)*PI()/180))^2))/5)</f>
        <v>-24615</v>
      </c>
      <c r="K156" s="24">
        <f>-TRUNC(U$3*T$3*(Q$3-R$3*SIN((F156+K$9)*PI()/180)-SQRT(S$3^2-(O$3-P$3-R$3*COS((F156+K$9)*PI()/180))^2))/5)</f>
        <v>-47366</v>
      </c>
      <c r="L156" s="24">
        <f>-TRUNC(U$3*T$3*(Q$3-R$3*SIN((G156+L$9)*PI()/180)-SQRT(S$3^2-(O$3-P$3-R$3*COS((G156+L$9)*PI()/180))^2))/5)</f>
        <v>-11989</v>
      </c>
      <c r="M156" s="25">
        <f>-TRUNC(K$3*J$3*(G$3-H$3*SIN((H156+M$9)*PI()/180)-SQRT(I$3^2-(E$3-F$3-H$3*COS((H156+M$9)*PI()/180))^2))/5)</f>
        <v>-50975</v>
      </c>
      <c r="N156" s="59">
        <f t="shared" si="492"/>
        <v>3.92999999999999</v>
      </c>
      <c r="O156" s="60">
        <f t="shared" si="555"/>
        <v>10066.6666666667</v>
      </c>
      <c r="P156" s="60">
        <f t="shared" si="556"/>
        <v>-1500.00000000001</v>
      </c>
      <c r="Q156" s="60">
        <f t="shared" si="557"/>
        <v>12466.6666666667</v>
      </c>
      <c r="R156" s="60">
        <f t="shared" si="558"/>
        <v>11833.3333333334</v>
      </c>
      <c r="T156" s="1">
        <f>[1]右脚开始走!$T$25</f>
        <v>0.03</v>
      </c>
      <c r="V156" s="1">
        <f t="shared" ref="V156:Y156" si="567">(O156-O155)/$T$25</f>
        <v>-187777.777777779</v>
      </c>
      <c r="W156" s="1">
        <f t="shared" si="567"/>
        <v>-18888.888888889</v>
      </c>
      <c r="X156" s="1">
        <f t="shared" si="567"/>
        <v>2222.22222222226</v>
      </c>
      <c r="Y156" s="1">
        <f t="shared" si="567"/>
        <v>5555.5555555556</v>
      </c>
      <c r="AA156">
        <f t="shared" ref="AA156:AD156" si="568">V156-V157</f>
        <v>-11111.1111111112</v>
      </c>
      <c r="AB156">
        <f t="shared" si="568"/>
        <v>-4444.44444444447</v>
      </c>
      <c r="AC156">
        <f t="shared" si="568"/>
        <v>1111.11111111113</v>
      </c>
      <c r="AD156">
        <f t="shared" si="568"/>
        <v>3333.33333333333</v>
      </c>
      <c r="AF156">
        <f t="shared" ref="AF156:AI156" si="569">AA156-AA157</f>
        <v>-3333.33333333343</v>
      </c>
      <c r="AG156">
        <f t="shared" si="569"/>
        <v>-5555.55555555558</v>
      </c>
      <c r="AH156">
        <f t="shared" si="569"/>
        <v>0</v>
      </c>
      <c r="AI156">
        <f t="shared" si="569"/>
        <v>4444.44444444441</v>
      </c>
      <c r="AK156">
        <f t="shared" ref="AK156:AN156" si="570">AF156-AF157</f>
        <v>-8888.88888889155</v>
      </c>
      <c r="AL156">
        <f t="shared" si="570"/>
        <v>-8888.88888889029</v>
      </c>
      <c r="AM156">
        <f t="shared" si="570"/>
        <v>-1111.11111110495</v>
      </c>
      <c r="AN156">
        <f t="shared" si="570"/>
        <v>5555.55555556142</v>
      </c>
    </row>
    <row r="157" spans="4:40">
      <c r="D157" s="28">
        <f t="shared" si="554"/>
        <v>3.95999999999999</v>
      </c>
      <c r="E157" s="32">
        <f>-E300*[1]右脚开始走!$B$23</f>
        <v>19.55341162</v>
      </c>
      <c r="F157" s="32">
        <f>F300*[1]右脚开始走!$B$23</f>
        <v>26.00614399</v>
      </c>
      <c r="G157" s="32">
        <f>G300*[1]右脚开始走!$B$23</f>
        <v>6.846406434</v>
      </c>
      <c r="H157" s="32">
        <f>-H300*[1]右脚开始走!$B$23</f>
        <v>32.90221881</v>
      </c>
      <c r="I157" s="58">
        <f t="shared" si="549"/>
        <v>3.95999999999999</v>
      </c>
      <c r="J157" s="24">
        <f>-TRUNC(K$3*J$3*(G$3-H$3*SIN((E157+J$9)*PI()/180)-SQRT(I$3^2-(E$3-F$3-H$3*COS((E157+J$9)*PI()/180))^2))/5)</f>
        <v>-24472</v>
      </c>
      <c r="K157" s="24">
        <f>-TRUNC(U$3*T$3*(Q$3-R$3*SIN((F157+K$9)*PI()/180)-SQRT(S$3^2-(O$3-P$3-R$3*COS((F157+K$9)*PI()/180))^2))/5)</f>
        <v>-47424</v>
      </c>
      <c r="L157" s="24">
        <f>-TRUNC(U$3*T$3*(Q$3-R$3*SIN((G157+L$9)*PI()/180)-SQRT(S$3^2-(O$3-P$3-R$3*COS((G157+L$9)*PI()/180))^2))/5)</f>
        <v>-11614</v>
      </c>
      <c r="M157" s="25">
        <f>-TRUNC(K$3*J$3*(G$3-H$3*SIN((H157+M$9)*PI()/180)-SQRT(I$3^2-(E$3-F$3-H$3*COS((H157+M$9)*PI()/180))^2))/5)</f>
        <v>-50618</v>
      </c>
      <c r="N157" s="59">
        <f t="shared" si="492"/>
        <v>3.95999999999999</v>
      </c>
      <c r="O157" s="60">
        <f t="shared" si="555"/>
        <v>4766.6666666667</v>
      </c>
      <c r="P157" s="60">
        <f t="shared" si="556"/>
        <v>-1933.33333333335</v>
      </c>
      <c r="Q157" s="60">
        <f t="shared" si="557"/>
        <v>12500.0000000001</v>
      </c>
      <c r="R157" s="60">
        <f t="shared" si="558"/>
        <v>11900.0000000001</v>
      </c>
      <c r="T157" s="1">
        <f>[1]右脚开始走!$T$25</f>
        <v>0.03</v>
      </c>
      <c r="V157" s="1">
        <f t="shared" ref="V157:Y157" si="571">(O157-O156)/$T$25</f>
        <v>-176666.666666668</v>
      </c>
      <c r="W157" s="1">
        <f t="shared" si="571"/>
        <v>-14444.4444444445</v>
      </c>
      <c r="X157" s="1">
        <f t="shared" si="571"/>
        <v>1111.11111111113</v>
      </c>
      <c r="Y157" s="1">
        <f t="shared" si="571"/>
        <v>2222.22222222226</v>
      </c>
      <c r="AA157">
        <f t="shared" ref="AA157:AD157" si="572">V157-V158</f>
        <v>-7777.77777777778</v>
      </c>
      <c r="AB157">
        <f t="shared" si="572"/>
        <v>1111.11111111111</v>
      </c>
      <c r="AC157">
        <f t="shared" si="572"/>
        <v>1111.11111111113</v>
      </c>
      <c r="AD157">
        <f t="shared" si="572"/>
        <v>-1111.11111111107</v>
      </c>
      <c r="AF157">
        <f t="shared" ref="AF157:AI157" si="573">AA157-AA158</f>
        <v>5555.55555555812</v>
      </c>
      <c r="AG157">
        <f t="shared" si="573"/>
        <v>3333.33333333471</v>
      </c>
      <c r="AH157">
        <f t="shared" si="573"/>
        <v>1111.11111110495</v>
      </c>
      <c r="AI157">
        <f t="shared" si="573"/>
        <v>-1111.11111111701</v>
      </c>
      <c r="AK157">
        <f t="shared" ref="AK157:AN157" si="574">AF157-AF158</f>
        <v>5555.555555561</v>
      </c>
      <c r="AL157">
        <f t="shared" si="574"/>
        <v>3333.33333333729</v>
      </c>
      <c r="AM157">
        <f t="shared" si="574"/>
        <v>-1.85536919161677e-8</v>
      </c>
      <c r="AN157">
        <f t="shared" si="574"/>
        <v>1111.11111109337</v>
      </c>
    </row>
    <row r="158" spans="4:40">
      <c r="D158" s="28">
        <f t="shared" si="554"/>
        <v>3.98999999999999</v>
      </c>
      <c r="E158" s="32">
        <f>-E301*[1]右脚开始走!$B$23</f>
        <v>19.55835478</v>
      </c>
      <c r="F158" s="32">
        <f>F301*[1]右脚开始走!$B$23</f>
        <v>26.04320408</v>
      </c>
      <c r="G158" s="32">
        <f>G301*[1]右脚开始走!$B$23</f>
        <v>6.632755319</v>
      </c>
      <c r="H158" s="32">
        <f>-H301*[1]右脚开始走!$B$23</f>
        <v>32.73520488</v>
      </c>
      <c r="I158" s="58">
        <f t="shared" si="549"/>
        <v>3.98999999999999</v>
      </c>
      <c r="J158" s="24">
        <f>-TRUNC(K$3*J$3*(G$3-H$3*SIN((E158+J$9)*PI()/180)-SQRT(I$3^2-(E$3-F$3-H$3*COS((E158+J$9)*PI()/180))^2))/5)</f>
        <v>-24481</v>
      </c>
      <c r="K158" s="24">
        <f>-TRUNC(U$3*T$3*(Q$3-R$3*SIN((F158+K$9)*PI()/180)-SQRT(S$3^2-(O$3-P$3-R$3*COS((F158+K$9)*PI()/180))^2))/5)</f>
        <v>-47496</v>
      </c>
      <c r="L158" s="24">
        <f>-TRUNC(U$3*T$3*(Q$3-R$3*SIN((G158+L$9)*PI()/180)-SQRT(S$3^2-(O$3-P$3-R$3*COS((G158+L$9)*PI()/180))^2))/5)</f>
        <v>-11239</v>
      </c>
      <c r="M158" s="25">
        <f>-TRUNC(K$3*J$3*(G$3-H$3*SIN((H158+M$9)*PI()/180)-SQRT(I$3^2-(E$3-F$3-H$3*COS((H158+M$9)*PI()/180))^2))/5)</f>
        <v>-50258</v>
      </c>
      <c r="N158" s="59">
        <f t="shared" si="492"/>
        <v>3.98999999999999</v>
      </c>
      <c r="O158" s="60">
        <f t="shared" si="555"/>
        <v>-300.000000000002</v>
      </c>
      <c r="P158" s="60">
        <f t="shared" si="556"/>
        <v>-2400.00000000002</v>
      </c>
      <c r="Q158" s="60">
        <f t="shared" si="557"/>
        <v>12500.0000000001</v>
      </c>
      <c r="R158" s="60">
        <f t="shared" si="558"/>
        <v>12000.0000000001</v>
      </c>
      <c r="T158" s="1">
        <f>[1]右脚开始走!$T$25</f>
        <v>0.03</v>
      </c>
      <c r="V158" s="1">
        <f t="shared" ref="V158:Y158" si="575">(O158-O157)/$T$25</f>
        <v>-168888.88888889</v>
      </c>
      <c r="W158" s="1">
        <f t="shared" si="575"/>
        <v>-15555.5555555556</v>
      </c>
      <c r="X158" s="1">
        <f t="shared" si="575"/>
        <v>0</v>
      </c>
      <c r="Y158" s="1">
        <f t="shared" si="575"/>
        <v>3333.33333333333</v>
      </c>
      <c r="AA158">
        <f t="shared" ref="AA158:AD158" si="576">V158-V159</f>
        <v>-13333.3333333359</v>
      </c>
      <c r="AB158">
        <f t="shared" si="576"/>
        <v>-2222.2222222236</v>
      </c>
      <c r="AC158">
        <f t="shared" si="576"/>
        <v>6.18456397205591e-9</v>
      </c>
      <c r="AD158">
        <f t="shared" si="576"/>
        <v>5.94218363403343e-9</v>
      </c>
      <c r="AF158">
        <f t="shared" ref="AF158:AI158" si="577">AA158-AA159</f>
        <v>-2.88127921521664e-9</v>
      </c>
      <c r="AG158">
        <f t="shared" si="577"/>
        <v>-2.58296495303512e-9</v>
      </c>
      <c r="AH158">
        <f t="shared" si="577"/>
        <v>1111.1111111235</v>
      </c>
      <c r="AI158">
        <f t="shared" si="577"/>
        <v>-2222.22222221038</v>
      </c>
      <c r="AK158">
        <f t="shared" ref="AK158:AN158" si="578">AF158-AF159</f>
        <v>-2222.22222222536</v>
      </c>
      <c r="AL158">
        <f t="shared" si="578"/>
        <v>-3.77985998056829e-9</v>
      </c>
      <c r="AM158">
        <f t="shared" si="578"/>
        <v>3333.33333335195</v>
      </c>
      <c r="AN158">
        <f t="shared" si="578"/>
        <v>-6666.66666664896</v>
      </c>
    </row>
    <row r="159" spans="4:40">
      <c r="D159" s="28">
        <f t="shared" si="554"/>
        <v>4.01999999999999</v>
      </c>
      <c r="E159" s="32">
        <f>-E302*[1]右脚开始走!$B$23</f>
        <v>19.64457896</v>
      </c>
      <c r="F159" s="32">
        <f>F302*[1]右脚开始走!$B$23</f>
        <v>26.08627558</v>
      </c>
      <c r="G159" s="32">
        <f>G302*[1]右脚开始走!$B$23</f>
        <v>6.418397805</v>
      </c>
      <c r="H159" s="32">
        <f>-H302*[1]右脚开始走!$B$23</f>
        <v>32.56674528</v>
      </c>
      <c r="I159" s="58">
        <f t="shared" si="549"/>
        <v>4.01999999999999</v>
      </c>
      <c r="J159" s="24">
        <f>-TRUNC(K$3*J$3*(G$3-H$3*SIN((E159+J$9)*PI()/180)-SQRT(I$3^2-(E$3-F$3-H$3*COS((E159+J$9)*PI()/180))^2))/5)</f>
        <v>-24630</v>
      </c>
      <c r="K159" s="24">
        <f>-TRUNC(U$3*T$3*(Q$3-R$3*SIN((F159+K$9)*PI()/180)-SQRT(S$3^2-(O$3-P$3-R$3*COS((F159+K$9)*PI()/180))^2))/5)</f>
        <v>-47580</v>
      </c>
      <c r="L159" s="24">
        <f>-TRUNC(U$3*T$3*(Q$3-R$3*SIN((G159+L$9)*PI()/180)-SQRT(S$3^2-(O$3-P$3-R$3*COS((G159+L$9)*PI()/180))^2))/5)</f>
        <v>-10864</v>
      </c>
      <c r="M159" s="25">
        <f>-TRUNC(K$3*J$3*(G$3-H$3*SIN((H159+M$9)*PI()/180)-SQRT(I$3^2-(E$3-F$3-H$3*COS((H159+M$9)*PI()/180))^2))/5)</f>
        <v>-49895</v>
      </c>
      <c r="N159" s="59">
        <f t="shared" si="492"/>
        <v>4.01999999999999</v>
      </c>
      <c r="O159" s="60">
        <f t="shared" si="555"/>
        <v>-4966.66666666663</v>
      </c>
      <c r="P159" s="60">
        <f t="shared" si="556"/>
        <v>-2799.99999999998</v>
      </c>
      <c r="Q159" s="60">
        <f t="shared" si="557"/>
        <v>12499.9999999999</v>
      </c>
      <c r="R159" s="60">
        <f t="shared" si="558"/>
        <v>12099.9999999999</v>
      </c>
      <c r="T159" s="1">
        <f>[1]右脚开始走!$T$25</f>
        <v>0.03</v>
      </c>
      <c r="V159" s="1">
        <f t="shared" ref="V159:Y159" si="579">(O159-O158)/$T$25</f>
        <v>-155555.555555554</v>
      </c>
      <c r="W159" s="1">
        <f t="shared" si="579"/>
        <v>-13333.333333332</v>
      </c>
      <c r="X159" s="1">
        <f t="shared" si="579"/>
        <v>-6.18456397205591e-9</v>
      </c>
      <c r="Y159" s="1">
        <f t="shared" si="579"/>
        <v>3333.33333332739</v>
      </c>
      <c r="AA159">
        <f t="shared" ref="AA159:AD159" si="580">V159-V160</f>
        <v>-13333.333333333</v>
      </c>
      <c r="AB159">
        <f t="shared" si="580"/>
        <v>-2222.22222222102</v>
      </c>
      <c r="AC159">
        <f t="shared" si="580"/>
        <v>-1111.11111111732</v>
      </c>
      <c r="AD159">
        <f t="shared" si="580"/>
        <v>2222.22222221632</v>
      </c>
      <c r="AF159">
        <f t="shared" ref="AF159:AI159" si="581">AA159-AA160</f>
        <v>2222.22222222248</v>
      </c>
      <c r="AG159">
        <f t="shared" si="581"/>
        <v>1.19689502753317e-9</v>
      </c>
      <c r="AH159">
        <f t="shared" si="581"/>
        <v>-2222.22222222845</v>
      </c>
      <c r="AI159">
        <f t="shared" si="581"/>
        <v>4444.44444443858</v>
      </c>
      <c r="AK159">
        <f t="shared" ref="AK159:AN159" si="582">AF159-AF160</f>
        <v>1111.1111111115</v>
      </c>
      <c r="AL159">
        <f t="shared" si="582"/>
        <v>1111.11111111231</v>
      </c>
      <c r="AM159">
        <f t="shared" si="582"/>
        <v>-3333.33333333958</v>
      </c>
      <c r="AN159">
        <f t="shared" si="582"/>
        <v>9999.99999999418</v>
      </c>
    </row>
    <row r="160" spans="4:40">
      <c r="D160" s="28">
        <f t="shared" si="554"/>
        <v>4.04999999999999</v>
      </c>
      <c r="E160" s="32">
        <f>-E303*[1]右脚开始走!$B$23</f>
        <v>19.80466833</v>
      </c>
      <c r="F160" s="32">
        <f>F303*[1]右脚开始走!$B$23</f>
        <v>26.1345675</v>
      </c>
      <c r="G160" s="32">
        <f>G303*[1]右脚开始走!$B$23</f>
        <v>6.203425845</v>
      </c>
      <c r="H160" s="32">
        <f>-H303*[1]右脚开始走!$B$23</f>
        <v>32.39701783</v>
      </c>
      <c r="I160" s="58">
        <f t="shared" si="549"/>
        <v>4.04999999999999</v>
      </c>
      <c r="J160" s="24">
        <f>-TRUNC(K$3*J$3*(G$3-H$3*SIN((E160+J$9)*PI()/180)-SQRT(I$3^2-(E$3-F$3-H$3*COS((E160+J$9)*PI()/180))^2))/5)</f>
        <v>-24907</v>
      </c>
      <c r="K160" s="24">
        <f>-TRUNC(U$3*T$3*(Q$3-R$3*SIN((F160+K$9)*PI()/180)-SQRT(S$3^2-(O$3-P$3-R$3*COS((F160+K$9)*PI()/180))^2))/5)</f>
        <v>-47674</v>
      </c>
      <c r="L160" s="24">
        <f>-TRUNC(U$3*T$3*(Q$3-R$3*SIN((G160+L$9)*PI()/180)-SQRT(S$3^2-(O$3-P$3-R$3*COS((G160+L$9)*PI()/180))^2))/5)</f>
        <v>-10488</v>
      </c>
      <c r="M160" s="25">
        <f>-TRUNC(K$3*J$3*(G$3-H$3*SIN((H160+M$9)*PI()/180)-SQRT(I$3^2-(E$3-F$3-H$3*COS((H160+M$9)*PI()/180))^2))/5)</f>
        <v>-49531</v>
      </c>
      <c r="N160" s="59">
        <f t="shared" si="492"/>
        <v>4.04999999999999</v>
      </c>
      <c r="O160" s="60">
        <f t="shared" si="555"/>
        <v>-9233.33333333326</v>
      </c>
      <c r="P160" s="60">
        <f t="shared" si="556"/>
        <v>-3133.33333333331</v>
      </c>
      <c r="Q160" s="60">
        <f t="shared" si="557"/>
        <v>12533.3333333332</v>
      </c>
      <c r="R160" s="60">
        <f t="shared" si="558"/>
        <v>12133.3333333332</v>
      </c>
      <c r="T160" s="1">
        <f>[1]右脚开始走!$T$25</f>
        <v>0.03</v>
      </c>
      <c r="V160" s="1">
        <f t="shared" ref="V160:Y160" si="583">(O160-O159)/$T$25</f>
        <v>-142222.222222221</v>
      </c>
      <c r="W160" s="1">
        <f t="shared" si="583"/>
        <v>-11111.111111111</v>
      </c>
      <c r="X160" s="1">
        <f t="shared" si="583"/>
        <v>1111.11111111113</v>
      </c>
      <c r="Y160" s="1">
        <f t="shared" si="583"/>
        <v>1111.11111111107</v>
      </c>
      <c r="AA160">
        <f t="shared" ref="AA160:AD160" si="584">V160-V161</f>
        <v>-15555.5555555555</v>
      </c>
      <c r="AB160">
        <f t="shared" si="584"/>
        <v>-2222.22222222222</v>
      </c>
      <c r="AC160">
        <f t="shared" si="584"/>
        <v>1111.11111111113</v>
      </c>
      <c r="AD160">
        <f t="shared" si="584"/>
        <v>-2222.22222222226</v>
      </c>
      <c r="AF160">
        <f t="shared" ref="AF160:AI160" si="585">AA160-AA161</f>
        <v>1111.11111111098</v>
      </c>
      <c r="AG160">
        <f t="shared" si="585"/>
        <v>-1111.11111111112</v>
      </c>
      <c r="AH160">
        <f t="shared" si="585"/>
        <v>1111.11111111113</v>
      </c>
      <c r="AI160">
        <f t="shared" si="585"/>
        <v>-5555.5555555556</v>
      </c>
      <c r="AK160">
        <f t="shared" ref="AK160:AN160" si="586">AF160-AF161</f>
        <v>-4444.44444444463</v>
      </c>
      <c r="AL160">
        <f t="shared" si="586"/>
        <v>-2222.2222222222</v>
      </c>
      <c r="AM160">
        <f t="shared" si="586"/>
        <v>1111.11111111113</v>
      </c>
      <c r="AN160">
        <f t="shared" si="586"/>
        <v>-10000</v>
      </c>
    </row>
    <row r="161" spans="4:40">
      <c r="D161" s="28">
        <f t="shared" si="554"/>
        <v>4.07999999999999</v>
      </c>
      <c r="E161" s="32">
        <f>-E304*[1]右脚开始走!$B$23</f>
        <v>20.0298847</v>
      </c>
      <c r="F161" s="32">
        <f>F304*[1]右脚开始走!$B$23</f>
        <v>26.18725623</v>
      </c>
      <c r="G161" s="32">
        <f>G304*[1]右脚开始走!$B$23</f>
        <v>5.987934333</v>
      </c>
      <c r="H161" s="32">
        <f>-H304*[1]右脚开始走!$B$23</f>
        <v>32.22620964</v>
      </c>
      <c r="I161" s="58">
        <f t="shared" si="549"/>
        <v>4.07999999999999</v>
      </c>
      <c r="J161" s="24">
        <f>-TRUNC(K$3*J$3*(G$3-H$3*SIN((E161+J$9)*PI()/180)-SQRT(I$3^2-(E$3-F$3-H$3*COS((E161+J$9)*PI()/180))^2))/5)</f>
        <v>-25298</v>
      </c>
      <c r="K161" s="24">
        <f>-TRUNC(U$3*T$3*(Q$3-R$3*SIN((F161+K$9)*PI()/180)-SQRT(S$3^2-(O$3-P$3-R$3*COS((F161+K$9)*PI()/180))^2))/5)</f>
        <v>-47776</v>
      </c>
      <c r="L161" s="24">
        <f>-TRUNC(U$3*T$3*(Q$3-R$3*SIN((G161+L$9)*PI()/180)-SQRT(S$3^2-(O$3-P$3-R$3*COS((G161+L$9)*PI()/180))^2))/5)</f>
        <v>-10112</v>
      </c>
      <c r="M161" s="25">
        <f>-TRUNC(K$3*J$3*(G$3-H$3*SIN((H161+M$9)*PI()/180)-SQRT(I$3^2-(E$3-F$3-H$3*COS((H161+M$9)*PI()/180))^2))/5)</f>
        <v>-49164</v>
      </c>
      <c r="N161" s="59">
        <f t="shared" si="492"/>
        <v>4.07999999999999</v>
      </c>
      <c r="O161" s="60">
        <f t="shared" si="555"/>
        <v>-13033.3333333332</v>
      </c>
      <c r="P161" s="60">
        <f t="shared" si="556"/>
        <v>-3399.99999999997</v>
      </c>
      <c r="Q161" s="60">
        <f t="shared" si="557"/>
        <v>12533.3333333332</v>
      </c>
      <c r="R161" s="60">
        <f t="shared" si="558"/>
        <v>12233.3333333332</v>
      </c>
      <c r="T161" s="1">
        <f>[1]右脚开始走!$T$25</f>
        <v>0.03</v>
      </c>
      <c r="V161" s="1">
        <f t="shared" ref="V161:Y161" si="587">(O161-O160)/$T$25</f>
        <v>-126666.666666666</v>
      </c>
      <c r="W161" s="1">
        <f t="shared" si="587"/>
        <v>-8888.88888888881</v>
      </c>
      <c r="X161" s="1">
        <f t="shared" si="587"/>
        <v>0</v>
      </c>
      <c r="Y161" s="1">
        <f t="shared" si="587"/>
        <v>3333.33333333333</v>
      </c>
      <c r="AA161">
        <f t="shared" ref="AA161:AD161" si="588">V161-V162</f>
        <v>-16666.6666666665</v>
      </c>
      <c r="AB161">
        <f t="shared" si="588"/>
        <v>-1111.1111111111</v>
      </c>
      <c r="AC161">
        <f t="shared" si="588"/>
        <v>0</v>
      </c>
      <c r="AD161">
        <f t="shared" si="588"/>
        <v>3333.33333333333</v>
      </c>
      <c r="AF161">
        <f t="shared" ref="AF161:AI161" si="589">AA161-AA162</f>
        <v>5555.55555555561</v>
      </c>
      <c r="AG161">
        <f t="shared" si="589"/>
        <v>1111.11111111109</v>
      </c>
      <c r="AH161">
        <f t="shared" si="589"/>
        <v>0</v>
      </c>
      <c r="AI161">
        <f t="shared" si="589"/>
        <v>4444.4444444444</v>
      </c>
      <c r="AK161">
        <f t="shared" ref="AK161:AN161" si="590">AF161-AF162</f>
        <v>5555.55555555579</v>
      </c>
      <c r="AL161">
        <f t="shared" si="590"/>
        <v>2222.22222222216</v>
      </c>
      <c r="AM161">
        <f t="shared" si="590"/>
        <v>1111.11111111113</v>
      </c>
      <c r="AN161">
        <f t="shared" si="590"/>
        <v>6666.66666666655</v>
      </c>
    </row>
    <row r="162" spans="4:35">
      <c r="D162" s="28">
        <f t="shared" si="554"/>
        <v>4.10999999999999</v>
      </c>
      <c r="E162" s="32">
        <f>-E305*[1]右脚开始走!$B$23</f>
        <v>20.310118</v>
      </c>
      <c r="F162" s="32">
        <f>F305*[1]右脚开始走!$B$23</f>
        <v>26.2434916</v>
      </c>
      <c r="G162" s="32">
        <f>G305*[1]右脚开始走!$B$23</f>
        <v>5.772021169</v>
      </c>
      <c r="H162" s="32">
        <f>-H305*[1]右脚开始走!$B$23</f>
        <v>32.05451737</v>
      </c>
      <c r="I162" s="58">
        <f t="shared" si="549"/>
        <v>4.10999999999999</v>
      </c>
      <c r="J162" s="24">
        <f>-TRUNC(K$3*J$3*(G$3-H$3*SIN((E162+J$9)*PI()/180)-SQRT(I$3^2-(E$3-F$3-H$3*COS((E162+J$9)*PI()/180))^2))/5)</f>
        <v>-25788</v>
      </c>
      <c r="K162" s="24">
        <f>-TRUNC(U$3*T$3*(Q$3-R$3*SIN((F162+K$9)*PI()/180)-SQRT(S$3^2-(O$3-P$3-R$3*COS((F162+K$9)*PI()/180))^2))/5)</f>
        <v>-47885</v>
      </c>
      <c r="L162" s="24">
        <f>-TRUNC(U$3*T$3*(Q$3-R$3*SIN((G162+L$9)*PI()/180)-SQRT(S$3^2-(O$3-P$3-R$3*COS((G162+L$9)*PI()/180))^2))/5)</f>
        <v>-9736</v>
      </c>
      <c r="M162" s="25">
        <f>-TRUNC(K$3*J$3*(G$3-H$3*SIN((H162+M$9)*PI()/180)-SQRT(I$3^2-(E$3-F$3-H$3*COS((H162+M$9)*PI()/180))^2))/5)</f>
        <v>-48797</v>
      </c>
      <c r="N162" s="59">
        <f t="shared" si="492"/>
        <v>4.10999999999999</v>
      </c>
      <c r="O162" s="60">
        <f t="shared" si="555"/>
        <v>-16333.3333333332</v>
      </c>
      <c r="P162" s="60">
        <f t="shared" si="556"/>
        <v>-3633.3333333333</v>
      </c>
      <c r="Q162" s="60">
        <f t="shared" si="557"/>
        <v>12533.3333333332</v>
      </c>
      <c r="R162" s="60">
        <f t="shared" si="558"/>
        <v>12233.3333333332</v>
      </c>
      <c r="T162" s="1">
        <f>[1]右脚开始走!$T$25</f>
        <v>0.03</v>
      </c>
      <c r="V162" s="1">
        <f t="shared" ref="V162:Y162" si="591">(O162-O161)/$T$25</f>
        <v>-109999.999999999</v>
      </c>
      <c r="W162" s="1">
        <f t="shared" si="591"/>
        <v>-7777.77777777771</v>
      </c>
      <c r="X162" s="1">
        <f t="shared" si="591"/>
        <v>0</v>
      </c>
      <c r="Y162" s="1">
        <f t="shared" si="591"/>
        <v>0</v>
      </c>
      <c r="AA162">
        <f t="shared" ref="AA162:AD162" si="592">V162-V163</f>
        <v>-22222.2222222221</v>
      </c>
      <c r="AB162">
        <f t="shared" si="592"/>
        <v>-2222.22222222219</v>
      </c>
      <c r="AC162">
        <f t="shared" si="592"/>
        <v>0</v>
      </c>
      <c r="AD162">
        <f t="shared" si="592"/>
        <v>-1111.11111111107</v>
      </c>
      <c r="AF162">
        <f t="shared" ref="AF162:AI162" si="593">AA162-AA163</f>
        <v>-1.89174897968769e-10</v>
      </c>
      <c r="AG162">
        <f t="shared" si="593"/>
        <v>-1111.11111111107</v>
      </c>
      <c r="AH162">
        <f t="shared" si="593"/>
        <v>-1111.11111111113</v>
      </c>
      <c r="AI162">
        <f t="shared" si="593"/>
        <v>-2222.22222222214</v>
      </c>
    </row>
    <row r="163" spans="4:30">
      <c r="D163" s="28">
        <f t="shared" si="554"/>
        <v>4.13999999999999</v>
      </c>
      <c r="E163" s="32">
        <f>-E306*[1]右脚开始走!$B$23</f>
        <v>20.63383659</v>
      </c>
      <c r="F163" s="32">
        <f>F306*[1]右脚开始走!$B$23</f>
        <v>26.30240287</v>
      </c>
      <c r="G163" s="32">
        <f>G306*[1]右脚开始走!$B$23</f>
        <v>5.555787247</v>
      </c>
      <c r="H163" s="32">
        <f>-H306*[1]右脚开始走!$B$23</f>
        <v>31.88214734</v>
      </c>
      <c r="I163" s="58">
        <f t="shared" si="549"/>
        <v>4.13999999999999</v>
      </c>
      <c r="J163" s="24">
        <f>-TRUNC(K$3*J$3*(G$3-H$3*SIN((E163+J$9)*PI()/180)-SQRT(I$3^2-(E$3-F$3-H$3*COS((E163+J$9)*PI()/180))^2))/5)</f>
        <v>-26357</v>
      </c>
      <c r="K163" s="24">
        <f>-TRUNC(U$3*T$3*(Q$3-R$3*SIN((F163+K$9)*PI()/180)-SQRT(S$3^2-(O$3-P$3-R$3*COS((F163+K$9)*PI()/180))^2))/5)</f>
        <v>-47999</v>
      </c>
      <c r="L163" s="24">
        <f>-TRUNC(U$3*T$3*(Q$3-R$3*SIN((G163+L$9)*PI()/180)-SQRT(S$3^2-(O$3-P$3-R$3*COS((G163+L$9)*PI()/180))^2))/5)</f>
        <v>-9360</v>
      </c>
      <c r="M163" s="25">
        <f>-TRUNC(K$3*J$3*(G$3-H$3*SIN((H163+M$9)*PI()/180)-SQRT(I$3^2-(E$3-F$3-H$3*COS((H163+M$9)*PI()/180))^2))/5)</f>
        <v>-48429</v>
      </c>
      <c r="N163" s="59">
        <f t="shared" si="492"/>
        <v>4.13999999999999</v>
      </c>
      <c r="O163" s="60">
        <f t="shared" si="555"/>
        <v>-18966.6666666665</v>
      </c>
      <c r="P163" s="60">
        <f t="shared" si="556"/>
        <v>-3799.99999999997</v>
      </c>
      <c r="Q163" s="60">
        <f t="shared" si="557"/>
        <v>12533.3333333332</v>
      </c>
      <c r="R163" s="60">
        <f t="shared" si="558"/>
        <v>12266.6666666666</v>
      </c>
      <c r="T163" s="1">
        <f>[1]右脚开始走!$T$25</f>
        <v>0.03</v>
      </c>
      <c r="V163" s="1">
        <f t="shared" ref="V163:Y163" si="594">(O163-O162)/$T$25</f>
        <v>-87777.777777777</v>
      </c>
      <c r="W163" s="1">
        <f t="shared" si="594"/>
        <v>-5555.55555555552</v>
      </c>
      <c r="X163" s="1">
        <f t="shared" si="594"/>
        <v>0</v>
      </c>
      <c r="Y163" s="1">
        <f t="shared" si="594"/>
        <v>1111.11111111107</v>
      </c>
      <c r="AA163">
        <f t="shared" ref="AA163:AD163" si="595">V163-V164</f>
        <v>-22222.2222222219</v>
      </c>
      <c r="AB163">
        <f t="shared" si="595"/>
        <v>-1111.11111111112</v>
      </c>
      <c r="AC163">
        <f t="shared" si="595"/>
        <v>1111.11111111113</v>
      </c>
      <c r="AD163">
        <f t="shared" si="595"/>
        <v>1111.11111111107</v>
      </c>
    </row>
    <row r="164" spans="4:25">
      <c r="D164" s="28">
        <f t="shared" si="554"/>
        <v>4.16999999999999</v>
      </c>
      <c r="E164" s="32">
        <f>-E307*[1]右脚开始走!$B$23</f>
        <v>20.98803771</v>
      </c>
      <c r="F164" s="32">
        <f>F307*[1]右脚开始走!$B$23</f>
        <v>26.36310471</v>
      </c>
      <c r="G164" s="32">
        <f>G307*[1]右脚开始走!$B$23</f>
        <v>5.3393365</v>
      </c>
      <c r="H164" s="32">
        <f>-H307*[1]右脚开始走!$B$23</f>
        <v>31.70931569</v>
      </c>
      <c r="I164" s="58">
        <f t="shared" si="549"/>
        <v>4.16999999999999</v>
      </c>
      <c r="J164" s="24">
        <f>-TRUNC(K$3*J$3*(G$3-H$3*SIN((E164+J$9)*PI()/180)-SQRT(I$3^2-(E$3-F$3-H$3*COS((E164+J$9)*PI()/180))^2))/5)</f>
        <v>-26985</v>
      </c>
      <c r="K164" s="24">
        <f>-TRUNC(U$3*T$3*(Q$3-R$3*SIN((F164+K$9)*PI()/180)-SQRT(S$3^2-(O$3-P$3-R$3*COS((F164+K$9)*PI()/180))^2))/5)</f>
        <v>-48117</v>
      </c>
      <c r="L164" s="24">
        <f>-TRUNC(U$3*T$3*(Q$3-R$3*SIN((G164+L$9)*PI()/180)-SQRT(S$3^2-(O$3-P$3-R$3*COS((G164+L$9)*PI()/180))^2))/5)</f>
        <v>-8985</v>
      </c>
      <c r="M164" s="25">
        <f>-TRUNC(K$3*J$3*(G$3-H$3*SIN((H164+M$9)*PI()/180)-SQRT(I$3^2-(E$3-F$3-H$3*COS((H164+M$9)*PI()/180))^2))/5)</f>
        <v>-48061</v>
      </c>
      <c r="N164" s="59">
        <f t="shared" si="492"/>
        <v>4.16999999999999</v>
      </c>
      <c r="O164" s="60">
        <f t="shared" si="555"/>
        <v>-20933.3333333332</v>
      </c>
      <c r="P164" s="60">
        <f t="shared" si="556"/>
        <v>-3933.3333333333</v>
      </c>
      <c r="Q164" s="60">
        <f t="shared" si="557"/>
        <v>12499.9999999999</v>
      </c>
      <c r="R164" s="60">
        <f t="shared" si="558"/>
        <v>12266.6666666666</v>
      </c>
      <c r="T164" s="1">
        <f>[1]右脚开始走!$T$25</f>
        <v>0.03</v>
      </c>
      <c r="V164" s="1">
        <f t="shared" ref="V164:Y164" si="596">(O164-O163)/$T$25</f>
        <v>-65555.5555555551</v>
      </c>
      <c r="W164" s="1">
        <f t="shared" si="596"/>
        <v>-4444.4444444444</v>
      </c>
      <c r="X164" s="1">
        <f t="shared" si="596"/>
        <v>-1111.11111111113</v>
      </c>
      <c r="Y164" s="1">
        <f t="shared" si="596"/>
        <v>0</v>
      </c>
    </row>
    <row r="165" spans="4:25">
      <c r="D165" s="28">
        <f t="shared" si="554"/>
        <v>4.19999999999999</v>
      </c>
      <c r="E165" s="32">
        <f>-E308*[1]右脚开始走!$B$23</f>
        <v>21.35819779</v>
      </c>
      <c r="F165" s="32">
        <f>F308*[1]右脚开始走!$B$23</f>
        <v>26.42470327</v>
      </c>
      <c r="G165" s="32">
        <f>G308*[1]右脚开始走!$B$23</f>
        <v>5.122775929</v>
      </c>
      <c r="H165" s="32">
        <f>-H308*[1]右脚开始走!$B$23</f>
        <v>31.53624858</v>
      </c>
      <c r="I165" s="58">
        <f t="shared" si="549"/>
        <v>4.19999999999999</v>
      </c>
      <c r="J165" s="24">
        <f>-TRUNC(K$3*J$3*(G$3-H$3*SIN((E165+J$9)*PI()/180)-SQRT(I$3^2-(E$3-F$3-H$3*COS((E165+J$9)*PI()/180))^2))/5)</f>
        <v>-27647</v>
      </c>
      <c r="K165" s="24">
        <f>-TRUNC(U$3*T$3*(Q$3-R$3*SIN((F165+K$9)*PI()/180)-SQRT(S$3^2-(O$3-P$3-R$3*COS((F165+K$9)*PI()/180))^2))/5)</f>
        <v>-48237</v>
      </c>
      <c r="L165" s="24">
        <f>-TRUNC(U$3*T$3*(Q$3-R$3*SIN((G165+L$9)*PI()/180)-SQRT(S$3^2-(O$3-P$3-R$3*COS((G165+L$9)*PI()/180))^2))/5)</f>
        <v>-8610</v>
      </c>
      <c r="M165" s="25">
        <f>-TRUNC(K$3*J$3*(G$3-H$3*SIN((H165+M$9)*PI()/180)-SQRT(I$3^2-(E$3-F$3-H$3*COS((H165+M$9)*PI()/180))^2))/5)</f>
        <v>-47693</v>
      </c>
      <c r="N165" s="59">
        <f t="shared" si="492"/>
        <v>4.19999999999999</v>
      </c>
      <c r="O165" s="60">
        <f t="shared" si="555"/>
        <v>-22066.6666666665</v>
      </c>
      <c r="P165" s="60">
        <f t="shared" si="556"/>
        <v>-3999.99999999997</v>
      </c>
      <c r="Q165" s="60">
        <f t="shared" si="557"/>
        <v>12499.9999999999</v>
      </c>
      <c r="R165" s="60">
        <f t="shared" si="558"/>
        <v>12266.6666666666</v>
      </c>
      <c r="T165" s="1">
        <f>[1]右脚开始走!$T$25</f>
        <v>0.03</v>
      </c>
      <c r="V165" s="1"/>
      <c r="W165" s="1"/>
      <c r="X165" s="1"/>
      <c r="Y165" s="1"/>
    </row>
    <row r="166" spans="4:25">
      <c r="D166" s="28"/>
      <c r="I166" s="58"/>
      <c r="J166" s="24"/>
      <c r="K166" s="24"/>
      <c r="L166" s="24"/>
      <c r="M166" s="25"/>
      <c r="O166" s="60"/>
      <c r="P166" s="60"/>
      <c r="Q166" s="1"/>
      <c r="R166" s="1"/>
      <c r="T166" s="1"/>
      <c r="V166" s="1"/>
      <c r="W166" s="1"/>
      <c r="X166" s="1"/>
      <c r="Y166" s="1"/>
    </row>
    <row r="167" spans="5:25">
      <c r="E167" s="32"/>
      <c r="F167" s="32"/>
      <c r="G167" s="32"/>
      <c r="H167" s="32"/>
      <c r="T167" s="1"/>
      <c r="V167" s="1"/>
      <c r="W167" s="1"/>
      <c r="X167" s="1"/>
      <c r="Y167" s="1"/>
    </row>
    <row r="168" spans="4:25">
      <c r="D168" s="32"/>
      <c r="E168" s="32">
        <v>-31.53624858</v>
      </c>
      <c r="F168" s="71">
        <v>5.122775929</v>
      </c>
      <c r="G168" s="71">
        <v>26.42470327</v>
      </c>
      <c r="H168" s="32">
        <v>-21.35819779</v>
      </c>
      <c r="T168" s="1"/>
      <c r="V168" s="1"/>
      <c r="W168" s="1"/>
      <c r="X168" s="1"/>
      <c r="Y168" s="1"/>
    </row>
    <row r="169" spans="5:25">
      <c r="E169" s="32">
        <v>-31.3621105</v>
      </c>
      <c r="F169" s="71">
        <v>4.903899875</v>
      </c>
      <c r="G169" s="71">
        <v>26.4852637</v>
      </c>
      <c r="H169" s="32">
        <v>-21.73224231</v>
      </c>
      <c r="T169" s="1"/>
      <c r="V169" s="1"/>
      <c r="W169" s="1"/>
      <c r="X169" s="1"/>
      <c r="Y169" s="1"/>
    </row>
    <row r="170" spans="5:25">
      <c r="E170" s="32">
        <v>-31.18204775</v>
      </c>
      <c r="F170" s="71">
        <v>4.671920373</v>
      </c>
      <c r="G170" s="71">
        <v>26.53904149</v>
      </c>
      <c r="H170" s="32">
        <v>-22.1127147</v>
      </c>
      <c r="T170" s="1"/>
      <c r="V170" s="1"/>
      <c r="W170" s="1"/>
      <c r="X170" s="1"/>
      <c r="Y170" s="1"/>
    </row>
    <row r="171" spans="5:25">
      <c r="E171" s="32">
        <v>-30.99084047</v>
      </c>
      <c r="F171" s="71">
        <v>4.41555333</v>
      </c>
      <c r="G171" s="71">
        <v>26.58017373</v>
      </c>
      <c r="H171" s="32">
        <v>-22.50500005</v>
      </c>
      <c r="V171" s="1"/>
      <c r="W171" s="1"/>
      <c r="X171" s="1"/>
      <c r="Y171" s="1"/>
    </row>
    <row r="172" spans="5:8">
      <c r="E172" s="32">
        <v>-30.78400428</v>
      </c>
      <c r="F172" s="71">
        <v>4.125405119</v>
      </c>
      <c r="G172" s="71">
        <v>26.60375368</v>
      </c>
      <c r="H172" s="32">
        <v>-22.91340389</v>
      </c>
    </row>
    <row r="173" spans="5:8">
      <c r="E173" s="32">
        <v>-30.55775355</v>
      </c>
      <c r="F173" s="71">
        <v>3.793868889</v>
      </c>
      <c r="G173" s="71">
        <v>26.60577909</v>
      </c>
      <c r="H173" s="32">
        <v>-23.34121608</v>
      </c>
    </row>
    <row r="174" spans="5:8">
      <c r="E174" s="32">
        <v>-30.30896473</v>
      </c>
      <c r="F174" s="71">
        <v>3.415020818</v>
      </c>
      <c r="G174" s="71">
        <v>26.58310038</v>
      </c>
      <c r="H174" s="32">
        <v>-23.79077463</v>
      </c>
    </row>
    <row r="175" spans="5:8">
      <c r="E175" s="32">
        <v>-30.0351396</v>
      </c>
      <c r="F175" s="71">
        <v>2.984516431</v>
      </c>
      <c r="G175" s="71">
        <v>26.53336883</v>
      </c>
      <c r="H175" s="32">
        <v>-24.26352961</v>
      </c>
    </row>
    <row r="176" spans="5:8">
      <c r="E176" s="32">
        <v>-29.73436858</v>
      </c>
      <c r="F176" s="71">
        <v>2.49948687</v>
      </c>
      <c r="G176" s="71">
        <v>26.45498487</v>
      </c>
      <c r="H176" s="32">
        <v>-24.76010695</v>
      </c>
    </row>
    <row r="177" spans="5:8">
      <c r="E177" s="32">
        <v>-29.40529395</v>
      </c>
      <c r="F177" s="71">
        <v>1.958435187</v>
      </c>
      <c r="G177" s="71">
        <v>26.34704624</v>
      </c>
      <c r="H177" s="32">
        <v>-25.28037237</v>
      </c>
    </row>
    <row r="178" spans="5:8">
      <c r="E178" s="32">
        <v>-29.04707322</v>
      </c>
      <c r="F178" s="71">
        <v>1.361132627</v>
      </c>
      <c r="G178" s="71">
        <v>26.20929622</v>
      </c>
      <c r="H178" s="32">
        <v>-25.82349516</v>
      </c>
    </row>
    <row r="179" spans="5:8">
      <c r="E179" s="32">
        <v>-28.65934236</v>
      </c>
      <c r="F179" s="71">
        <v>0.708514928</v>
      </c>
      <c r="G179" s="71">
        <v>26.04207188</v>
      </c>
      <c r="H179" s="32">
        <v>-26.38801211</v>
      </c>
    </row>
    <row r="180" spans="5:8">
      <c r="E180" s="32">
        <v>-28.24217909</v>
      </c>
      <c r="F180" s="71">
        <v>0.002578602</v>
      </c>
      <c r="G180" s="71">
        <v>25.84625229</v>
      </c>
      <c r="H180" s="32">
        <v>-26.97189131</v>
      </c>
    </row>
    <row r="181" spans="5:8">
      <c r="E181" s="32">
        <v>-27.79606618</v>
      </c>
      <c r="F181" s="71">
        <v>-0.753722794</v>
      </c>
      <c r="G181" s="71">
        <v>25.62320672</v>
      </c>
      <c r="H181" s="32">
        <v>-27.57259607</v>
      </c>
    </row>
    <row r="182" spans="5:8">
      <c r="E182" s="32">
        <v>-27.32185471</v>
      </c>
      <c r="F182" s="71">
        <v>-1.556582334</v>
      </c>
      <c r="G182" s="71">
        <v>25.37474287</v>
      </c>
      <c r="H182" s="32">
        <v>-28.18714873</v>
      </c>
    </row>
    <row r="183" spans="5:8">
      <c r="E183" s="32">
        <v>-26.82072737</v>
      </c>
      <c r="F183" s="71">
        <v>-2.401443478</v>
      </c>
      <c r="G183" s="71">
        <v>25.10305511</v>
      </c>
      <c r="H183" s="32">
        <v>-28.81219453</v>
      </c>
    </row>
    <row r="184" spans="5:8">
      <c r="E184" s="32">
        <v>-26.29416175</v>
      </c>
      <c r="F184" s="71">
        <v>-3.283103743</v>
      </c>
      <c r="G184" s="71">
        <v>24.81067267</v>
      </c>
      <c r="H184" s="32">
        <v>-29.44406549</v>
      </c>
    </row>
    <row r="185" spans="5:8">
      <c r="E185" s="32">
        <v>-25.74389361</v>
      </c>
      <c r="F185" s="71">
        <v>-4.195818446</v>
      </c>
      <c r="G185" s="71">
        <v>24.50040788</v>
      </c>
      <c r="H185" s="32">
        <v>-30.07884424</v>
      </c>
    </row>
    <row r="186" spans="5:8">
      <c r="E186" s="32">
        <v>-25.17188016</v>
      </c>
      <c r="F186" s="71">
        <v>-5.133404405</v>
      </c>
      <c r="G186" s="71">
        <v>24.1753044</v>
      </c>
      <c r="H186" s="32">
        <v>-30.7124279</v>
      </c>
    </row>
    <row r="187" spans="5:8">
      <c r="E187" s="32">
        <v>-24.58026336</v>
      </c>
      <c r="F187" s="71">
        <v>-6.089343651</v>
      </c>
      <c r="G187" s="71">
        <v>23.8385854</v>
      </c>
      <c r="H187" s="32">
        <v>-31.34059195</v>
      </c>
    </row>
    <row r="188" spans="5:8">
      <c r="E188" s="32">
        <v>-23.97133318</v>
      </c>
      <c r="F188" s="71">
        <v>-7.056887138</v>
      </c>
      <c r="G188" s="71">
        <v>23.49360184</v>
      </c>
      <c r="H188" s="32">
        <v>-31.95905403</v>
      </c>
    </row>
    <row r="189" spans="5:8">
      <c r="E189" s="32">
        <v>-23.34749092</v>
      </c>
      <c r="F189" s="71">
        <v>-8.029158466</v>
      </c>
      <c r="G189" s="71">
        <v>23.14378063</v>
      </c>
      <c r="H189" s="32">
        <v>-32.56353787</v>
      </c>
    </row>
    <row r="190" spans="5:8">
      <c r="E190" s="32">
        <v>-22.71121245</v>
      </c>
      <c r="F190" s="71">
        <v>-8.999257574</v>
      </c>
      <c r="G190" s="71">
        <v>22.79257288</v>
      </c>
      <c r="H190" s="32">
        <v>-33.14983713</v>
      </c>
    </row>
    <row r="191" spans="5:8">
      <c r="E191" s="32">
        <v>-22.06501152</v>
      </c>
      <c r="F191" s="71">
        <v>-9.960364476</v>
      </c>
      <c r="G191" s="71">
        <v>22.44340215</v>
      </c>
      <c r="H191" s="32">
        <v>-33.71387923</v>
      </c>
    </row>
    <row r="192" spans="5:8">
      <c r="E192" s="32">
        <v>-21.41140306</v>
      </c>
      <c r="F192" s="71">
        <v>-10.90584296</v>
      </c>
      <c r="G192" s="71">
        <v>22.0996126</v>
      </c>
      <c r="H192" s="32">
        <v>-34.25178924</v>
      </c>
    </row>
    <row r="193" spans="5:8">
      <c r="E193" s="32">
        <v>-20.75286642</v>
      </c>
      <c r="F193" s="71">
        <v>-11.8293443</v>
      </c>
      <c r="G193" s="71">
        <v>21.76441726</v>
      </c>
      <c r="H193" s="32">
        <v>-34.75995371</v>
      </c>
    </row>
    <row r="194" spans="5:8">
      <c r="E194" s="32">
        <v>-20.09180867</v>
      </c>
      <c r="F194" s="71">
        <v>-12.72491096</v>
      </c>
      <c r="G194" s="71">
        <v>21.44084626</v>
      </c>
      <c r="H194" s="32">
        <v>-35.23508457</v>
      </c>
    </row>
    <row r="195" spans="5:8">
      <c r="E195" s="32">
        <v>-19.4305279</v>
      </c>
      <c r="F195" s="71">
        <v>-13.58708032</v>
      </c>
      <c r="G195" s="71">
        <v>21.13169502</v>
      </c>
      <c r="H195" s="32">
        <v>-35.67428294</v>
      </c>
    </row>
    <row r="196" spans="5:8">
      <c r="E196" s="32">
        <v>-18.77117651</v>
      </c>
      <c r="F196" s="71">
        <v>-14.41098842</v>
      </c>
      <c r="G196" s="71">
        <v>20.83947248</v>
      </c>
      <c r="H196" s="32">
        <v>-36.07510305</v>
      </c>
    </row>
    <row r="197" spans="5:8">
      <c r="E197" s="32">
        <v>-18.11572445</v>
      </c>
      <c r="F197" s="71">
        <v>-15.19247359</v>
      </c>
      <c r="G197" s="71">
        <v>20.56634932</v>
      </c>
      <c r="H197" s="32">
        <v>-36.43561604</v>
      </c>
    </row>
    <row r="198" spans="5:8">
      <c r="E198" s="32">
        <v>-17.46592254</v>
      </c>
      <c r="F198" s="71">
        <v>-15.92818023</v>
      </c>
      <c r="G198" s="71">
        <v>20.31410617</v>
      </c>
      <c r="H198" s="32">
        <v>-36.75447384</v>
      </c>
    </row>
    <row r="199" spans="5:8">
      <c r="E199" s="32">
        <v>-16.82326573</v>
      </c>
      <c r="F199" s="71">
        <v>-16.6156625</v>
      </c>
      <c r="G199" s="71">
        <v>20.08408188</v>
      </c>
      <c r="H199" s="32">
        <v>-37.03097306</v>
      </c>
    </row>
    <row r="200" spans="5:8">
      <c r="E200" s="32">
        <v>-16.18895643</v>
      </c>
      <c r="F200" s="71">
        <v>-17.25348804</v>
      </c>
      <c r="G200" s="71">
        <v>19.87712167</v>
      </c>
      <c r="H200" s="32">
        <v>-37.26511879</v>
      </c>
    </row>
    <row r="201" spans="5:8">
      <c r="E201" s="32">
        <v>-15.56386774</v>
      </c>
      <c r="F201" s="71">
        <v>-17.84134167</v>
      </c>
      <c r="G201" s="71">
        <v>19.69352539</v>
      </c>
      <c r="H201" s="32">
        <v>-37.45768851</v>
      </c>
    </row>
    <row r="202" spans="5:8">
      <c r="E202" s="32">
        <v>-14.94850674</v>
      </c>
      <c r="F202" s="71">
        <v>-18.38012912</v>
      </c>
      <c r="G202" s="71">
        <v>19.53299575</v>
      </c>
      <c r="H202" s="32">
        <v>-37.61029592</v>
      </c>
    </row>
    <row r="203" spans="5:8">
      <c r="E203" s="32">
        <v>-14.34297781</v>
      </c>
      <c r="F203" s="71">
        <v>-18.8720807</v>
      </c>
      <c r="G203" s="71">
        <v>19.39458651</v>
      </c>
      <c r="H203" s="32">
        <v>-37.72545482</v>
      </c>
    </row>
    <row r="204" spans="5:8">
      <c r="E204" s="32">
        <v>-13.74694589</v>
      </c>
      <c r="F204" s="71">
        <v>-19.32085509</v>
      </c>
      <c r="G204" s="71">
        <v>19.27665073</v>
      </c>
      <c r="H204" s="32">
        <v>-37.80664296</v>
      </c>
    </row>
    <row r="205" spans="5:8">
      <c r="E205" s="32">
        <v>-13.15959976</v>
      </c>
      <c r="F205" s="71">
        <v>-19.73164298</v>
      </c>
      <c r="G205" s="71">
        <v>19.17678896</v>
      </c>
      <c r="H205" s="32">
        <v>-37.85836588</v>
      </c>
    </row>
    <row r="206" spans="5:8">
      <c r="E206" s="32">
        <v>-12.57961531</v>
      </c>
      <c r="F206" s="71">
        <v>-20.11127081</v>
      </c>
      <c r="G206" s="71">
        <v>19.09179749</v>
      </c>
      <c r="H206" s="32">
        <v>-37.88622081</v>
      </c>
    </row>
    <row r="207" spans="5:8">
      <c r="E207" s="32">
        <v>-12.00511888</v>
      </c>
      <c r="F207" s="71">
        <v>-20.46830448</v>
      </c>
      <c r="G207" s="71">
        <v>19.01761654</v>
      </c>
      <c r="H207" s="32">
        <v>-37.89696049</v>
      </c>
    </row>
    <row r="208" spans="5:8">
      <c r="E208" s="32">
        <v>-11.43365047</v>
      </c>
      <c r="F208" s="71">
        <v>-20.81315308</v>
      </c>
      <c r="G208" s="71">
        <v>18.94927852</v>
      </c>
      <c r="H208" s="32">
        <v>-37.89855705</v>
      </c>
    </row>
    <row r="209" spans="5:8">
      <c r="E209" s="32">
        <v>-10.86643537</v>
      </c>
      <c r="F209" s="71">
        <v>-21.15272777</v>
      </c>
      <c r="G209" s="71">
        <v>18.88195756</v>
      </c>
      <c r="H209" s="32">
        <v>-37.89856241</v>
      </c>
    </row>
    <row r="210" spans="5:8">
      <c r="E210" s="32">
        <v>-10.32076005</v>
      </c>
      <c r="F210" s="71">
        <v>-21.47415417</v>
      </c>
      <c r="G210" s="71">
        <v>18.8145694</v>
      </c>
      <c r="H210" s="32">
        <v>-37.89859793</v>
      </c>
    </row>
    <row r="211" spans="5:8">
      <c r="E211" s="32">
        <v>-9.816164108</v>
      </c>
      <c r="F211" s="71">
        <v>-21.7610327</v>
      </c>
      <c r="G211" s="71">
        <v>18.74704727</v>
      </c>
      <c r="H211" s="32">
        <v>-37.89868826</v>
      </c>
    </row>
    <row r="212" spans="5:8">
      <c r="E212" s="32">
        <v>-9.370072289</v>
      </c>
      <c r="F212" s="71">
        <v>-21.99880874</v>
      </c>
      <c r="G212" s="71">
        <v>18.67932495</v>
      </c>
      <c r="H212" s="32">
        <v>-37.89885222</v>
      </c>
    </row>
    <row r="213" spans="5:8">
      <c r="E213" s="32">
        <v>-8.997868398</v>
      </c>
      <c r="F213" s="71">
        <v>-22.17470357</v>
      </c>
      <c r="G213" s="71">
        <v>18.61133676</v>
      </c>
      <c r="H213" s="32">
        <v>-37.89910293</v>
      </c>
    </row>
    <row r="214" spans="5:8">
      <c r="E214" s="32">
        <v>-8.712969191</v>
      </c>
      <c r="F214" s="71">
        <v>-22.27764531</v>
      </c>
      <c r="G214" s="71">
        <v>18.54301757</v>
      </c>
      <c r="H214" s="32">
        <v>-37.89944801</v>
      </c>
    </row>
    <row r="215" spans="5:8">
      <c r="E215" s="32">
        <v>-8.526898265</v>
      </c>
      <c r="F215" s="71">
        <v>-22.29819992</v>
      </c>
      <c r="G215" s="71">
        <v>18.47430288</v>
      </c>
      <c r="H215" s="32">
        <v>-37.8998897</v>
      </c>
    </row>
    <row r="216" spans="5:8">
      <c r="E216" s="32">
        <v>-8.449359989</v>
      </c>
      <c r="F216" s="71">
        <v>-22.2285021</v>
      </c>
      <c r="G216" s="71">
        <v>18.40512879</v>
      </c>
      <c r="H216" s="32">
        <v>-37.90042509</v>
      </c>
    </row>
    <row r="217" spans="5:8">
      <c r="E217" s="32">
        <v>-8.488313373</v>
      </c>
      <c r="F217" s="71">
        <v>-22.06218633</v>
      </c>
      <c r="G217" s="71">
        <v>18.33543206</v>
      </c>
      <c r="H217" s="32">
        <v>-37.90104623</v>
      </c>
    </row>
    <row r="218" spans="5:8">
      <c r="E218" s="32">
        <v>-8.650045974</v>
      </c>
      <c r="F218" s="71">
        <v>-21.79431772</v>
      </c>
      <c r="G218" s="71">
        <v>18.26515014</v>
      </c>
      <c r="H218" s="32">
        <v>-37.9017403</v>
      </c>
    </row>
    <row r="219" spans="5:8">
      <c r="E219" s="32">
        <v>-8.939247814</v>
      </c>
      <c r="F219" s="71">
        <v>-21.42132307</v>
      </c>
      <c r="G219" s="71">
        <v>18.19422119</v>
      </c>
      <c r="H219" s="32">
        <v>-37.9024898</v>
      </c>
    </row>
    <row r="220" spans="5:8">
      <c r="E220" s="32">
        <v>-9.359085239</v>
      </c>
      <c r="F220" s="71">
        <v>-20.94092176</v>
      </c>
      <c r="G220" s="71">
        <v>18.12258406</v>
      </c>
      <c r="H220" s="32">
        <v>-37.90327272</v>
      </c>
    </row>
    <row r="221" spans="5:8">
      <c r="E221" s="32">
        <v>-9.911274873</v>
      </c>
      <c r="F221" s="71">
        <v>-20.35205674</v>
      </c>
      <c r="G221" s="71">
        <v>18.05017841</v>
      </c>
      <c r="H221" s="32">
        <v>-37.90406267</v>
      </c>
    </row>
    <row r="222" spans="5:8">
      <c r="E222" s="32">
        <v>-10.59615746</v>
      </c>
      <c r="F222" s="71">
        <v>-19.65482547</v>
      </c>
      <c r="G222" s="71">
        <v>17.97694464</v>
      </c>
      <c r="H222" s="32">
        <v>-37.90482905</v>
      </c>
    </row>
    <row r="223" spans="5:8">
      <c r="E223" s="32">
        <v>-11.41277181</v>
      </c>
      <c r="F223" s="71">
        <v>-18.85041091</v>
      </c>
      <c r="G223" s="71">
        <v>17.902824</v>
      </c>
      <c r="H223" s="32">
        <v>-37.90553726</v>
      </c>
    </row>
    <row r="224" spans="5:8">
      <c r="E224" s="32">
        <v>-12.35892868</v>
      </c>
      <c r="F224" s="71">
        <v>-17.94101242</v>
      </c>
      <c r="G224" s="71">
        <v>17.82775855</v>
      </c>
      <c r="H224" s="32">
        <v>-37.90614882</v>
      </c>
    </row>
    <row r="225" spans="5:8">
      <c r="E225" s="32">
        <v>-13.43128466</v>
      </c>
      <c r="F225" s="71">
        <v>-16.92977677</v>
      </c>
      <c r="G225" s="71">
        <v>17.75169122</v>
      </c>
      <c r="H225" s="32">
        <v>-37.90662154</v>
      </c>
    </row>
    <row r="226" spans="5:8">
      <c r="E226" s="32">
        <v>-14.6254161</v>
      </c>
      <c r="F226" s="71">
        <v>-15.82072907</v>
      </c>
      <c r="G226" s="71">
        <v>17.67456584</v>
      </c>
      <c r="H226" s="32">
        <v>-37.9069097</v>
      </c>
    </row>
    <row r="227" spans="5:8">
      <c r="E227" s="32">
        <v>-15.93589297</v>
      </c>
      <c r="F227" s="71">
        <v>-14.61870377</v>
      </c>
      <c r="G227" s="71">
        <v>17.59632715</v>
      </c>
      <c r="H227" s="32">
        <v>-37.90696422</v>
      </c>
    </row>
    <row r="228" spans="5:8">
      <c r="E228" s="32">
        <v>-17.35635282</v>
      </c>
      <c r="F228" s="71">
        <v>-13.32927553</v>
      </c>
      <c r="G228" s="71">
        <v>17.51692084</v>
      </c>
      <c r="H228" s="32">
        <v>-37.9067328</v>
      </c>
    </row>
    <row r="229" spans="5:8">
      <c r="E229" s="32">
        <v>-18.87957462</v>
      </c>
      <c r="F229" s="71">
        <v>-11.95869027</v>
      </c>
      <c r="G229" s="71">
        <v>17.43629356</v>
      </c>
      <c r="H229" s="32">
        <v>-37.9061601</v>
      </c>
    </row>
    <row r="230" spans="5:8">
      <c r="E230" s="32">
        <v>-20.49755268</v>
      </c>
      <c r="F230" s="71">
        <v>-10.51379608</v>
      </c>
      <c r="G230" s="71">
        <v>17.35439296</v>
      </c>
      <c r="H230" s="32">
        <v>-37.90518792</v>
      </c>
    </row>
    <row r="231" spans="5:8">
      <c r="E231" s="32">
        <v>-22.20157057</v>
      </c>
      <c r="F231" s="71">
        <v>-9.00197419</v>
      </c>
      <c r="G231" s="71">
        <v>17.27116771</v>
      </c>
      <c r="H231" s="32">
        <v>-37.90375533</v>
      </c>
    </row>
    <row r="232" spans="5:8">
      <c r="E232" s="32">
        <v>-23.98227497</v>
      </c>
      <c r="F232" s="71">
        <v>-7.431069923</v>
      </c>
      <c r="G232" s="71">
        <v>17.18656753</v>
      </c>
      <c r="H232" s="32">
        <v>-37.90179885</v>
      </c>
    </row>
    <row r="233" spans="5:8">
      <c r="E233" s="32">
        <v>-25.82974965</v>
      </c>
      <c r="F233" s="71">
        <v>-5.809323644</v>
      </c>
      <c r="G233" s="71">
        <v>17.10054324</v>
      </c>
      <c r="H233" s="32">
        <v>-37.89925265</v>
      </c>
    </row>
    <row r="234" spans="5:8">
      <c r="E234" s="32">
        <v>-27.73358926</v>
      </c>
      <c r="F234" s="71">
        <v>-4.145301743</v>
      </c>
      <c r="G234" s="71">
        <v>17.01304672</v>
      </c>
      <c r="H234" s="32">
        <v>-37.89604866</v>
      </c>
    </row>
    <row r="235" spans="5:8">
      <c r="E235" s="32">
        <v>-29.68297334</v>
      </c>
      <c r="F235" s="71">
        <v>-2.44782758</v>
      </c>
      <c r="G235" s="71">
        <v>16.92403102</v>
      </c>
      <c r="H235" s="32">
        <v>-37.89211677</v>
      </c>
    </row>
    <row r="236" spans="5:8">
      <c r="E236" s="32">
        <v>-31.66674013</v>
      </c>
      <c r="F236" s="71">
        <v>-0.725912425</v>
      </c>
      <c r="G236" s="71">
        <v>16.83345031</v>
      </c>
      <c r="H236" s="32">
        <v>-37.88738497</v>
      </c>
    </row>
    <row r="237" spans="5:8">
      <c r="E237" s="32">
        <v>-33.67346055</v>
      </c>
      <c r="F237" s="71">
        <v>1.01131356</v>
      </c>
      <c r="G237" s="71">
        <v>16.74125996</v>
      </c>
      <c r="H237" s="32">
        <v>-37.88177955</v>
      </c>
    </row>
    <row r="238" spans="5:8">
      <c r="E238" s="32">
        <v>-35.69151201</v>
      </c>
      <c r="F238" s="71">
        <v>2.754670366</v>
      </c>
      <c r="G238" s="71">
        <v>16.64741655</v>
      </c>
      <c r="H238" s="32">
        <v>-37.87522524</v>
      </c>
    </row>
    <row r="239" spans="5:8">
      <c r="E239" s="32">
        <v>-37.7091524</v>
      </c>
      <c r="F239" s="71">
        <v>4.494997194</v>
      </c>
      <c r="G239" s="71">
        <v>16.55187789</v>
      </c>
      <c r="H239" s="32">
        <v>-37.86764537</v>
      </c>
    </row>
    <row r="240" spans="5:8">
      <c r="E240" s="32">
        <v>-39.71459391</v>
      </c>
      <c r="F240" s="71">
        <v>6.223221491</v>
      </c>
      <c r="G240" s="71">
        <v>16.45460307</v>
      </c>
      <c r="H240" s="32">
        <v>-37.85896205</v>
      </c>
    </row>
    <row r="241" spans="5:8">
      <c r="E241" s="32">
        <v>-41.69607699</v>
      </c>
      <c r="F241" s="71">
        <v>7.930427983</v>
      </c>
      <c r="G241" s="71">
        <v>16.35555242</v>
      </c>
      <c r="H241" s="32">
        <v>-37.84909634</v>
      </c>
    </row>
    <row r="242" spans="5:8">
      <c r="E242" s="32">
        <v>-43.64194421</v>
      </c>
      <c r="F242" s="71">
        <v>9.607927725</v>
      </c>
      <c r="G242" s="71">
        <v>16.25468763</v>
      </c>
      <c r="H242" s="32">
        <v>-37.83796839</v>
      </c>
    </row>
    <row r="243" spans="5:8">
      <c r="E243" s="32">
        <v>-45.54071418</v>
      </c>
      <c r="F243" s="71">
        <v>11.24732715</v>
      </c>
      <c r="G243" s="71">
        <v>16.15197172</v>
      </c>
      <c r="H243" s="32">
        <v>-37.82549763</v>
      </c>
    </row>
    <row r="244" spans="5:8">
      <c r="E244" s="32">
        <v>-47.38115544</v>
      </c>
      <c r="F244" s="71">
        <v>12.84059709</v>
      </c>
      <c r="G244" s="71">
        <v>16.04736907</v>
      </c>
      <c r="H244" s="32">
        <v>-37.81160293</v>
      </c>
    </row>
    <row r="245" spans="5:8">
      <c r="E245" s="32">
        <v>-49.15236037</v>
      </c>
      <c r="F245" s="71">
        <v>14.38014185</v>
      </c>
      <c r="G245" s="71">
        <v>15.94084546</v>
      </c>
      <c r="H245" s="32">
        <v>-37.79620275</v>
      </c>
    </row>
    <row r="246" spans="5:8">
      <c r="E246" s="32">
        <v>-50.84381908</v>
      </c>
      <c r="F246" s="71">
        <v>15.85886822</v>
      </c>
      <c r="G246" s="71">
        <v>15.83236809</v>
      </c>
      <c r="H246" s="32">
        <v>-37.77921532</v>
      </c>
    </row>
    <row r="247" spans="5:8">
      <c r="E247" s="32">
        <v>-52.44549329</v>
      </c>
      <c r="F247" s="71">
        <v>17.27025454</v>
      </c>
      <c r="G247" s="71">
        <v>15.72190559</v>
      </c>
      <c r="H247" s="32">
        <v>-37.76055881</v>
      </c>
    </row>
    <row r="248" spans="5:8">
      <c r="E248" s="32">
        <v>-53.94789029</v>
      </c>
      <c r="F248" s="71">
        <v>18.60841972</v>
      </c>
      <c r="G248" s="71">
        <v>15.60942809</v>
      </c>
      <c r="H248" s="32">
        <v>-37.74015147</v>
      </c>
    </row>
    <row r="249" spans="5:8">
      <c r="E249" s="32">
        <v>-55.34213677</v>
      </c>
      <c r="F249" s="71">
        <v>19.86819231</v>
      </c>
      <c r="G249" s="71">
        <v>15.4949072</v>
      </c>
      <c r="H249" s="32">
        <v>-37.71791182</v>
      </c>
    </row>
    <row r="250" spans="5:8">
      <c r="E250" s="32">
        <v>-56.62005275</v>
      </c>
      <c r="F250" s="71">
        <v>21.04517952</v>
      </c>
      <c r="G250" s="71">
        <v>15.37831607</v>
      </c>
      <c r="H250" s="32">
        <v>-37.6937588</v>
      </c>
    </row>
    <row r="251" spans="5:8">
      <c r="E251" s="32">
        <v>-57.77422549</v>
      </c>
      <c r="F251" s="71">
        <v>22.13583626</v>
      </c>
      <c r="G251" s="71">
        <v>15.2596294</v>
      </c>
      <c r="H251" s="32">
        <v>-37.66761196</v>
      </c>
    </row>
    <row r="252" spans="5:8">
      <c r="E252" s="32">
        <v>-58.79808338</v>
      </c>
      <c r="F252" s="71">
        <v>23.13753421</v>
      </c>
      <c r="G252" s="71">
        <v>15.13882346</v>
      </c>
      <c r="H252" s="32">
        <v>-37.63939158</v>
      </c>
    </row>
    <row r="253" spans="5:8">
      <c r="E253" s="32">
        <v>-59.68596981</v>
      </c>
      <c r="F253" s="71">
        <v>24.04863084</v>
      </c>
      <c r="G253" s="71">
        <v>15.01587614</v>
      </c>
      <c r="H253" s="32">
        <v>-37.60901889</v>
      </c>
    </row>
    <row r="254" spans="5:8">
      <c r="E254" s="32">
        <v>-60.43321715</v>
      </c>
      <c r="F254" s="71">
        <v>24.86853844</v>
      </c>
      <c r="G254" s="71">
        <v>14.89076694</v>
      </c>
      <c r="H254" s="32">
        <v>-37.57641618</v>
      </c>
    </row>
    <row r="255" spans="5:8">
      <c r="E255" s="32">
        <v>-61.03622053</v>
      </c>
      <c r="F255" s="71">
        <v>25.5977932</v>
      </c>
      <c r="G255" s="71">
        <v>14.76347704</v>
      </c>
      <c r="H255" s="32">
        <v>-37.541507</v>
      </c>
    </row>
    <row r="256" spans="5:8">
      <c r="E256" s="32">
        <v>-61.49251186</v>
      </c>
      <c r="F256" s="71">
        <v>26.23812422</v>
      </c>
      <c r="G256" s="71">
        <v>14.6339893</v>
      </c>
      <c r="H256" s="32">
        <v>-37.50421633</v>
      </c>
    </row>
    <row r="257" spans="5:8">
      <c r="E257" s="32">
        <v>-61.80083364</v>
      </c>
      <c r="F257" s="71">
        <v>26.79252257</v>
      </c>
      <c r="G257" s="71">
        <v>14.50228829</v>
      </c>
      <c r="H257" s="32">
        <v>-37.46447072</v>
      </c>
    </row>
    <row r="258" spans="5:8">
      <c r="E258" s="32">
        <v>-61.96121291</v>
      </c>
      <c r="F258" s="71">
        <v>27.26531032</v>
      </c>
      <c r="G258" s="71">
        <v>14.36836031</v>
      </c>
      <c r="H258" s="32">
        <v>-37.42219846</v>
      </c>
    </row>
    <row r="259" spans="5:8">
      <c r="E259" s="32">
        <v>-61.9750103</v>
      </c>
      <c r="F259" s="71">
        <v>27.66213548</v>
      </c>
      <c r="G259" s="71">
        <v>14.23219345</v>
      </c>
      <c r="H259" s="32">
        <v>-37.37732978</v>
      </c>
    </row>
    <row r="260" spans="5:8">
      <c r="E260" s="32">
        <v>-61.84470428</v>
      </c>
      <c r="F260" s="71">
        <v>27.98921747</v>
      </c>
      <c r="G260" s="71">
        <v>14.09377756</v>
      </c>
      <c r="H260" s="32">
        <v>-37.32979695</v>
      </c>
    </row>
    <row r="261" spans="5:8">
      <c r="E261" s="32">
        <v>-61.57360753</v>
      </c>
      <c r="F261" s="71">
        <v>28.25255788</v>
      </c>
      <c r="G261" s="71">
        <v>13.95310432</v>
      </c>
      <c r="H261" s="32">
        <v>-37.27953452</v>
      </c>
    </row>
    <row r="262" spans="5:8">
      <c r="E262" s="32">
        <v>-61.16579452</v>
      </c>
      <c r="F262" s="71">
        <v>28.45787345</v>
      </c>
      <c r="G262" s="71">
        <v>13.81016726</v>
      </c>
      <c r="H262" s="32">
        <v>-37.2264794</v>
      </c>
    </row>
    <row r="263" spans="5:8">
      <c r="E263" s="32">
        <v>-60.62605187</v>
      </c>
      <c r="F263" s="71">
        <v>28.61060205</v>
      </c>
      <c r="G263" s="71">
        <v>13.66496178</v>
      </c>
      <c r="H263" s="32">
        <v>-37.17057113</v>
      </c>
    </row>
    <row r="264" spans="5:8">
      <c r="E264" s="32">
        <v>-59.95982877</v>
      </c>
      <c r="F264" s="71">
        <v>28.7159087</v>
      </c>
      <c r="G264" s="71">
        <v>13.51748518</v>
      </c>
      <c r="H264" s="32">
        <v>-37.11175195</v>
      </c>
    </row>
    <row r="265" spans="5:8">
      <c r="E265" s="32">
        <v>-59.17318734</v>
      </c>
      <c r="F265" s="71">
        <v>28.77869158</v>
      </c>
      <c r="G265" s="71">
        <v>13.36773667</v>
      </c>
      <c r="H265" s="32">
        <v>-37.04996701</v>
      </c>
    </row>
    <row r="266" spans="5:8">
      <c r="E266" s="32">
        <v>-58.27275299</v>
      </c>
      <c r="F266" s="71">
        <v>28.80358803</v>
      </c>
      <c r="G266" s="71">
        <v>13.21571741</v>
      </c>
      <c r="H266" s="32">
        <v>-36.98516453</v>
      </c>
    </row>
    <row r="267" spans="5:8">
      <c r="E267" s="32">
        <v>-57.26566482</v>
      </c>
      <c r="F267" s="71">
        <v>28.79498054</v>
      </c>
      <c r="G267" s="71">
        <v>13.06143056</v>
      </c>
      <c r="H267" s="32">
        <v>-36.91729595</v>
      </c>
    </row>
    <row r="268" spans="5:8">
      <c r="E268" s="32">
        <v>-56.15952602</v>
      </c>
      <c r="F268" s="71">
        <v>28.75700281</v>
      </c>
      <c r="G268" s="71">
        <v>12.90488126</v>
      </c>
      <c r="H268" s="32">
        <v>-36.84631614</v>
      </c>
    </row>
    <row r="269" spans="5:8">
      <c r="E269" s="32">
        <v>-54.9623542</v>
      </c>
      <c r="F269" s="71">
        <v>28.69354569</v>
      </c>
      <c r="G269" s="71">
        <v>12.74607668</v>
      </c>
      <c r="H269" s="32">
        <v>-36.77218351</v>
      </c>
    </row>
    <row r="270" spans="5:8">
      <c r="E270" s="32">
        <v>-53.68253179</v>
      </c>
      <c r="F270" s="71">
        <v>28.60826323</v>
      </c>
      <c r="G270" s="71">
        <v>12.58502606</v>
      </c>
      <c r="H270" s="32">
        <v>-36.6948602</v>
      </c>
    </row>
    <row r="271" spans="5:8">
      <c r="E271" s="32">
        <v>-52.32875645</v>
      </c>
      <c r="F271" s="71">
        <v>28.50457869</v>
      </c>
      <c r="G271" s="71">
        <v>12.42174073</v>
      </c>
      <c r="H271" s="32">
        <v>-36.61431224</v>
      </c>
    </row>
    <row r="272" spans="5:8">
      <c r="E272" s="32">
        <v>-50.90999138</v>
      </c>
      <c r="F272" s="71">
        <v>28.3856905</v>
      </c>
      <c r="G272" s="71">
        <v>12.25623409</v>
      </c>
      <c r="H272" s="32">
        <v>-36.53050972</v>
      </c>
    </row>
    <row r="273" spans="5:8">
      <c r="E273" s="32">
        <v>-49.43541578</v>
      </c>
      <c r="F273" s="71">
        <v>28.25457833</v>
      </c>
      <c r="G273" s="71">
        <v>12.08852171</v>
      </c>
      <c r="H273" s="32">
        <v>-36.44342697</v>
      </c>
    </row>
    <row r="274" spans="5:8">
      <c r="E274" s="32">
        <v>-47.91437516</v>
      </c>
      <c r="F274" s="71">
        <v>28.11400904</v>
      </c>
      <c r="G274" s="71">
        <v>11.91862133</v>
      </c>
      <c r="H274" s="32">
        <v>-36.3530427</v>
      </c>
    </row>
    <row r="275" spans="5:8">
      <c r="E275" s="32">
        <v>-46.35633175</v>
      </c>
      <c r="F275" s="71">
        <v>27.96654271</v>
      </c>
      <c r="G275" s="71">
        <v>11.74655284</v>
      </c>
      <c r="H275" s="32">
        <v>-36.25934015</v>
      </c>
    </row>
    <row r="276" spans="5:8">
      <c r="E276" s="32">
        <v>-44.7708149</v>
      </c>
      <c r="F276" s="71">
        <v>27.81453868</v>
      </c>
      <c r="G276" s="71">
        <v>11.57233838</v>
      </c>
      <c r="H276" s="32">
        <v>-36.16230731</v>
      </c>
    </row>
    <row r="277" spans="5:8">
      <c r="E277" s="32">
        <v>-43.16737141</v>
      </c>
      <c r="F277" s="71">
        <v>27.66016149</v>
      </c>
      <c r="G277" s="71">
        <v>11.39600231</v>
      </c>
      <c r="H277" s="32">
        <v>-36.06193705</v>
      </c>
    </row>
    <row r="278" spans="5:8">
      <c r="E278" s="32">
        <v>-41.55551594</v>
      </c>
      <c r="F278" s="71">
        <v>27.50538694</v>
      </c>
      <c r="G278" s="71">
        <v>11.21757126</v>
      </c>
      <c r="H278" s="32">
        <v>-35.95822727</v>
      </c>
    </row>
    <row r="279" spans="5:8">
      <c r="E279" s="32">
        <v>-39.94468139</v>
      </c>
      <c r="F279" s="71">
        <v>27.35200807</v>
      </c>
      <c r="G279" s="71">
        <v>11.03707418</v>
      </c>
      <c r="H279" s="32">
        <v>-35.8511811</v>
      </c>
    </row>
    <row r="280" spans="5:8">
      <c r="E280" s="32">
        <v>-38.34416926</v>
      </c>
      <c r="F280" s="71">
        <v>27.20164118</v>
      </c>
      <c r="G280" s="71">
        <v>10.85454231</v>
      </c>
      <c r="H280" s="32">
        <v>-35.74080704</v>
      </c>
    </row>
    <row r="281" spans="5:8">
      <c r="E281" s="32">
        <v>-36.76310005</v>
      </c>
      <c r="F281" s="71">
        <v>27.05573183</v>
      </c>
      <c r="G281" s="71">
        <v>10.67000925</v>
      </c>
      <c r="H281" s="32">
        <v>-35.62711915</v>
      </c>
    </row>
    <row r="282" spans="5:8">
      <c r="E282" s="32">
        <v>-35.21036363</v>
      </c>
      <c r="F282" s="71">
        <v>26.91556085</v>
      </c>
      <c r="G282" s="71">
        <v>10.48351098</v>
      </c>
      <c r="H282" s="32">
        <v>-35.51013718</v>
      </c>
    </row>
    <row r="283" spans="5:8">
      <c r="E283" s="32">
        <v>-33.6945696</v>
      </c>
      <c r="F283" s="71">
        <v>26.78225033</v>
      </c>
      <c r="G283" s="71">
        <v>10.29508586</v>
      </c>
      <c r="H283" s="32">
        <v>-35.38988678</v>
      </c>
    </row>
    <row r="284" spans="5:8">
      <c r="E284" s="32">
        <v>-32.2239977</v>
      </c>
      <c r="F284" s="71">
        <v>26.65676966</v>
      </c>
      <c r="G284" s="71">
        <v>10.10477471</v>
      </c>
      <c r="H284" s="32">
        <v>-35.2663996</v>
      </c>
    </row>
    <row r="285" spans="5:8">
      <c r="E285" s="32">
        <v>-30.8065482</v>
      </c>
      <c r="F285" s="71">
        <v>26.53994151</v>
      </c>
      <c r="G285" s="71">
        <v>9.912620762</v>
      </c>
      <c r="H285" s="32">
        <v>-35.13971353</v>
      </c>
    </row>
    <row r="286" spans="5:8">
      <c r="E286" s="32">
        <v>-29.44969221</v>
      </c>
      <c r="F286" s="71">
        <v>26.43244785</v>
      </c>
      <c r="G286" s="71">
        <v>9.718669776</v>
      </c>
      <c r="H286" s="32">
        <v>-35.00987282</v>
      </c>
    </row>
    <row r="287" spans="5:8">
      <c r="E287" s="32">
        <v>-28.16042212</v>
      </c>
      <c r="F287" s="71">
        <v>26.33483593</v>
      </c>
      <c r="G287" s="71">
        <v>9.522969973</v>
      </c>
      <c r="H287" s="32">
        <v>-34.87692824</v>
      </c>
    </row>
    <row r="288" spans="5:8">
      <c r="E288" s="32">
        <v>-26.94520198</v>
      </c>
      <c r="F288" s="71">
        <v>26.24752434</v>
      </c>
      <c r="G288" s="71">
        <v>9.325572141</v>
      </c>
      <c r="H288" s="32">
        <v>-34.74093729</v>
      </c>
    </row>
    <row r="289" spans="5:8">
      <c r="E289" s="32">
        <v>-25.80991785</v>
      </c>
      <c r="F289" s="71">
        <v>26.17080897</v>
      </c>
      <c r="G289" s="71">
        <v>9.126529606</v>
      </c>
      <c r="H289" s="32">
        <v>-34.60196431</v>
      </c>
    </row>
    <row r="290" spans="5:8">
      <c r="E290" s="32">
        <v>-24.75982816</v>
      </c>
      <c r="F290" s="71">
        <v>26.10486901</v>
      </c>
      <c r="G290" s="71">
        <v>8.925898287</v>
      </c>
      <c r="H290" s="32">
        <v>-34.46008067</v>
      </c>
    </row>
    <row r="291" spans="5:8">
      <c r="E291" s="32">
        <v>-23.79951418</v>
      </c>
      <c r="F291" s="71">
        <v>26.04977303</v>
      </c>
      <c r="G291" s="71">
        <v>8.723736718</v>
      </c>
      <c r="H291" s="32">
        <v>-34.31536496</v>
      </c>
    </row>
    <row r="292" spans="5:8">
      <c r="E292" s="32">
        <v>-22.93283029</v>
      </c>
      <c r="F292" s="71">
        <v>26.00548487</v>
      </c>
      <c r="G292" s="71">
        <v>8.520106073</v>
      </c>
      <c r="H292" s="32">
        <v>-34.1679031</v>
      </c>
    </row>
    <row r="293" spans="5:8">
      <c r="E293" s="32">
        <v>-22.16285442</v>
      </c>
      <c r="F293" s="71">
        <v>25.97186977</v>
      </c>
      <c r="G293" s="71">
        <v>8.315070187</v>
      </c>
      <c r="H293" s="32">
        <v>-34.01778856</v>
      </c>
    </row>
    <row r="294" spans="5:8">
      <c r="E294" s="32">
        <v>-21.4918384</v>
      </c>
      <c r="F294" s="71">
        <v>25.94870026</v>
      </c>
      <c r="G294" s="71">
        <v>8.108695585</v>
      </c>
      <c r="H294" s="32">
        <v>-33.86512248</v>
      </c>
    </row>
    <row r="295" spans="5:8">
      <c r="E295" s="32">
        <v>-20.92115839</v>
      </c>
      <c r="F295" s="71">
        <v>25.93566229</v>
      </c>
      <c r="G295" s="71">
        <v>7.901051515</v>
      </c>
      <c r="H295" s="32">
        <v>-33.71001387</v>
      </c>
    </row>
    <row r="296" spans="5:8">
      <c r="E296" s="32">
        <v>-20.4512652</v>
      </c>
      <c r="F296" s="71">
        <v>25.93236112</v>
      </c>
      <c r="G296" s="71">
        <v>7.692209974</v>
      </c>
      <c r="H296" s="32">
        <v>-33.55257976</v>
      </c>
    </row>
    <row r="297" spans="5:8">
      <c r="E297" s="32">
        <v>-20.08163469</v>
      </c>
      <c r="F297" s="71">
        <v>25.93832739</v>
      </c>
      <c r="G297" s="71">
        <v>7.482245717</v>
      </c>
      <c r="H297" s="32">
        <v>-33.39294536</v>
      </c>
    </row>
    <row r="298" spans="5:8">
      <c r="E298" s="32">
        <v>-19.81071816</v>
      </c>
      <c r="F298" s="71">
        <v>25.95302313</v>
      </c>
      <c r="G298" s="71">
        <v>7.27123631</v>
      </c>
      <c r="H298" s="32">
        <v>-33.23124424</v>
      </c>
    </row>
    <row r="299" spans="5:8">
      <c r="E299" s="32">
        <v>-19.6358927</v>
      </c>
      <c r="F299" s="71">
        <v>25.97584773</v>
      </c>
      <c r="G299" s="71">
        <v>7.059262134</v>
      </c>
      <c r="H299" s="32">
        <v>-33.06761846</v>
      </c>
    </row>
    <row r="300" spans="5:8">
      <c r="E300" s="32">
        <v>-19.55341162</v>
      </c>
      <c r="F300" s="71">
        <v>26.00614399</v>
      </c>
      <c r="G300" s="71">
        <v>6.846406434</v>
      </c>
      <c r="H300" s="32">
        <v>-32.90221881</v>
      </c>
    </row>
    <row r="301" spans="5:8">
      <c r="E301" s="32">
        <v>-19.55835478</v>
      </c>
      <c r="F301" s="71">
        <v>26.04320408</v>
      </c>
      <c r="G301" s="71">
        <v>6.632755319</v>
      </c>
      <c r="H301" s="32">
        <v>-32.73520488</v>
      </c>
    </row>
    <row r="302" spans="5:8">
      <c r="E302" s="32">
        <v>-19.64457896</v>
      </c>
      <c r="F302" s="71">
        <v>26.08627558</v>
      </c>
      <c r="G302" s="71">
        <v>6.418397805</v>
      </c>
      <c r="H302" s="32">
        <v>-32.56674528</v>
      </c>
    </row>
    <row r="303" spans="5:8">
      <c r="E303" s="32">
        <v>-19.80466833</v>
      </c>
      <c r="F303" s="71">
        <v>26.1345675</v>
      </c>
      <c r="G303" s="71">
        <v>6.203425845</v>
      </c>
      <c r="H303" s="32">
        <v>-32.39701783</v>
      </c>
    </row>
    <row r="304" spans="5:8">
      <c r="E304" s="32">
        <v>-20.0298847</v>
      </c>
      <c r="F304" s="71">
        <v>26.18725623</v>
      </c>
      <c r="G304" s="71">
        <v>5.987934333</v>
      </c>
      <c r="H304" s="32">
        <v>-32.22620964</v>
      </c>
    </row>
    <row r="305" spans="5:8">
      <c r="E305" s="32">
        <v>-20.310118</v>
      </c>
      <c r="F305" s="71">
        <v>26.2434916</v>
      </c>
      <c r="G305" s="71">
        <v>5.772021169</v>
      </c>
      <c r="H305" s="32">
        <v>-32.05451737</v>
      </c>
    </row>
    <row r="306" spans="5:8">
      <c r="E306" s="32">
        <v>-20.63383659</v>
      </c>
      <c r="F306" s="71">
        <v>26.30240287</v>
      </c>
      <c r="G306" s="71">
        <v>5.555787247</v>
      </c>
      <c r="H306" s="32">
        <v>-31.88214734</v>
      </c>
    </row>
    <row r="307" spans="5:8">
      <c r="E307" s="32">
        <v>-20.98803771</v>
      </c>
      <c r="F307" s="71">
        <v>26.36310471</v>
      </c>
      <c r="G307" s="71">
        <v>5.3393365</v>
      </c>
      <c r="H307" s="32">
        <v>-31.70931569</v>
      </c>
    </row>
    <row r="308" spans="5:8">
      <c r="E308">
        <v>-21.35819779</v>
      </c>
      <c r="F308" s="71">
        <v>26.42470327</v>
      </c>
      <c r="G308">
        <v>5.122775929</v>
      </c>
      <c r="H308">
        <v>-31.53624858</v>
      </c>
    </row>
  </sheetData>
  <mergeCells count="5">
    <mergeCell ref="D1:L1"/>
    <mergeCell ref="N1:V1"/>
    <mergeCell ref="D6:H7"/>
    <mergeCell ref="N6:R7"/>
    <mergeCell ref="N8:R9"/>
  </mergeCells>
  <dataValidations count="4">
    <dataValidation type="textLength" operator="lessThanOrEqual" allowBlank="1" showInputMessage="1" showErrorMessage="1" sqref="I9">
      <formula1>30</formula1>
    </dataValidation>
    <dataValidation type="whole" operator="equal" allowBlank="1" showInputMessage="1" showErrorMessage="1" promptTitle="谨慎修改" prompt="第三代外骨骼膝关节120°" sqref="J9 M9">
      <formula1>120</formula1>
    </dataValidation>
    <dataValidation type="whole" operator="equal" allowBlank="1" showInputMessage="1" showErrorMessage="1" promptTitle="谨慎修改" prompt="第三代外骨骼髋关节157°" sqref="K9:L9">
      <formula1>157</formula1>
    </dataValidation>
    <dataValidation type="decimal" operator="between" allowBlank="1" showInputMessage="1" showErrorMessage="1" errorTitle="时间不合理" error="有效范围：0~60" promptTitle="有效范围：0~60" sqref="D11:D22">
      <formula1>0</formula1>
      <formula2>60</formula2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48"/>
  <sheetViews>
    <sheetView zoomScale="115" zoomScaleNormal="115" topLeftCell="A113" workbookViewId="0">
      <selection activeCell="G31" sqref="G31"/>
    </sheetView>
  </sheetViews>
  <sheetFormatPr defaultColWidth="9" defaultRowHeight="13.5"/>
  <cols>
    <col min="5" max="5" width="13.75"/>
    <col min="6" max="6" width="12.625"/>
    <col min="7" max="8" width="13.75"/>
    <col min="15" max="15" width="13.75"/>
    <col min="16" max="16" width="12.625"/>
    <col min="17" max="18" width="13.75"/>
    <col min="22" max="25" width="13.75"/>
  </cols>
  <sheetData>
    <row r="1" spans="1:22">
      <c r="A1" s="1"/>
      <c r="B1" s="1"/>
      <c r="C1" s="1"/>
      <c r="D1" s="77" t="s">
        <v>0</v>
      </c>
      <c r="E1" s="78"/>
      <c r="F1" s="78"/>
      <c r="G1" s="78"/>
      <c r="H1" s="78"/>
      <c r="I1" s="78"/>
      <c r="J1" s="78"/>
      <c r="K1" s="78"/>
      <c r="L1" s="84"/>
      <c r="M1" s="7"/>
      <c r="N1" s="85" t="s">
        <v>1</v>
      </c>
      <c r="O1" s="86"/>
      <c r="P1" s="86"/>
      <c r="Q1" s="86"/>
      <c r="R1" s="86"/>
      <c r="S1" s="86"/>
      <c r="T1" s="86"/>
      <c r="U1" s="86"/>
      <c r="V1" s="86"/>
    </row>
    <row r="2" spans="1:22">
      <c r="A2" s="1"/>
      <c r="B2" s="1"/>
      <c r="C2" s="1"/>
      <c r="D2" s="3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35" t="s">
        <v>9</v>
      </c>
      <c r="L2" s="36" t="s">
        <v>10</v>
      </c>
      <c r="M2" s="7"/>
      <c r="N2" s="37" t="s">
        <v>2</v>
      </c>
      <c r="O2" s="35" t="s">
        <v>3</v>
      </c>
      <c r="P2" s="35" t="s">
        <v>4</v>
      </c>
      <c r="Q2" s="35" t="s">
        <v>5</v>
      </c>
      <c r="R2" s="35" t="s">
        <v>6</v>
      </c>
      <c r="S2" s="35" t="s">
        <v>7</v>
      </c>
      <c r="T2" s="35" t="s">
        <v>8</v>
      </c>
      <c r="U2" s="61" t="s">
        <v>9</v>
      </c>
      <c r="V2" s="36" t="s">
        <v>10</v>
      </c>
    </row>
    <row r="3" ht="14.25" spans="1:22">
      <c r="A3" s="1"/>
      <c r="B3" s="1"/>
      <c r="C3" s="1"/>
      <c r="D3" s="5" t="s">
        <v>11</v>
      </c>
      <c r="E3" s="6">
        <v>24</v>
      </c>
      <c r="F3" s="6">
        <v>50</v>
      </c>
      <c r="G3" s="6">
        <v>73.055</v>
      </c>
      <c r="H3" s="6">
        <v>29</v>
      </c>
      <c r="I3" s="6">
        <v>49.3</v>
      </c>
      <c r="J3" s="6">
        <v>12</v>
      </c>
      <c r="K3" s="35">
        <v>2000</v>
      </c>
      <c r="L3" s="35">
        <v>5</v>
      </c>
      <c r="M3" s="7"/>
      <c r="N3" s="5" t="s">
        <v>11</v>
      </c>
      <c r="O3" s="6">
        <v>24</v>
      </c>
      <c r="P3" s="6">
        <v>55</v>
      </c>
      <c r="Q3" s="6">
        <v>60.05</v>
      </c>
      <c r="R3" s="6">
        <v>23</v>
      </c>
      <c r="S3" s="6">
        <v>52</v>
      </c>
      <c r="T3" s="6">
        <v>12</v>
      </c>
      <c r="U3" s="62">
        <v>2000</v>
      </c>
      <c r="V3" s="36">
        <v>5</v>
      </c>
    </row>
    <row r="4" spans="1:22">
      <c r="A4" s="1"/>
      <c r="B4" s="1"/>
      <c r="C4" s="1"/>
      <c r="D4" s="7" t="s">
        <v>12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14.2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4.25" spans="1:22">
      <c r="A6" s="1"/>
      <c r="B6" s="1"/>
      <c r="C6" s="1"/>
      <c r="D6" s="8" t="s">
        <v>13</v>
      </c>
      <c r="E6" s="79"/>
      <c r="F6" s="79"/>
      <c r="G6" s="79"/>
      <c r="H6" s="80"/>
      <c r="I6" s="7"/>
      <c r="J6" s="7"/>
      <c r="K6" s="7"/>
      <c r="L6" s="7"/>
      <c r="M6" s="7"/>
      <c r="N6" s="38" t="s">
        <v>14</v>
      </c>
      <c r="O6" s="39"/>
      <c r="P6" s="39"/>
      <c r="Q6" s="39"/>
      <c r="R6" s="63"/>
      <c r="S6" s="1"/>
      <c r="T6" s="1"/>
      <c r="U6" s="1"/>
      <c r="V6" s="1"/>
    </row>
    <row r="7" spans="1:22">
      <c r="A7" s="1"/>
      <c r="B7" s="1"/>
      <c r="C7" s="1"/>
      <c r="D7" s="81"/>
      <c r="E7" s="82"/>
      <c r="F7" s="82"/>
      <c r="G7" s="82"/>
      <c r="H7" s="83"/>
      <c r="I7" s="7"/>
      <c r="J7" s="7"/>
      <c r="K7" s="7"/>
      <c r="L7" s="7"/>
      <c r="M7" s="7"/>
      <c r="N7" s="40"/>
      <c r="O7" s="41"/>
      <c r="P7" s="41"/>
      <c r="Q7" s="41"/>
      <c r="R7" s="64"/>
      <c r="S7" s="1"/>
      <c r="T7" s="1"/>
      <c r="U7" s="1"/>
      <c r="V7" s="1"/>
    </row>
    <row r="8" ht="14.25" spans="1:22">
      <c r="A8" s="1"/>
      <c r="B8" s="1"/>
      <c r="C8" s="1"/>
      <c r="D8" s="14" t="s">
        <v>15</v>
      </c>
      <c r="E8" s="15">
        <v>130</v>
      </c>
      <c r="F8" s="15">
        <v>150</v>
      </c>
      <c r="G8" s="15">
        <v>150</v>
      </c>
      <c r="H8" s="16">
        <v>130</v>
      </c>
      <c r="I8" s="42" t="s">
        <v>16</v>
      </c>
      <c r="J8" s="43">
        <v>0.9</v>
      </c>
      <c r="K8" s="7"/>
      <c r="L8" s="42" t="s">
        <v>17</v>
      </c>
      <c r="M8" s="44">
        <v>0.95</v>
      </c>
      <c r="N8" s="45" t="s">
        <v>18</v>
      </c>
      <c r="O8" s="46"/>
      <c r="P8" s="46"/>
      <c r="Q8" s="46"/>
      <c r="R8" s="65"/>
      <c r="S8" s="1"/>
      <c r="T8" s="1"/>
      <c r="U8" s="1"/>
      <c r="V8" s="1"/>
    </row>
    <row r="9" ht="14.25" spans="1:22">
      <c r="A9" s="1"/>
      <c r="B9" s="1"/>
      <c r="C9" s="1"/>
      <c r="D9" s="14" t="s">
        <v>19</v>
      </c>
      <c r="E9" s="15">
        <v>-30</v>
      </c>
      <c r="F9" s="15">
        <v>-20</v>
      </c>
      <c r="G9" s="15">
        <v>-20</v>
      </c>
      <c r="H9" s="16">
        <v>-10</v>
      </c>
      <c r="I9" s="47" t="s">
        <v>20</v>
      </c>
      <c r="J9" s="47">
        <v>120</v>
      </c>
      <c r="K9" s="47">
        <v>157</v>
      </c>
      <c r="L9" s="47">
        <v>157</v>
      </c>
      <c r="M9" s="47">
        <v>120</v>
      </c>
      <c r="N9" s="45"/>
      <c r="O9" s="46"/>
      <c r="P9" s="46"/>
      <c r="Q9" s="46"/>
      <c r="R9" s="65"/>
      <c r="S9" s="1"/>
      <c r="T9" s="1"/>
      <c r="U9" s="1"/>
      <c r="V9" s="1"/>
    </row>
    <row r="10" ht="14.25" spans="1:22">
      <c r="A10" s="1"/>
      <c r="B10" s="1"/>
      <c r="C10" s="1" t="s">
        <v>21</v>
      </c>
      <c r="D10" s="17" t="s">
        <v>22</v>
      </c>
      <c r="E10" s="18" t="s">
        <v>23</v>
      </c>
      <c r="F10" s="18" t="s">
        <v>24</v>
      </c>
      <c r="G10" s="18" t="s">
        <v>25</v>
      </c>
      <c r="H10" s="19" t="s">
        <v>26</v>
      </c>
      <c r="I10" s="7"/>
      <c r="J10" s="7" t="s">
        <v>27</v>
      </c>
      <c r="K10" s="7" t="s">
        <v>28</v>
      </c>
      <c r="L10" s="7" t="s">
        <v>29</v>
      </c>
      <c r="M10" s="7" t="s">
        <v>30</v>
      </c>
      <c r="N10" s="48"/>
      <c r="O10" s="49"/>
      <c r="P10" s="49"/>
      <c r="Q10" s="49"/>
      <c r="R10" s="66"/>
      <c r="S10" s="1"/>
      <c r="T10" s="1"/>
      <c r="U10" s="1"/>
      <c r="V10" s="1"/>
    </row>
    <row r="11" spans="1:22">
      <c r="A11" s="1"/>
      <c r="B11" s="1"/>
      <c r="C11" s="1"/>
      <c r="D11" s="20">
        <v>1.1</v>
      </c>
      <c r="E11" s="21">
        <f t="shared" ref="E11:H11" si="0">E15</f>
        <v>75</v>
      </c>
      <c r="F11" s="21">
        <f t="shared" si="0"/>
        <v>58</v>
      </c>
      <c r="G11" s="21">
        <f t="shared" si="0"/>
        <v>-4</v>
      </c>
      <c r="H11" s="22">
        <f t="shared" si="0"/>
        <v>0</v>
      </c>
      <c r="I11" s="50">
        <f t="shared" ref="I11:I24" si="1">D11*$J$8</f>
        <v>0.99</v>
      </c>
      <c r="J11" s="21">
        <f>-TRUNC(K$3*J$3*(G$3-H$3*SIN((E11+J$9)*PI()/180)-SQRT(I$3^2-(E$3-F$3-H$3*COS((E11+J$9)*PI()/180))^2))/5)</f>
        <v>-150248</v>
      </c>
      <c r="K11" s="21">
        <f>-TRUNC(U$3*T$3*(Q$3-R$3*SIN((F11+K$9)*PI()/180)-SQRT(S$3^2-(O$3-P$3-R$3*COS((F11+K$9)*PI()/180))^2))/5)</f>
        <v>-108882</v>
      </c>
      <c r="L11" s="21">
        <f>-TRUNC(U$3*T$3*(Q$3-R$3*SIN((G11+L$9)*PI()/180)-SQRT(S$3^2-(O$3-P$3-R$3*COS((G11+L$9)*PI()/180))^2))/5)</f>
        <v>6332</v>
      </c>
      <c r="M11" s="22">
        <f>-TRUNC(K$3*J$3*(G$3-H$3*SIN((H11+M$9)*PI()/180)-SQRT(I$3^2-(E$3-F$3-H$3*COS((H11+M$9)*PI()/180))^2))/5)</f>
        <v>-1</v>
      </c>
      <c r="N11" s="51">
        <f t="shared" ref="N11:N74" si="2">I11</f>
        <v>0.99</v>
      </c>
      <c r="O11" s="52">
        <f t="shared" ref="O11:R11" si="3">TRUNC(J11*$M$8)</f>
        <v>-142735</v>
      </c>
      <c r="P11" s="52">
        <f t="shared" si="3"/>
        <v>-103437</v>
      </c>
      <c r="Q11" s="52">
        <f t="shared" si="3"/>
        <v>6015</v>
      </c>
      <c r="R11" s="67">
        <f t="shared" si="3"/>
        <v>0</v>
      </c>
      <c r="S11" s="1"/>
      <c r="T11" s="1"/>
      <c r="U11" s="1"/>
      <c r="V11" s="1"/>
    </row>
    <row r="12" spans="1:22">
      <c r="A12" s="1"/>
      <c r="B12" s="1"/>
      <c r="C12" s="1">
        <v>0.9</v>
      </c>
      <c r="D12" s="23">
        <f t="shared" ref="D12:D24" si="4">C12+D11</f>
        <v>2</v>
      </c>
      <c r="E12" s="24">
        <f>E16</f>
        <v>34</v>
      </c>
      <c r="F12" s="24">
        <f>F16</f>
        <v>28</v>
      </c>
      <c r="G12" s="24">
        <v>-18</v>
      </c>
      <c r="H12" s="25">
        <v>16</v>
      </c>
      <c r="I12" s="53">
        <f t="shared" si="1"/>
        <v>1.8</v>
      </c>
      <c r="J12" s="24">
        <f>-TRUNC(K$3*J$3*(G$3-H$3*SIN((E12+J$9)*PI()/180)-SQRT(I$3^2-(E$3-F$3-H$3*COS((E12+J$9)*PI()/180))^2))/5)</f>
        <v>-53002</v>
      </c>
      <c r="K12" s="24">
        <f>-TRUNC(U$3*T$3*(Q$3-R$3*SIN((F12+K$9)*PI()/180)-SQRT(S$3^2-(O$3-P$3-R$3*COS((F12+K$9)*PI()/180))^2))/5)</f>
        <v>-51299</v>
      </c>
      <c r="L12" s="24">
        <f>-TRUNC(U$3*T$3*(Q$3-R$3*SIN((G12+L$9)*PI()/180)-SQRT(S$3^2-(O$3-P$3-R$3*COS((G12+L$9)*PI()/180))^2))/5)</f>
        <v>25046</v>
      </c>
      <c r="M12" s="25">
        <f>-TRUNC(K$3*J$3*(G$3-H$3*SIN((H12+M$9)*PI()/180)-SQRT(I$3^2-(E$3-F$3-H$3*COS((H12+M$9)*PI()/180))^2))/5)</f>
        <v>-18616</v>
      </c>
      <c r="N12" s="54">
        <f t="shared" si="2"/>
        <v>1.8</v>
      </c>
      <c r="O12" s="55">
        <f t="shared" ref="O12:R12" si="5">TRUNC(J12*$M$8)</f>
        <v>-50351</v>
      </c>
      <c r="P12" s="55">
        <f t="shared" si="5"/>
        <v>-48734</v>
      </c>
      <c r="Q12" s="55">
        <f t="shared" si="5"/>
        <v>23793</v>
      </c>
      <c r="R12" s="68">
        <f t="shared" si="5"/>
        <v>-17685</v>
      </c>
      <c r="S12" s="1"/>
      <c r="T12" s="1"/>
      <c r="U12" s="1"/>
      <c r="V12" s="1"/>
    </row>
    <row r="13" spans="1:22">
      <c r="A13" s="1"/>
      <c r="B13" s="1"/>
      <c r="C13" s="1">
        <v>1.05</v>
      </c>
      <c r="D13" s="23">
        <f t="shared" si="4"/>
        <v>3.05</v>
      </c>
      <c r="E13" s="24">
        <f t="shared" ref="E13:H13" si="6">E17</f>
        <v>0</v>
      </c>
      <c r="F13" s="24">
        <f t="shared" si="6"/>
        <v>-4</v>
      </c>
      <c r="G13" s="24">
        <f t="shared" si="6"/>
        <v>58</v>
      </c>
      <c r="H13" s="25">
        <f t="shared" si="6"/>
        <v>75</v>
      </c>
      <c r="I13" s="53">
        <f t="shared" si="1"/>
        <v>2.745</v>
      </c>
      <c r="J13" s="24">
        <f>-TRUNC(K$3*J$3*(G$3-H$3*SIN((E13+J$9)*PI()/180)-SQRT(I$3^2-(E$3-F$3-H$3*COS((E13+J$9)*PI()/180))^2))/5)</f>
        <v>-1</v>
      </c>
      <c r="K13" s="24">
        <f>-TRUNC(U$3*T$3*(Q$3-R$3*SIN((F13+K$9)*PI()/180)-SQRT(S$3^2-(O$3-P$3-R$3*COS((F13+K$9)*PI()/180))^2))/5)</f>
        <v>6332</v>
      </c>
      <c r="L13" s="24">
        <f>-TRUNC(U$3*T$3*(Q$3-R$3*SIN((G13+L$9)*PI()/180)-SQRT(S$3^2-(O$3-P$3-R$3*COS((G13+L$9)*PI()/180))^2))/5)</f>
        <v>-108882</v>
      </c>
      <c r="M13" s="25">
        <f>-TRUNC(K$3*J$3*(G$3-H$3*SIN((H13+M$9)*PI()/180)-SQRT(I$3^2-(E$3-F$3-H$3*COS((H13+M$9)*PI()/180))^2))/5)</f>
        <v>-150248</v>
      </c>
      <c r="N13" s="54">
        <f t="shared" si="2"/>
        <v>2.745</v>
      </c>
      <c r="O13" s="55">
        <f t="shared" ref="O13:R13" si="7">TRUNC(J13*$M$8)</f>
        <v>0</v>
      </c>
      <c r="P13" s="55">
        <f t="shared" si="7"/>
        <v>6015</v>
      </c>
      <c r="Q13" s="55">
        <f t="shared" si="7"/>
        <v>-103437</v>
      </c>
      <c r="R13" s="68">
        <f t="shared" si="7"/>
        <v>-142735</v>
      </c>
      <c r="S13" s="1"/>
      <c r="T13" s="1"/>
      <c r="U13" s="1"/>
      <c r="V13" s="1"/>
    </row>
    <row r="14" spans="1:22">
      <c r="A14" s="1"/>
      <c r="B14" s="1"/>
      <c r="C14" s="1">
        <v>0.9</v>
      </c>
      <c r="D14" s="23">
        <f t="shared" si="4"/>
        <v>3.95</v>
      </c>
      <c r="E14" s="24">
        <f t="shared" ref="E14:H14" si="8">E18</f>
        <v>16</v>
      </c>
      <c r="F14" s="24">
        <f t="shared" si="8"/>
        <v>-18</v>
      </c>
      <c r="G14" s="24">
        <f t="shared" si="8"/>
        <v>28</v>
      </c>
      <c r="H14" s="25">
        <f t="shared" si="8"/>
        <v>34</v>
      </c>
      <c r="I14" s="53">
        <f t="shared" si="1"/>
        <v>3.555</v>
      </c>
      <c r="J14" s="24">
        <f>-TRUNC(K$3*J$3*(G$3-H$3*SIN((E14+J$9)*PI()/180)-SQRT(I$3^2-(E$3-F$3-H$3*COS((E14+J$9)*PI()/180))^2))/5)</f>
        <v>-18616</v>
      </c>
      <c r="K14" s="24">
        <f>-TRUNC(U$3*T$3*(Q$3-R$3*SIN((F14+K$9)*PI()/180)-SQRT(S$3^2-(O$3-P$3-R$3*COS((F14+K$9)*PI()/180))^2))/5)</f>
        <v>25046</v>
      </c>
      <c r="L14" s="24">
        <f>-TRUNC(U$3*T$3*(Q$3-R$3*SIN((G14+L$9)*PI()/180)-SQRT(S$3^2-(O$3-P$3-R$3*COS((G14+L$9)*PI()/180))^2))/5)</f>
        <v>-51299</v>
      </c>
      <c r="M14" s="25">
        <f>-TRUNC(K$3*J$3*(G$3-H$3*SIN((H14+M$9)*PI()/180)-SQRT(I$3^2-(E$3-F$3-H$3*COS((H14+M$9)*PI()/180))^2))/5)</f>
        <v>-53002</v>
      </c>
      <c r="N14" s="54">
        <f t="shared" si="2"/>
        <v>3.555</v>
      </c>
      <c r="O14" s="55">
        <f t="shared" ref="O14:R14" si="9">TRUNC(J14*$M$8)</f>
        <v>-17685</v>
      </c>
      <c r="P14" s="55">
        <f t="shared" si="9"/>
        <v>23793</v>
      </c>
      <c r="Q14" s="55">
        <f t="shared" si="9"/>
        <v>-48734</v>
      </c>
      <c r="R14" s="68">
        <f t="shared" si="9"/>
        <v>-50351</v>
      </c>
      <c r="S14" s="1"/>
      <c r="T14" s="1"/>
      <c r="U14" s="1"/>
      <c r="V14" s="1"/>
    </row>
    <row r="15" spans="1:22">
      <c r="A15" s="1"/>
      <c r="B15" s="1"/>
      <c r="C15" s="1">
        <v>1.05</v>
      </c>
      <c r="D15" s="23">
        <f t="shared" si="4"/>
        <v>5</v>
      </c>
      <c r="E15" s="26">
        <v>75</v>
      </c>
      <c r="F15" s="26">
        <v>58</v>
      </c>
      <c r="G15" s="24">
        <f>F17</f>
        <v>-4</v>
      </c>
      <c r="H15" s="25">
        <f>E17</f>
        <v>0</v>
      </c>
      <c r="I15" s="53">
        <f t="shared" si="1"/>
        <v>4.5</v>
      </c>
      <c r="J15" s="24">
        <f>-TRUNC(K$3*J$3*(G$3-H$3*SIN((E15+J$9)*PI()/180)-SQRT(I$3^2-(E$3-F$3-H$3*COS((E15+J$9)*PI()/180))^2))/5)</f>
        <v>-150248</v>
      </c>
      <c r="K15" s="24">
        <f>-TRUNC(U$3*T$3*(Q$3-R$3*SIN((F15+K$9)*PI()/180)-SQRT(S$3^2-(O$3-P$3-R$3*COS((F15+K$9)*PI()/180))^2))/5)</f>
        <v>-108882</v>
      </c>
      <c r="L15" s="24">
        <f>-TRUNC(U$3*T$3*(Q$3-R$3*SIN((G15+L$9)*PI()/180)-SQRT(S$3^2-(O$3-P$3-R$3*COS((G15+L$9)*PI()/180))^2))/5)</f>
        <v>6332</v>
      </c>
      <c r="M15" s="25">
        <f>-TRUNC(K$3*J$3*(G$3-H$3*SIN((H15+M$9)*PI()/180)-SQRT(I$3^2-(E$3-F$3-H$3*COS((H15+M$9)*PI()/180))^2))/5)</f>
        <v>-1</v>
      </c>
      <c r="N15" s="54">
        <f t="shared" si="2"/>
        <v>4.5</v>
      </c>
      <c r="O15" s="55">
        <f t="shared" ref="O15:R15" si="10">TRUNC(J15*$M$8)</f>
        <v>-142735</v>
      </c>
      <c r="P15" s="55">
        <f t="shared" si="10"/>
        <v>-103437</v>
      </c>
      <c r="Q15" s="55">
        <f t="shared" si="10"/>
        <v>6015</v>
      </c>
      <c r="R15" s="68">
        <f t="shared" si="10"/>
        <v>0</v>
      </c>
      <c r="S15" s="1"/>
      <c r="T15" s="1"/>
      <c r="U15" s="1"/>
      <c r="V15" s="1"/>
    </row>
    <row r="16" spans="1:22">
      <c r="A16" s="1"/>
      <c r="B16" s="1"/>
      <c r="C16" s="1">
        <v>0.9</v>
      </c>
      <c r="D16" s="23">
        <f t="shared" si="4"/>
        <v>5.9</v>
      </c>
      <c r="E16" s="26">
        <v>34</v>
      </c>
      <c r="F16" s="26">
        <v>28</v>
      </c>
      <c r="G16" s="24">
        <f>F18</f>
        <v>-18</v>
      </c>
      <c r="H16" s="25">
        <f>E18</f>
        <v>16</v>
      </c>
      <c r="I16" s="53">
        <f t="shared" si="1"/>
        <v>5.31</v>
      </c>
      <c r="J16" s="24">
        <f>-TRUNC(K$3*J$3*(G$3-H$3*SIN((E16+J$9)*PI()/180)-SQRT(I$3^2-(E$3-F$3-H$3*COS((E16+J$9)*PI()/180))^2))/5)</f>
        <v>-53002</v>
      </c>
      <c r="K16" s="24">
        <f>-TRUNC(U$3*T$3*(Q$3-R$3*SIN((F16+K$9)*PI()/180)-SQRT(S$3^2-(O$3-P$3-R$3*COS((F16+K$9)*PI()/180))^2))/5)</f>
        <v>-51299</v>
      </c>
      <c r="L16" s="24">
        <f>-TRUNC(U$3*T$3*(Q$3-R$3*SIN((G16+L$9)*PI()/180)-SQRT(S$3^2-(O$3-P$3-R$3*COS((G16+L$9)*PI()/180))^2))/5)</f>
        <v>25046</v>
      </c>
      <c r="M16" s="25">
        <f>-TRUNC(K$3*J$3*(G$3-H$3*SIN((H16+M$9)*PI()/180)-SQRT(I$3^2-(E$3-F$3-H$3*COS((H16+M$9)*PI()/180))^2))/5)</f>
        <v>-18616</v>
      </c>
      <c r="N16" s="54">
        <f t="shared" si="2"/>
        <v>5.31</v>
      </c>
      <c r="O16" s="55">
        <f t="shared" ref="O16:R16" si="11">TRUNC(J16*$M$8)</f>
        <v>-50351</v>
      </c>
      <c r="P16" s="55">
        <f t="shared" si="11"/>
        <v>-48734</v>
      </c>
      <c r="Q16" s="55">
        <f t="shared" si="11"/>
        <v>23793</v>
      </c>
      <c r="R16" s="68">
        <f t="shared" si="11"/>
        <v>-17685</v>
      </c>
      <c r="S16" s="1"/>
      <c r="T16" s="1"/>
      <c r="U16" s="1"/>
      <c r="V16" s="1"/>
    </row>
    <row r="17" spans="1:22">
      <c r="A17" s="1"/>
      <c r="B17" s="1"/>
      <c r="C17" s="1">
        <v>1.05</v>
      </c>
      <c r="D17" s="23">
        <f t="shared" si="4"/>
        <v>6.95</v>
      </c>
      <c r="E17" s="26">
        <v>0</v>
      </c>
      <c r="F17" s="26">
        <v>-4</v>
      </c>
      <c r="G17" s="24">
        <f>F15</f>
        <v>58</v>
      </c>
      <c r="H17" s="25">
        <f>E15</f>
        <v>75</v>
      </c>
      <c r="I17" s="53">
        <f t="shared" si="1"/>
        <v>6.255</v>
      </c>
      <c r="J17" s="24">
        <f>-TRUNC(K$3*J$3*(G$3-H$3*SIN((E17+J$9)*PI()/180)-SQRT(I$3^2-(E$3-F$3-H$3*COS((E17+J$9)*PI()/180))^2))/5)</f>
        <v>-1</v>
      </c>
      <c r="K17" s="24">
        <f>-TRUNC(U$3*T$3*(Q$3-R$3*SIN((F17+K$9)*PI()/180)-SQRT(S$3^2-(O$3-P$3-R$3*COS((F17+K$9)*PI()/180))^2))/5)</f>
        <v>6332</v>
      </c>
      <c r="L17" s="24">
        <f>-TRUNC(U$3*T$3*(Q$3-R$3*SIN((G17+L$9)*PI()/180)-SQRT(S$3^2-(O$3-P$3-R$3*COS((G17+L$9)*PI()/180))^2))/5)</f>
        <v>-108882</v>
      </c>
      <c r="M17" s="25">
        <f>-TRUNC(K$3*J$3*(G$3-H$3*SIN((H17+M$9)*PI()/180)-SQRT(I$3^2-(E$3-F$3-H$3*COS((H17+M$9)*PI()/180))^2))/5)</f>
        <v>-150248</v>
      </c>
      <c r="N17" s="54">
        <f t="shared" si="2"/>
        <v>6.255</v>
      </c>
      <c r="O17" s="55">
        <f t="shared" ref="O17:R17" si="12">TRUNC(J17*$M$8)</f>
        <v>0</v>
      </c>
      <c r="P17" s="55">
        <f t="shared" si="12"/>
        <v>6015</v>
      </c>
      <c r="Q17" s="55">
        <f t="shared" si="12"/>
        <v>-103437</v>
      </c>
      <c r="R17" s="68">
        <f t="shared" si="12"/>
        <v>-142735</v>
      </c>
      <c r="S17" s="1"/>
      <c r="T17" s="1"/>
      <c r="U17" s="1"/>
      <c r="V17" s="1"/>
    </row>
    <row r="18" spans="1:22">
      <c r="A18" s="1"/>
      <c r="B18" s="1"/>
      <c r="C18" s="1">
        <v>0.9</v>
      </c>
      <c r="D18" s="23">
        <f t="shared" si="4"/>
        <v>7.85</v>
      </c>
      <c r="E18" s="26">
        <v>16</v>
      </c>
      <c r="F18" s="26">
        <v>-18</v>
      </c>
      <c r="G18" s="24">
        <f>F16</f>
        <v>28</v>
      </c>
      <c r="H18" s="25">
        <f>E16</f>
        <v>34</v>
      </c>
      <c r="I18" s="53">
        <f t="shared" si="1"/>
        <v>7.065</v>
      </c>
      <c r="J18" s="24">
        <f>-TRUNC(K$3*J$3*(G$3-H$3*SIN((E18+J$9)*PI()/180)-SQRT(I$3^2-(E$3-F$3-H$3*COS((E18+J$9)*PI()/180))^2))/5)</f>
        <v>-18616</v>
      </c>
      <c r="K18" s="24">
        <f>-TRUNC(U$3*T$3*(Q$3-R$3*SIN((F18+K$9)*PI()/180)-SQRT(S$3^2-(O$3-P$3-R$3*COS((F18+K$9)*PI()/180))^2))/5)</f>
        <v>25046</v>
      </c>
      <c r="L18" s="24">
        <f>-TRUNC(U$3*T$3*(Q$3-R$3*SIN((G18+L$9)*PI()/180)-SQRT(S$3^2-(O$3-P$3-R$3*COS((G18+L$9)*PI()/180))^2))/5)</f>
        <v>-51299</v>
      </c>
      <c r="M18" s="25">
        <f>-TRUNC(K$3*J$3*(G$3-H$3*SIN((H18+M$9)*PI()/180)-SQRT(I$3^2-(E$3-F$3-H$3*COS((H18+M$9)*PI()/180))^2))/5)</f>
        <v>-53002</v>
      </c>
      <c r="N18" s="54">
        <f t="shared" si="2"/>
        <v>7.065</v>
      </c>
      <c r="O18" s="55">
        <f t="shared" ref="O18:R18" si="13">TRUNC(J18*$M$8)</f>
        <v>-17685</v>
      </c>
      <c r="P18" s="55">
        <f t="shared" si="13"/>
        <v>23793</v>
      </c>
      <c r="Q18" s="55">
        <f t="shared" si="13"/>
        <v>-48734</v>
      </c>
      <c r="R18" s="68">
        <f t="shared" si="13"/>
        <v>-50351</v>
      </c>
      <c r="S18" s="1"/>
      <c r="T18" s="1"/>
      <c r="U18" s="1"/>
      <c r="V18" s="1"/>
    </row>
    <row r="19" spans="1:22">
      <c r="A19" s="1"/>
      <c r="B19" s="1"/>
      <c r="C19" s="1">
        <v>1.05</v>
      </c>
      <c r="D19" s="23">
        <f t="shared" si="4"/>
        <v>8.9</v>
      </c>
      <c r="E19" s="24">
        <f t="shared" ref="E19:H19" si="14">E15</f>
        <v>75</v>
      </c>
      <c r="F19" s="24">
        <f t="shared" si="14"/>
        <v>58</v>
      </c>
      <c r="G19" s="24">
        <f t="shared" si="14"/>
        <v>-4</v>
      </c>
      <c r="H19" s="25">
        <f t="shared" si="14"/>
        <v>0</v>
      </c>
      <c r="I19" s="53">
        <f t="shared" si="1"/>
        <v>8.01</v>
      </c>
      <c r="J19" s="24">
        <f>-TRUNC(K$3*J$3*(G$3-H$3*SIN((E19+J$9)*PI()/180)-SQRT(I$3^2-(E$3-F$3-H$3*COS((E19+J$9)*PI()/180))^2))/5)</f>
        <v>-150248</v>
      </c>
      <c r="K19" s="24">
        <f>-TRUNC(U$3*T$3*(Q$3-R$3*SIN((F19+K$9)*PI()/180)-SQRT(S$3^2-(O$3-P$3-R$3*COS((F19+K$9)*PI()/180))^2))/5)</f>
        <v>-108882</v>
      </c>
      <c r="L19" s="24">
        <f>-TRUNC(U$3*T$3*(Q$3-R$3*SIN((G19+L$9)*PI()/180)-SQRT(S$3^2-(O$3-P$3-R$3*COS((G19+L$9)*PI()/180))^2))/5)</f>
        <v>6332</v>
      </c>
      <c r="M19" s="25">
        <f>-TRUNC(K$3*J$3*(G$3-H$3*SIN((H19+M$9)*PI()/180)-SQRT(I$3^2-(E$3-F$3-H$3*COS((H19+M$9)*PI()/180))^2))/5)</f>
        <v>-1</v>
      </c>
      <c r="N19" s="54">
        <f t="shared" si="2"/>
        <v>8.01</v>
      </c>
      <c r="O19" s="55">
        <f t="shared" ref="O19:R19" si="15">TRUNC(J19*$M$8)</f>
        <v>-142735</v>
      </c>
      <c r="P19" s="55">
        <f t="shared" si="15"/>
        <v>-103437</v>
      </c>
      <c r="Q19" s="55">
        <f t="shared" si="15"/>
        <v>6015</v>
      </c>
      <c r="R19" s="68">
        <f t="shared" si="15"/>
        <v>0</v>
      </c>
      <c r="S19" s="1"/>
      <c r="T19" s="1"/>
      <c r="U19" s="1"/>
      <c r="V19" s="1"/>
    </row>
    <row r="20" spans="1:22">
      <c r="A20" s="1"/>
      <c r="B20" s="1"/>
      <c r="C20" s="1">
        <v>0.9</v>
      </c>
      <c r="D20" s="23">
        <f t="shared" si="4"/>
        <v>9.8</v>
      </c>
      <c r="E20" s="24">
        <f t="shared" ref="E20:H20" si="16">E16</f>
        <v>34</v>
      </c>
      <c r="F20" s="24">
        <f t="shared" si="16"/>
        <v>28</v>
      </c>
      <c r="G20" s="24">
        <f t="shared" si="16"/>
        <v>-18</v>
      </c>
      <c r="H20" s="25">
        <f t="shared" si="16"/>
        <v>16</v>
      </c>
      <c r="I20" s="53">
        <f t="shared" si="1"/>
        <v>8.82</v>
      </c>
      <c r="J20" s="24">
        <f>-TRUNC(K$3*J$3*(G$3-H$3*SIN((E20+J$9)*PI()/180)-SQRT(I$3^2-(E$3-F$3-H$3*COS((E20+J$9)*PI()/180))^2))/5)</f>
        <v>-53002</v>
      </c>
      <c r="K20" s="24">
        <f>-TRUNC(U$3*T$3*(Q$3-R$3*SIN((F20+K$9)*PI()/180)-SQRT(S$3^2-(O$3-P$3-R$3*COS((F20+K$9)*PI()/180))^2))/5)</f>
        <v>-51299</v>
      </c>
      <c r="L20" s="24">
        <f>-TRUNC(U$3*T$3*(Q$3-R$3*SIN((G20+L$9)*PI()/180)-SQRT(S$3^2-(O$3-P$3-R$3*COS((G20+L$9)*PI()/180))^2))/5)</f>
        <v>25046</v>
      </c>
      <c r="M20" s="25">
        <f>-TRUNC(K$3*J$3*(G$3-H$3*SIN((H20+M$9)*PI()/180)-SQRT(I$3^2-(E$3-F$3-H$3*COS((H20+M$9)*PI()/180))^2))/5)</f>
        <v>-18616</v>
      </c>
      <c r="N20" s="54">
        <f t="shared" si="2"/>
        <v>8.82</v>
      </c>
      <c r="O20" s="55">
        <f t="shared" ref="O20:R20" si="17">TRUNC(J20*$M$8)</f>
        <v>-50351</v>
      </c>
      <c r="P20" s="55">
        <f t="shared" si="17"/>
        <v>-48734</v>
      </c>
      <c r="Q20" s="55">
        <f t="shared" si="17"/>
        <v>23793</v>
      </c>
      <c r="R20" s="68">
        <f t="shared" si="17"/>
        <v>-17685</v>
      </c>
      <c r="S20" s="1"/>
      <c r="T20" s="1"/>
      <c r="U20" s="1"/>
      <c r="V20" s="1"/>
    </row>
    <row r="21" spans="1:22">
      <c r="A21" s="1"/>
      <c r="B21" s="1"/>
      <c r="C21" s="1">
        <v>1.05</v>
      </c>
      <c r="D21" s="23">
        <f t="shared" si="4"/>
        <v>10.85</v>
      </c>
      <c r="E21" s="24">
        <f t="shared" ref="E21:H21" si="18">E17</f>
        <v>0</v>
      </c>
      <c r="F21" s="24">
        <f t="shared" si="18"/>
        <v>-4</v>
      </c>
      <c r="G21" s="24">
        <f t="shared" si="18"/>
        <v>58</v>
      </c>
      <c r="H21" s="25">
        <f t="shared" si="18"/>
        <v>75</v>
      </c>
      <c r="I21" s="53">
        <f t="shared" si="1"/>
        <v>9.765</v>
      </c>
      <c r="J21" s="24">
        <f>-TRUNC(K$3*J$3*(G$3-H$3*SIN((E21+J$9)*PI()/180)-SQRT(I$3^2-(E$3-F$3-H$3*COS((E21+J$9)*PI()/180))^2))/5)</f>
        <v>-1</v>
      </c>
      <c r="K21" s="24">
        <f>-TRUNC(U$3*T$3*(Q$3-R$3*SIN((F21+K$9)*PI()/180)-SQRT(S$3^2-(O$3-P$3-R$3*COS((F21+K$9)*PI()/180))^2))/5)</f>
        <v>6332</v>
      </c>
      <c r="L21" s="24">
        <f>-TRUNC(U$3*T$3*(Q$3-R$3*SIN((G21+L$9)*PI()/180)-SQRT(S$3^2-(O$3-P$3-R$3*COS((G21+L$9)*PI()/180))^2))/5)</f>
        <v>-108882</v>
      </c>
      <c r="M21" s="25">
        <f>-TRUNC(K$3*J$3*(G$3-H$3*SIN((H21+M$9)*PI()/180)-SQRT(I$3^2-(E$3-F$3-H$3*COS((H21+M$9)*PI()/180))^2))/5)</f>
        <v>-150248</v>
      </c>
      <c r="N21" s="54">
        <f t="shared" si="2"/>
        <v>9.765</v>
      </c>
      <c r="O21" s="55">
        <f t="shared" ref="O21:R21" si="19">TRUNC(J21*$M$8)</f>
        <v>0</v>
      </c>
      <c r="P21" s="55">
        <f t="shared" si="19"/>
        <v>6015</v>
      </c>
      <c r="Q21" s="55">
        <f t="shared" si="19"/>
        <v>-103437</v>
      </c>
      <c r="R21" s="68">
        <f t="shared" si="19"/>
        <v>-142735</v>
      </c>
      <c r="S21" s="1"/>
      <c r="T21" s="1"/>
      <c r="U21" s="1"/>
      <c r="V21" s="1"/>
    </row>
    <row r="22" spans="1:22">
      <c r="A22" s="1"/>
      <c r="B22" s="1"/>
      <c r="C22" s="1">
        <v>0.9</v>
      </c>
      <c r="D22" s="23">
        <f t="shared" si="4"/>
        <v>11.75</v>
      </c>
      <c r="E22" s="24">
        <f t="shared" ref="E22:H22" si="20">E18</f>
        <v>16</v>
      </c>
      <c r="F22" s="24">
        <f t="shared" si="20"/>
        <v>-18</v>
      </c>
      <c r="G22" s="24">
        <f t="shared" si="20"/>
        <v>28</v>
      </c>
      <c r="H22" s="25">
        <f t="shared" si="20"/>
        <v>34</v>
      </c>
      <c r="I22" s="53">
        <f t="shared" si="1"/>
        <v>10.575</v>
      </c>
      <c r="J22" s="24">
        <f>-TRUNC(K$3*J$3*(G$3-H$3*SIN((E22+J$9)*PI()/180)-SQRT(I$3^2-(E$3-F$3-H$3*COS((E22+J$9)*PI()/180))^2))/5)</f>
        <v>-18616</v>
      </c>
      <c r="K22" s="24">
        <f>-TRUNC(U$3*T$3*(Q$3-R$3*SIN((F22+K$9)*PI()/180)-SQRT(S$3^2-(O$3-P$3-R$3*COS((F22+K$9)*PI()/180))^2))/5)</f>
        <v>25046</v>
      </c>
      <c r="L22" s="24">
        <f>-TRUNC(U$3*T$3*(Q$3-R$3*SIN((G22+L$9)*PI()/180)-SQRT(S$3^2-(O$3-P$3-R$3*COS((G22+L$9)*PI()/180))^2))/5)</f>
        <v>-51299</v>
      </c>
      <c r="M22" s="25">
        <f>-TRUNC(K$3*J$3*(G$3-H$3*SIN((H22+M$9)*PI()/180)-SQRT(I$3^2-(E$3-F$3-H$3*COS((H22+M$9)*PI()/180))^2))/5)</f>
        <v>-53002</v>
      </c>
      <c r="N22" s="54">
        <f t="shared" si="2"/>
        <v>10.575</v>
      </c>
      <c r="O22" s="55">
        <f t="shared" ref="O22:R22" si="21">TRUNC(J22*$M$8)</f>
        <v>-17685</v>
      </c>
      <c r="P22" s="55">
        <f t="shared" si="21"/>
        <v>23793</v>
      </c>
      <c r="Q22" s="55">
        <f t="shared" si="21"/>
        <v>-48734</v>
      </c>
      <c r="R22" s="68">
        <f t="shared" si="21"/>
        <v>-50351</v>
      </c>
      <c r="S22" s="1"/>
      <c r="T22" s="1"/>
      <c r="U22" s="1"/>
      <c r="V22" s="1"/>
    </row>
    <row r="23" spans="1:22">
      <c r="A23" s="1"/>
      <c r="B23" s="1"/>
      <c r="C23" s="27">
        <v>0.8</v>
      </c>
      <c r="D23" s="28">
        <f t="shared" si="4"/>
        <v>12.55</v>
      </c>
      <c r="E23" s="26">
        <v>55</v>
      </c>
      <c r="F23" s="26">
        <v>36</v>
      </c>
      <c r="G23" s="24">
        <f>F17</f>
        <v>-4</v>
      </c>
      <c r="H23" s="25">
        <f>E17</f>
        <v>0</v>
      </c>
      <c r="I23" s="53">
        <f t="shared" si="1"/>
        <v>11.295</v>
      </c>
      <c r="J23" s="24">
        <f>-TRUNC(K$3*J$3*(G$3-H$3*SIN((E23+J$9)*PI()/180)-SQRT(I$3^2-(E$3-F$3-H$3*COS((E23+J$9)*PI()/180))^2))/5)</f>
        <v>-102298</v>
      </c>
      <c r="K23" s="24">
        <f>-TRUNC(U$3*T$3*(Q$3-R$3*SIN((F23+K$9)*PI()/180)-SQRT(S$3^2-(O$3-P$3-R$3*COS((F23+K$9)*PI()/180))^2))/5)</f>
        <v>-66903</v>
      </c>
      <c r="L23" s="24">
        <f>-TRUNC(U$3*T$3*(Q$3-R$3*SIN((G23+L$9)*PI()/180)-SQRT(S$3^2-(O$3-P$3-R$3*COS((G23+L$9)*PI()/180))^2))/5)</f>
        <v>6332</v>
      </c>
      <c r="M23" s="25">
        <f>-TRUNC(K$3*J$3*(G$3-H$3*SIN((H23+M$9)*PI()/180)-SQRT(I$3^2-(E$3-F$3-H$3*COS((H23+M$9)*PI()/180))^2))/5)</f>
        <v>-1</v>
      </c>
      <c r="N23" s="54">
        <f t="shared" si="2"/>
        <v>11.295</v>
      </c>
      <c r="O23" s="55">
        <f t="shared" ref="O23:R23" si="22">TRUNC(J23*$M$8)</f>
        <v>-97183</v>
      </c>
      <c r="P23" s="55">
        <f t="shared" si="22"/>
        <v>-63557</v>
      </c>
      <c r="Q23" s="55">
        <f t="shared" si="22"/>
        <v>6015</v>
      </c>
      <c r="R23" s="68">
        <f t="shared" si="22"/>
        <v>0</v>
      </c>
      <c r="S23" s="1"/>
      <c r="T23" s="1"/>
      <c r="U23" s="1"/>
      <c r="V23" s="1"/>
    </row>
    <row r="24" ht="14.25" spans="1:22">
      <c r="A24" s="1"/>
      <c r="B24" s="1"/>
      <c r="C24" s="27">
        <v>1</v>
      </c>
      <c r="D24" s="29">
        <f t="shared" si="4"/>
        <v>13.55</v>
      </c>
      <c r="E24" s="30">
        <v>0</v>
      </c>
      <c r="F24" s="30">
        <v>0</v>
      </c>
      <c r="G24" s="30">
        <v>0</v>
      </c>
      <c r="H24" s="31">
        <v>0</v>
      </c>
      <c r="I24" s="53">
        <f t="shared" si="1"/>
        <v>12.195</v>
      </c>
      <c r="J24" s="24">
        <f>-TRUNC(K$3*J$3*(G$3-H$3*SIN((E24+J$9)*PI()/180)-SQRT(I$3^2-(E$3-F$3-H$3*COS((E24+J$9)*PI()/180))^2))/5)</f>
        <v>-1</v>
      </c>
      <c r="K24" s="24">
        <f>-TRUNC(U$3*T$3*(Q$3-R$3*SIN((F24+K$9)*PI()/180)-SQRT(S$3^2-(O$3-P$3-R$3*COS((F24+K$9)*PI()/180))^2))/5)</f>
        <v>-2</v>
      </c>
      <c r="L24" s="24">
        <f>-TRUNC(U$3*T$3*(Q$3-R$3*SIN((G24+L$9)*PI()/180)-SQRT(S$3^2-(O$3-P$3-R$3*COS((G24+L$9)*PI()/180))^2))/5)</f>
        <v>-2</v>
      </c>
      <c r="M24" s="25">
        <f>-TRUNC(K$3*J$3*(G$3-H$3*SIN((H24+M$9)*PI()/180)-SQRT(I$3^2-(E$3-F$3-H$3*COS((H24+M$9)*PI()/180))^2))/5)</f>
        <v>-1</v>
      </c>
      <c r="N24" s="56">
        <f t="shared" si="2"/>
        <v>12.195</v>
      </c>
      <c r="O24" s="57">
        <f t="shared" ref="O24:R24" si="23">TRUNC(J24*$M$8)</f>
        <v>0</v>
      </c>
      <c r="P24" s="57">
        <f t="shared" si="23"/>
        <v>-1</v>
      </c>
      <c r="Q24" s="57">
        <f t="shared" si="23"/>
        <v>-1</v>
      </c>
      <c r="R24" s="69">
        <f t="shared" si="23"/>
        <v>0</v>
      </c>
      <c r="S24" s="1"/>
      <c r="T24" s="1"/>
      <c r="U24" s="1"/>
      <c r="V24" s="1"/>
    </row>
    <row r="25" spans="1:40">
      <c r="A25">
        <v>2.955</v>
      </c>
      <c r="B25">
        <v>-1.26996951219512</v>
      </c>
      <c r="C25">
        <v>-2.88841463414634</v>
      </c>
      <c r="D25" s="28">
        <v>0</v>
      </c>
      <c r="E25" s="32">
        <f>-E141*[1]右脚开始走!$B$23</f>
        <v>21.35819779</v>
      </c>
      <c r="F25" s="32">
        <f>F141*[1]右脚开始走!$B$23</f>
        <v>26.42470327</v>
      </c>
      <c r="G25" s="32">
        <f>G141*[1]右脚开始走!$B$23</f>
        <v>5.122775929</v>
      </c>
      <c r="H25" s="32">
        <f>-H141*[1]右脚开始走!$B$23</f>
        <v>31.53624858</v>
      </c>
      <c r="I25" s="58">
        <f t="shared" ref="I25:I88" si="24">D25</f>
        <v>0</v>
      </c>
      <c r="J25" s="24">
        <f>-TRUNC(K$3*J$3*(G$3-H$3*SIN((E25+J$9)*PI()/180)-SQRT(I$3^2-(E$3-F$3-H$3*COS((E25+J$9)*PI()/180))^2))/5)</f>
        <v>-27647</v>
      </c>
      <c r="K25" s="24">
        <f>-TRUNC(U$3*T$3*(Q$3-R$3*SIN((F25+K$9)*PI()/180)-SQRT(S$3^2-(O$3-P$3-R$3*COS((F25+K$9)*PI()/180))^2))/5)</f>
        <v>-48237</v>
      </c>
      <c r="L25" s="24">
        <f>-TRUNC(U$3*T$3*(Q$3-R$3*SIN((G25+L$9)*PI()/180)-SQRT(S$3^2-(O$3-P$3-R$3*COS((G25+L$9)*PI()/180))^2))/5)</f>
        <v>-8610</v>
      </c>
      <c r="M25" s="25">
        <f>-TRUNC(K$3*J$3*(G$3-H$3*SIN((H25+M$9)*PI()/180)-SQRT(I$3^2-(E$3-F$3-H$3*COS((H25+M$9)*PI()/180))^2))/5)</f>
        <v>-47693</v>
      </c>
      <c r="N25" s="73">
        <f t="shared" si="2"/>
        <v>0</v>
      </c>
      <c r="O25" s="74">
        <v>0</v>
      </c>
      <c r="P25" s="74">
        <v>0</v>
      </c>
      <c r="Q25" s="1">
        <v>0</v>
      </c>
      <c r="R25" s="74">
        <v>0</v>
      </c>
      <c r="S25" s="1"/>
      <c r="T25" s="1">
        <v>0.04</v>
      </c>
      <c r="U25" s="70"/>
      <c r="V25" s="1"/>
      <c r="W25" s="1"/>
      <c r="X25" s="1"/>
      <c r="Y25" s="1"/>
      <c r="AA25">
        <f t="shared" ref="AA25:AD25" si="25">V25-V26</f>
        <v>421250</v>
      </c>
      <c r="AB25">
        <f t="shared" si="25"/>
        <v>73125</v>
      </c>
      <c r="AC25">
        <f t="shared" si="25"/>
        <v>-236250</v>
      </c>
      <c r="AD25">
        <f t="shared" si="25"/>
        <v>-231250</v>
      </c>
      <c r="AF25">
        <f t="shared" ref="AF25:AI25" si="26">AA25-AA26</f>
        <v>832500</v>
      </c>
      <c r="AG25">
        <f t="shared" si="26"/>
        <v>153750</v>
      </c>
      <c r="AH25">
        <f t="shared" si="26"/>
        <v>-458750</v>
      </c>
      <c r="AI25">
        <f t="shared" si="26"/>
        <v>-455625</v>
      </c>
      <c r="AK25">
        <f t="shared" ref="AK25:AN25" si="27">AF25-AF26</f>
        <v>1251875</v>
      </c>
      <c r="AL25">
        <f t="shared" si="27"/>
        <v>226250</v>
      </c>
      <c r="AM25">
        <f t="shared" si="27"/>
        <v>-692500</v>
      </c>
      <c r="AN25">
        <f t="shared" si="27"/>
        <v>-687500</v>
      </c>
    </row>
    <row r="26" spans="1:40">
      <c r="A26">
        <v>2.97</v>
      </c>
      <c r="B26">
        <v>-1.27088414634146</v>
      </c>
      <c r="C26">
        <v>-2.90945121951219</v>
      </c>
      <c r="D26" s="28">
        <f t="shared" ref="D26:D89" si="28">D25+T25</f>
        <v>0.04</v>
      </c>
      <c r="E26" s="32">
        <f>-E142*[1]右脚开始走!$B$23</f>
        <v>21.73224231</v>
      </c>
      <c r="F26" s="32">
        <f>F142*[1]右脚开始走!$B$23</f>
        <v>26.4852637</v>
      </c>
      <c r="G26" s="32">
        <f>G142*[1]右脚开始走!$B$23</f>
        <v>4.903899875</v>
      </c>
      <c r="H26" s="32">
        <f>-H142*[1]右脚开始走!$B$23</f>
        <v>31.3621105</v>
      </c>
      <c r="I26" s="58">
        <f t="shared" si="24"/>
        <v>0.04</v>
      </c>
      <c r="J26" s="24">
        <f>-TRUNC(K$3*J$3*(G$3-H$3*SIN((E26+J$9)*PI()/180)-SQRT(I$3^2-(E$3-F$3-H$3*COS((E26+J$9)*PI()/180))^2))/5)</f>
        <v>-28321</v>
      </c>
      <c r="K26" s="24">
        <f>-TRUNC(U$3*T$3*(Q$3-R$3*SIN((F26+K$9)*PI()/180)-SQRT(S$3^2-(O$3-P$3-R$3*COS((F26+K$9)*PI()/180))^2))/5)</f>
        <v>-48354</v>
      </c>
      <c r="L26" s="24">
        <f>-TRUNC(U$3*T$3*(Q$3-R$3*SIN((G26+L$9)*PI()/180)-SQRT(S$3^2-(O$3-P$3-R$3*COS((G26+L$9)*PI()/180))^2))/5)</f>
        <v>-8232</v>
      </c>
      <c r="M26" s="25">
        <f>-TRUNC(K$3*J$3*(G$3-H$3*SIN((H26+M$9)*PI()/180)-SQRT(I$3^2-(E$3-F$3-H$3*COS((H26+M$9)*PI()/180))^2))/5)</f>
        <v>-47323</v>
      </c>
      <c r="N26" s="59">
        <f t="shared" si="2"/>
        <v>0.04</v>
      </c>
      <c r="O26" s="60">
        <f t="shared" ref="O26:O89" si="29">(J26-J25)/(I26-I25)</f>
        <v>-16850</v>
      </c>
      <c r="P26" s="60">
        <f t="shared" ref="P26:P89" si="30">(K26-K25)/(I26-I25)</f>
        <v>-2925</v>
      </c>
      <c r="Q26" s="1">
        <f t="shared" ref="Q26:Q67" si="31">(L26-L25)/(D26-D25)</f>
        <v>9450</v>
      </c>
      <c r="R26" s="60">
        <f t="shared" ref="R26:R89" si="32">(M26-M25)/(D26-D25)</f>
        <v>9250</v>
      </c>
      <c r="S26" s="1"/>
      <c r="T26" s="1">
        <f t="shared" ref="T26:T89" si="33">$T$25</f>
        <v>0.04</v>
      </c>
      <c r="U26" s="70"/>
      <c r="V26" s="1">
        <f t="shared" ref="V26:Y26" si="34">(O26-O25)/$T$26</f>
        <v>-421250</v>
      </c>
      <c r="W26" s="1">
        <f t="shared" si="34"/>
        <v>-73125</v>
      </c>
      <c r="X26" s="1">
        <f t="shared" si="34"/>
        <v>236250</v>
      </c>
      <c r="Y26" s="1">
        <f t="shared" si="34"/>
        <v>231250</v>
      </c>
      <c r="AA26">
        <f t="shared" ref="AA26:AD26" si="35">V26-V27</f>
        <v>-411250</v>
      </c>
      <c r="AB26">
        <f t="shared" si="35"/>
        <v>-80625</v>
      </c>
      <c r="AC26">
        <f t="shared" si="35"/>
        <v>222500</v>
      </c>
      <c r="AD26">
        <f t="shared" si="35"/>
        <v>224375</v>
      </c>
      <c r="AF26">
        <f t="shared" ref="AF26:AI26" si="36">AA26-AA27</f>
        <v>-419375</v>
      </c>
      <c r="AG26">
        <f t="shared" si="36"/>
        <v>-72500</v>
      </c>
      <c r="AH26">
        <f t="shared" si="36"/>
        <v>233750</v>
      </c>
      <c r="AI26">
        <f t="shared" si="36"/>
        <v>231875</v>
      </c>
      <c r="AK26">
        <f t="shared" ref="AK26:AN26" si="37">AF26-AF27</f>
        <v>-424375</v>
      </c>
      <c r="AL26">
        <f t="shared" si="37"/>
        <v>-70625</v>
      </c>
      <c r="AM26">
        <f t="shared" si="37"/>
        <v>234375</v>
      </c>
      <c r="AN26">
        <f t="shared" si="37"/>
        <v>234375</v>
      </c>
    </row>
    <row r="27" spans="1:40">
      <c r="A27">
        <v>2.985</v>
      </c>
      <c r="B27">
        <v>-1.27957317073171</v>
      </c>
      <c r="C27">
        <v>-2.92682926829268</v>
      </c>
      <c r="D27" s="28">
        <f t="shared" si="28"/>
        <v>0.08</v>
      </c>
      <c r="E27" s="32">
        <f>-E143*[1]右脚开始走!$B$23</f>
        <v>22.1127147</v>
      </c>
      <c r="F27" s="32">
        <f>F143*[1]右脚开始走!$B$23</f>
        <v>26.53904149</v>
      </c>
      <c r="G27" s="32">
        <f>G143*[1]右脚开始走!$B$23</f>
        <v>4.671920373</v>
      </c>
      <c r="H27" s="32">
        <f>-H143*[1]右脚开始走!$B$23</f>
        <v>31.18204775</v>
      </c>
      <c r="I27" s="58">
        <f t="shared" si="24"/>
        <v>0.08</v>
      </c>
      <c r="J27" s="24">
        <f>-TRUNC(K$3*J$3*(G$3-H$3*SIN((E27+J$9)*PI()/180)-SQRT(I$3^2-(E$3-F$3-H$3*COS((E27+J$9)*PI()/180))^2))/5)</f>
        <v>-29011</v>
      </c>
      <c r="K27" s="24">
        <f>-TRUNC(U$3*T$3*(Q$3-R$3*SIN((F27+K$9)*PI()/180)-SQRT(S$3^2-(O$3-P$3-R$3*COS((F27+K$9)*PI()/180))^2))/5)</f>
        <v>-48459</v>
      </c>
      <c r="L27" s="24">
        <f>-TRUNC(U$3*T$3*(Q$3-R$3*SIN((G27+L$9)*PI()/180)-SQRT(S$3^2-(O$3-P$3-R$3*COS((G27+L$9)*PI()/180))^2))/5)</f>
        <v>-7832</v>
      </c>
      <c r="M27" s="25">
        <f>-TRUNC(K$3*J$3*(G$3-H$3*SIN((H27+M$9)*PI()/180)-SQRT(I$3^2-(E$3-F$3-H$3*COS((H27+M$9)*PI()/180))^2))/5)</f>
        <v>-46942</v>
      </c>
      <c r="N27" s="59">
        <f t="shared" si="2"/>
        <v>0.08</v>
      </c>
      <c r="O27" s="60">
        <f t="shared" si="29"/>
        <v>-17250</v>
      </c>
      <c r="P27" s="60">
        <f t="shared" si="30"/>
        <v>-2625</v>
      </c>
      <c r="Q27" s="1">
        <f t="shared" si="31"/>
        <v>10000</v>
      </c>
      <c r="R27" s="60">
        <f t="shared" si="32"/>
        <v>9525</v>
      </c>
      <c r="S27" s="1"/>
      <c r="T27" s="1">
        <f t="shared" si="33"/>
        <v>0.04</v>
      </c>
      <c r="U27" s="70"/>
      <c r="V27" s="1">
        <f t="shared" ref="V27:Y27" si="38">(O27-O26)/$T$26</f>
        <v>-10000</v>
      </c>
      <c r="W27" s="1">
        <f t="shared" si="38"/>
        <v>7500</v>
      </c>
      <c r="X27" s="1">
        <f t="shared" si="38"/>
        <v>13750</v>
      </c>
      <c r="Y27" s="1">
        <f t="shared" si="38"/>
        <v>6875</v>
      </c>
      <c r="AA27">
        <f t="shared" ref="AA27:AD27" si="39">V27-V28</f>
        <v>8125.00000000009</v>
      </c>
      <c r="AB27">
        <f t="shared" si="39"/>
        <v>-8124.99999999999</v>
      </c>
      <c r="AC27">
        <f t="shared" si="39"/>
        <v>-11250</v>
      </c>
      <c r="AD27">
        <f t="shared" si="39"/>
        <v>-7500.00000000005</v>
      </c>
      <c r="AF27">
        <f t="shared" ref="AF27:AI27" si="40">AA27-AA28</f>
        <v>5000.00000000036</v>
      </c>
      <c r="AG27">
        <f t="shared" si="40"/>
        <v>-1874.99999999998</v>
      </c>
      <c r="AH27">
        <f t="shared" si="40"/>
        <v>-625.000000000182</v>
      </c>
      <c r="AI27">
        <f t="shared" si="40"/>
        <v>-2500.00000000018</v>
      </c>
      <c r="AK27">
        <f t="shared" ref="AK27:AN27" si="41">AF27-AF28</f>
        <v>7500.00000000082</v>
      </c>
      <c r="AL27">
        <f t="shared" si="41"/>
        <v>625.000000000056</v>
      </c>
      <c r="AM27">
        <f t="shared" si="41"/>
        <v>1874.99999999963</v>
      </c>
      <c r="AN27">
        <f t="shared" si="41"/>
        <v>-3750.00000000041</v>
      </c>
    </row>
    <row r="28" spans="1:40">
      <c r="A28">
        <v>3</v>
      </c>
      <c r="B28">
        <v>-1.29512195121951</v>
      </c>
      <c r="C28">
        <v>-2.94009146341463</v>
      </c>
      <c r="D28" s="28">
        <f t="shared" si="28"/>
        <v>0.12</v>
      </c>
      <c r="E28" s="32">
        <f>-E144*[1]右脚开始走!$B$23</f>
        <v>22.50500005</v>
      </c>
      <c r="F28" s="32">
        <f>F144*[1]右脚开始走!$B$23</f>
        <v>26.58017373</v>
      </c>
      <c r="G28" s="32">
        <f>G144*[1]右脚开始走!$B$23</f>
        <v>4.41555333</v>
      </c>
      <c r="H28" s="32">
        <f>-H144*[1]右脚开始走!$B$23</f>
        <v>30.99084047</v>
      </c>
      <c r="I28" s="58">
        <f t="shared" si="24"/>
        <v>0.12</v>
      </c>
      <c r="J28" s="24">
        <f>-TRUNC(K$3*J$3*(G$3-H$3*SIN((E28+J$9)*PI()/180)-SQRT(I$3^2-(E$3-F$3-H$3*COS((E28+J$9)*PI()/180))^2))/5)</f>
        <v>-29730</v>
      </c>
      <c r="K28" s="24">
        <f>-TRUNC(U$3*T$3*(Q$3-R$3*SIN((F28+K$9)*PI()/180)-SQRT(S$3^2-(O$3-P$3-R$3*COS((F28+K$9)*PI()/180))^2))/5)</f>
        <v>-48539</v>
      </c>
      <c r="L28" s="24">
        <f>-TRUNC(U$3*T$3*(Q$3-R$3*SIN((G28+L$9)*PI()/180)-SQRT(S$3^2-(O$3-P$3-R$3*COS((G28+L$9)*PI()/180))^2))/5)</f>
        <v>-7392</v>
      </c>
      <c r="M28" s="25">
        <f>-TRUNC(K$3*J$3*(G$3-H$3*SIN((H28+M$9)*PI()/180)-SQRT(I$3^2-(E$3-F$3-H$3*COS((H28+M$9)*PI()/180))^2))/5)</f>
        <v>-46538</v>
      </c>
      <c r="N28" s="59">
        <f t="shared" si="2"/>
        <v>0.12</v>
      </c>
      <c r="O28" s="60">
        <f t="shared" si="29"/>
        <v>-17975</v>
      </c>
      <c r="P28" s="60">
        <f t="shared" si="30"/>
        <v>-2000</v>
      </c>
      <c r="Q28" s="1">
        <f t="shared" si="31"/>
        <v>11000</v>
      </c>
      <c r="R28" s="60">
        <f t="shared" si="32"/>
        <v>10100</v>
      </c>
      <c r="S28" s="1"/>
      <c r="T28" s="1">
        <f t="shared" si="33"/>
        <v>0.04</v>
      </c>
      <c r="U28" s="70"/>
      <c r="V28" s="1">
        <f t="shared" ref="V28:Y28" si="42">(O28-O27)/$T$26</f>
        <v>-18125.0000000001</v>
      </c>
      <c r="W28" s="1">
        <f t="shared" si="42"/>
        <v>15625</v>
      </c>
      <c r="X28" s="1">
        <f t="shared" si="42"/>
        <v>25000</v>
      </c>
      <c r="Y28" s="1">
        <f t="shared" si="42"/>
        <v>14375</v>
      </c>
      <c r="AA28">
        <f t="shared" ref="AA28:AD28" si="43">V28-V29</f>
        <v>3124.99999999973</v>
      </c>
      <c r="AB28">
        <f t="shared" si="43"/>
        <v>-6250.00000000002</v>
      </c>
      <c r="AC28">
        <f t="shared" si="43"/>
        <v>-10624.9999999999</v>
      </c>
      <c r="AD28">
        <f t="shared" si="43"/>
        <v>-4999.99999999986</v>
      </c>
      <c r="AF28">
        <f t="shared" ref="AF28:AI28" si="44">AA28-AA29</f>
        <v>-2500.00000000045</v>
      </c>
      <c r="AG28">
        <f t="shared" si="44"/>
        <v>-2500.00000000003</v>
      </c>
      <c r="AH28">
        <f t="shared" si="44"/>
        <v>-2499.99999999981</v>
      </c>
      <c r="AI28">
        <f t="shared" si="44"/>
        <v>1250.00000000023</v>
      </c>
      <c r="AK28">
        <f t="shared" ref="AK28:AN28" si="45">AF28-AF29</f>
        <v>-5000.00000000064</v>
      </c>
      <c r="AL28">
        <f t="shared" si="45"/>
        <v>-3125.00000000005</v>
      </c>
      <c r="AM28">
        <f t="shared" si="45"/>
        <v>1250.0000000002</v>
      </c>
      <c r="AN28">
        <f t="shared" si="45"/>
        <v>5000.00000000032</v>
      </c>
    </row>
    <row r="29" spans="1:40">
      <c r="A29">
        <v>3.015</v>
      </c>
      <c r="B29">
        <v>-1.31432926829268</v>
      </c>
      <c r="C29">
        <v>-2.95015243902439</v>
      </c>
      <c r="D29" s="28">
        <f t="shared" si="28"/>
        <v>0.16</v>
      </c>
      <c r="E29" s="32">
        <f>-E145*[1]右脚开始走!$B$23</f>
        <v>22.91340389</v>
      </c>
      <c r="F29" s="32">
        <f>F145*[1]右脚开始走!$B$23</f>
        <v>26.60375368</v>
      </c>
      <c r="G29" s="32">
        <f>G145*[1]右脚开始走!$B$23</f>
        <v>4.125405119</v>
      </c>
      <c r="H29" s="32">
        <f>-H145*[1]右脚开始走!$B$23</f>
        <v>30.78400428</v>
      </c>
      <c r="I29" s="58">
        <f t="shared" si="24"/>
        <v>0.16</v>
      </c>
      <c r="J29" s="24">
        <f>-TRUNC(K$3*J$3*(G$3-H$3*SIN((E29+J$9)*PI()/180)-SQRT(I$3^2-(E$3-F$3-H$3*COS((E29+J$9)*PI()/180))^2))/5)</f>
        <v>-30483</v>
      </c>
      <c r="K29" s="24">
        <f>-TRUNC(U$3*T$3*(Q$3-R$3*SIN((F29+K$9)*PI()/180)-SQRT(S$3^2-(O$3-P$3-R$3*COS((F29+K$9)*PI()/180))^2))/5)</f>
        <v>-48584</v>
      </c>
      <c r="L29" s="24">
        <f>-TRUNC(U$3*T$3*(Q$3-R$3*SIN((G29+L$9)*PI()/180)-SQRT(S$3^2-(O$3-P$3-R$3*COS((G29+L$9)*PI()/180))^2))/5)</f>
        <v>-6895</v>
      </c>
      <c r="M29" s="25">
        <f>-TRUNC(K$3*J$3*(G$3-H$3*SIN((H29+M$9)*PI()/180)-SQRT(I$3^2-(E$3-F$3-H$3*COS((H29+M$9)*PI()/180))^2))/5)</f>
        <v>-46103</v>
      </c>
      <c r="N29" s="59">
        <f t="shared" si="2"/>
        <v>0.16</v>
      </c>
      <c r="O29" s="60">
        <f t="shared" si="29"/>
        <v>-18825</v>
      </c>
      <c r="P29" s="60">
        <f t="shared" si="30"/>
        <v>-1125</v>
      </c>
      <c r="Q29" s="1">
        <f t="shared" si="31"/>
        <v>12425</v>
      </c>
      <c r="R29" s="60">
        <f t="shared" si="32"/>
        <v>10875</v>
      </c>
      <c r="S29" s="1"/>
      <c r="T29" s="1">
        <f t="shared" si="33"/>
        <v>0.04</v>
      </c>
      <c r="U29" s="70"/>
      <c r="V29" s="1">
        <f t="shared" ref="V29:Y29" si="46">(O29-O28)/$T$26</f>
        <v>-21249.9999999998</v>
      </c>
      <c r="W29" s="1">
        <f t="shared" si="46"/>
        <v>21875</v>
      </c>
      <c r="X29" s="1">
        <f t="shared" si="46"/>
        <v>35624.9999999999</v>
      </c>
      <c r="Y29" s="1">
        <f t="shared" si="46"/>
        <v>19374.9999999999</v>
      </c>
      <c r="AA29">
        <f t="shared" ref="AA29:AD29" si="47">V29-V30</f>
        <v>5625.00000000018</v>
      </c>
      <c r="AB29">
        <f t="shared" si="47"/>
        <v>-3749.99999999998</v>
      </c>
      <c r="AC29">
        <f t="shared" si="47"/>
        <v>-8125.00000000005</v>
      </c>
      <c r="AD29">
        <f t="shared" si="47"/>
        <v>-6250.00000000009</v>
      </c>
      <c r="AF29">
        <f t="shared" ref="AF29:AI29" si="48">AA29-AA30</f>
        <v>2500.00000000018</v>
      </c>
      <c r="AG29">
        <f t="shared" si="48"/>
        <v>625.000000000018</v>
      </c>
      <c r="AH29">
        <f t="shared" si="48"/>
        <v>-3750.00000000001</v>
      </c>
      <c r="AI29">
        <f t="shared" si="48"/>
        <v>-3750.00000000009</v>
      </c>
      <c r="AK29">
        <f t="shared" ref="AK29:AN29" si="49">AF29-AF30</f>
        <v>625.000000000182</v>
      </c>
      <c r="AL29">
        <f t="shared" si="49"/>
        <v>2500.00000000002</v>
      </c>
      <c r="AM29">
        <f t="shared" si="49"/>
        <v>-4374.99999999996</v>
      </c>
      <c r="AN29">
        <f t="shared" si="49"/>
        <v>-4375.00000000004</v>
      </c>
    </row>
    <row r="30" spans="1:40">
      <c r="A30">
        <v>3.03</v>
      </c>
      <c r="B30">
        <v>-1.33170731707317</v>
      </c>
      <c r="C30">
        <v>-2.95792682926829</v>
      </c>
      <c r="D30" s="28">
        <f t="shared" si="28"/>
        <v>0.2</v>
      </c>
      <c r="E30" s="32">
        <f>-E146*[1]右脚开始走!$B$23</f>
        <v>23.34121608</v>
      </c>
      <c r="F30" s="32">
        <f>F146*[1]右脚开始走!$B$23</f>
        <v>26.60577909</v>
      </c>
      <c r="G30" s="32">
        <f>G146*[1]右脚开始走!$B$23</f>
        <v>3.793868889</v>
      </c>
      <c r="H30" s="32">
        <f>-H146*[1]右脚开始走!$B$23</f>
        <v>30.55775355</v>
      </c>
      <c r="I30" s="58">
        <f t="shared" si="24"/>
        <v>0.2</v>
      </c>
      <c r="J30" s="24">
        <f>-TRUNC(K$3*J$3*(G$3-H$3*SIN((E30+J$9)*PI()/180)-SQRT(I$3^2-(E$3-F$3-H$3*COS((E30+J$9)*PI()/180))^2))/5)</f>
        <v>-31279</v>
      </c>
      <c r="K30" s="24">
        <f>-TRUNC(U$3*T$3*(Q$3-R$3*SIN((F30+K$9)*PI()/180)-SQRT(S$3^2-(O$3-P$3-R$3*COS((F30+K$9)*PI()/180))^2))/5)</f>
        <v>-48588</v>
      </c>
      <c r="L30" s="24">
        <f>-TRUNC(U$3*T$3*(Q$3-R$3*SIN((G30+L$9)*PI()/180)-SQRT(S$3^2-(O$3-P$3-R$3*COS((G30+L$9)*PI()/180))^2))/5)</f>
        <v>-6328</v>
      </c>
      <c r="M30" s="25">
        <f>-TRUNC(K$3*J$3*(G$3-H$3*SIN((H30+M$9)*PI()/180)-SQRT(I$3^2-(E$3-F$3-H$3*COS((H30+M$9)*PI()/180))^2))/5)</f>
        <v>-45627</v>
      </c>
      <c r="N30" s="59">
        <f t="shared" si="2"/>
        <v>0.2</v>
      </c>
      <c r="O30" s="60">
        <f t="shared" si="29"/>
        <v>-19900</v>
      </c>
      <c r="P30" s="60">
        <f t="shared" si="30"/>
        <v>-100</v>
      </c>
      <c r="Q30" s="1">
        <f t="shared" si="31"/>
        <v>14175</v>
      </c>
      <c r="R30" s="60">
        <f t="shared" si="32"/>
        <v>11900</v>
      </c>
      <c r="S30" s="1"/>
      <c r="T30" s="1">
        <f t="shared" si="33"/>
        <v>0.04</v>
      </c>
      <c r="U30" s="70"/>
      <c r="V30" s="1">
        <f t="shared" ref="V30:Y30" si="50">(O30-O29)/$T$26</f>
        <v>-26875</v>
      </c>
      <c r="W30" s="1">
        <f t="shared" si="50"/>
        <v>25625</v>
      </c>
      <c r="X30" s="1">
        <f t="shared" si="50"/>
        <v>43750</v>
      </c>
      <c r="Y30" s="1">
        <f t="shared" si="50"/>
        <v>25625</v>
      </c>
      <c r="AA30">
        <f t="shared" ref="AA30:AD30" si="51">V30-V31</f>
        <v>3125</v>
      </c>
      <c r="AB30">
        <f t="shared" si="51"/>
        <v>-4375</v>
      </c>
      <c r="AC30">
        <f t="shared" si="51"/>
        <v>-4375.00000000004</v>
      </c>
      <c r="AD30">
        <f t="shared" si="51"/>
        <v>-2500</v>
      </c>
      <c r="AF30">
        <f t="shared" ref="AF30:AI30" si="52">AA30-AA31</f>
        <v>1875</v>
      </c>
      <c r="AG30">
        <f t="shared" si="52"/>
        <v>-1875</v>
      </c>
      <c r="AH30">
        <f t="shared" si="52"/>
        <v>624.999999999956</v>
      </c>
      <c r="AI30">
        <f t="shared" si="52"/>
        <v>624.999999999953</v>
      </c>
      <c r="AK30">
        <f t="shared" ref="AK30:AN30" si="53">AF30-AF31</f>
        <v>3750.00000000036</v>
      </c>
      <c r="AL30">
        <f t="shared" si="53"/>
        <v>-1875.00000000007</v>
      </c>
      <c r="AM30">
        <f t="shared" si="53"/>
        <v>3749.99999999959</v>
      </c>
      <c r="AN30">
        <f t="shared" si="53"/>
        <v>1249.99999999959</v>
      </c>
    </row>
    <row r="31" spans="1:40">
      <c r="A31">
        <v>3.045</v>
      </c>
      <c r="B31">
        <v>-1.34588414634146</v>
      </c>
      <c r="C31">
        <v>-2.96341463414634</v>
      </c>
      <c r="D31" s="28">
        <f t="shared" si="28"/>
        <v>0.24</v>
      </c>
      <c r="E31" s="32">
        <f>-E147*[1]右脚开始走!$B$23</f>
        <v>23.79077463</v>
      </c>
      <c r="F31" s="32">
        <f>F147*[1]右脚开始走!$B$23</f>
        <v>26.58310038</v>
      </c>
      <c r="G31" s="32">
        <f>G147*[1]右脚开始走!$B$23</f>
        <v>3.415020818</v>
      </c>
      <c r="H31" s="32">
        <f>-H147*[1]右脚开始走!$B$23</f>
        <v>30.30896473</v>
      </c>
      <c r="I31" s="58">
        <f t="shared" si="24"/>
        <v>0.24</v>
      </c>
      <c r="J31" s="24">
        <f>-TRUNC(K$3*J$3*(G$3-H$3*SIN((E31+J$9)*PI()/180)-SQRT(I$3^2-(E$3-F$3-H$3*COS((E31+J$9)*PI()/180))^2))/5)</f>
        <v>-32123</v>
      </c>
      <c r="K31" s="24">
        <f>-TRUNC(U$3*T$3*(Q$3-R$3*SIN((F31+K$9)*PI()/180)-SQRT(S$3^2-(O$3-P$3-R$3*COS((F31+K$9)*PI()/180))^2))/5)</f>
        <v>-48544</v>
      </c>
      <c r="L31" s="24">
        <f>-TRUNC(U$3*T$3*(Q$3-R$3*SIN((G31+L$9)*PI()/180)-SQRT(S$3^2-(O$3-P$3-R$3*COS((G31+L$9)*PI()/180))^2))/5)</f>
        <v>-5684</v>
      </c>
      <c r="M31" s="25">
        <f>-TRUNC(K$3*J$3*(G$3-H$3*SIN((H31+M$9)*PI()/180)-SQRT(I$3^2-(E$3-F$3-H$3*COS((H31+M$9)*PI()/180))^2))/5)</f>
        <v>-45106</v>
      </c>
      <c r="N31" s="59">
        <f t="shared" si="2"/>
        <v>0.24</v>
      </c>
      <c r="O31" s="60">
        <f t="shared" si="29"/>
        <v>-21100</v>
      </c>
      <c r="P31" s="60">
        <f t="shared" si="30"/>
        <v>1100</v>
      </c>
      <c r="Q31" s="1">
        <f t="shared" si="31"/>
        <v>16100</v>
      </c>
      <c r="R31" s="60">
        <f t="shared" si="32"/>
        <v>13025</v>
      </c>
      <c r="S31" s="1"/>
      <c r="T31" s="1">
        <f t="shared" si="33"/>
        <v>0.04</v>
      </c>
      <c r="U31" s="70"/>
      <c r="V31" s="1">
        <f t="shared" ref="V31:Y31" si="54">(O31-O30)/$T$26</f>
        <v>-30000</v>
      </c>
      <c r="W31" s="1">
        <f t="shared" si="54"/>
        <v>30000</v>
      </c>
      <c r="X31" s="1">
        <f t="shared" si="54"/>
        <v>48125</v>
      </c>
      <c r="Y31" s="1">
        <f t="shared" si="54"/>
        <v>28125</v>
      </c>
      <c r="AA31">
        <f t="shared" ref="AA31:AD31" si="55">V31-V32</f>
        <v>1250</v>
      </c>
      <c r="AB31">
        <f t="shared" si="55"/>
        <v>-2500</v>
      </c>
      <c r="AC31">
        <f t="shared" si="55"/>
        <v>-5000</v>
      </c>
      <c r="AD31">
        <f t="shared" si="55"/>
        <v>-3124.99999999995</v>
      </c>
      <c r="AF31">
        <f t="shared" ref="AF31:AI31" si="56">AA31-AA32</f>
        <v>-1875.00000000036</v>
      </c>
      <c r="AG31">
        <f t="shared" si="56"/>
        <v>6.54836185276508e-11</v>
      </c>
      <c r="AH31">
        <f t="shared" si="56"/>
        <v>-3124.99999999964</v>
      </c>
      <c r="AI31">
        <f t="shared" si="56"/>
        <v>-624.999999999636</v>
      </c>
      <c r="AK31">
        <f t="shared" ref="AK31:AN31" si="57">AF31-AF32</f>
        <v>-5625.00000000109</v>
      </c>
      <c r="AL31">
        <f t="shared" si="57"/>
        <v>1250.00000000017</v>
      </c>
      <c r="AM31">
        <f t="shared" si="57"/>
        <v>-1874.99999999891</v>
      </c>
      <c r="AN31">
        <f t="shared" si="57"/>
        <v>9.49512468650937e-10</v>
      </c>
    </row>
    <row r="32" spans="1:40">
      <c r="A32">
        <v>3.06</v>
      </c>
      <c r="B32">
        <v>-1.35731707317073</v>
      </c>
      <c r="C32">
        <v>-2.96570121951219</v>
      </c>
      <c r="D32" s="28">
        <f t="shared" si="28"/>
        <v>0.28</v>
      </c>
      <c r="E32" s="32">
        <f>-E148*[1]右脚开始走!$B$23</f>
        <v>24.26352961</v>
      </c>
      <c r="F32" s="32">
        <f>F148*[1]右脚开始走!$B$23</f>
        <v>26.53336883</v>
      </c>
      <c r="G32" s="32">
        <f>G148*[1]右脚开始走!$B$23</f>
        <v>2.984516431</v>
      </c>
      <c r="H32" s="32">
        <f>-H148*[1]右脚开始走!$B$23</f>
        <v>30.0351396</v>
      </c>
      <c r="I32" s="58">
        <f t="shared" si="24"/>
        <v>0.28</v>
      </c>
      <c r="J32" s="24">
        <f>-TRUNC(K$3*J$3*(G$3-H$3*SIN((E32+J$9)*PI()/180)-SQRT(I$3^2-(E$3-F$3-H$3*COS((E32+J$9)*PI()/180))^2))/5)</f>
        <v>-33017</v>
      </c>
      <c r="K32" s="24">
        <f>-TRUNC(U$3*T$3*(Q$3-R$3*SIN((F32+K$9)*PI()/180)-SQRT(S$3^2-(O$3-P$3-R$3*COS((F32+K$9)*PI()/180))^2))/5)</f>
        <v>-48448</v>
      </c>
      <c r="L32" s="24">
        <f>-TRUNC(U$3*T$3*(Q$3-R$3*SIN((G32+L$9)*PI()/180)-SQRT(S$3^2-(O$3-P$3-R$3*COS((G32+L$9)*PI()/180))^2))/5)</f>
        <v>-4955</v>
      </c>
      <c r="M32" s="25">
        <f>-TRUNC(K$3*J$3*(G$3-H$3*SIN((H32+M$9)*PI()/180)-SQRT(I$3^2-(E$3-F$3-H$3*COS((H32+M$9)*PI()/180))^2))/5)</f>
        <v>-44535</v>
      </c>
      <c r="N32" s="59">
        <f t="shared" si="2"/>
        <v>0.28</v>
      </c>
      <c r="O32" s="60">
        <f t="shared" si="29"/>
        <v>-22350</v>
      </c>
      <c r="P32" s="60">
        <f t="shared" si="30"/>
        <v>2400</v>
      </c>
      <c r="Q32" s="1">
        <f t="shared" si="31"/>
        <v>18225</v>
      </c>
      <c r="R32" s="60">
        <f t="shared" si="32"/>
        <v>14275</v>
      </c>
      <c r="S32" s="1"/>
      <c r="T32" s="1">
        <f t="shared" si="33"/>
        <v>0.04</v>
      </c>
      <c r="U32" s="70"/>
      <c r="V32" s="1">
        <f t="shared" ref="V32:Y32" si="58">(O32-O31)/$T$26</f>
        <v>-31250</v>
      </c>
      <c r="W32" s="1">
        <f t="shared" si="58"/>
        <v>32500</v>
      </c>
      <c r="X32" s="1">
        <f t="shared" si="58"/>
        <v>53125</v>
      </c>
      <c r="Y32" s="1">
        <f t="shared" si="58"/>
        <v>31250</v>
      </c>
      <c r="AA32">
        <f t="shared" ref="AA32:AD32" si="59">V32-V33</f>
        <v>3125.00000000036</v>
      </c>
      <c r="AB32">
        <f t="shared" si="59"/>
        <v>-2500.00000000007</v>
      </c>
      <c r="AC32">
        <f t="shared" si="59"/>
        <v>-1875.00000000036</v>
      </c>
      <c r="AD32">
        <f t="shared" si="59"/>
        <v>-2500.00000000032</v>
      </c>
      <c r="AF32">
        <f t="shared" ref="AF32:AI32" si="60">AA32-AA33</f>
        <v>3750.00000000073</v>
      </c>
      <c r="AG32">
        <f t="shared" si="60"/>
        <v>-1250.0000000001</v>
      </c>
      <c r="AH32">
        <f t="shared" si="60"/>
        <v>-1250.00000000073</v>
      </c>
      <c r="AI32">
        <f t="shared" si="60"/>
        <v>-625.000000000586</v>
      </c>
      <c r="AK32">
        <f t="shared" ref="AK32:AN32" si="61">AF32-AF33</f>
        <v>3750.00000000118</v>
      </c>
      <c r="AL32">
        <f t="shared" si="61"/>
        <v>624.999999999862</v>
      </c>
      <c r="AM32">
        <f t="shared" si="61"/>
        <v>-1.09139364212751e-9</v>
      </c>
      <c r="AN32">
        <f t="shared" si="61"/>
        <v>1874.99999999906</v>
      </c>
    </row>
    <row r="33" spans="1:40">
      <c r="A33">
        <v>3.075</v>
      </c>
      <c r="B33">
        <v>-1.36280487804878</v>
      </c>
      <c r="C33">
        <v>-2.96432926829268</v>
      </c>
      <c r="D33" s="28">
        <f t="shared" si="28"/>
        <v>0.32</v>
      </c>
      <c r="E33" s="32">
        <f>-E149*[1]右脚开始走!$B$23</f>
        <v>24.76010695</v>
      </c>
      <c r="F33" s="32">
        <f>F149*[1]右脚开始走!$B$23</f>
        <v>26.45498487</v>
      </c>
      <c r="G33" s="32">
        <f>G149*[1]右脚开始走!$B$23</f>
        <v>2.49948687</v>
      </c>
      <c r="H33" s="32">
        <f>-H149*[1]右脚开始走!$B$23</f>
        <v>29.73436858</v>
      </c>
      <c r="I33" s="58">
        <f t="shared" si="24"/>
        <v>0.32</v>
      </c>
      <c r="J33" s="24">
        <f>-TRUNC(K$3*J$3*(G$3-H$3*SIN((E33+J$9)*PI()/180)-SQRT(I$3^2-(E$3-F$3-H$3*COS((E33+J$9)*PI()/180))^2))/5)</f>
        <v>-33966</v>
      </c>
      <c r="K33" s="24">
        <f>-TRUNC(U$3*T$3*(Q$3-R$3*SIN((F33+K$9)*PI()/180)-SQRT(S$3^2-(O$3-P$3-R$3*COS((F33+K$9)*PI()/180))^2))/5)</f>
        <v>-48296</v>
      </c>
      <c r="L33" s="24">
        <f>-TRUNC(U$3*T$3*(Q$3-R$3*SIN((G33+L$9)*PI()/180)-SQRT(S$3^2-(O$3-P$3-R$3*COS((G33+L$9)*PI()/180))^2))/5)</f>
        <v>-4138</v>
      </c>
      <c r="M33" s="25">
        <f>-TRUNC(K$3*J$3*(G$3-H$3*SIN((H33+M$9)*PI()/180)-SQRT(I$3^2-(E$3-F$3-H$3*COS((H33+M$9)*PI()/180))^2))/5)</f>
        <v>-43910</v>
      </c>
      <c r="N33" s="59">
        <f t="shared" si="2"/>
        <v>0.32</v>
      </c>
      <c r="O33" s="60">
        <f t="shared" si="29"/>
        <v>-23725</v>
      </c>
      <c r="P33" s="60">
        <f t="shared" si="30"/>
        <v>3800</v>
      </c>
      <c r="Q33" s="1">
        <f t="shared" si="31"/>
        <v>20425</v>
      </c>
      <c r="R33" s="60">
        <f t="shared" si="32"/>
        <v>15625</v>
      </c>
      <c r="S33" s="1"/>
      <c r="T33" s="1">
        <f t="shared" si="33"/>
        <v>0.04</v>
      </c>
      <c r="U33" s="70"/>
      <c r="V33" s="1">
        <f t="shared" ref="V33:Y33" si="62">(O33-O32)/$T$26</f>
        <v>-34375.0000000004</v>
      </c>
      <c r="W33" s="1">
        <f t="shared" si="62"/>
        <v>35000.0000000001</v>
      </c>
      <c r="X33" s="1">
        <f t="shared" si="62"/>
        <v>55000.0000000004</v>
      </c>
      <c r="Y33" s="1">
        <f t="shared" si="62"/>
        <v>33750.0000000003</v>
      </c>
      <c r="AA33">
        <f t="shared" ref="AA33:AD33" si="63">V33-V34</f>
        <v>-625.000000000364</v>
      </c>
      <c r="AB33">
        <f t="shared" si="63"/>
        <v>-1249.99999999996</v>
      </c>
      <c r="AC33">
        <f t="shared" si="63"/>
        <v>-624.999999999636</v>
      </c>
      <c r="AD33">
        <f t="shared" si="63"/>
        <v>-1874.99999999973</v>
      </c>
      <c r="AF33">
        <f t="shared" ref="AF33:AI33" si="64">AA33-AA34</f>
        <v>-4.51109372079372e-10</v>
      </c>
      <c r="AG33">
        <f t="shared" si="64"/>
        <v>-1874.99999999996</v>
      </c>
      <c r="AH33">
        <f t="shared" si="64"/>
        <v>-1249.99999999964</v>
      </c>
      <c r="AI33">
        <f t="shared" si="64"/>
        <v>-2499.99999999964</v>
      </c>
      <c r="AK33">
        <f t="shared" ref="AK33:AN33" si="65">AF33-AF34</f>
        <v>624.999999999374</v>
      </c>
      <c r="AL33">
        <f t="shared" si="65"/>
        <v>-3124.99999999994</v>
      </c>
      <c r="AM33">
        <f t="shared" si="65"/>
        <v>1250.00000000028</v>
      </c>
      <c r="AN33">
        <f t="shared" si="65"/>
        <v>-3124.99999999947</v>
      </c>
    </row>
    <row r="34" spans="1:40">
      <c r="A34">
        <v>3.09</v>
      </c>
      <c r="B34">
        <v>-1.35137195121951</v>
      </c>
      <c r="C34">
        <v>-2.96021341463415</v>
      </c>
      <c r="D34" s="28">
        <f t="shared" si="28"/>
        <v>0.36</v>
      </c>
      <c r="E34" s="32">
        <f>-E150*[1]右脚开始走!$B$23</f>
        <v>25.28037237</v>
      </c>
      <c r="F34" s="32">
        <f>F150*[1]右脚开始走!$B$23</f>
        <v>26.34704624</v>
      </c>
      <c r="G34" s="32">
        <f>G150*[1]右脚开始走!$B$23</f>
        <v>1.958435187</v>
      </c>
      <c r="H34" s="32">
        <f>-H150*[1]右脚开始走!$B$23</f>
        <v>29.40529395</v>
      </c>
      <c r="I34" s="58">
        <f t="shared" si="24"/>
        <v>0.36</v>
      </c>
      <c r="J34" s="24">
        <f>-TRUNC(K$3*J$3*(G$3-H$3*SIN((E34+J$9)*PI()/180)-SQRT(I$3^2-(E$3-F$3-H$3*COS((E34+J$9)*PI()/180))^2))/5)</f>
        <v>-34969</v>
      </c>
      <c r="K34" s="24">
        <f>-TRUNC(U$3*T$3*(Q$3-R$3*SIN((F34+K$9)*PI()/180)-SQRT(S$3^2-(O$3-P$3-R$3*COS((F34+K$9)*PI()/180))^2))/5)</f>
        <v>-48086</v>
      </c>
      <c r="L34" s="24">
        <f>-TRUNC(U$3*T$3*(Q$3-R$3*SIN((G34+L$9)*PI()/180)-SQRT(S$3^2-(O$3-P$3-R$3*COS((G34+L$9)*PI()/180))^2))/5)</f>
        <v>-3232</v>
      </c>
      <c r="M34" s="25">
        <f>-TRUNC(K$3*J$3*(G$3-H$3*SIN((H34+M$9)*PI()/180)-SQRT(I$3^2-(E$3-F$3-H$3*COS((H34+M$9)*PI()/180))^2))/5)</f>
        <v>-43228</v>
      </c>
      <c r="N34" s="59">
        <f t="shared" si="2"/>
        <v>0.36</v>
      </c>
      <c r="O34" s="60">
        <f t="shared" si="29"/>
        <v>-25075</v>
      </c>
      <c r="P34" s="60">
        <f t="shared" si="30"/>
        <v>5250</v>
      </c>
      <c r="Q34" s="1">
        <f t="shared" si="31"/>
        <v>22650</v>
      </c>
      <c r="R34" s="60">
        <f t="shared" si="32"/>
        <v>17050</v>
      </c>
      <c r="S34" s="1"/>
      <c r="T34" s="1">
        <f t="shared" si="33"/>
        <v>0.04</v>
      </c>
      <c r="U34" s="70"/>
      <c r="V34" s="1">
        <f t="shared" ref="V34:Y34" si="66">(O34-O33)/$T$26</f>
        <v>-33750</v>
      </c>
      <c r="W34" s="1">
        <f t="shared" si="66"/>
        <v>36250</v>
      </c>
      <c r="X34" s="1">
        <f t="shared" si="66"/>
        <v>55625</v>
      </c>
      <c r="Y34" s="1">
        <f t="shared" si="66"/>
        <v>35625</v>
      </c>
      <c r="AA34">
        <f t="shared" ref="AA34:AD34" si="67">V34-V35</f>
        <v>-624.999999999913</v>
      </c>
      <c r="AB34">
        <f t="shared" si="67"/>
        <v>625</v>
      </c>
      <c r="AC34">
        <f t="shared" si="67"/>
        <v>625</v>
      </c>
      <c r="AD34">
        <f t="shared" si="67"/>
        <v>624.999999999913</v>
      </c>
      <c r="AF34">
        <f t="shared" ref="AF34:AI34" si="68">AA34-AA35</f>
        <v>-624.999999999825</v>
      </c>
      <c r="AG34">
        <f t="shared" si="68"/>
        <v>1249.99999999998</v>
      </c>
      <c r="AH34">
        <f t="shared" si="68"/>
        <v>-2499.99999999991</v>
      </c>
      <c r="AI34">
        <f t="shared" si="68"/>
        <v>624.999999999825</v>
      </c>
      <c r="AK34">
        <f t="shared" ref="AK34:AN34" si="69">AF34-AF35</f>
        <v>-3749.99999999974</v>
      </c>
      <c r="AL34">
        <f t="shared" si="69"/>
        <v>3749.99999999991</v>
      </c>
      <c r="AM34">
        <f t="shared" si="69"/>
        <v>-2499.99999999974</v>
      </c>
      <c r="AN34">
        <f t="shared" si="69"/>
        <v>624.999999999738</v>
      </c>
    </row>
    <row r="35" spans="1:40">
      <c r="A35">
        <v>3.105</v>
      </c>
      <c r="B35">
        <v>-1.32484756097561</v>
      </c>
      <c r="C35">
        <v>-2.95609756097561</v>
      </c>
      <c r="D35" s="28">
        <f t="shared" si="28"/>
        <v>0.4</v>
      </c>
      <c r="E35" s="32">
        <f>-E151*[1]右脚开始走!$B$23</f>
        <v>25.82349516</v>
      </c>
      <c r="F35" s="32">
        <f>F151*[1]右脚开始走!$B$23</f>
        <v>26.20929622</v>
      </c>
      <c r="G35" s="32">
        <f>G151*[1]右脚开始走!$B$23</f>
        <v>1.361132627</v>
      </c>
      <c r="H35" s="32">
        <f>-H151*[1]右脚开始走!$B$23</f>
        <v>29.04707322</v>
      </c>
      <c r="I35" s="58">
        <f t="shared" si="24"/>
        <v>0.4</v>
      </c>
      <c r="J35" s="24">
        <f>-TRUNC(K$3*J$3*(G$3-H$3*SIN((E35+J$9)*PI()/180)-SQRT(I$3^2-(E$3-F$3-H$3*COS((E35+J$9)*PI()/180))^2))/5)</f>
        <v>-36025</v>
      </c>
      <c r="K35" s="24">
        <f>-TRUNC(U$3*T$3*(Q$3-R$3*SIN((F35+K$9)*PI()/180)-SQRT(S$3^2-(O$3-P$3-R$3*COS((F35+K$9)*PI()/180))^2))/5)</f>
        <v>-47819</v>
      </c>
      <c r="L35" s="24">
        <f>-TRUNC(U$3*T$3*(Q$3-R$3*SIN((G35+L$9)*PI()/180)-SQRT(S$3^2-(O$3-P$3-R$3*COS((G35+L$9)*PI()/180))^2))/5)</f>
        <v>-2238</v>
      </c>
      <c r="M35" s="25">
        <f>-TRUNC(K$3*J$3*(G$3-H$3*SIN((H35+M$9)*PI()/180)-SQRT(I$3^2-(E$3-F$3-H$3*COS((H35+M$9)*PI()/180))^2))/5)</f>
        <v>-42490</v>
      </c>
      <c r="N35" s="59">
        <f t="shared" si="2"/>
        <v>0.4</v>
      </c>
      <c r="O35" s="60">
        <f t="shared" si="29"/>
        <v>-26400</v>
      </c>
      <c r="P35" s="60">
        <f t="shared" si="30"/>
        <v>6675</v>
      </c>
      <c r="Q35" s="1">
        <f t="shared" si="31"/>
        <v>24850</v>
      </c>
      <c r="R35" s="60">
        <f t="shared" si="32"/>
        <v>18450</v>
      </c>
      <c r="S35" s="1"/>
      <c r="T35" s="1">
        <f t="shared" si="33"/>
        <v>0.04</v>
      </c>
      <c r="U35" s="70"/>
      <c r="V35" s="1">
        <f t="shared" ref="V35:Y35" si="70">(O35-O34)/$T$26</f>
        <v>-33125.0000000001</v>
      </c>
      <c r="W35" s="1">
        <f t="shared" si="70"/>
        <v>35625</v>
      </c>
      <c r="X35" s="1">
        <f t="shared" si="70"/>
        <v>55000</v>
      </c>
      <c r="Y35" s="1">
        <f t="shared" si="70"/>
        <v>35000.0000000001</v>
      </c>
      <c r="AA35">
        <f t="shared" ref="AA35:AD35" si="71">V35-V36</f>
        <v>-8.73114913702011e-11</v>
      </c>
      <c r="AB35">
        <f t="shared" si="71"/>
        <v>-624.999999999978</v>
      </c>
      <c r="AC35">
        <f t="shared" si="71"/>
        <v>3124.99999999991</v>
      </c>
      <c r="AD35">
        <f t="shared" si="71"/>
        <v>8.73114913702011e-11</v>
      </c>
      <c r="AF35">
        <f t="shared" ref="AF35:AI35" si="72">AA35-AA36</f>
        <v>3124.99999999991</v>
      </c>
      <c r="AG35">
        <f t="shared" si="72"/>
        <v>-2499.99999999993</v>
      </c>
      <c r="AH35">
        <f t="shared" si="72"/>
        <v>-1.74622982740402e-10</v>
      </c>
      <c r="AI35">
        <f t="shared" si="72"/>
        <v>8.73114913702011e-11</v>
      </c>
      <c r="AK35">
        <f t="shared" ref="AK35:AN35" si="73">AF35-AF36</f>
        <v>4374.99999999991</v>
      </c>
      <c r="AL35">
        <f t="shared" si="73"/>
        <v>-2499.99999999985</v>
      </c>
      <c r="AM35">
        <f t="shared" si="73"/>
        <v>1874.99999999974</v>
      </c>
      <c r="AN35">
        <f t="shared" si="73"/>
        <v>1875.00000000009</v>
      </c>
    </row>
    <row r="36" spans="1:40">
      <c r="A36">
        <v>3.12</v>
      </c>
      <c r="B36">
        <v>-1.29192073170732</v>
      </c>
      <c r="C36">
        <v>-2.95060975609756</v>
      </c>
      <c r="D36" s="28">
        <f t="shared" si="28"/>
        <v>0.44</v>
      </c>
      <c r="E36" s="32">
        <f>-E152*[1]右脚开始走!$B$23</f>
        <v>26.38801211</v>
      </c>
      <c r="F36" s="32">
        <f>F152*[1]右脚开始走!$B$23</f>
        <v>26.04207188</v>
      </c>
      <c r="G36" s="32">
        <f>G152*[1]右脚开始走!$B$23</f>
        <v>0.708514928</v>
      </c>
      <c r="H36" s="32">
        <f>-H152*[1]右脚开始走!$B$23</f>
        <v>28.65934236</v>
      </c>
      <c r="I36" s="58">
        <f t="shared" si="24"/>
        <v>0.44</v>
      </c>
      <c r="J36" s="24">
        <f>-TRUNC(K$3*J$3*(G$3-H$3*SIN((E36+J$9)*PI()/180)-SQRT(I$3^2-(E$3-F$3-H$3*COS((E36+J$9)*PI()/180))^2))/5)</f>
        <v>-37134</v>
      </c>
      <c r="K36" s="24">
        <f>-TRUNC(U$3*T$3*(Q$3-R$3*SIN((F36+K$9)*PI()/180)-SQRT(S$3^2-(O$3-P$3-R$3*COS((F36+K$9)*PI()/180))^2))/5)</f>
        <v>-47494</v>
      </c>
      <c r="L36" s="24">
        <f>-TRUNC(U$3*T$3*(Q$3-R$3*SIN((G36+L$9)*PI()/180)-SQRT(S$3^2-(O$3-P$3-R$3*COS((G36+L$9)*PI()/180))^2))/5)</f>
        <v>-1161</v>
      </c>
      <c r="M36" s="25">
        <f>-TRUNC(K$3*J$3*(G$3-H$3*SIN((H36+M$9)*PI()/180)-SQRT(I$3^2-(E$3-F$3-H$3*COS((H36+M$9)*PI()/180))^2))/5)</f>
        <v>-41696</v>
      </c>
      <c r="N36" s="59">
        <f t="shared" si="2"/>
        <v>0.44</v>
      </c>
      <c r="O36" s="60">
        <f t="shared" si="29"/>
        <v>-27725</v>
      </c>
      <c r="P36" s="60">
        <f t="shared" si="30"/>
        <v>8125</v>
      </c>
      <c r="Q36" s="1">
        <f t="shared" si="31"/>
        <v>26925</v>
      </c>
      <c r="R36" s="60">
        <f t="shared" si="32"/>
        <v>19850</v>
      </c>
      <c r="S36" s="1"/>
      <c r="T36" s="1">
        <f t="shared" si="33"/>
        <v>0.04</v>
      </c>
      <c r="U36" s="70"/>
      <c r="V36" s="1">
        <f t="shared" ref="V36:Y36" si="74">(O36-O35)/$T$26</f>
        <v>-33125</v>
      </c>
      <c r="W36" s="1">
        <f t="shared" si="74"/>
        <v>36250</v>
      </c>
      <c r="X36" s="1">
        <f t="shared" si="74"/>
        <v>51875.0000000001</v>
      </c>
      <c r="Y36" s="1">
        <f t="shared" si="74"/>
        <v>35000</v>
      </c>
      <c r="AA36">
        <f t="shared" ref="AA36:AD36" si="75">V36-V37</f>
        <v>-3125</v>
      </c>
      <c r="AB36">
        <f t="shared" si="75"/>
        <v>1874.99999999996</v>
      </c>
      <c r="AC36">
        <f t="shared" si="75"/>
        <v>3125.00000000009</v>
      </c>
      <c r="AD36">
        <f t="shared" si="75"/>
        <v>0</v>
      </c>
      <c r="AF36">
        <f t="shared" ref="AF36:AI36" si="76">AA36-AA37</f>
        <v>-1250</v>
      </c>
      <c r="AG36">
        <f t="shared" si="76"/>
        <v>-8.73114913702011e-11</v>
      </c>
      <c r="AH36">
        <f t="shared" si="76"/>
        <v>-1874.99999999991</v>
      </c>
      <c r="AI36">
        <f t="shared" si="76"/>
        <v>-1875</v>
      </c>
      <c r="AK36">
        <f t="shared" ref="AK36:AN36" si="77">AF36-AF37</f>
        <v>-3125.00000000109</v>
      </c>
      <c r="AL36">
        <f t="shared" si="77"/>
        <v>-624.99999999972</v>
      </c>
      <c r="AM36">
        <f t="shared" si="77"/>
        <v>-1874.99999999882</v>
      </c>
      <c r="AN36">
        <f t="shared" si="77"/>
        <v>-1874.99999999918</v>
      </c>
    </row>
    <row r="37" spans="1:40">
      <c r="A37">
        <v>3.135</v>
      </c>
      <c r="B37">
        <v>-1.25807926829268</v>
      </c>
      <c r="C37">
        <v>-2.94192073170732</v>
      </c>
      <c r="D37" s="28">
        <f t="shared" si="28"/>
        <v>0.48</v>
      </c>
      <c r="E37" s="32">
        <f>-E153*[1]右脚开始走!$B$23</f>
        <v>26.97189131</v>
      </c>
      <c r="F37" s="32">
        <f>F153*[1]右脚开始走!$B$23</f>
        <v>25.84625229</v>
      </c>
      <c r="G37" s="32">
        <f>G153*[1]右脚开始走!$B$23</f>
        <v>0.002578602</v>
      </c>
      <c r="H37" s="32">
        <f>-H153*[1]右脚开始走!$B$23</f>
        <v>28.24217909</v>
      </c>
      <c r="I37" s="58">
        <f t="shared" si="24"/>
        <v>0.48</v>
      </c>
      <c r="J37" s="24">
        <f>-TRUNC(K$3*J$3*(G$3-H$3*SIN((E37+J$9)*PI()/180)-SQRT(I$3^2-(E$3-F$3-H$3*COS((E37+J$9)*PI()/180))^2))/5)</f>
        <v>-38291</v>
      </c>
      <c r="K37" s="24">
        <f>-TRUNC(U$3*T$3*(Q$3-R$3*SIN((F37+K$9)*PI()/180)-SQRT(S$3^2-(O$3-P$3-R$3*COS((F37+K$9)*PI()/180))^2))/5)</f>
        <v>-47114</v>
      </c>
      <c r="L37" s="24">
        <f>-TRUNC(U$3*T$3*(Q$3-R$3*SIN((G37+L$9)*PI()/180)-SQRT(S$3^2-(O$3-P$3-R$3*COS((G37+L$9)*PI()/180))^2))/5)</f>
        <v>-6</v>
      </c>
      <c r="M37" s="25">
        <f>-TRUNC(K$3*J$3*(G$3-H$3*SIN((H37+M$9)*PI()/180)-SQRT(I$3^2-(E$3-F$3-H$3*COS((H37+M$9)*PI()/180))^2))/5)</f>
        <v>-40846</v>
      </c>
      <c r="N37" s="59">
        <f t="shared" si="2"/>
        <v>0.48</v>
      </c>
      <c r="O37" s="60">
        <f t="shared" si="29"/>
        <v>-28925</v>
      </c>
      <c r="P37" s="60">
        <f t="shared" si="30"/>
        <v>9500.00000000001</v>
      </c>
      <c r="Q37" s="1">
        <f t="shared" si="31"/>
        <v>28875</v>
      </c>
      <c r="R37" s="60">
        <f t="shared" si="32"/>
        <v>21250</v>
      </c>
      <c r="S37" s="1"/>
      <c r="T37" s="1">
        <f t="shared" si="33"/>
        <v>0.04</v>
      </c>
      <c r="U37" s="70"/>
      <c r="V37" s="1">
        <f t="shared" ref="V37:Y37" si="78">(O37-O36)/$T$26</f>
        <v>-30000</v>
      </c>
      <c r="W37" s="1">
        <f t="shared" si="78"/>
        <v>34375</v>
      </c>
      <c r="X37" s="1">
        <f t="shared" si="78"/>
        <v>48750</v>
      </c>
      <c r="Y37" s="1">
        <f t="shared" si="78"/>
        <v>35000</v>
      </c>
      <c r="AA37">
        <f t="shared" ref="AA37:AD37" si="79">V37-V38</f>
        <v>-1875</v>
      </c>
      <c r="AB37">
        <f t="shared" si="79"/>
        <v>1875.00000000004</v>
      </c>
      <c r="AC37">
        <f t="shared" si="79"/>
        <v>5000</v>
      </c>
      <c r="AD37">
        <f t="shared" si="79"/>
        <v>1875</v>
      </c>
      <c r="AF37">
        <f t="shared" ref="AF37:AI37" si="80">AA37-AA38</f>
        <v>1875.00000000109</v>
      </c>
      <c r="AG37">
        <f t="shared" si="80"/>
        <v>624.999999999633</v>
      </c>
      <c r="AH37">
        <f t="shared" si="80"/>
        <v>-1.09139364212751e-9</v>
      </c>
      <c r="AI37">
        <f t="shared" si="80"/>
        <v>-8.18545231595635e-10</v>
      </c>
      <c r="AK37">
        <f t="shared" ref="AK37:AN37" si="81">AF37-AF38</f>
        <v>2500.00000000327</v>
      </c>
      <c r="AL37">
        <f t="shared" si="81"/>
        <v>3124.99999999881</v>
      </c>
      <c r="AM37">
        <f t="shared" si="81"/>
        <v>1249.99999999673</v>
      </c>
      <c r="AN37">
        <f t="shared" si="81"/>
        <v>-2.45563569478691e-9</v>
      </c>
    </row>
    <row r="38" spans="1:40">
      <c r="A38">
        <v>3.15</v>
      </c>
      <c r="B38">
        <v>-1.22378048780488</v>
      </c>
      <c r="C38">
        <v>-2.93231707317073</v>
      </c>
      <c r="D38" s="28">
        <f t="shared" si="28"/>
        <v>0.52</v>
      </c>
      <c r="E38" s="32">
        <f>-E154*[1]右脚开始走!$B$23</f>
        <v>27.57259607</v>
      </c>
      <c r="F38" s="32">
        <f>F154*[1]右脚开始走!$B$23</f>
        <v>25.62320672</v>
      </c>
      <c r="G38" s="32">
        <f>G154*[1]右脚开始走!$B$23</f>
        <v>-0.753722794</v>
      </c>
      <c r="H38" s="32">
        <f>-H154*[1]右脚开始走!$B$23</f>
        <v>27.79606618</v>
      </c>
      <c r="I38" s="58">
        <f t="shared" si="24"/>
        <v>0.52</v>
      </c>
      <c r="J38" s="24">
        <f>-TRUNC(K$3*J$3*(G$3-H$3*SIN((E38+J$9)*PI()/180)-SQRT(I$3^2-(E$3-F$3-H$3*COS((E38+J$9)*PI()/180))^2))/5)</f>
        <v>-39493</v>
      </c>
      <c r="K38" s="24">
        <f>-TRUNC(U$3*T$3*(Q$3-R$3*SIN((F38+K$9)*PI()/180)-SQRT(S$3^2-(O$3-P$3-R$3*COS((F38+K$9)*PI()/180))^2))/5)</f>
        <v>-46682</v>
      </c>
      <c r="L38" s="24">
        <f>-TRUNC(U$3*T$3*(Q$3-R$3*SIN((G38+L$9)*PI()/180)-SQRT(S$3^2-(O$3-P$3-R$3*COS((G38+L$9)*PI()/180))^2))/5)</f>
        <v>1219</v>
      </c>
      <c r="M38" s="25">
        <f>-TRUNC(K$3*J$3*(G$3-H$3*SIN((H38+M$9)*PI()/180)-SQRT(I$3^2-(E$3-F$3-H$3*COS((H38+M$9)*PI()/180))^2))/5)</f>
        <v>-39943</v>
      </c>
      <c r="N38" s="59">
        <f t="shared" si="2"/>
        <v>0.52</v>
      </c>
      <c r="O38" s="60">
        <f t="shared" si="29"/>
        <v>-30050</v>
      </c>
      <c r="P38" s="60">
        <f t="shared" si="30"/>
        <v>10800</v>
      </c>
      <c r="Q38" s="1">
        <f t="shared" si="31"/>
        <v>30625</v>
      </c>
      <c r="R38" s="60">
        <f t="shared" si="32"/>
        <v>22575</v>
      </c>
      <c r="S38" s="1"/>
      <c r="T38" s="1">
        <f t="shared" si="33"/>
        <v>0.04</v>
      </c>
      <c r="U38" s="70"/>
      <c r="V38" s="1">
        <f t="shared" ref="V38:Y38" si="82">(O38-O37)/$T$26</f>
        <v>-28125</v>
      </c>
      <c r="W38" s="1">
        <f t="shared" si="82"/>
        <v>32500</v>
      </c>
      <c r="X38" s="1">
        <f t="shared" si="82"/>
        <v>43750</v>
      </c>
      <c r="Y38" s="1">
        <f t="shared" si="82"/>
        <v>33125</v>
      </c>
      <c r="AA38">
        <f t="shared" ref="AA38:AD38" si="83">V38-V39</f>
        <v>-3750.00000000109</v>
      </c>
      <c r="AB38">
        <f t="shared" si="83"/>
        <v>1250.00000000041</v>
      </c>
      <c r="AC38">
        <f t="shared" si="83"/>
        <v>5000.00000000109</v>
      </c>
      <c r="AD38">
        <f t="shared" si="83"/>
        <v>1875.00000000082</v>
      </c>
      <c r="AF38">
        <f t="shared" ref="AF38:AI38" si="84">AA38-AA39</f>
        <v>-625.000000002183</v>
      </c>
      <c r="AG38">
        <f t="shared" si="84"/>
        <v>-2499.99999999918</v>
      </c>
      <c r="AH38">
        <f t="shared" si="84"/>
        <v>-1249.99999999782</v>
      </c>
      <c r="AI38">
        <f t="shared" si="84"/>
        <v>1.63709046319127e-9</v>
      </c>
      <c r="AK38">
        <f t="shared" ref="AK38:AN38" si="85">AF38-AF39</f>
        <v>-3750.00000000327</v>
      </c>
      <c r="AL38">
        <f t="shared" si="85"/>
        <v>-3749.99999999872</v>
      </c>
      <c r="AM38">
        <f t="shared" si="85"/>
        <v>3.27418092638254e-9</v>
      </c>
      <c r="AN38">
        <f t="shared" si="85"/>
        <v>1875.00000000246</v>
      </c>
    </row>
    <row r="39" spans="1:40">
      <c r="A39">
        <v>3.165</v>
      </c>
      <c r="B39">
        <v>-1.16981707317073</v>
      </c>
      <c r="C39">
        <v>-2.92865853658537</v>
      </c>
      <c r="D39" s="28">
        <f t="shared" si="28"/>
        <v>0.56</v>
      </c>
      <c r="E39" s="32">
        <f>-E155*[1]右脚开始走!$B$23</f>
        <v>28.18714873</v>
      </c>
      <c r="F39" s="32">
        <f>F155*[1]右脚开始走!$B$23</f>
        <v>25.37474287</v>
      </c>
      <c r="G39" s="32">
        <f>G155*[1]右脚开始走!$B$23</f>
        <v>-1.556582334</v>
      </c>
      <c r="H39" s="32">
        <f>-H155*[1]右脚开始走!$B$23</f>
        <v>27.32185471</v>
      </c>
      <c r="I39" s="58">
        <f t="shared" si="24"/>
        <v>0.56</v>
      </c>
      <c r="J39" s="24">
        <f>-TRUNC(K$3*J$3*(G$3-H$3*SIN((E39+J$9)*PI()/180)-SQRT(I$3^2-(E$3-F$3-H$3*COS((E39+J$9)*PI()/180))^2))/5)</f>
        <v>-40734</v>
      </c>
      <c r="K39" s="24">
        <f>-TRUNC(U$3*T$3*(Q$3-R$3*SIN((F39+K$9)*PI()/180)-SQRT(S$3^2-(O$3-P$3-R$3*COS((F39+K$9)*PI()/180))^2))/5)</f>
        <v>-46200</v>
      </c>
      <c r="L39" s="24">
        <f>-TRUNC(U$3*T$3*(Q$3-R$3*SIN((G39+L$9)*PI()/180)-SQRT(S$3^2-(O$3-P$3-R$3*COS((G39+L$9)*PI()/180))^2))/5)</f>
        <v>2506</v>
      </c>
      <c r="M39" s="25">
        <f>-TRUNC(K$3*J$3*(G$3-H$3*SIN((H39+M$9)*PI()/180)-SQRT(I$3^2-(E$3-F$3-H$3*COS((H39+M$9)*PI()/180))^2))/5)</f>
        <v>-38990</v>
      </c>
      <c r="N39" s="59">
        <f t="shared" si="2"/>
        <v>0.56</v>
      </c>
      <c r="O39" s="60">
        <f t="shared" si="29"/>
        <v>-31025</v>
      </c>
      <c r="P39" s="60">
        <f t="shared" si="30"/>
        <v>12050</v>
      </c>
      <c r="Q39" s="1">
        <f t="shared" si="31"/>
        <v>32175</v>
      </c>
      <c r="R39" s="60">
        <f t="shared" si="32"/>
        <v>23825</v>
      </c>
      <c r="S39" s="1"/>
      <c r="T39" s="1">
        <f t="shared" si="33"/>
        <v>0.04</v>
      </c>
      <c r="U39" s="70"/>
      <c r="V39" s="1">
        <f t="shared" ref="V39:Y39" si="86">(O39-O38)/$T$26</f>
        <v>-24374.9999999989</v>
      </c>
      <c r="W39" s="1">
        <f t="shared" si="86"/>
        <v>31249.9999999996</v>
      </c>
      <c r="X39" s="1">
        <f t="shared" si="86"/>
        <v>38749.9999999989</v>
      </c>
      <c r="Y39" s="1">
        <f t="shared" si="86"/>
        <v>31249.9999999992</v>
      </c>
      <c r="AA39">
        <f t="shared" ref="AA39:AD39" si="87">V39-V40</f>
        <v>-3124.99999999891</v>
      </c>
      <c r="AB39">
        <f t="shared" si="87"/>
        <v>3749.99999999959</v>
      </c>
      <c r="AC39">
        <f t="shared" si="87"/>
        <v>6249.99999999891</v>
      </c>
      <c r="AD39">
        <f t="shared" si="87"/>
        <v>1874.99999999918</v>
      </c>
      <c r="AF39">
        <f t="shared" ref="AF39:AI39" si="88">AA39-AA40</f>
        <v>3125.00000000109</v>
      </c>
      <c r="AG39">
        <f t="shared" si="88"/>
        <v>1249.99999999954</v>
      </c>
      <c r="AH39">
        <f t="shared" si="88"/>
        <v>-1250.00000000109</v>
      </c>
      <c r="AI39">
        <f t="shared" si="88"/>
        <v>-1875.00000000082</v>
      </c>
      <c r="AK39">
        <f t="shared" ref="AK39:AN39" si="89">AF39-AF40</f>
        <v>6250.00000000109</v>
      </c>
      <c r="AL39">
        <f t="shared" si="89"/>
        <v>2499.99999999945</v>
      </c>
      <c r="AM39">
        <f t="shared" si="89"/>
        <v>-1875.00000000109</v>
      </c>
      <c r="AN39">
        <f t="shared" si="89"/>
        <v>-3750.00000000073</v>
      </c>
    </row>
    <row r="40" spans="1:40">
      <c r="A40">
        <v>3.18</v>
      </c>
      <c r="B40">
        <v>-1.10487804878049</v>
      </c>
      <c r="C40">
        <v>-2.93094512195122</v>
      </c>
      <c r="D40" s="28">
        <f t="shared" si="28"/>
        <v>0.6</v>
      </c>
      <c r="E40" s="32">
        <f>-E156*[1]右脚开始走!$B$23</f>
        <v>28.81219453</v>
      </c>
      <c r="F40" s="32">
        <f>F156*[1]右脚开始走!$B$23</f>
        <v>25.10305511</v>
      </c>
      <c r="G40" s="32">
        <f>G156*[1]右脚开始走!$B$23</f>
        <v>-2.401443478</v>
      </c>
      <c r="H40" s="32">
        <f>-H156*[1]右脚开始走!$B$23</f>
        <v>26.82072737</v>
      </c>
      <c r="I40" s="58">
        <f t="shared" si="24"/>
        <v>0.6</v>
      </c>
      <c r="J40" s="24">
        <f>-TRUNC(K$3*J$3*(G$3-H$3*SIN((E40+J$9)*PI()/180)-SQRT(I$3^2-(E$3-F$3-H$3*COS((E40+J$9)*PI()/180))^2))/5)</f>
        <v>-42009</v>
      </c>
      <c r="K40" s="24">
        <f>-TRUNC(U$3*T$3*(Q$3-R$3*SIN((F40+K$9)*PI()/180)-SQRT(S$3^2-(O$3-P$3-R$3*COS((F40+K$9)*PI()/180))^2))/5)</f>
        <v>-45674</v>
      </c>
      <c r="L40" s="24">
        <f>-TRUNC(U$3*T$3*(Q$3-R$3*SIN((G40+L$9)*PI()/180)-SQRT(S$3^2-(O$3-P$3-R$3*COS((G40+L$9)*PI()/180))^2))/5)</f>
        <v>3845</v>
      </c>
      <c r="M40" s="25">
        <f>-TRUNC(K$3*J$3*(G$3-H$3*SIN((H40+M$9)*PI()/180)-SQRT(I$3^2-(E$3-F$3-H$3*COS((H40+M$9)*PI()/180))^2))/5)</f>
        <v>-37990</v>
      </c>
      <c r="N40" s="59">
        <f t="shared" si="2"/>
        <v>0.6</v>
      </c>
      <c r="O40" s="60">
        <f t="shared" si="29"/>
        <v>-31875</v>
      </c>
      <c r="P40" s="60">
        <f t="shared" si="30"/>
        <v>13150</v>
      </c>
      <c r="Q40" s="1">
        <f t="shared" si="31"/>
        <v>33475</v>
      </c>
      <c r="R40" s="60">
        <f t="shared" si="32"/>
        <v>25000</v>
      </c>
      <c r="S40" s="1"/>
      <c r="T40" s="1">
        <f t="shared" si="33"/>
        <v>0.04</v>
      </c>
      <c r="U40" s="70"/>
      <c r="V40" s="1">
        <f t="shared" ref="V40:Y40" si="90">(O40-O39)/$T$26</f>
        <v>-21250</v>
      </c>
      <c r="W40" s="1">
        <f t="shared" si="90"/>
        <v>27500</v>
      </c>
      <c r="X40" s="1">
        <f t="shared" si="90"/>
        <v>32500</v>
      </c>
      <c r="Y40" s="1">
        <f t="shared" si="90"/>
        <v>29375</v>
      </c>
      <c r="AA40">
        <f t="shared" ref="AA40:AD40" si="91">V40-V41</f>
        <v>-6250</v>
      </c>
      <c r="AB40">
        <f t="shared" si="91"/>
        <v>2500.00000000005</v>
      </c>
      <c r="AC40">
        <f t="shared" si="91"/>
        <v>7500</v>
      </c>
      <c r="AD40">
        <f t="shared" si="91"/>
        <v>3750</v>
      </c>
      <c r="AF40">
        <f t="shared" ref="AF40:AI40" si="92">AA40-AA41</f>
        <v>-3125</v>
      </c>
      <c r="AG40">
        <f t="shared" si="92"/>
        <v>-1249.99999999991</v>
      </c>
      <c r="AH40">
        <f t="shared" si="92"/>
        <v>625</v>
      </c>
      <c r="AI40">
        <f t="shared" si="92"/>
        <v>1874.99999999991</v>
      </c>
      <c r="AK40">
        <f t="shared" ref="AK40:AN40" si="93">AF40-AF41</f>
        <v>-6875</v>
      </c>
      <c r="AL40">
        <f t="shared" si="93"/>
        <v>-1874.99999999981</v>
      </c>
      <c r="AM40">
        <f t="shared" si="93"/>
        <v>1250</v>
      </c>
      <c r="AN40">
        <f t="shared" si="93"/>
        <v>3749.99999999973</v>
      </c>
    </row>
    <row r="41" spans="1:40">
      <c r="A41">
        <v>3.195</v>
      </c>
      <c r="B41">
        <v>-1.02576219512195</v>
      </c>
      <c r="C41">
        <v>-2.94146341463415</v>
      </c>
      <c r="D41" s="28">
        <f t="shared" si="28"/>
        <v>0.64</v>
      </c>
      <c r="E41" s="32">
        <f>-E157*[1]右脚开始走!$B$23</f>
        <v>29.44406549</v>
      </c>
      <c r="F41" s="32">
        <f>F157*[1]右脚开始走!$B$23</f>
        <v>24.81067267</v>
      </c>
      <c r="G41" s="32">
        <f>G157*[1]右脚开始走!$B$23</f>
        <v>-3.283103743</v>
      </c>
      <c r="H41" s="32">
        <f>-H157*[1]右脚开始走!$B$23</f>
        <v>26.29416175</v>
      </c>
      <c r="I41" s="58">
        <f t="shared" si="24"/>
        <v>0.64</v>
      </c>
      <c r="J41" s="24">
        <f>-TRUNC(K$3*J$3*(G$3-H$3*SIN((E41+J$9)*PI()/180)-SQRT(I$3^2-(E$3-F$3-H$3*COS((E41+J$9)*PI()/180))^2))/5)</f>
        <v>-43308</v>
      </c>
      <c r="K41" s="24">
        <f>-TRUNC(U$3*T$3*(Q$3-R$3*SIN((F41+K$9)*PI()/180)-SQRT(S$3^2-(O$3-P$3-R$3*COS((F41+K$9)*PI()/180))^2))/5)</f>
        <v>-45108</v>
      </c>
      <c r="L41" s="24">
        <f>-TRUNC(U$3*T$3*(Q$3-R$3*SIN((G41+L$9)*PI()/180)-SQRT(S$3^2-(O$3-P$3-R$3*COS((G41+L$9)*PI()/180))^2))/5)</f>
        <v>5224</v>
      </c>
      <c r="M41" s="25">
        <f>-TRUNC(K$3*J$3*(G$3-H$3*SIN((H41+M$9)*PI()/180)-SQRT(I$3^2-(E$3-F$3-H$3*COS((H41+M$9)*PI()/180))^2))/5)</f>
        <v>-36949</v>
      </c>
      <c r="N41" s="59">
        <f t="shared" si="2"/>
        <v>0.64</v>
      </c>
      <c r="O41" s="60">
        <f t="shared" si="29"/>
        <v>-32475</v>
      </c>
      <c r="P41" s="60">
        <f t="shared" si="30"/>
        <v>14150</v>
      </c>
      <c r="Q41" s="1">
        <f t="shared" si="31"/>
        <v>34475</v>
      </c>
      <c r="R41" s="60">
        <f t="shared" si="32"/>
        <v>26025</v>
      </c>
      <c r="S41" s="1"/>
      <c r="T41" s="1">
        <f t="shared" si="33"/>
        <v>0.04</v>
      </c>
      <c r="U41" s="70"/>
      <c r="V41" s="1">
        <f t="shared" ref="V41:Y41" si="94">(O41-O40)/$T$26</f>
        <v>-15000</v>
      </c>
      <c r="W41" s="1">
        <f t="shared" si="94"/>
        <v>25000</v>
      </c>
      <c r="X41" s="1">
        <f t="shared" si="94"/>
        <v>25000</v>
      </c>
      <c r="Y41" s="1">
        <f t="shared" si="94"/>
        <v>25625</v>
      </c>
      <c r="AA41">
        <f t="shared" ref="AA41:AD41" si="95">V41-V42</f>
        <v>-3125</v>
      </c>
      <c r="AB41">
        <f t="shared" si="95"/>
        <v>3749.99999999995</v>
      </c>
      <c r="AC41">
        <f t="shared" si="95"/>
        <v>6875</v>
      </c>
      <c r="AD41">
        <f t="shared" si="95"/>
        <v>1875.00000000009</v>
      </c>
      <c r="AF41">
        <f t="shared" ref="AF41:AI41" si="96">AA41-AA42</f>
        <v>3750</v>
      </c>
      <c r="AG41">
        <f t="shared" si="96"/>
        <v>624.999999999905</v>
      </c>
      <c r="AH41">
        <f t="shared" si="96"/>
        <v>-625</v>
      </c>
      <c r="AI41">
        <f t="shared" si="96"/>
        <v>-1874.99999999982</v>
      </c>
      <c r="AK41">
        <f t="shared" ref="AK41:AN41" si="97">AF41-AF42</f>
        <v>5625</v>
      </c>
      <c r="AL41">
        <f t="shared" si="97"/>
        <v>2499.99999999981</v>
      </c>
      <c r="AM41">
        <f t="shared" si="97"/>
        <v>-625</v>
      </c>
      <c r="AN41">
        <f t="shared" si="97"/>
        <v>-2499.99999999973</v>
      </c>
    </row>
    <row r="42" spans="1:40">
      <c r="A42">
        <v>3.21</v>
      </c>
      <c r="B42">
        <v>-0.92469512195122</v>
      </c>
      <c r="C42">
        <v>-2.96524390243902</v>
      </c>
      <c r="D42" s="28">
        <f t="shared" si="28"/>
        <v>0.68</v>
      </c>
      <c r="E42" s="32">
        <f>-E158*[1]右脚开始走!$B$23</f>
        <v>30.07884424</v>
      </c>
      <c r="F42" s="32">
        <f>F158*[1]右脚开始走!$B$23</f>
        <v>24.50040788</v>
      </c>
      <c r="G42" s="32">
        <f>G158*[1]右脚开始走!$B$23</f>
        <v>-4.195818446</v>
      </c>
      <c r="H42" s="32">
        <f>-H158*[1]右脚开始走!$B$23</f>
        <v>25.74389361</v>
      </c>
      <c r="I42" s="58">
        <f t="shared" si="24"/>
        <v>0.68</v>
      </c>
      <c r="J42" s="24">
        <f>-TRUNC(K$3*J$3*(G$3-H$3*SIN((E42+J$9)*PI()/180)-SQRT(I$3^2-(E$3-F$3-H$3*COS((E42+J$9)*PI()/180))^2))/5)</f>
        <v>-44626</v>
      </c>
      <c r="K42" s="24">
        <f>-TRUNC(U$3*T$3*(Q$3-R$3*SIN((F42+K$9)*PI()/180)-SQRT(S$3^2-(O$3-P$3-R$3*COS((F42+K$9)*PI()/180))^2))/5)</f>
        <v>-44508</v>
      </c>
      <c r="L42" s="24">
        <f>-TRUNC(U$3*T$3*(Q$3-R$3*SIN((G42+L$9)*PI()/180)-SQRT(S$3^2-(O$3-P$3-R$3*COS((G42+L$9)*PI()/180))^2))/5)</f>
        <v>6632</v>
      </c>
      <c r="M42" s="25">
        <f>-TRUNC(K$3*J$3*(G$3-H$3*SIN((H42+M$9)*PI()/180)-SQRT(I$3^2-(E$3-F$3-H$3*COS((H42+M$9)*PI()/180))^2))/5)</f>
        <v>-35870</v>
      </c>
      <c r="N42" s="59">
        <f t="shared" si="2"/>
        <v>0.68</v>
      </c>
      <c r="O42" s="60">
        <f t="shared" si="29"/>
        <v>-32950</v>
      </c>
      <c r="P42" s="60">
        <f t="shared" si="30"/>
        <v>15000</v>
      </c>
      <c r="Q42" s="1">
        <f t="shared" si="31"/>
        <v>35200</v>
      </c>
      <c r="R42" s="60">
        <f t="shared" si="32"/>
        <v>26975</v>
      </c>
      <c r="S42" s="1"/>
      <c r="T42" s="1">
        <f t="shared" si="33"/>
        <v>0.04</v>
      </c>
      <c r="U42" s="70"/>
      <c r="V42" s="1">
        <f t="shared" ref="V42:Y42" si="98">(O42-O41)/$T$26</f>
        <v>-11875</v>
      </c>
      <c r="W42" s="1">
        <f t="shared" si="98"/>
        <v>21250</v>
      </c>
      <c r="X42" s="1">
        <f t="shared" si="98"/>
        <v>18125</v>
      </c>
      <c r="Y42" s="1">
        <f t="shared" si="98"/>
        <v>23749.9999999999</v>
      </c>
      <c r="AA42">
        <f t="shared" ref="AA42:AD42" si="99">V42-V43</f>
        <v>-6875</v>
      </c>
      <c r="AB42">
        <f t="shared" si="99"/>
        <v>3125.00000000005</v>
      </c>
      <c r="AC42">
        <f t="shared" si="99"/>
        <v>7500</v>
      </c>
      <c r="AD42">
        <f t="shared" si="99"/>
        <v>3749.99999999991</v>
      </c>
      <c r="AF42">
        <f t="shared" ref="AF42:AI42" si="100">AA42-AA43</f>
        <v>-1875</v>
      </c>
      <c r="AG42">
        <f t="shared" si="100"/>
        <v>-1874.99999999991</v>
      </c>
      <c r="AH42">
        <f t="shared" si="100"/>
        <v>0</v>
      </c>
      <c r="AI42">
        <f t="shared" si="100"/>
        <v>624.999999999909</v>
      </c>
      <c r="AK42">
        <f t="shared" ref="AK42:AN42" si="101">AF42-AF43</f>
        <v>-3750</v>
      </c>
      <c r="AL42">
        <f t="shared" si="101"/>
        <v>-3749.99999999986</v>
      </c>
      <c r="AM42">
        <f t="shared" si="101"/>
        <v>625</v>
      </c>
      <c r="AN42">
        <f t="shared" si="101"/>
        <v>1874.99999999991</v>
      </c>
    </row>
    <row r="43" spans="1:40">
      <c r="A43">
        <v>3.225</v>
      </c>
      <c r="B43">
        <v>-0.79344512195122</v>
      </c>
      <c r="C43">
        <v>-3.00594512195122</v>
      </c>
      <c r="D43" s="28">
        <f t="shared" si="28"/>
        <v>0.72</v>
      </c>
      <c r="E43" s="32">
        <f>-E159*[1]右脚开始走!$B$23</f>
        <v>30.7124279</v>
      </c>
      <c r="F43" s="32">
        <f>F159*[1]右脚开始走!$B$23</f>
        <v>24.1753044</v>
      </c>
      <c r="G43" s="32">
        <f>G159*[1]右脚开始走!$B$23</f>
        <v>-5.133404405</v>
      </c>
      <c r="H43" s="32">
        <f>-H159*[1]右脚开始走!$B$23</f>
        <v>25.17188016</v>
      </c>
      <c r="I43" s="58">
        <f t="shared" si="24"/>
        <v>0.72</v>
      </c>
      <c r="J43" s="24">
        <f>-TRUNC(K$3*J$3*(G$3-H$3*SIN((E43+J$9)*PI()/180)-SQRT(I$3^2-(E$3-F$3-H$3*COS((E43+J$9)*PI()/180))^2))/5)</f>
        <v>-45952</v>
      </c>
      <c r="K43" s="24">
        <f>-TRUNC(U$3*T$3*(Q$3-R$3*SIN((F43+K$9)*PI()/180)-SQRT(S$3^2-(O$3-P$3-R$3*COS((F43+K$9)*PI()/180))^2))/5)</f>
        <v>-43879</v>
      </c>
      <c r="L43" s="24">
        <f>-TRUNC(U$3*T$3*(Q$3-R$3*SIN((G43+L$9)*PI()/180)-SQRT(S$3^2-(O$3-P$3-R$3*COS((G43+L$9)*PI()/180))^2))/5)</f>
        <v>8057</v>
      </c>
      <c r="M43" s="25">
        <f>-TRUNC(K$3*J$3*(G$3-H$3*SIN((H43+M$9)*PI()/180)-SQRT(I$3^2-(E$3-F$3-H$3*COS((H43+M$9)*PI()/180))^2))/5)</f>
        <v>-34759</v>
      </c>
      <c r="N43" s="59">
        <f t="shared" si="2"/>
        <v>0.72</v>
      </c>
      <c r="O43" s="60">
        <f t="shared" si="29"/>
        <v>-33150</v>
      </c>
      <c r="P43" s="60">
        <f t="shared" si="30"/>
        <v>15725</v>
      </c>
      <c r="Q43" s="1">
        <f t="shared" si="31"/>
        <v>35625</v>
      </c>
      <c r="R43" s="60">
        <f t="shared" si="32"/>
        <v>27775</v>
      </c>
      <c r="S43" s="1"/>
      <c r="T43" s="1">
        <f t="shared" si="33"/>
        <v>0.04</v>
      </c>
      <c r="U43" s="70"/>
      <c r="V43" s="1">
        <f t="shared" ref="V43:Y43" si="102">(O43-O42)/$T$26</f>
        <v>-5000</v>
      </c>
      <c r="W43" s="1">
        <f t="shared" si="102"/>
        <v>18125</v>
      </c>
      <c r="X43" s="1">
        <f t="shared" si="102"/>
        <v>10625</v>
      </c>
      <c r="Y43" s="1">
        <f t="shared" si="102"/>
        <v>20000</v>
      </c>
      <c r="AA43">
        <f t="shared" ref="AA43:AD43" si="103">V43-V44</f>
        <v>-5000</v>
      </c>
      <c r="AB43">
        <f t="shared" si="103"/>
        <v>4999.99999999995</v>
      </c>
      <c r="AC43">
        <f t="shared" si="103"/>
        <v>7500</v>
      </c>
      <c r="AD43">
        <f t="shared" si="103"/>
        <v>3125</v>
      </c>
      <c r="AF43">
        <f t="shared" ref="AF43:AI43" si="104">AA43-AA44</f>
        <v>1875</v>
      </c>
      <c r="AG43">
        <f t="shared" si="104"/>
        <v>1874.99999999995</v>
      </c>
      <c r="AH43">
        <f t="shared" si="104"/>
        <v>-625</v>
      </c>
      <c r="AI43">
        <f t="shared" si="104"/>
        <v>-1250</v>
      </c>
      <c r="AK43">
        <f t="shared" ref="AK43:AN43" si="105">AF43-AF44</f>
        <v>3125</v>
      </c>
      <c r="AL43">
        <f t="shared" si="105"/>
        <v>3124.99999999995</v>
      </c>
      <c r="AM43">
        <f t="shared" si="105"/>
        <v>-2500</v>
      </c>
      <c r="AN43">
        <f t="shared" si="105"/>
        <v>-1875</v>
      </c>
    </row>
    <row r="44" spans="1:40">
      <c r="A44">
        <v>3.24</v>
      </c>
      <c r="B44">
        <v>-0.629725609756098</v>
      </c>
      <c r="C44">
        <v>-3.06585365853659</v>
      </c>
      <c r="D44" s="28">
        <f t="shared" si="28"/>
        <v>0.76</v>
      </c>
      <c r="E44" s="32">
        <f>-E160*[1]右脚开始走!$B$23</f>
        <v>31.34059195</v>
      </c>
      <c r="F44" s="32">
        <f>F160*[1]右脚开始走!$B$23</f>
        <v>23.8385854</v>
      </c>
      <c r="G44" s="32">
        <f>G160*[1]右脚开始走!$B$23</f>
        <v>-6.089343651</v>
      </c>
      <c r="H44" s="32">
        <f>-H160*[1]右脚开始走!$B$23</f>
        <v>24.58026336</v>
      </c>
      <c r="I44" s="58">
        <f t="shared" si="24"/>
        <v>0.76</v>
      </c>
      <c r="J44" s="24">
        <f>-TRUNC(K$3*J$3*(G$3-H$3*SIN((E44+J$9)*PI()/180)-SQRT(I$3^2-(E$3-F$3-H$3*COS((E44+J$9)*PI()/180))^2))/5)</f>
        <v>-47278</v>
      </c>
      <c r="K44" s="24">
        <f>-TRUNC(U$3*T$3*(Q$3-R$3*SIN((F44+K$9)*PI()/180)-SQRT(S$3^2-(O$3-P$3-R$3*COS((F44+K$9)*PI()/180))^2))/5)</f>
        <v>-43229</v>
      </c>
      <c r="L44" s="24">
        <f>-TRUNC(U$3*T$3*(Q$3-R$3*SIN((G44+L$9)*PI()/180)-SQRT(S$3^2-(O$3-P$3-R$3*COS((G44+L$9)*PI()/180))^2))/5)</f>
        <v>9487</v>
      </c>
      <c r="M44" s="25">
        <f>-TRUNC(K$3*J$3*(G$3-H$3*SIN((H44+M$9)*PI()/180)-SQRT(I$3^2-(E$3-F$3-H$3*COS((H44+M$9)*PI()/180))^2))/5)</f>
        <v>-33621</v>
      </c>
      <c r="N44" s="59">
        <f t="shared" si="2"/>
        <v>0.76</v>
      </c>
      <c r="O44" s="60">
        <f t="shared" si="29"/>
        <v>-33150</v>
      </c>
      <c r="P44" s="60">
        <f t="shared" si="30"/>
        <v>16250</v>
      </c>
      <c r="Q44" s="1">
        <f t="shared" si="31"/>
        <v>35750</v>
      </c>
      <c r="R44" s="60">
        <f t="shared" si="32"/>
        <v>28450</v>
      </c>
      <c r="S44" s="1"/>
      <c r="T44" s="1">
        <f t="shared" si="33"/>
        <v>0.04</v>
      </c>
      <c r="U44" s="70"/>
      <c r="V44" s="1">
        <f t="shared" ref="V44:Y44" si="106">(O44-O43)/$T$26</f>
        <v>0</v>
      </c>
      <c r="W44" s="1">
        <f t="shared" si="106"/>
        <v>13125</v>
      </c>
      <c r="X44" s="1">
        <f t="shared" si="106"/>
        <v>3125</v>
      </c>
      <c r="Y44" s="1">
        <f t="shared" si="106"/>
        <v>16875</v>
      </c>
      <c r="AA44">
        <f t="shared" ref="AA44:AD44" si="107">V44-V45</f>
        <v>-6875</v>
      </c>
      <c r="AB44">
        <f t="shared" si="107"/>
        <v>3125</v>
      </c>
      <c r="AC44">
        <f t="shared" si="107"/>
        <v>8125</v>
      </c>
      <c r="AD44">
        <f t="shared" si="107"/>
        <v>4375</v>
      </c>
      <c r="AF44">
        <f t="shared" ref="AF44:AI44" si="108">AA44-AA45</f>
        <v>-1250</v>
      </c>
      <c r="AG44">
        <f t="shared" si="108"/>
        <v>-1250</v>
      </c>
      <c r="AH44">
        <f t="shared" si="108"/>
        <v>1875</v>
      </c>
      <c r="AI44">
        <f t="shared" si="108"/>
        <v>625</v>
      </c>
      <c r="AK44">
        <f t="shared" ref="AK44:AN44" si="109">AF44-AF45</f>
        <v>-1875</v>
      </c>
      <c r="AL44">
        <f t="shared" si="109"/>
        <v>-1250</v>
      </c>
      <c r="AM44">
        <f t="shared" si="109"/>
        <v>3125</v>
      </c>
      <c r="AN44">
        <f t="shared" si="109"/>
        <v>-625</v>
      </c>
    </row>
    <row r="45" spans="1:40">
      <c r="A45">
        <v>3.255</v>
      </c>
      <c r="B45">
        <v>-0.423475609756098</v>
      </c>
      <c r="C45">
        <v>-3.15045731707317</v>
      </c>
      <c r="D45" s="28">
        <f t="shared" si="28"/>
        <v>0.8</v>
      </c>
      <c r="E45" s="32">
        <f>-E161*[1]右脚开始走!$B$23</f>
        <v>31.95905403</v>
      </c>
      <c r="F45" s="32">
        <f>F161*[1]右脚开始走!$B$23</f>
        <v>23.49360184</v>
      </c>
      <c r="G45" s="32">
        <f>G161*[1]右脚开始走!$B$23</f>
        <v>-7.056887138</v>
      </c>
      <c r="H45" s="32">
        <f>-H161*[1]右脚开始走!$B$23</f>
        <v>23.97133318</v>
      </c>
      <c r="I45" s="58">
        <f t="shared" si="24"/>
        <v>0.8</v>
      </c>
      <c r="J45" s="24">
        <f>-TRUNC(K$3*J$3*(G$3-H$3*SIN((E45+J$9)*PI()/180)-SQRT(I$3^2-(E$3-F$3-H$3*COS((E45+J$9)*PI()/180))^2))/5)</f>
        <v>-48593</v>
      </c>
      <c r="K45" s="24">
        <f>-TRUNC(U$3*T$3*(Q$3-R$3*SIN((F45+K$9)*PI()/180)-SQRT(S$3^2-(O$3-P$3-R$3*COS((F45+K$9)*PI()/180))^2))/5)</f>
        <v>-42563</v>
      </c>
      <c r="L45" s="24">
        <f>-TRUNC(U$3*T$3*(Q$3-R$3*SIN((G45+L$9)*PI()/180)-SQRT(S$3^2-(O$3-P$3-R$3*COS((G45+L$9)*PI()/180))^2))/5)</f>
        <v>10909</v>
      </c>
      <c r="M45" s="25">
        <f>-TRUNC(K$3*J$3*(G$3-H$3*SIN((H45+M$9)*PI()/180)-SQRT(I$3^2-(E$3-F$3-H$3*COS((H45+M$9)*PI()/180))^2))/5)</f>
        <v>-32463</v>
      </c>
      <c r="N45" s="59">
        <f t="shared" si="2"/>
        <v>0.8</v>
      </c>
      <c r="O45" s="60">
        <f t="shared" si="29"/>
        <v>-32875</v>
      </c>
      <c r="P45" s="60">
        <f t="shared" si="30"/>
        <v>16650</v>
      </c>
      <c r="Q45" s="1">
        <f t="shared" si="31"/>
        <v>35550</v>
      </c>
      <c r="R45" s="60">
        <f t="shared" si="32"/>
        <v>28950</v>
      </c>
      <c r="S45" s="1"/>
      <c r="T45" s="1">
        <f t="shared" si="33"/>
        <v>0.04</v>
      </c>
      <c r="U45" s="70"/>
      <c r="V45" s="1">
        <f t="shared" ref="V45:Y45" si="110">(O45-O44)/$T$26</f>
        <v>6875</v>
      </c>
      <c r="W45" s="1">
        <f t="shared" si="110"/>
        <v>10000</v>
      </c>
      <c r="X45" s="1">
        <f t="shared" si="110"/>
        <v>-5000</v>
      </c>
      <c r="Y45" s="1">
        <f t="shared" si="110"/>
        <v>12500</v>
      </c>
      <c r="AA45">
        <f t="shared" ref="AA45:AD45" si="111">V45-V46</f>
        <v>-5625</v>
      </c>
      <c r="AB45">
        <f t="shared" si="111"/>
        <v>4375</v>
      </c>
      <c r="AC45">
        <f t="shared" si="111"/>
        <v>6250</v>
      </c>
      <c r="AD45">
        <f t="shared" si="111"/>
        <v>3750</v>
      </c>
      <c r="AF45">
        <f t="shared" ref="AF45:AI45" si="112">AA45-AA46</f>
        <v>625</v>
      </c>
      <c r="AG45">
        <f t="shared" si="112"/>
        <v>0</v>
      </c>
      <c r="AH45">
        <f t="shared" si="112"/>
        <v>-1250</v>
      </c>
      <c r="AI45">
        <f t="shared" si="112"/>
        <v>1250</v>
      </c>
      <c r="AK45">
        <f t="shared" ref="AK45:AN45" si="113">AF45-AF46</f>
        <v>625.000000000091</v>
      </c>
      <c r="AL45">
        <f t="shared" si="113"/>
        <v>0</v>
      </c>
      <c r="AM45">
        <f t="shared" si="113"/>
        <v>-2500</v>
      </c>
      <c r="AN45">
        <f t="shared" si="113"/>
        <v>3750</v>
      </c>
    </row>
    <row r="46" spans="1:40">
      <c r="A46">
        <v>3.27</v>
      </c>
      <c r="B46">
        <v>-0.165091463414635</v>
      </c>
      <c r="C46">
        <v>-3.26432926829268</v>
      </c>
      <c r="D46" s="28">
        <f t="shared" si="28"/>
        <v>0.84</v>
      </c>
      <c r="E46" s="32">
        <f>-E162*[1]右脚开始走!$B$23</f>
        <v>32.56353787</v>
      </c>
      <c r="F46" s="32">
        <f>F162*[1]右脚开始走!$B$23</f>
        <v>23.14378063</v>
      </c>
      <c r="G46" s="32">
        <f>G162*[1]右脚开始走!$B$23</f>
        <v>-8.029158466</v>
      </c>
      <c r="H46" s="32">
        <f>-H162*[1]右脚开始走!$B$23</f>
        <v>23.34749092</v>
      </c>
      <c r="I46" s="58">
        <f t="shared" si="24"/>
        <v>0.84</v>
      </c>
      <c r="J46" s="24">
        <f>-TRUNC(K$3*J$3*(G$3-H$3*SIN((E46+J$9)*PI()/180)-SQRT(I$3^2-(E$3-F$3-H$3*COS((E46+J$9)*PI()/180))^2))/5)</f>
        <v>-49888</v>
      </c>
      <c r="K46" s="24">
        <f>-TRUNC(U$3*T$3*(Q$3-R$3*SIN((F46+K$9)*PI()/180)-SQRT(S$3^2-(O$3-P$3-R$3*COS((F46+K$9)*PI()/180))^2))/5)</f>
        <v>-41888</v>
      </c>
      <c r="L46" s="24">
        <f>-TRUNC(U$3*T$3*(Q$3-R$3*SIN((G46+L$9)*PI()/180)-SQRT(S$3^2-(O$3-P$3-R$3*COS((G46+L$9)*PI()/180))^2))/5)</f>
        <v>12313</v>
      </c>
      <c r="M46" s="25">
        <f>-TRUNC(K$3*J$3*(G$3-H$3*SIN((H46+M$9)*PI()/180)-SQRT(I$3^2-(E$3-F$3-H$3*COS((H46+M$9)*PI()/180))^2))/5)</f>
        <v>-31291</v>
      </c>
      <c r="N46" s="59">
        <f t="shared" si="2"/>
        <v>0.84</v>
      </c>
      <c r="O46" s="60">
        <f t="shared" si="29"/>
        <v>-32375</v>
      </c>
      <c r="P46" s="60">
        <f t="shared" si="30"/>
        <v>16875</v>
      </c>
      <c r="Q46" s="1">
        <f t="shared" si="31"/>
        <v>35100</v>
      </c>
      <c r="R46" s="60">
        <f t="shared" si="32"/>
        <v>29300</v>
      </c>
      <c r="S46" s="1"/>
      <c r="T46" s="1">
        <f t="shared" si="33"/>
        <v>0.04</v>
      </c>
      <c r="U46" s="70"/>
      <c r="V46" s="1">
        <f t="shared" ref="V46:Y46" si="114">(O46-O45)/$T$26</f>
        <v>12500</v>
      </c>
      <c r="W46" s="1">
        <f t="shared" si="114"/>
        <v>5625</v>
      </c>
      <c r="X46" s="1">
        <f t="shared" si="114"/>
        <v>-11250</v>
      </c>
      <c r="Y46" s="1">
        <f t="shared" si="114"/>
        <v>8750</v>
      </c>
      <c r="AA46">
        <f t="shared" ref="AA46:AD46" si="115">V46-V47</f>
        <v>-6250</v>
      </c>
      <c r="AB46">
        <f t="shared" si="115"/>
        <v>4375</v>
      </c>
      <c r="AC46">
        <f t="shared" si="115"/>
        <v>7500</v>
      </c>
      <c r="AD46">
        <f t="shared" si="115"/>
        <v>2500</v>
      </c>
      <c r="AF46">
        <f t="shared" ref="AF46:AI46" si="116">AA46-AA47</f>
        <v>-9.09494701772928e-11</v>
      </c>
      <c r="AG46">
        <f t="shared" si="116"/>
        <v>0</v>
      </c>
      <c r="AH46">
        <f t="shared" si="116"/>
        <v>1250</v>
      </c>
      <c r="AI46">
        <f t="shared" si="116"/>
        <v>-2500</v>
      </c>
      <c r="AK46">
        <f t="shared" ref="AK46:AN46" si="117">AF46-AF47</f>
        <v>-2.72848410531878e-10</v>
      </c>
      <c r="AL46">
        <f t="shared" si="117"/>
        <v>-625</v>
      </c>
      <c r="AM46">
        <f t="shared" si="117"/>
        <v>-625</v>
      </c>
      <c r="AN46">
        <f t="shared" si="117"/>
        <v>-5625</v>
      </c>
    </row>
    <row r="47" spans="1:40">
      <c r="A47">
        <v>3.285</v>
      </c>
      <c r="B47">
        <v>0.14405487804878</v>
      </c>
      <c r="C47">
        <v>-3.40975609756098</v>
      </c>
      <c r="D47" s="28">
        <f t="shared" si="28"/>
        <v>0.88</v>
      </c>
      <c r="E47" s="32">
        <f>-E163*[1]右脚开始走!$B$23</f>
        <v>33.14983713</v>
      </c>
      <c r="F47" s="32">
        <f>F163*[1]右脚开始走!$B$23</f>
        <v>22.79257288</v>
      </c>
      <c r="G47" s="32">
        <f>G163*[1]右脚开始走!$B$23</f>
        <v>-8.999257574</v>
      </c>
      <c r="H47" s="32">
        <f>-H163*[1]右脚开始走!$B$23</f>
        <v>22.71121245</v>
      </c>
      <c r="I47" s="58">
        <f t="shared" si="24"/>
        <v>0.88</v>
      </c>
      <c r="J47" s="24">
        <f>-TRUNC(K$3*J$3*(G$3-H$3*SIN((E47+J$9)*PI()/180)-SQRT(I$3^2-(E$3-F$3-H$3*COS((E47+J$9)*PI()/180))^2))/5)</f>
        <v>-51153</v>
      </c>
      <c r="K47" s="24">
        <f>-TRUNC(U$3*T$3*(Q$3-R$3*SIN((F47+K$9)*PI()/180)-SQRT(S$3^2-(O$3-P$3-R$3*COS((F47+K$9)*PI()/180))^2))/5)</f>
        <v>-41211</v>
      </c>
      <c r="L47" s="24">
        <f>-TRUNC(U$3*T$3*(Q$3-R$3*SIN((G47+L$9)*PI()/180)-SQRT(S$3^2-(O$3-P$3-R$3*COS((G47+L$9)*PI()/180))^2))/5)</f>
        <v>13687</v>
      </c>
      <c r="M47" s="25">
        <f>-TRUNC(K$3*J$3*(G$3-H$3*SIN((H47+M$9)*PI()/180)-SQRT(I$3^2-(E$3-F$3-H$3*COS((H47+M$9)*PI()/180))^2))/5)</f>
        <v>-30109</v>
      </c>
      <c r="N47" s="59">
        <f t="shared" si="2"/>
        <v>0.88</v>
      </c>
      <c r="O47" s="60">
        <f t="shared" si="29"/>
        <v>-31625</v>
      </c>
      <c r="P47" s="60">
        <f t="shared" si="30"/>
        <v>16925</v>
      </c>
      <c r="Q47" s="1">
        <f t="shared" si="31"/>
        <v>34350</v>
      </c>
      <c r="R47" s="60">
        <f t="shared" si="32"/>
        <v>29550</v>
      </c>
      <c r="S47" s="1"/>
      <c r="T47" s="1">
        <f t="shared" si="33"/>
        <v>0.04</v>
      </c>
      <c r="U47" s="70"/>
      <c r="V47" s="1">
        <f t="shared" ref="V47:Y47" si="118">(O47-O46)/$T$26</f>
        <v>18750</v>
      </c>
      <c r="W47" s="1">
        <f t="shared" si="118"/>
        <v>1250</v>
      </c>
      <c r="X47" s="1">
        <f t="shared" si="118"/>
        <v>-18750</v>
      </c>
      <c r="Y47" s="1">
        <f t="shared" si="118"/>
        <v>6250</v>
      </c>
      <c r="AA47">
        <f t="shared" ref="AA47:AD47" si="119">V47-V48</f>
        <v>-6249.99999999991</v>
      </c>
      <c r="AB47">
        <f t="shared" si="119"/>
        <v>4375</v>
      </c>
      <c r="AC47">
        <f t="shared" si="119"/>
        <v>6250</v>
      </c>
      <c r="AD47">
        <f t="shared" si="119"/>
        <v>5000</v>
      </c>
      <c r="AF47">
        <f t="shared" ref="AF47:AI47" si="120">AA47-AA48</f>
        <v>1.81898940354586e-10</v>
      </c>
      <c r="AG47">
        <f t="shared" si="120"/>
        <v>625</v>
      </c>
      <c r="AH47">
        <f t="shared" si="120"/>
        <v>1875</v>
      </c>
      <c r="AI47">
        <f t="shared" si="120"/>
        <v>3125</v>
      </c>
      <c r="AK47">
        <f t="shared" ref="AK47:AN47" si="121">AF47-AF48</f>
        <v>1250.00000000219</v>
      </c>
      <c r="AL47">
        <f t="shared" si="121"/>
        <v>624.999999998863</v>
      </c>
      <c r="AM47">
        <f t="shared" si="121"/>
        <v>3749.99999999782</v>
      </c>
      <c r="AN47">
        <f t="shared" si="121"/>
        <v>6249.999999998</v>
      </c>
    </row>
    <row r="48" spans="1:40">
      <c r="A48">
        <v>3.3</v>
      </c>
      <c r="B48">
        <v>0.519969512195121</v>
      </c>
      <c r="C48">
        <v>-3.59542682926829</v>
      </c>
      <c r="D48" s="28">
        <f t="shared" si="28"/>
        <v>0.92</v>
      </c>
      <c r="E48" s="32">
        <f>-E164*[1]右脚开始走!$B$23</f>
        <v>33.71387923</v>
      </c>
      <c r="F48" s="32">
        <f>F164*[1]右脚开始走!$B$23</f>
        <v>22.44340215</v>
      </c>
      <c r="G48" s="32">
        <f>G164*[1]右脚开始走!$B$23</f>
        <v>-9.960364476</v>
      </c>
      <c r="H48" s="32">
        <f>-H164*[1]右脚开始走!$B$23</f>
        <v>22.06501152</v>
      </c>
      <c r="I48" s="58">
        <f t="shared" si="24"/>
        <v>0.92</v>
      </c>
      <c r="J48" s="24">
        <f>-TRUNC(K$3*J$3*(G$3-H$3*SIN((E48+J$9)*PI()/180)-SQRT(I$3^2-(E$3-F$3-H$3*COS((E48+J$9)*PI()/180))^2))/5)</f>
        <v>-52378</v>
      </c>
      <c r="K48" s="24">
        <f>-TRUNC(U$3*T$3*(Q$3-R$3*SIN((F48+K$9)*PI()/180)-SQRT(S$3^2-(O$3-P$3-R$3*COS((F48+K$9)*PI()/180))^2))/5)</f>
        <v>-40539</v>
      </c>
      <c r="L48" s="24">
        <f>-TRUNC(U$3*T$3*(Q$3-R$3*SIN((G48+L$9)*PI()/180)-SQRT(S$3^2-(O$3-P$3-R$3*COS((G48+L$9)*PI()/180))^2))/5)</f>
        <v>15021</v>
      </c>
      <c r="M48" s="25">
        <f>-TRUNC(K$3*J$3*(G$3-H$3*SIN((H48+M$9)*PI()/180)-SQRT(I$3^2-(E$3-F$3-H$3*COS((H48+M$9)*PI()/180))^2))/5)</f>
        <v>-28925</v>
      </c>
      <c r="N48" s="59">
        <f t="shared" si="2"/>
        <v>0.92</v>
      </c>
      <c r="O48" s="60">
        <f t="shared" si="29"/>
        <v>-30625</v>
      </c>
      <c r="P48" s="60">
        <f t="shared" si="30"/>
        <v>16800</v>
      </c>
      <c r="Q48" s="1">
        <f t="shared" si="31"/>
        <v>33350</v>
      </c>
      <c r="R48" s="60">
        <f t="shared" si="32"/>
        <v>29600</v>
      </c>
      <c r="S48" s="1"/>
      <c r="T48" s="1">
        <f t="shared" si="33"/>
        <v>0.04</v>
      </c>
      <c r="U48" s="70"/>
      <c r="V48" s="1">
        <f t="shared" ref="V48:Y48" si="122">(O48-O47)/$T$26</f>
        <v>24999.9999999999</v>
      </c>
      <c r="W48" s="1">
        <f t="shared" si="122"/>
        <v>-3125</v>
      </c>
      <c r="X48" s="1">
        <f t="shared" si="122"/>
        <v>-25000</v>
      </c>
      <c r="Y48" s="1">
        <f t="shared" si="122"/>
        <v>1250</v>
      </c>
      <c r="AA48">
        <f t="shared" ref="AA48:AD48" si="123">V48-V49</f>
        <v>-6250.00000000009</v>
      </c>
      <c r="AB48">
        <f t="shared" si="123"/>
        <v>3750</v>
      </c>
      <c r="AC48">
        <f t="shared" si="123"/>
        <v>4375</v>
      </c>
      <c r="AD48">
        <f t="shared" si="123"/>
        <v>1875</v>
      </c>
      <c r="AF48">
        <f t="shared" ref="AF48:AI48" si="124">AA48-AA49</f>
        <v>-1250.000000002</v>
      </c>
      <c r="AG48">
        <f t="shared" si="124"/>
        <v>1.13686837721616e-9</v>
      </c>
      <c r="AH48">
        <f t="shared" si="124"/>
        <v>-1874.99999999782</v>
      </c>
      <c r="AI48">
        <f t="shared" si="124"/>
        <v>-3124.999999998</v>
      </c>
      <c r="AK48">
        <f t="shared" ref="AK48:AN48" si="125">AF48-AF49</f>
        <v>-2500.00000000765</v>
      </c>
      <c r="AL48">
        <f t="shared" si="125"/>
        <v>625.000000004547</v>
      </c>
      <c r="AM48">
        <f t="shared" si="125"/>
        <v>-4999.99999999136</v>
      </c>
      <c r="AN48">
        <f t="shared" si="125"/>
        <v>-6249.999999992</v>
      </c>
    </row>
    <row r="49" spans="1:40">
      <c r="A49">
        <v>3.31500000000001</v>
      </c>
      <c r="B49">
        <v>0.974085365853658</v>
      </c>
      <c r="C49">
        <v>-3.82362804878049</v>
      </c>
      <c r="D49" s="28">
        <f t="shared" si="28"/>
        <v>0.96</v>
      </c>
      <c r="E49" s="32">
        <f>-E165*[1]右脚开始走!$B$23</f>
        <v>34.25178924</v>
      </c>
      <c r="F49" s="32">
        <f>F165*[1]右脚开始走!$B$23</f>
        <v>22.0996126</v>
      </c>
      <c r="G49" s="32">
        <f>G165*[1]右脚开始走!$B$23</f>
        <v>-10.90584296</v>
      </c>
      <c r="H49" s="32">
        <f>-H165*[1]右脚开始走!$B$23</f>
        <v>21.41140306</v>
      </c>
      <c r="I49" s="58">
        <f t="shared" si="24"/>
        <v>0.96</v>
      </c>
      <c r="J49" s="24">
        <f>-TRUNC(K$3*J$3*(G$3-H$3*SIN((E49+J$9)*PI()/180)-SQRT(I$3^2-(E$3-F$3-H$3*COS((E49+J$9)*PI()/180))^2))/5)</f>
        <v>-53553</v>
      </c>
      <c r="K49" s="24">
        <f>-TRUNC(U$3*T$3*(Q$3-R$3*SIN((F49+K$9)*PI()/180)-SQRT(S$3^2-(O$3-P$3-R$3*COS((F49+K$9)*PI()/180))^2))/5)</f>
        <v>-39878</v>
      </c>
      <c r="L49" s="24">
        <f>-TRUNC(U$3*T$3*(Q$3-R$3*SIN((G49+L$9)*PI()/180)-SQRT(S$3^2-(O$3-P$3-R$3*COS((G49+L$9)*PI()/180))^2))/5)</f>
        <v>16308</v>
      </c>
      <c r="M49" s="25">
        <f>-TRUNC(K$3*J$3*(G$3-H$3*SIN((H49+M$9)*PI()/180)-SQRT(I$3^2-(E$3-F$3-H$3*COS((H49+M$9)*PI()/180))^2))/5)</f>
        <v>-27742</v>
      </c>
      <c r="N49" s="59">
        <f t="shared" si="2"/>
        <v>0.96</v>
      </c>
      <c r="O49" s="60">
        <f t="shared" si="29"/>
        <v>-29375</v>
      </c>
      <c r="P49" s="60">
        <f t="shared" si="30"/>
        <v>16525</v>
      </c>
      <c r="Q49" s="1">
        <f t="shared" si="31"/>
        <v>32175</v>
      </c>
      <c r="R49" s="60">
        <f t="shared" si="32"/>
        <v>29575</v>
      </c>
      <c r="S49" s="1"/>
      <c r="T49" s="1">
        <f t="shared" si="33"/>
        <v>0.04</v>
      </c>
      <c r="U49" s="70"/>
      <c r="V49" s="1">
        <f t="shared" ref="V49:Y49" si="126">(O49-O48)/$T$26</f>
        <v>31250</v>
      </c>
      <c r="W49" s="1">
        <f t="shared" si="126"/>
        <v>-6875</v>
      </c>
      <c r="X49" s="1">
        <f t="shared" si="126"/>
        <v>-29375</v>
      </c>
      <c r="Y49" s="1">
        <f t="shared" si="126"/>
        <v>-625</v>
      </c>
      <c r="AA49">
        <f t="shared" ref="AA49:AD49" si="127">V49-V50</f>
        <v>-4999.99999999809</v>
      </c>
      <c r="AB49">
        <f t="shared" si="127"/>
        <v>3749.99999999886</v>
      </c>
      <c r="AC49">
        <f t="shared" si="127"/>
        <v>6249.99999999782</v>
      </c>
      <c r="AD49">
        <f t="shared" si="127"/>
        <v>4999.999999998</v>
      </c>
      <c r="AF49">
        <f t="shared" ref="AF49:AI49" si="128">AA49-AA50</f>
        <v>1250.00000000565</v>
      </c>
      <c r="AG49">
        <f t="shared" si="128"/>
        <v>-625.000000003411</v>
      </c>
      <c r="AH49">
        <f t="shared" si="128"/>
        <v>3124.99999999355</v>
      </c>
      <c r="AI49">
        <f t="shared" si="128"/>
        <v>3124.999999994</v>
      </c>
      <c r="AK49">
        <f t="shared" ref="AK49:AN49" si="129">AF49-AF50</f>
        <v>3125.0000000112</v>
      </c>
      <c r="AL49">
        <f t="shared" si="129"/>
        <v>-3125.00000000687</v>
      </c>
      <c r="AM49">
        <f t="shared" si="129"/>
        <v>3749.99999998719</v>
      </c>
      <c r="AN49">
        <f t="shared" si="129"/>
        <v>4374.99999998799</v>
      </c>
    </row>
    <row r="50" spans="1:40">
      <c r="A50">
        <v>3.33000000000001</v>
      </c>
      <c r="B50">
        <v>1.51189024390244</v>
      </c>
      <c r="C50">
        <v>-4.10076219512195</v>
      </c>
      <c r="D50" s="28">
        <f t="shared" si="28"/>
        <v>1</v>
      </c>
      <c r="E50" s="32">
        <f>-E166*[1]右脚开始走!$B$23</f>
        <v>34.75995371</v>
      </c>
      <c r="F50" s="32">
        <f>F166*[1]右脚开始走!$B$23</f>
        <v>21.76441726</v>
      </c>
      <c r="G50" s="32">
        <f>G166*[1]右脚开始走!$B$23</f>
        <v>-11.8293443</v>
      </c>
      <c r="H50" s="32">
        <f>-H166*[1]右脚开始走!$B$23</f>
        <v>20.75286642</v>
      </c>
      <c r="I50" s="58">
        <f t="shared" si="24"/>
        <v>1</v>
      </c>
      <c r="J50" s="24">
        <f>-TRUNC(K$3*J$3*(G$3-H$3*SIN((E50+J$9)*PI()/180)-SQRT(I$3^2-(E$3-F$3-H$3*COS((E50+J$9)*PI()/180))^2))/5)</f>
        <v>-54670</v>
      </c>
      <c r="K50" s="24">
        <f>-TRUNC(U$3*T$3*(Q$3-R$3*SIN((F50+K$9)*PI()/180)-SQRT(S$3^2-(O$3-P$3-R$3*COS((F50+K$9)*PI()/180))^2))/5)</f>
        <v>-39234</v>
      </c>
      <c r="L50" s="24">
        <f>-TRUNC(U$3*T$3*(Q$3-R$3*SIN((G50+L$9)*PI()/180)-SQRT(S$3^2-(O$3-P$3-R$3*COS((G50+L$9)*PI()/180))^2))/5)</f>
        <v>17538</v>
      </c>
      <c r="M50" s="25">
        <f>-TRUNC(K$3*J$3*(G$3-H$3*SIN((H50+M$9)*PI()/180)-SQRT(I$3^2-(E$3-F$3-H$3*COS((H50+M$9)*PI()/180))^2))/5)</f>
        <v>-26568</v>
      </c>
      <c r="N50" s="59">
        <f t="shared" si="2"/>
        <v>1</v>
      </c>
      <c r="O50" s="60">
        <f t="shared" si="29"/>
        <v>-27925.0000000001</v>
      </c>
      <c r="P50" s="60">
        <f t="shared" si="30"/>
        <v>16100</v>
      </c>
      <c r="Q50" s="1">
        <f t="shared" si="31"/>
        <v>30750.0000000001</v>
      </c>
      <c r="R50" s="60">
        <f t="shared" si="32"/>
        <v>29350.0000000001</v>
      </c>
      <c r="S50" s="1"/>
      <c r="T50" s="1">
        <f t="shared" si="33"/>
        <v>0.04</v>
      </c>
      <c r="U50" s="70"/>
      <c r="V50" s="1">
        <f t="shared" ref="V50:Y50" si="130">(O50-O49)/$T$26</f>
        <v>36249.9999999981</v>
      </c>
      <c r="W50" s="1">
        <f t="shared" si="130"/>
        <v>-10624.9999999989</v>
      </c>
      <c r="X50" s="1">
        <f t="shared" si="130"/>
        <v>-35624.9999999978</v>
      </c>
      <c r="Y50" s="1">
        <f t="shared" si="130"/>
        <v>-5624.999999998</v>
      </c>
      <c r="AA50">
        <f t="shared" ref="AA50:AD50" si="131">V50-V51</f>
        <v>-6250.00000000373</v>
      </c>
      <c r="AB50">
        <f t="shared" si="131"/>
        <v>4375.00000000227</v>
      </c>
      <c r="AC50">
        <f t="shared" si="131"/>
        <v>3125.00000000427</v>
      </c>
      <c r="AD50">
        <f t="shared" si="131"/>
        <v>1875.000000004</v>
      </c>
      <c r="AF50">
        <f t="shared" ref="AF50:AI50" si="132">AA50-AA51</f>
        <v>-1875.00000000555</v>
      </c>
      <c r="AG50">
        <f t="shared" si="132"/>
        <v>2500.00000000346</v>
      </c>
      <c r="AH50">
        <f t="shared" si="132"/>
        <v>-624.999999993641</v>
      </c>
      <c r="AI50">
        <f t="shared" si="132"/>
        <v>-1249.999999994</v>
      </c>
      <c r="AK50">
        <f t="shared" ref="AK50:AN50" si="133">AF50-AF51</f>
        <v>-1875.00000000728</v>
      </c>
      <c r="AL50">
        <f t="shared" si="133"/>
        <v>4375.00000000469</v>
      </c>
      <c r="AM50">
        <f t="shared" si="133"/>
        <v>-1874.99999999165</v>
      </c>
      <c r="AN50">
        <f t="shared" si="133"/>
        <v>-1874.999999992</v>
      </c>
    </row>
    <row r="51" spans="1:40">
      <c r="A51">
        <v>3.34500000000001</v>
      </c>
      <c r="B51">
        <v>2.15716463414634</v>
      </c>
      <c r="C51">
        <v>-4.44100609756098</v>
      </c>
      <c r="D51" s="28">
        <f t="shared" si="28"/>
        <v>1.04</v>
      </c>
      <c r="E51" s="32">
        <f>-E167*[1]右脚开始走!$B$23</f>
        <v>35.23508457</v>
      </c>
      <c r="F51" s="32">
        <f>F167*[1]右脚开始走!$B$23</f>
        <v>21.44084626</v>
      </c>
      <c r="G51" s="32">
        <f>G167*[1]右脚开始走!$B$23</f>
        <v>-12.72491096</v>
      </c>
      <c r="H51" s="32">
        <f>-H167*[1]右脚开始走!$B$23</f>
        <v>20.09180867</v>
      </c>
      <c r="I51" s="58">
        <f t="shared" si="24"/>
        <v>1.04</v>
      </c>
      <c r="J51" s="24">
        <f>-TRUNC(K$3*J$3*(G$3-H$3*SIN((E51+J$9)*PI()/180)-SQRT(I$3^2-(E$3-F$3-H$3*COS((E51+J$9)*PI()/180))^2))/5)</f>
        <v>-55719</v>
      </c>
      <c r="K51" s="24">
        <f>-TRUNC(U$3*T$3*(Q$3-R$3*SIN((F51+K$9)*PI()/180)-SQRT(S$3^2-(O$3-P$3-R$3*COS((F51+K$9)*PI()/180))^2))/5)</f>
        <v>-38614</v>
      </c>
      <c r="L51" s="24">
        <f>-TRUNC(U$3*T$3*(Q$3-R$3*SIN((G51+L$9)*PI()/180)-SQRT(S$3^2-(O$3-P$3-R$3*COS((G51+L$9)*PI()/180))^2))/5)</f>
        <v>18706</v>
      </c>
      <c r="M51" s="25">
        <f>-TRUNC(K$3*J$3*(G$3-H$3*SIN((H51+M$9)*PI()/180)-SQRT(I$3^2-(E$3-F$3-H$3*COS((H51+M$9)*PI()/180))^2))/5)</f>
        <v>-25406</v>
      </c>
      <c r="N51" s="59">
        <f t="shared" si="2"/>
        <v>1.04</v>
      </c>
      <c r="O51" s="60">
        <f t="shared" si="29"/>
        <v>-26225</v>
      </c>
      <c r="P51" s="60">
        <f t="shared" si="30"/>
        <v>15500</v>
      </c>
      <c r="Q51" s="1">
        <f t="shared" si="31"/>
        <v>29200</v>
      </c>
      <c r="R51" s="60">
        <f t="shared" si="32"/>
        <v>29050</v>
      </c>
      <c r="S51" s="1"/>
      <c r="T51" s="1">
        <f t="shared" si="33"/>
        <v>0.04</v>
      </c>
      <c r="U51" s="70"/>
      <c r="V51" s="1">
        <f t="shared" ref="V51:Y51" si="134">(O51-O50)/$T$26</f>
        <v>42500.0000000018</v>
      </c>
      <c r="W51" s="1">
        <f t="shared" si="134"/>
        <v>-15000.0000000011</v>
      </c>
      <c r="X51" s="1">
        <f t="shared" si="134"/>
        <v>-38750.0000000021</v>
      </c>
      <c r="Y51" s="1">
        <f t="shared" si="134"/>
        <v>-7500.000000002</v>
      </c>
      <c r="AA51">
        <f t="shared" ref="AA51:AD51" si="135">V51-V52</f>
        <v>-4374.99999999818</v>
      </c>
      <c r="AB51">
        <f t="shared" si="135"/>
        <v>1874.99999999882</v>
      </c>
      <c r="AC51">
        <f t="shared" si="135"/>
        <v>3749.99999999791</v>
      </c>
      <c r="AD51">
        <f t="shared" si="135"/>
        <v>3124.999999998</v>
      </c>
      <c r="AF51">
        <f t="shared" ref="AF51:AI51" si="136">AA51-AA52</f>
        <v>1.72440195456147e-9</v>
      </c>
      <c r="AG51">
        <f t="shared" si="136"/>
        <v>-1875.00000000123</v>
      </c>
      <c r="AH51">
        <f t="shared" si="136"/>
        <v>1249.99999999801</v>
      </c>
      <c r="AI51">
        <f t="shared" si="136"/>
        <v>624.999999997999</v>
      </c>
      <c r="AK51">
        <f t="shared" ref="AK51:AN51" si="137">AF51-AF52</f>
        <v>1875.00000000154</v>
      </c>
      <c r="AL51">
        <f t="shared" si="137"/>
        <v>-2500.00000000133</v>
      </c>
      <c r="AM51">
        <f t="shared" si="137"/>
        <v>-625.000000001804</v>
      </c>
      <c r="AN51">
        <f t="shared" si="137"/>
        <v>624.999999997999</v>
      </c>
    </row>
    <row r="52" spans="1:40">
      <c r="A52">
        <v>3.36000000000001</v>
      </c>
      <c r="B52">
        <v>2.91905487804878</v>
      </c>
      <c r="C52">
        <v>-4.85579268292683</v>
      </c>
      <c r="D52" s="28">
        <f t="shared" si="28"/>
        <v>1.08</v>
      </c>
      <c r="E52" s="32">
        <f>-E168*[1]右脚开始走!$B$23</f>
        <v>35.67428294</v>
      </c>
      <c r="F52" s="32">
        <f>F168*[1]右脚开始走!$B$23</f>
        <v>21.13169502</v>
      </c>
      <c r="G52" s="32">
        <f>G168*[1]右脚开始走!$B$23</f>
        <v>-13.58708032</v>
      </c>
      <c r="H52" s="32">
        <f>-H168*[1]右脚开始走!$B$23</f>
        <v>19.4305279</v>
      </c>
      <c r="I52" s="58">
        <f t="shared" si="24"/>
        <v>1.08</v>
      </c>
      <c r="J52" s="24">
        <f>-TRUNC(K$3*J$3*(G$3-H$3*SIN((E52+J$9)*PI()/180)-SQRT(I$3^2-(E$3-F$3-H$3*COS((E52+J$9)*PI()/180))^2))/5)</f>
        <v>-56693</v>
      </c>
      <c r="K52" s="24">
        <f>-TRUNC(U$3*T$3*(Q$3-R$3*SIN((F52+K$9)*PI()/180)-SQRT(S$3^2-(O$3-P$3-R$3*COS((F52+K$9)*PI()/180))^2))/5)</f>
        <v>-38021</v>
      </c>
      <c r="L52" s="24">
        <f>-TRUNC(U$3*T$3*(Q$3-R$3*SIN((G52+L$9)*PI()/180)-SQRT(S$3^2-(O$3-P$3-R$3*COS((G52+L$9)*PI()/180))^2))/5)</f>
        <v>19806</v>
      </c>
      <c r="M52" s="25">
        <f>-TRUNC(K$3*J$3*(G$3-H$3*SIN((H52+M$9)*PI()/180)-SQRT(I$3^2-(E$3-F$3-H$3*COS((H52+M$9)*PI()/180))^2))/5)</f>
        <v>-24261</v>
      </c>
      <c r="N52" s="59">
        <f t="shared" si="2"/>
        <v>1.08</v>
      </c>
      <c r="O52" s="60">
        <f t="shared" si="29"/>
        <v>-24350</v>
      </c>
      <c r="P52" s="60">
        <f t="shared" si="30"/>
        <v>14825</v>
      </c>
      <c r="Q52" s="1">
        <f t="shared" si="31"/>
        <v>27500</v>
      </c>
      <c r="R52" s="60">
        <f t="shared" si="32"/>
        <v>28625</v>
      </c>
      <c r="S52" s="1"/>
      <c r="T52" s="1">
        <f t="shared" si="33"/>
        <v>0.04</v>
      </c>
      <c r="U52" s="70"/>
      <c r="V52" s="1">
        <f t="shared" ref="V52:Y52" si="138">(O52-O51)/$T$26</f>
        <v>46875</v>
      </c>
      <c r="W52" s="1">
        <f t="shared" si="138"/>
        <v>-16875</v>
      </c>
      <c r="X52" s="1">
        <f t="shared" si="138"/>
        <v>-42500</v>
      </c>
      <c r="Y52" s="1">
        <f t="shared" si="138"/>
        <v>-10625</v>
      </c>
      <c r="AA52">
        <f t="shared" ref="AA52:AD52" si="139">V52-V53</f>
        <v>-4374.99999999991</v>
      </c>
      <c r="AB52">
        <f t="shared" si="139"/>
        <v>3750.00000000005</v>
      </c>
      <c r="AC52">
        <f t="shared" si="139"/>
        <v>2499.99999999991</v>
      </c>
      <c r="AD52">
        <f t="shared" si="139"/>
        <v>2500</v>
      </c>
      <c r="AF52">
        <f t="shared" ref="AF52:AI52" si="140">AA52-AA53</f>
        <v>-1874.99999999981</v>
      </c>
      <c r="AG52">
        <f t="shared" si="140"/>
        <v>625.000000000095</v>
      </c>
      <c r="AH52">
        <f t="shared" si="140"/>
        <v>1874.99999999981</v>
      </c>
      <c r="AI52">
        <f t="shared" si="140"/>
        <v>0</v>
      </c>
      <c r="AK52">
        <f t="shared" ref="AK52:AN52" si="141">AF52-AF53</f>
        <v>-3124.99999999962</v>
      </c>
      <c r="AL52">
        <f t="shared" si="141"/>
        <v>-1249.99999999981</v>
      </c>
      <c r="AM52">
        <f t="shared" si="141"/>
        <v>2499.99999999962</v>
      </c>
      <c r="AN52">
        <f t="shared" si="141"/>
        <v>-1250</v>
      </c>
    </row>
    <row r="53" spans="1:40">
      <c r="A53">
        <v>3.37500000000001</v>
      </c>
      <c r="B53">
        <v>3.80579268292683</v>
      </c>
      <c r="C53">
        <v>-5.35289634146341</v>
      </c>
      <c r="D53" s="28">
        <f t="shared" si="28"/>
        <v>1.12</v>
      </c>
      <c r="E53" s="32">
        <f>-E169*[1]右脚开始走!$B$23</f>
        <v>36.07510305</v>
      </c>
      <c r="F53" s="32">
        <f>F169*[1]右脚开始走!$B$23</f>
        <v>20.83947248</v>
      </c>
      <c r="G53" s="32">
        <f>G169*[1]右脚开始走!$B$23</f>
        <v>-14.41098842</v>
      </c>
      <c r="H53" s="32">
        <f>-H169*[1]右脚开始走!$B$23</f>
        <v>18.77117651</v>
      </c>
      <c r="I53" s="58">
        <f t="shared" si="24"/>
        <v>1.12</v>
      </c>
      <c r="J53" s="24">
        <f>-TRUNC(K$3*J$3*(G$3-H$3*SIN((E53+J$9)*PI()/180)-SQRT(I$3^2-(E$3-F$3-H$3*COS((E53+J$9)*PI()/180))^2))/5)</f>
        <v>-57585</v>
      </c>
      <c r="K53" s="24">
        <f>-TRUNC(U$3*T$3*(Q$3-R$3*SIN((F53+K$9)*PI()/180)-SQRT(S$3^2-(O$3-P$3-R$3*COS((F53+K$9)*PI()/180))^2))/5)</f>
        <v>-37461</v>
      </c>
      <c r="L53" s="24">
        <f>-TRUNC(U$3*T$3*(Q$3-R$3*SIN((G53+L$9)*PI()/180)-SQRT(S$3^2-(O$3-P$3-R$3*COS((G53+L$9)*PI()/180))^2))/5)</f>
        <v>20834</v>
      </c>
      <c r="M53" s="25">
        <f>-TRUNC(K$3*J$3*(G$3-H$3*SIN((H53+M$9)*PI()/180)-SQRT(I$3^2-(E$3-F$3-H$3*COS((H53+M$9)*PI()/180))^2))/5)</f>
        <v>-23137</v>
      </c>
      <c r="N53" s="59">
        <f t="shared" si="2"/>
        <v>1.12</v>
      </c>
      <c r="O53" s="60">
        <f t="shared" si="29"/>
        <v>-22300</v>
      </c>
      <c r="P53" s="60">
        <f t="shared" si="30"/>
        <v>14000</v>
      </c>
      <c r="Q53" s="1">
        <f t="shared" si="31"/>
        <v>25700</v>
      </c>
      <c r="R53" s="60">
        <f t="shared" si="32"/>
        <v>28100</v>
      </c>
      <c r="S53" s="1"/>
      <c r="T53" s="1">
        <f t="shared" si="33"/>
        <v>0.04</v>
      </c>
      <c r="U53" s="70"/>
      <c r="V53" s="1">
        <f t="shared" ref="V53:Y53" si="142">(O53-O52)/$T$26</f>
        <v>51249.9999999999</v>
      </c>
      <c r="W53" s="1">
        <f t="shared" si="142"/>
        <v>-20625</v>
      </c>
      <c r="X53" s="1">
        <f t="shared" si="142"/>
        <v>-44999.9999999999</v>
      </c>
      <c r="Y53" s="1">
        <f t="shared" si="142"/>
        <v>-13125</v>
      </c>
      <c r="AA53">
        <f t="shared" ref="AA53:AD53" si="143">V53-V54</f>
        <v>-2500.00000000009</v>
      </c>
      <c r="AB53">
        <f t="shared" si="143"/>
        <v>3124.99999999995</v>
      </c>
      <c r="AC53">
        <f t="shared" si="143"/>
        <v>625.000000000095</v>
      </c>
      <c r="AD53">
        <f t="shared" si="143"/>
        <v>2500</v>
      </c>
      <c r="AF53">
        <f t="shared" ref="AF53:AI53" si="144">AA53-AA54</f>
        <v>1249.99999999981</v>
      </c>
      <c r="AG53">
        <f t="shared" si="144"/>
        <v>1874.99999999991</v>
      </c>
      <c r="AH53">
        <f t="shared" si="144"/>
        <v>-624.999999999811</v>
      </c>
      <c r="AI53">
        <f t="shared" si="144"/>
        <v>1250</v>
      </c>
      <c r="AK53">
        <f t="shared" ref="AK53:AN53" si="145">AF53-AF54</f>
        <v>4999.99999999962</v>
      </c>
      <c r="AL53">
        <f t="shared" si="145"/>
        <v>1874.99999999981</v>
      </c>
      <c r="AM53">
        <f t="shared" si="145"/>
        <v>-2499.99999999962</v>
      </c>
      <c r="AN53">
        <f t="shared" si="145"/>
        <v>2499.99999999991</v>
      </c>
    </row>
    <row r="54" spans="1:40">
      <c r="A54">
        <v>3.39000000000001</v>
      </c>
      <c r="B54">
        <v>4.83795731707317</v>
      </c>
      <c r="C54">
        <v>-5.95564024390244</v>
      </c>
      <c r="D54" s="28">
        <f t="shared" si="28"/>
        <v>1.16</v>
      </c>
      <c r="E54" s="32">
        <f>-E170*[1]右脚开始走!$B$23</f>
        <v>36.43561604</v>
      </c>
      <c r="F54" s="32">
        <f>F170*[1]右脚开始走!$B$23</f>
        <v>20.56634932</v>
      </c>
      <c r="G54" s="32">
        <f>G170*[1]右脚开始走!$B$23</f>
        <v>-15.19247359</v>
      </c>
      <c r="H54" s="32">
        <f>-H170*[1]右脚开始走!$B$23</f>
        <v>18.11572445</v>
      </c>
      <c r="I54" s="58">
        <f t="shared" si="24"/>
        <v>1.16</v>
      </c>
      <c r="J54" s="24">
        <f>-TRUNC(K$3*J$3*(G$3-H$3*SIN((E54+J$9)*PI()/180)-SQRT(I$3^2-(E$3-F$3-H$3*COS((E54+J$9)*PI()/180))^2))/5)</f>
        <v>-58391</v>
      </c>
      <c r="K54" s="24">
        <f>-TRUNC(U$3*T$3*(Q$3-R$3*SIN((F54+K$9)*PI()/180)-SQRT(S$3^2-(O$3-P$3-R$3*COS((F54+K$9)*PI()/180))^2))/5)</f>
        <v>-36939</v>
      </c>
      <c r="L54" s="24">
        <f>-TRUNC(U$3*T$3*(Q$3-R$3*SIN((G54+L$9)*PI()/180)-SQRT(S$3^2-(O$3-P$3-R$3*COS((G54+L$9)*PI()/180))^2))/5)</f>
        <v>21789</v>
      </c>
      <c r="M54" s="25">
        <f>-TRUNC(K$3*J$3*(G$3-H$3*SIN((H54+M$9)*PI()/180)-SQRT(I$3^2-(E$3-F$3-H$3*COS((H54+M$9)*PI()/180))^2))/5)</f>
        <v>-22038</v>
      </c>
      <c r="N54" s="59">
        <f t="shared" si="2"/>
        <v>1.16</v>
      </c>
      <c r="O54" s="60">
        <f t="shared" si="29"/>
        <v>-20150</v>
      </c>
      <c r="P54" s="60">
        <f t="shared" si="30"/>
        <v>13050</v>
      </c>
      <c r="Q54" s="1">
        <f t="shared" si="31"/>
        <v>23875</v>
      </c>
      <c r="R54" s="60">
        <f t="shared" si="32"/>
        <v>27475</v>
      </c>
      <c r="S54" s="1"/>
      <c r="T54" s="1">
        <f t="shared" si="33"/>
        <v>0.04</v>
      </c>
      <c r="U54" s="70"/>
      <c r="V54" s="1">
        <f t="shared" ref="V54:Y54" si="146">(O54-O53)/$T$26</f>
        <v>53750</v>
      </c>
      <c r="W54" s="1">
        <f t="shared" si="146"/>
        <v>-23750</v>
      </c>
      <c r="X54" s="1">
        <f t="shared" si="146"/>
        <v>-45625</v>
      </c>
      <c r="Y54" s="1">
        <f t="shared" si="146"/>
        <v>-15625</v>
      </c>
      <c r="AA54">
        <f t="shared" ref="AA54:AD54" si="147">V54-V55</f>
        <v>-3749.99999999991</v>
      </c>
      <c r="AB54">
        <f t="shared" si="147"/>
        <v>1250.00000000005</v>
      </c>
      <c r="AC54">
        <f t="shared" si="147"/>
        <v>1249.99999999991</v>
      </c>
      <c r="AD54">
        <f t="shared" si="147"/>
        <v>1250</v>
      </c>
      <c r="AF54">
        <f t="shared" ref="AF54:AI54" si="148">AA54-AA55</f>
        <v>-3749.99999999981</v>
      </c>
      <c r="AG54">
        <f t="shared" si="148"/>
        <v>9.45874489843845e-11</v>
      </c>
      <c r="AH54">
        <f t="shared" si="148"/>
        <v>1874.99999999981</v>
      </c>
      <c r="AI54">
        <f t="shared" si="148"/>
        <v>-1249.99999999991</v>
      </c>
      <c r="AK54">
        <f t="shared" ref="AK54:AN54" si="149">AF54-AF55</f>
        <v>-5624.99999999962</v>
      </c>
      <c r="AL54">
        <f t="shared" si="149"/>
        <v>625.000000000189</v>
      </c>
      <c r="AM54">
        <f t="shared" si="149"/>
        <v>2499.99999999962</v>
      </c>
      <c r="AN54">
        <f t="shared" si="149"/>
        <v>-4374.99999999973</v>
      </c>
    </row>
    <row r="55" spans="1:40">
      <c r="A55">
        <v>3.40500000000001</v>
      </c>
      <c r="B55">
        <v>6.00685975609756</v>
      </c>
      <c r="C55">
        <v>-6.67682926829268</v>
      </c>
      <c r="D55" s="28">
        <f t="shared" si="28"/>
        <v>1.2</v>
      </c>
      <c r="E55" s="32">
        <f>-E171*[1]右脚开始走!$B$23</f>
        <v>36.75447384</v>
      </c>
      <c r="F55" s="32">
        <f>F171*[1]右脚开始走!$B$23</f>
        <v>20.31410617</v>
      </c>
      <c r="G55" s="32">
        <f>G171*[1]右脚开始走!$B$23</f>
        <v>-15.92818023</v>
      </c>
      <c r="H55" s="32">
        <f>-H171*[1]右脚开始走!$B$23</f>
        <v>17.46592254</v>
      </c>
      <c r="I55" s="58">
        <f t="shared" si="24"/>
        <v>1.2</v>
      </c>
      <c r="J55" s="24">
        <f>-TRUNC(K$3*J$3*(G$3-H$3*SIN((E55+J$9)*PI()/180)-SQRT(I$3^2-(E$3-F$3-H$3*COS((E55+J$9)*PI()/180))^2))/5)</f>
        <v>-59105</v>
      </c>
      <c r="K55" s="24">
        <f>-TRUNC(U$3*T$3*(Q$3-R$3*SIN((F55+K$9)*PI()/180)-SQRT(S$3^2-(O$3-P$3-R$3*COS((F55+K$9)*PI()/180))^2))/5)</f>
        <v>-36457</v>
      </c>
      <c r="L55" s="24">
        <f>-TRUNC(U$3*T$3*(Q$3-R$3*SIN((G55+L$9)*PI()/180)-SQRT(S$3^2-(O$3-P$3-R$3*COS((G55+L$9)*PI()/180))^2))/5)</f>
        <v>22669</v>
      </c>
      <c r="M55" s="25">
        <f>-TRUNC(K$3*J$3*(G$3-H$3*SIN((H55+M$9)*PI()/180)-SQRT(I$3^2-(E$3-F$3-H$3*COS((H55+M$9)*PI()/180))^2))/5)</f>
        <v>-20966</v>
      </c>
      <c r="N55" s="59">
        <f t="shared" si="2"/>
        <v>1.2</v>
      </c>
      <c r="O55" s="60">
        <f t="shared" si="29"/>
        <v>-17850</v>
      </c>
      <c r="P55" s="60">
        <f t="shared" si="30"/>
        <v>12050</v>
      </c>
      <c r="Q55" s="1">
        <f t="shared" si="31"/>
        <v>22000</v>
      </c>
      <c r="R55" s="60">
        <f t="shared" si="32"/>
        <v>26800</v>
      </c>
      <c r="S55" s="1"/>
      <c r="T55" s="1">
        <f t="shared" si="33"/>
        <v>0.04</v>
      </c>
      <c r="U55" s="70"/>
      <c r="V55" s="1">
        <f t="shared" ref="V55:Y55" si="150">(O55-O54)/$T$26</f>
        <v>57499.9999999999</v>
      </c>
      <c r="W55" s="1">
        <f t="shared" si="150"/>
        <v>-25000</v>
      </c>
      <c r="X55" s="1">
        <f t="shared" si="150"/>
        <v>-46874.9999999999</v>
      </c>
      <c r="Y55" s="1">
        <f t="shared" si="150"/>
        <v>-16875</v>
      </c>
      <c r="AA55">
        <f t="shared" ref="AA55:AD55" si="151">V55-V56</f>
        <v>-9.45874489843845e-11</v>
      </c>
      <c r="AB55">
        <f t="shared" si="151"/>
        <v>1249.99999999995</v>
      </c>
      <c r="AC55">
        <f t="shared" si="151"/>
        <v>-624.999999999905</v>
      </c>
      <c r="AD55">
        <f t="shared" si="151"/>
        <v>2499.99999999991</v>
      </c>
      <c r="AF55">
        <f t="shared" ref="AF55:AI55" si="152">AA55-AA56</f>
        <v>1874.99999999981</v>
      </c>
      <c r="AG55">
        <f t="shared" si="152"/>
        <v>-625.000000000095</v>
      </c>
      <c r="AH55">
        <f t="shared" si="152"/>
        <v>-624.999999999811</v>
      </c>
      <c r="AI55">
        <f t="shared" si="152"/>
        <v>3124.99999999982</v>
      </c>
      <c r="AK55">
        <f t="shared" ref="AK55:AN55" si="153">AF55-AF56</f>
        <v>5624.99999999967</v>
      </c>
      <c r="AL55">
        <f t="shared" si="153"/>
        <v>-2500.00000000019</v>
      </c>
      <c r="AM55">
        <f t="shared" si="153"/>
        <v>-3749.99999999962</v>
      </c>
      <c r="AN55">
        <f t="shared" si="153"/>
        <v>5624.99999999973</v>
      </c>
    </row>
    <row r="56" spans="1:40">
      <c r="A56">
        <v>3.42000000000001</v>
      </c>
      <c r="B56">
        <v>7.28003048780488</v>
      </c>
      <c r="C56">
        <v>-7.50960365853659</v>
      </c>
      <c r="D56" s="28">
        <f t="shared" si="28"/>
        <v>1.24</v>
      </c>
      <c r="E56" s="32">
        <f>-E172*[1]右脚开始走!$B$23</f>
        <v>37.03097306</v>
      </c>
      <c r="F56" s="32">
        <f>F172*[1]右脚开始走!$B$23</f>
        <v>20.08408188</v>
      </c>
      <c r="G56" s="32">
        <f>G172*[1]右脚开始走!$B$23</f>
        <v>-16.6156625</v>
      </c>
      <c r="H56" s="32">
        <f>-H172*[1]右脚开始走!$B$23</f>
        <v>16.82326573</v>
      </c>
      <c r="I56" s="58">
        <f t="shared" si="24"/>
        <v>1.24</v>
      </c>
      <c r="J56" s="24">
        <f>-TRUNC(K$3*J$3*(G$3-H$3*SIN((E56+J$9)*PI()/180)-SQRT(I$3^2-(E$3-F$3-H$3*COS((E56+J$9)*PI()/180))^2))/5)</f>
        <v>-59727</v>
      </c>
      <c r="K56" s="24">
        <f>-TRUNC(U$3*T$3*(Q$3-R$3*SIN((F56+K$9)*PI()/180)-SQRT(S$3^2-(O$3-P$3-R$3*COS((F56+K$9)*PI()/180))^2))/5)</f>
        <v>-36017</v>
      </c>
      <c r="L56" s="24">
        <f>-TRUNC(U$3*T$3*(Q$3-R$3*SIN((G56+L$9)*PI()/180)-SQRT(S$3^2-(O$3-P$3-R$3*COS((G56+L$9)*PI()/180))^2))/5)</f>
        <v>23475</v>
      </c>
      <c r="M56" s="25">
        <f>-TRUNC(K$3*J$3*(G$3-H$3*SIN((H56+M$9)*PI()/180)-SQRT(I$3^2-(E$3-F$3-H$3*COS((H56+M$9)*PI()/180))^2))/5)</f>
        <v>-19925</v>
      </c>
      <c r="N56" s="59">
        <f t="shared" si="2"/>
        <v>1.24</v>
      </c>
      <c r="O56" s="60">
        <f t="shared" si="29"/>
        <v>-15550</v>
      </c>
      <c r="P56" s="60">
        <f t="shared" si="30"/>
        <v>11000</v>
      </c>
      <c r="Q56" s="1">
        <f t="shared" si="31"/>
        <v>20150</v>
      </c>
      <c r="R56" s="60">
        <f t="shared" si="32"/>
        <v>26025</v>
      </c>
      <c r="S56" s="1"/>
      <c r="T56" s="1">
        <f t="shared" si="33"/>
        <v>0.04</v>
      </c>
      <c r="U56" s="1"/>
      <c r="V56" s="1">
        <f t="shared" ref="V56:Y56" si="154">(O56-O55)/$T$26</f>
        <v>57500</v>
      </c>
      <c r="W56" s="1">
        <f t="shared" si="154"/>
        <v>-26250</v>
      </c>
      <c r="X56" s="1">
        <f t="shared" si="154"/>
        <v>-46250</v>
      </c>
      <c r="Y56" s="1">
        <f t="shared" si="154"/>
        <v>-19374.9999999999</v>
      </c>
      <c r="AA56">
        <f t="shared" ref="AA56:AD56" si="155">V56-V57</f>
        <v>-1874.99999999991</v>
      </c>
      <c r="AB56">
        <f t="shared" si="155"/>
        <v>1875.00000000005</v>
      </c>
      <c r="AC56">
        <f t="shared" si="155"/>
        <v>-9.45874489843845e-11</v>
      </c>
      <c r="AD56">
        <f t="shared" si="155"/>
        <v>-624.999999999909</v>
      </c>
      <c r="AF56">
        <f t="shared" ref="AF56:AI56" si="156">AA56-AA57</f>
        <v>-3749.99999999985</v>
      </c>
      <c r="AG56">
        <f t="shared" si="156"/>
        <v>1875.00000000009</v>
      </c>
      <c r="AH56">
        <f t="shared" si="156"/>
        <v>3124.99999999981</v>
      </c>
      <c r="AI56">
        <f t="shared" si="156"/>
        <v>-2499.99999999991</v>
      </c>
      <c r="AK56">
        <f t="shared" ref="AK56:AN56" si="157">AF56-AF57</f>
        <v>-4374.9999999998</v>
      </c>
      <c r="AL56">
        <f t="shared" si="157"/>
        <v>1250.00000000017</v>
      </c>
      <c r="AM56">
        <f t="shared" si="157"/>
        <v>4999.99999999967</v>
      </c>
      <c r="AN56">
        <f t="shared" si="157"/>
        <v>-4999.99999999991</v>
      </c>
    </row>
    <row r="57" spans="1:40">
      <c r="A57">
        <v>3.43500000000001</v>
      </c>
      <c r="B57">
        <v>8.60579268292683</v>
      </c>
      <c r="C57">
        <v>-8.45670731707317</v>
      </c>
      <c r="D57" s="28">
        <f t="shared" si="28"/>
        <v>1.28</v>
      </c>
      <c r="E57" s="32">
        <f>-E173*[1]右脚开始走!$B$23</f>
        <v>37.26511879</v>
      </c>
      <c r="F57" s="32">
        <f>F173*[1]右脚开始走!$B$23</f>
        <v>19.87712167</v>
      </c>
      <c r="G57" s="32">
        <f>G173*[1]右脚开始走!$B$23</f>
        <v>-17.25348804</v>
      </c>
      <c r="H57" s="32">
        <f>-H173*[1]右脚开始走!$B$23</f>
        <v>16.18895643</v>
      </c>
      <c r="I57" s="58">
        <f t="shared" si="24"/>
        <v>1.28</v>
      </c>
      <c r="J57" s="24">
        <f>-TRUNC(K$3*J$3*(G$3-H$3*SIN((E57+J$9)*PI()/180)-SQRT(I$3^2-(E$3-F$3-H$3*COS((E57+J$9)*PI()/180))^2))/5)</f>
        <v>-60254</v>
      </c>
      <c r="K57" s="24">
        <f>-TRUNC(U$3*T$3*(Q$3-R$3*SIN((F57+K$9)*PI()/180)-SQRT(S$3^2-(O$3-P$3-R$3*COS((F57+K$9)*PI()/180))^2))/5)</f>
        <v>-35622</v>
      </c>
      <c r="L57" s="24">
        <f>-TRUNC(U$3*T$3*(Q$3-R$3*SIN((G57+L$9)*PI()/180)-SQRT(S$3^2-(O$3-P$3-R$3*COS((G57+L$9)*PI()/180))^2))/5)</f>
        <v>24207</v>
      </c>
      <c r="M57" s="25">
        <f>-TRUNC(K$3*J$3*(G$3-H$3*SIN((H57+M$9)*PI()/180)-SQRT(I$3^2-(E$3-F$3-H$3*COS((H57+M$9)*PI()/180))^2))/5)</f>
        <v>-18914</v>
      </c>
      <c r="N57" s="59">
        <f t="shared" si="2"/>
        <v>1.28</v>
      </c>
      <c r="O57" s="60">
        <f t="shared" si="29"/>
        <v>-13175</v>
      </c>
      <c r="P57" s="60">
        <f t="shared" si="30"/>
        <v>9874.99999999999</v>
      </c>
      <c r="Q57" s="1">
        <f t="shared" si="31"/>
        <v>18300</v>
      </c>
      <c r="R57" s="60">
        <f t="shared" si="32"/>
        <v>25275</v>
      </c>
      <c r="S57" s="1"/>
      <c r="T57" s="1">
        <f t="shared" si="33"/>
        <v>0.04</v>
      </c>
      <c r="U57" s="1"/>
      <c r="V57" s="1">
        <f t="shared" ref="V57:Y57" si="158">(O57-O56)/$T$26</f>
        <v>59374.9999999999</v>
      </c>
      <c r="W57" s="1">
        <f t="shared" si="158"/>
        <v>-28125</v>
      </c>
      <c r="X57" s="1">
        <f t="shared" si="158"/>
        <v>-46249.9999999999</v>
      </c>
      <c r="Y57" s="1">
        <f t="shared" si="158"/>
        <v>-18750</v>
      </c>
      <c r="AA57">
        <f t="shared" ref="AA57:AD57" si="159">V57-V58</f>
        <v>1874.99999999995</v>
      </c>
      <c r="AB57">
        <f t="shared" si="159"/>
        <v>-4.72937244921923e-11</v>
      </c>
      <c r="AC57">
        <f t="shared" si="159"/>
        <v>-3124.99999999991</v>
      </c>
      <c r="AD57">
        <f t="shared" si="159"/>
        <v>1875</v>
      </c>
      <c r="AF57">
        <f t="shared" ref="AF57:AI57" si="160">AA57-AA58</f>
        <v>624.999999999949</v>
      </c>
      <c r="AG57">
        <f t="shared" si="160"/>
        <v>624.999999999927</v>
      </c>
      <c r="AH57">
        <f t="shared" si="160"/>
        <v>-1874.99999999986</v>
      </c>
      <c r="AI57">
        <f t="shared" si="160"/>
        <v>2500</v>
      </c>
      <c r="AK57">
        <f t="shared" ref="AK57:AN57" si="161">AF57-AF58</f>
        <v>2499.99999999995</v>
      </c>
      <c r="AL57">
        <f t="shared" si="161"/>
        <v>624.999999999902</v>
      </c>
      <c r="AM57">
        <f t="shared" si="161"/>
        <v>-4374.99999999977</v>
      </c>
      <c r="AN57">
        <f t="shared" si="161"/>
        <v>3125</v>
      </c>
    </row>
    <row r="58" spans="1:40">
      <c r="A58">
        <v>3.45000000000001</v>
      </c>
      <c r="B58">
        <v>9.96768292682927</v>
      </c>
      <c r="C58">
        <v>-9.48567073170732</v>
      </c>
      <c r="D58" s="28">
        <f t="shared" si="28"/>
        <v>1.32</v>
      </c>
      <c r="E58" s="32">
        <f>-E174*[1]右脚开始走!$B$23</f>
        <v>37.45768851</v>
      </c>
      <c r="F58" s="32">
        <f>F174*[1]右脚开始走!$B$23</f>
        <v>19.69352539</v>
      </c>
      <c r="G58" s="32">
        <f>G174*[1]右脚开始走!$B$23</f>
        <v>-17.84134167</v>
      </c>
      <c r="H58" s="32">
        <f>-H174*[1]右脚开始走!$B$23</f>
        <v>15.56386774</v>
      </c>
      <c r="I58" s="58">
        <f t="shared" si="24"/>
        <v>1.32</v>
      </c>
      <c r="J58" s="24">
        <f>-TRUNC(K$3*J$3*(G$3-H$3*SIN((E58+J$9)*PI()/180)-SQRT(I$3^2-(E$3-F$3-H$3*COS((E58+J$9)*PI()/180))^2))/5)</f>
        <v>-60689</v>
      </c>
      <c r="K58" s="24">
        <f>-TRUNC(U$3*T$3*(Q$3-R$3*SIN((F58+K$9)*PI()/180)-SQRT(S$3^2-(O$3-P$3-R$3*COS((F58+K$9)*PI()/180))^2))/5)</f>
        <v>-35272</v>
      </c>
      <c r="L58" s="24">
        <f>-TRUNC(U$3*T$3*(Q$3-R$3*SIN((G58+L$9)*PI()/180)-SQRT(S$3^2-(O$3-P$3-R$3*COS((G58+L$9)*PI()/180))^2))/5)</f>
        <v>24870</v>
      </c>
      <c r="M58" s="25">
        <f>-TRUNC(K$3*J$3*(G$3-H$3*SIN((H58+M$9)*PI()/180)-SQRT(I$3^2-(E$3-F$3-H$3*COS((H58+M$9)*PI()/180))^2))/5)</f>
        <v>-17936</v>
      </c>
      <c r="N58" s="59">
        <f t="shared" si="2"/>
        <v>1.32</v>
      </c>
      <c r="O58" s="60">
        <f t="shared" si="29"/>
        <v>-10875</v>
      </c>
      <c r="P58" s="60">
        <f t="shared" si="30"/>
        <v>8749.99999999999</v>
      </c>
      <c r="Q58" s="1">
        <f t="shared" si="31"/>
        <v>16575</v>
      </c>
      <c r="R58" s="60">
        <f t="shared" si="32"/>
        <v>24450</v>
      </c>
      <c r="S58" s="1"/>
      <c r="T58" s="1">
        <f t="shared" si="33"/>
        <v>0.04</v>
      </c>
      <c r="U58" s="1"/>
      <c r="V58" s="1">
        <f t="shared" ref="V58:Y58" si="162">(O58-O57)/$T$26</f>
        <v>57500</v>
      </c>
      <c r="W58" s="1">
        <f t="shared" si="162"/>
        <v>-28125</v>
      </c>
      <c r="X58" s="1">
        <f t="shared" si="162"/>
        <v>-43125</v>
      </c>
      <c r="Y58" s="1">
        <f t="shared" si="162"/>
        <v>-20625</v>
      </c>
      <c r="AA58">
        <f t="shared" ref="AA58:AD58" si="163">V58-V59</f>
        <v>1250</v>
      </c>
      <c r="AB58">
        <f t="shared" si="163"/>
        <v>-624.999999999975</v>
      </c>
      <c r="AC58">
        <f t="shared" si="163"/>
        <v>-1250.00000000004</v>
      </c>
      <c r="AD58">
        <f t="shared" si="163"/>
        <v>-625</v>
      </c>
      <c r="AF58">
        <f t="shared" ref="AF58:AI58" si="164">AA58-AA59</f>
        <v>-1875</v>
      </c>
      <c r="AG58">
        <f t="shared" si="164"/>
        <v>2.5465851649642e-11</v>
      </c>
      <c r="AH58">
        <f t="shared" si="164"/>
        <v>2499.99999999991</v>
      </c>
      <c r="AI58">
        <f t="shared" si="164"/>
        <v>-625</v>
      </c>
      <c r="AK58">
        <f t="shared" ref="AK58:AN58" si="165">AF58-AF59</f>
        <v>625</v>
      </c>
      <c r="AL58">
        <f t="shared" si="165"/>
        <v>-2499.99999999997</v>
      </c>
      <c r="AM58">
        <f t="shared" si="165"/>
        <v>2499.99999999983</v>
      </c>
      <c r="AN58">
        <f t="shared" si="165"/>
        <v>-1250.00000000009</v>
      </c>
    </row>
    <row r="59" spans="1:40">
      <c r="A59">
        <v>3.46500000000001</v>
      </c>
      <c r="B59">
        <v>11.3638719512195</v>
      </c>
      <c r="C59">
        <v>-10.5653963414634</v>
      </c>
      <c r="D59" s="28">
        <f t="shared" si="28"/>
        <v>1.36</v>
      </c>
      <c r="E59" s="32">
        <f>-E175*[1]右脚开始走!$B$23</f>
        <v>37.61029592</v>
      </c>
      <c r="F59" s="32">
        <f>F175*[1]右脚开始走!$B$23</f>
        <v>19.53299575</v>
      </c>
      <c r="G59" s="32">
        <f>G175*[1]右脚开始走!$B$23</f>
        <v>-18.38012912</v>
      </c>
      <c r="H59" s="32">
        <f>-H175*[1]右脚开始走!$B$23</f>
        <v>14.94850674</v>
      </c>
      <c r="I59" s="58">
        <f t="shared" si="24"/>
        <v>1.36</v>
      </c>
      <c r="J59" s="24">
        <f>-TRUNC(K$3*J$3*(G$3-H$3*SIN((E59+J$9)*PI()/180)-SQRT(I$3^2-(E$3-F$3-H$3*COS((E59+J$9)*PI()/180))^2))/5)</f>
        <v>-61034</v>
      </c>
      <c r="K59" s="24">
        <f>-TRUNC(U$3*T$3*(Q$3-R$3*SIN((F59+K$9)*PI()/180)-SQRT(S$3^2-(O$3-P$3-R$3*COS((F59+K$9)*PI()/180))^2))/5)</f>
        <v>-34966</v>
      </c>
      <c r="L59" s="24">
        <f>-TRUNC(U$3*T$3*(Q$3-R$3*SIN((G59+L$9)*PI()/180)-SQRT(S$3^2-(O$3-P$3-R$3*COS((G59+L$9)*PI()/180))^2))/5)</f>
        <v>25466</v>
      </c>
      <c r="M59" s="25">
        <f>-TRUNC(K$3*J$3*(G$3-H$3*SIN((H59+M$9)*PI()/180)-SQRT(I$3^2-(E$3-F$3-H$3*COS((H59+M$9)*PI()/180))^2))/5)</f>
        <v>-16990</v>
      </c>
      <c r="N59" s="59">
        <f t="shared" si="2"/>
        <v>1.36</v>
      </c>
      <c r="O59" s="60">
        <f t="shared" si="29"/>
        <v>-8624.99999999999</v>
      </c>
      <c r="P59" s="60">
        <f t="shared" si="30"/>
        <v>7649.99999999999</v>
      </c>
      <c r="Q59" s="1">
        <f t="shared" si="31"/>
        <v>14900</v>
      </c>
      <c r="R59" s="60">
        <f t="shared" si="32"/>
        <v>23650</v>
      </c>
      <c r="S59" s="1"/>
      <c r="T59" s="1">
        <f t="shared" si="33"/>
        <v>0.04</v>
      </c>
      <c r="U59" s="1"/>
      <c r="V59" s="1">
        <f t="shared" ref="V59:Y59" si="166">(O59-O58)/$T$26</f>
        <v>56250</v>
      </c>
      <c r="W59" s="1">
        <f t="shared" si="166"/>
        <v>-27500</v>
      </c>
      <c r="X59" s="1">
        <f t="shared" si="166"/>
        <v>-41875</v>
      </c>
      <c r="Y59" s="1">
        <f t="shared" si="166"/>
        <v>-20000</v>
      </c>
      <c r="AA59">
        <f t="shared" ref="AA59:AD59" si="167">V59-V60</f>
        <v>3125</v>
      </c>
      <c r="AB59">
        <f t="shared" si="167"/>
        <v>-625</v>
      </c>
      <c r="AC59">
        <f t="shared" si="167"/>
        <v>-3749.99999999996</v>
      </c>
      <c r="AD59">
        <f t="shared" si="167"/>
        <v>0</v>
      </c>
      <c r="AF59">
        <f t="shared" ref="AF59:AI59" si="168">AA59-AA60</f>
        <v>-2500</v>
      </c>
      <c r="AG59">
        <f t="shared" si="168"/>
        <v>2500</v>
      </c>
      <c r="AH59">
        <f t="shared" si="168"/>
        <v>8.73114913702011e-11</v>
      </c>
      <c r="AI59">
        <f t="shared" si="168"/>
        <v>625.000000000091</v>
      </c>
      <c r="AK59">
        <f t="shared" ref="AK59:AN59" si="169">AF59-AF60</f>
        <v>-1875.00000000002</v>
      </c>
      <c r="AL59">
        <f t="shared" si="169"/>
        <v>3750.00000000002</v>
      </c>
      <c r="AM59">
        <f t="shared" si="169"/>
        <v>-1874.99999999987</v>
      </c>
      <c r="AN59">
        <f t="shared" si="169"/>
        <v>625.000000000273</v>
      </c>
    </row>
    <row r="60" spans="1:40">
      <c r="A60">
        <v>3.48000000000001</v>
      </c>
      <c r="B60">
        <v>12.7746951219512</v>
      </c>
      <c r="C60">
        <v>-11.6524390243902</v>
      </c>
      <c r="D60" s="28">
        <f t="shared" si="28"/>
        <v>1.4</v>
      </c>
      <c r="E60" s="32">
        <f>-E176*[1]右脚开始走!$B$23</f>
        <v>37.72545482</v>
      </c>
      <c r="F60" s="32">
        <f>F176*[1]右脚开始走!$B$23</f>
        <v>19.39458651</v>
      </c>
      <c r="G60" s="32">
        <f>G176*[1]右脚开始走!$B$23</f>
        <v>-18.8720807</v>
      </c>
      <c r="H60" s="32">
        <f>-H176*[1]右脚开始走!$B$23</f>
        <v>14.34297781</v>
      </c>
      <c r="I60" s="58">
        <f t="shared" si="24"/>
        <v>1.4</v>
      </c>
      <c r="J60" s="24">
        <f>-TRUNC(K$3*J$3*(G$3-H$3*SIN((E60+J$9)*PI()/180)-SQRT(I$3^2-(E$3-F$3-H$3*COS((E60+J$9)*PI()/180))^2))/5)</f>
        <v>-61294</v>
      </c>
      <c r="K60" s="24">
        <f>-TRUNC(U$3*T$3*(Q$3-R$3*SIN((F60+K$9)*PI()/180)-SQRT(S$3^2-(O$3-P$3-R$3*COS((F60+K$9)*PI()/180))^2))/5)</f>
        <v>-34703</v>
      </c>
      <c r="L60" s="24">
        <f>-TRUNC(U$3*T$3*(Q$3-R$3*SIN((G60+L$9)*PI()/180)-SQRT(S$3^2-(O$3-P$3-R$3*COS((G60+L$9)*PI()/180))^2))/5)</f>
        <v>26001</v>
      </c>
      <c r="M60" s="25">
        <f>-TRUNC(K$3*J$3*(G$3-H$3*SIN((H60+M$9)*PI()/180)-SQRT(I$3^2-(E$3-F$3-H$3*COS((H60+M$9)*PI()/180))^2))/5)</f>
        <v>-16076</v>
      </c>
      <c r="N60" s="59">
        <f t="shared" si="2"/>
        <v>1.4</v>
      </c>
      <c r="O60" s="60">
        <f t="shared" si="29"/>
        <v>-6499.99999999999</v>
      </c>
      <c r="P60" s="60">
        <f t="shared" si="30"/>
        <v>6574.99999999999</v>
      </c>
      <c r="Q60" s="1">
        <f t="shared" si="31"/>
        <v>13375</v>
      </c>
      <c r="R60" s="60">
        <f t="shared" si="32"/>
        <v>22850</v>
      </c>
      <c r="S60" s="1"/>
      <c r="T60" s="1">
        <f t="shared" si="33"/>
        <v>0.04</v>
      </c>
      <c r="U60" s="1"/>
      <c r="V60" s="1">
        <f t="shared" ref="V60:Y60" si="170">(O60-O59)/$T$26</f>
        <v>53125</v>
      </c>
      <c r="W60" s="1">
        <f t="shared" si="170"/>
        <v>-26875</v>
      </c>
      <c r="X60" s="1">
        <f t="shared" si="170"/>
        <v>-38125</v>
      </c>
      <c r="Y60" s="1">
        <f t="shared" si="170"/>
        <v>-20000</v>
      </c>
      <c r="AA60">
        <f t="shared" ref="AA60:AD60" si="171">V60-V61</f>
        <v>5625</v>
      </c>
      <c r="AB60">
        <f t="shared" si="171"/>
        <v>-3125</v>
      </c>
      <c r="AC60">
        <f t="shared" si="171"/>
        <v>-3750.00000000004</v>
      </c>
      <c r="AD60">
        <f t="shared" si="171"/>
        <v>-625.000000000091</v>
      </c>
      <c r="AF60">
        <f t="shared" ref="AF60:AI60" si="172">AA60-AA61</f>
        <v>-624.999999999978</v>
      </c>
      <c r="AG60">
        <f t="shared" si="172"/>
        <v>-1250.00000000002</v>
      </c>
      <c r="AH60">
        <f t="shared" si="172"/>
        <v>1874.99999999996</v>
      </c>
      <c r="AI60">
        <f t="shared" si="172"/>
        <v>-1.81898940354586e-10</v>
      </c>
      <c r="AK60">
        <f t="shared" ref="AK60:AN60" si="173">AF60-AF61</f>
        <v>5.82076609134674e-11</v>
      </c>
      <c r="AL60">
        <f t="shared" si="173"/>
        <v>-3750.00000000007</v>
      </c>
      <c r="AM60">
        <f t="shared" si="173"/>
        <v>3750.00000000001</v>
      </c>
      <c r="AN60">
        <f t="shared" si="173"/>
        <v>-1250.00000000027</v>
      </c>
    </row>
    <row r="61" spans="1:40">
      <c r="A61">
        <v>3.49500000000001</v>
      </c>
      <c r="B61">
        <v>14.2019817073171</v>
      </c>
      <c r="C61">
        <v>-12.7724085365854</v>
      </c>
      <c r="D61" s="28">
        <f t="shared" si="28"/>
        <v>1.44</v>
      </c>
      <c r="E61" s="32">
        <f>-E177*[1]右脚开始走!$B$23</f>
        <v>37.80664296</v>
      </c>
      <c r="F61" s="32">
        <f>F177*[1]右脚开始走!$B$23</f>
        <v>19.27665073</v>
      </c>
      <c r="G61" s="32">
        <f>G177*[1]右脚开始走!$B$23</f>
        <v>-19.32085509</v>
      </c>
      <c r="H61" s="32">
        <f>-H177*[1]右脚开始走!$B$23</f>
        <v>13.74694589</v>
      </c>
      <c r="I61" s="58">
        <f t="shared" si="24"/>
        <v>1.44</v>
      </c>
      <c r="J61" s="24">
        <f>-TRUNC(K$3*J$3*(G$3-H$3*SIN((E61+J$9)*PI()/180)-SQRT(I$3^2-(E$3-F$3-H$3*COS((E61+J$9)*PI()/180))^2))/5)</f>
        <v>-61478</v>
      </c>
      <c r="K61" s="24">
        <f>-TRUNC(U$3*T$3*(Q$3-R$3*SIN((F61+K$9)*PI()/180)-SQRT(S$3^2-(O$3-P$3-R$3*COS((F61+K$9)*PI()/180))^2))/5)</f>
        <v>-34478</v>
      </c>
      <c r="L61" s="24">
        <f>-TRUNC(U$3*T$3*(Q$3-R$3*SIN((G61+L$9)*PI()/180)-SQRT(S$3^2-(O$3-P$3-R$3*COS((G61+L$9)*PI()/180))^2))/5)</f>
        <v>26481</v>
      </c>
      <c r="M61" s="25">
        <f>-TRUNC(K$3*J$3*(G$3-H$3*SIN((H61+M$9)*PI()/180)-SQRT(I$3^2-(E$3-F$3-H$3*COS((H61+M$9)*PI()/180))^2))/5)</f>
        <v>-15193</v>
      </c>
      <c r="N61" s="59">
        <f t="shared" si="2"/>
        <v>1.44</v>
      </c>
      <c r="O61" s="60">
        <f t="shared" si="29"/>
        <v>-4600</v>
      </c>
      <c r="P61" s="60">
        <f t="shared" si="30"/>
        <v>5625</v>
      </c>
      <c r="Q61" s="1">
        <f t="shared" si="31"/>
        <v>12000</v>
      </c>
      <c r="R61" s="60">
        <f t="shared" si="32"/>
        <v>22075</v>
      </c>
      <c r="S61" s="1"/>
      <c r="T61" s="1">
        <f t="shared" si="33"/>
        <v>0.04</v>
      </c>
      <c r="U61" s="1"/>
      <c r="V61" s="1">
        <f t="shared" ref="V61:Y61" si="174">(O61-O60)/$T$26</f>
        <v>47500</v>
      </c>
      <c r="W61" s="1">
        <f t="shared" si="174"/>
        <v>-23750</v>
      </c>
      <c r="X61" s="1">
        <f t="shared" si="174"/>
        <v>-34375</v>
      </c>
      <c r="Y61" s="1">
        <f t="shared" si="174"/>
        <v>-19374.9999999999</v>
      </c>
      <c r="AA61">
        <f t="shared" ref="AA61:AD61" si="175">V61-V62</f>
        <v>6249.99999999998</v>
      </c>
      <c r="AB61">
        <f t="shared" si="175"/>
        <v>-1874.99999999998</v>
      </c>
      <c r="AC61">
        <f t="shared" si="175"/>
        <v>-5625</v>
      </c>
      <c r="AD61">
        <f t="shared" si="175"/>
        <v>-624.999999999909</v>
      </c>
      <c r="AF61">
        <f t="shared" ref="AF61:AI61" si="176">AA61-AA62</f>
        <v>-625.000000000036</v>
      </c>
      <c r="AG61">
        <f t="shared" si="176"/>
        <v>2500.00000000004</v>
      </c>
      <c r="AH61">
        <f t="shared" si="176"/>
        <v>-1875.00000000005</v>
      </c>
      <c r="AI61">
        <f t="shared" si="176"/>
        <v>1250.00000000009</v>
      </c>
      <c r="AK61">
        <f t="shared" ref="AK61:AN61" si="177">AF61-AF62</f>
        <v>2499.99999999993</v>
      </c>
      <c r="AL61">
        <f t="shared" si="177"/>
        <v>2500.00000000008</v>
      </c>
      <c r="AM61">
        <f t="shared" si="177"/>
        <v>-6250.00000000015</v>
      </c>
      <c r="AN61">
        <f t="shared" si="177"/>
        <v>1250.00000000009</v>
      </c>
    </row>
    <row r="62" spans="1:40">
      <c r="A62">
        <v>3.51000000000001</v>
      </c>
      <c r="B62">
        <v>15.6420731707317</v>
      </c>
      <c r="C62">
        <v>-13.9184451219512</v>
      </c>
      <c r="D62" s="28">
        <f t="shared" si="28"/>
        <v>1.48</v>
      </c>
      <c r="E62" s="32">
        <f>-E178*[1]右脚开始走!$B$23</f>
        <v>37.85836588</v>
      </c>
      <c r="F62" s="32">
        <f>F178*[1]右脚开始走!$B$23</f>
        <v>19.17678896</v>
      </c>
      <c r="G62" s="32">
        <f>G178*[1]右脚开始走!$B$23</f>
        <v>-19.73164298</v>
      </c>
      <c r="H62" s="32">
        <f>-H178*[1]右脚开始走!$B$23</f>
        <v>13.15959976</v>
      </c>
      <c r="I62" s="58">
        <f t="shared" si="24"/>
        <v>1.48</v>
      </c>
      <c r="J62" s="24">
        <f>-TRUNC(K$3*J$3*(G$3-H$3*SIN((E62+J$9)*PI()/180)-SQRT(I$3^2-(E$3-F$3-H$3*COS((E62+J$9)*PI()/180))^2))/5)</f>
        <v>-61596</v>
      </c>
      <c r="K62" s="24">
        <f>-TRUNC(U$3*T$3*(Q$3-R$3*SIN((F62+K$9)*PI()/180)-SQRT(S$3^2-(O$3-P$3-R$3*COS((F62+K$9)*PI()/180))^2))/5)</f>
        <v>-34288</v>
      </c>
      <c r="L62" s="24">
        <f>-TRUNC(U$3*T$3*(Q$3-R$3*SIN((G62+L$9)*PI()/180)-SQRT(S$3^2-(O$3-P$3-R$3*COS((G62+L$9)*PI()/180))^2))/5)</f>
        <v>26915</v>
      </c>
      <c r="M62" s="25">
        <f>-TRUNC(K$3*J$3*(G$3-H$3*SIN((H62+M$9)*PI()/180)-SQRT(I$3^2-(E$3-F$3-H$3*COS((H62+M$9)*PI()/180))^2))/5)</f>
        <v>-14340</v>
      </c>
      <c r="N62" s="59">
        <f t="shared" si="2"/>
        <v>1.48</v>
      </c>
      <c r="O62" s="60">
        <f t="shared" si="29"/>
        <v>-2950</v>
      </c>
      <c r="P62" s="60">
        <f t="shared" si="30"/>
        <v>4750</v>
      </c>
      <c r="Q62" s="1">
        <f t="shared" si="31"/>
        <v>10850</v>
      </c>
      <c r="R62" s="60">
        <f t="shared" si="32"/>
        <v>21325</v>
      </c>
      <c r="S62" s="1"/>
      <c r="T62" s="1">
        <f t="shared" si="33"/>
        <v>0.04</v>
      </c>
      <c r="U62" s="1"/>
      <c r="V62" s="1">
        <f t="shared" ref="V62:Y62" si="178">(O62-O61)/$T$26</f>
        <v>41250</v>
      </c>
      <c r="W62" s="1">
        <f t="shared" si="178"/>
        <v>-21875</v>
      </c>
      <c r="X62" s="1">
        <f t="shared" si="178"/>
        <v>-28750</v>
      </c>
      <c r="Y62" s="1">
        <f t="shared" si="178"/>
        <v>-18750</v>
      </c>
      <c r="AA62">
        <f t="shared" ref="AA62:AD62" si="179">V62-V63</f>
        <v>6875.00000000001</v>
      </c>
      <c r="AB62">
        <f t="shared" si="179"/>
        <v>-4375.00000000002</v>
      </c>
      <c r="AC62">
        <f t="shared" si="179"/>
        <v>-3749.99999999995</v>
      </c>
      <c r="AD62">
        <f t="shared" si="179"/>
        <v>-1875</v>
      </c>
      <c r="AF62">
        <f t="shared" ref="AF62:AI62" si="180">AA62-AA63</f>
        <v>-3124.99999999997</v>
      </c>
      <c r="AG62">
        <f t="shared" si="180"/>
        <v>-3.27418092638254e-11</v>
      </c>
      <c r="AH62">
        <f t="shared" si="180"/>
        <v>4375.00000000009</v>
      </c>
      <c r="AI62">
        <f t="shared" si="180"/>
        <v>0</v>
      </c>
      <c r="AK62">
        <f t="shared" ref="AK62:AN62" si="181">AF62-AF63</f>
        <v>-1249.99999999997</v>
      </c>
      <c r="AL62">
        <f t="shared" si="181"/>
        <v>-1250.00000000004</v>
      </c>
      <c r="AM62">
        <f t="shared" si="181"/>
        <v>6875.00000000019</v>
      </c>
      <c r="AN62">
        <f t="shared" si="181"/>
        <v>-625</v>
      </c>
    </row>
    <row r="63" spans="1:40">
      <c r="A63">
        <v>3.52500000000001</v>
      </c>
      <c r="B63">
        <v>17.0615853658537</v>
      </c>
      <c r="C63">
        <v>-15.1010670731707</v>
      </c>
      <c r="D63" s="28">
        <f t="shared" si="28"/>
        <v>1.52</v>
      </c>
      <c r="E63" s="32">
        <f>-E179*[1]右脚开始走!$B$23</f>
        <v>37.88622081</v>
      </c>
      <c r="F63" s="32">
        <f>F179*[1]右脚开始走!$B$23</f>
        <v>19.09179749</v>
      </c>
      <c r="G63" s="32">
        <f>G179*[1]右脚开始走!$B$23</f>
        <v>-20.11127081</v>
      </c>
      <c r="H63" s="32">
        <f>-H179*[1]右脚开始走!$B$23</f>
        <v>12.57961531</v>
      </c>
      <c r="I63" s="58">
        <f t="shared" si="24"/>
        <v>1.52</v>
      </c>
      <c r="J63" s="24">
        <f>-TRUNC(K$3*J$3*(G$3-H$3*SIN((E63+J$9)*PI()/180)-SQRT(I$3^2-(E$3-F$3-H$3*COS((E63+J$9)*PI()/180))^2))/5)</f>
        <v>-61659</v>
      </c>
      <c r="K63" s="24">
        <f>-TRUNC(U$3*T$3*(Q$3-R$3*SIN((F63+K$9)*PI()/180)-SQRT(S$3^2-(O$3-P$3-R$3*COS((F63+K$9)*PI()/180))^2))/5)</f>
        <v>-34126</v>
      </c>
      <c r="L63" s="24">
        <f>-TRUNC(U$3*T$3*(Q$3-R$3*SIN((G63+L$9)*PI()/180)-SQRT(S$3^2-(O$3-P$3-R$3*COS((G63+L$9)*PI()/180))^2))/5)</f>
        <v>27309</v>
      </c>
      <c r="M63" s="25">
        <f>-TRUNC(K$3*J$3*(G$3-H$3*SIN((H63+M$9)*PI()/180)-SQRT(I$3^2-(E$3-F$3-H$3*COS((H63+M$9)*PI()/180))^2))/5)</f>
        <v>-13514</v>
      </c>
      <c r="N63" s="59">
        <f t="shared" si="2"/>
        <v>1.52</v>
      </c>
      <c r="O63" s="60">
        <f t="shared" si="29"/>
        <v>-1575</v>
      </c>
      <c r="P63" s="60">
        <f t="shared" si="30"/>
        <v>4050</v>
      </c>
      <c r="Q63" s="1">
        <f t="shared" si="31"/>
        <v>9849.99999999999</v>
      </c>
      <c r="R63" s="60">
        <f t="shared" si="32"/>
        <v>20650</v>
      </c>
      <c r="S63" s="1"/>
      <c r="T63" s="1">
        <f t="shared" si="33"/>
        <v>0.04</v>
      </c>
      <c r="U63" s="1"/>
      <c r="V63" s="1">
        <f t="shared" ref="V63:Y63" si="182">(O63-O62)/$T$26</f>
        <v>34375</v>
      </c>
      <c r="W63" s="1">
        <f t="shared" si="182"/>
        <v>-17500</v>
      </c>
      <c r="X63" s="1">
        <f t="shared" si="182"/>
        <v>-25000</v>
      </c>
      <c r="Y63" s="1">
        <f t="shared" si="182"/>
        <v>-16875</v>
      </c>
      <c r="AA63">
        <f t="shared" ref="AA63:AD63" si="183">V63-V64</f>
        <v>9999.99999999999</v>
      </c>
      <c r="AB63">
        <f t="shared" si="183"/>
        <v>-4374.99999999999</v>
      </c>
      <c r="AC63">
        <f t="shared" si="183"/>
        <v>-8125.00000000005</v>
      </c>
      <c r="AD63">
        <f t="shared" si="183"/>
        <v>-1875</v>
      </c>
      <c r="AF63">
        <f t="shared" ref="AF63:AI63" si="184">AA63-AA64</f>
        <v>-1875</v>
      </c>
      <c r="AG63">
        <f t="shared" si="184"/>
        <v>1250.00000000001</v>
      </c>
      <c r="AH63">
        <f t="shared" si="184"/>
        <v>-2500.00000000009</v>
      </c>
      <c r="AI63">
        <f t="shared" si="184"/>
        <v>625</v>
      </c>
      <c r="AK63">
        <f t="shared" ref="AK63:AN63" si="185">AF63-AF64</f>
        <v>-5625</v>
      </c>
      <c r="AL63">
        <f t="shared" si="185"/>
        <v>-624.999999999975</v>
      </c>
      <c r="AM63">
        <f t="shared" si="185"/>
        <v>624.999999999858</v>
      </c>
      <c r="AN63">
        <f t="shared" si="185"/>
        <v>10000</v>
      </c>
    </row>
    <row r="64" spans="1:40">
      <c r="A64">
        <v>3.54000000000001</v>
      </c>
      <c r="B64">
        <v>18.4394817073171</v>
      </c>
      <c r="C64">
        <v>-16.3262195121951</v>
      </c>
      <c r="D64" s="28">
        <f t="shared" si="28"/>
        <v>1.56</v>
      </c>
      <c r="E64" s="32">
        <f>-E180*[1]右脚开始走!$B$23</f>
        <v>37.89696049</v>
      </c>
      <c r="F64" s="32">
        <f>F180*[1]右脚开始走!$B$23</f>
        <v>19.01761654</v>
      </c>
      <c r="G64" s="32">
        <f>G180*[1]右脚开始走!$B$23</f>
        <v>-20.46830448</v>
      </c>
      <c r="H64" s="32">
        <f>-H180*[1]右脚开始走!$B$23</f>
        <v>12.00511888</v>
      </c>
      <c r="I64" s="58">
        <f t="shared" si="24"/>
        <v>1.56</v>
      </c>
      <c r="J64" s="24">
        <f>-TRUNC(K$3*J$3*(G$3-H$3*SIN((E64+J$9)*PI()/180)-SQRT(I$3^2-(E$3-F$3-H$3*COS((E64+J$9)*PI()/180))^2))/5)</f>
        <v>-61683</v>
      </c>
      <c r="K64" s="24">
        <f>-TRUNC(U$3*T$3*(Q$3-R$3*SIN((F64+K$9)*PI()/180)-SQRT(S$3^2-(O$3-P$3-R$3*COS((F64+K$9)*PI()/180))^2))/5)</f>
        <v>-33985</v>
      </c>
      <c r="L64" s="24">
        <f>-TRUNC(U$3*T$3*(Q$3-R$3*SIN((G64+L$9)*PI()/180)-SQRT(S$3^2-(O$3-P$3-R$3*COS((G64+L$9)*PI()/180))^2))/5)</f>
        <v>27676</v>
      </c>
      <c r="M64" s="25">
        <f>-TRUNC(K$3*J$3*(G$3-H$3*SIN((H64+M$9)*PI()/180)-SQRT(I$3^2-(E$3-F$3-H$3*COS((H64+M$9)*PI()/180))^2))/5)</f>
        <v>-12712</v>
      </c>
      <c r="N64" s="59">
        <f t="shared" si="2"/>
        <v>1.56</v>
      </c>
      <c r="O64" s="60">
        <f t="shared" si="29"/>
        <v>-599.999999999999</v>
      </c>
      <c r="P64" s="60">
        <f t="shared" si="30"/>
        <v>3525</v>
      </c>
      <c r="Q64" s="1">
        <f t="shared" si="31"/>
        <v>9174.99999999999</v>
      </c>
      <c r="R64" s="60">
        <f t="shared" si="32"/>
        <v>20050</v>
      </c>
      <c r="S64" s="1"/>
      <c r="T64" s="1">
        <f t="shared" si="33"/>
        <v>0.04</v>
      </c>
      <c r="U64" s="1"/>
      <c r="V64" s="1">
        <f t="shared" ref="V64:Y64" si="186">(O64-O63)/$T$26</f>
        <v>24375</v>
      </c>
      <c r="W64" s="1">
        <f t="shared" si="186"/>
        <v>-13125</v>
      </c>
      <c r="X64" s="1">
        <f t="shared" si="186"/>
        <v>-16875</v>
      </c>
      <c r="Y64" s="1">
        <f t="shared" si="186"/>
        <v>-15000</v>
      </c>
      <c r="AA64">
        <f t="shared" ref="AA64:AD64" si="187">V64-V65</f>
        <v>11875</v>
      </c>
      <c r="AB64">
        <f t="shared" si="187"/>
        <v>-5625</v>
      </c>
      <c r="AC64">
        <f t="shared" si="187"/>
        <v>-5624.99999999995</v>
      </c>
      <c r="AD64">
        <f t="shared" si="187"/>
        <v>-2500</v>
      </c>
      <c r="AF64">
        <f t="shared" ref="AF64:AI64" si="188">AA64-AA65</f>
        <v>3750</v>
      </c>
      <c r="AG64">
        <f t="shared" si="188"/>
        <v>1874.99999999999</v>
      </c>
      <c r="AH64">
        <f t="shared" si="188"/>
        <v>-3124.99999999995</v>
      </c>
      <c r="AI64">
        <f t="shared" si="188"/>
        <v>-9375</v>
      </c>
      <c r="AK64">
        <f t="shared" ref="AK64:AN64" si="189">AF64-AF65</f>
        <v>-7500</v>
      </c>
      <c r="AL64">
        <f t="shared" si="189"/>
        <v>7499.99999999998</v>
      </c>
      <c r="AM64">
        <f t="shared" si="189"/>
        <v>18125</v>
      </c>
      <c r="AN64">
        <f t="shared" si="189"/>
        <v>20624.9999999999</v>
      </c>
    </row>
    <row r="65" spans="1:40">
      <c r="A65">
        <v>3.55500000000001</v>
      </c>
      <c r="B65">
        <v>19.7606707317073</v>
      </c>
      <c r="C65">
        <v>-17.5765243902439</v>
      </c>
      <c r="D65" s="28">
        <f t="shared" si="28"/>
        <v>1.6</v>
      </c>
      <c r="E65" s="32">
        <f>-E181*[1]右脚开始走!$B$23</f>
        <v>37.89855705</v>
      </c>
      <c r="F65" s="32">
        <f>F181*[1]右脚开始走!$B$23</f>
        <v>18.94927852</v>
      </c>
      <c r="G65" s="32">
        <f>G181*[1]右脚开始走!$B$23</f>
        <v>-20.81315308</v>
      </c>
      <c r="H65" s="32">
        <f>-H181*[1]右脚开始走!$B$23</f>
        <v>11.43365047</v>
      </c>
      <c r="I65" s="58">
        <f t="shared" si="24"/>
        <v>1.6</v>
      </c>
      <c r="J65" s="24">
        <f>-TRUNC(K$3*J$3*(G$3-H$3*SIN((E65+J$9)*PI()/180)-SQRT(I$3^2-(E$3-F$3-H$3*COS((E65+J$9)*PI()/180))^2))/5)</f>
        <v>-61687</v>
      </c>
      <c r="K65" s="24">
        <f>-TRUNC(U$3*T$3*(Q$3-R$3*SIN((F65+K$9)*PI()/180)-SQRT(S$3^2-(O$3-P$3-R$3*COS((F65+K$9)*PI()/180))^2))/5)</f>
        <v>-33856</v>
      </c>
      <c r="L65" s="24">
        <f>-TRUNC(U$3*T$3*(Q$3-R$3*SIN((G65+L$9)*PI()/180)-SQRT(S$3^2-(O$3-P$3-R$3*COS((G65+L$9)*PI()/180))^2))/5)</f>
        <v>28025</v>
      </c>
      <c r="M65" s="25">
        <f>-TRUNC(K$3*J$3*(G$3-H$3*SIN((H65+M$9)*PI()/180)-SQRT(I$3^2-(E$3-F$3-H$3*COS((H65+M$9)*PI()/180))^2))/5)</f>
        <v>-11930</v>
      </c>
      <c r="N65" s="59">
        <f t="shared" si="2"/>
        <v>1.6</v>
      </c>
      <c r="O65" s="60">
        <f t="shared" si="29"/>
        <v>-99.9999999999999</v>
      </c>
      <c r="P65" s="60">
        <f t="shared" si="30"/>
        <v>3225</v>
      </c>
      <c r="Q65" s="1">
        <f t="shared" si="31"/>
        <v>8724.99999999999</v>
      </c>
      <c r="R65" s="60">
        <f t="shared" si="32"/>
        <v>19550</v>
      </c>
      <c r="S65" s="1"/>
      <c r="T65" s="1">
        <f t="shared" si="33"/>
        <v>0.04</v>
      </c>
      <c r="U65" s="1"/>
      <c r="V65" s="1">
        <f t="shared" ref="V65:Y65" si="190">(O65-O64)/$T$26</f>
        <v>12500</v>
      </c>
      <c r="W65" s="1">
        <f t="shared" si="190"/>
        <v>-7499.99999999999</v>
      </c>
      <c r="X65" s="1">
        <f t="shared" si="190"/>
        <v>-11250</v>
      </c>
      <c r="Y65" s="1">
        <f t="shared" si="190"/>
        <v>-12500</v>
      </c>
      <c r="AA65">
        <f t="shared" ref="AA65:AD65" si="191">V65-V66</f>
        <v>8124.99999999999</v>
      </c>
      <c r="AB65">
        <f t="shared" si="191"/>
        <v>-7499.99999999999</v>
      </c>
      <c r="AC65">
        <f t="shared" si="191"/>
        <v>-2500</v>
      </c>
      <c r="AD65">
        <f t="shared" si="191"/>
        <v>6875</v>
      </c>
      <c r="AF65">
        <f t="shared" ref="AF65:AI65" si="192">AA65-AA66</f>
        <v>11250</v>
      </c>
      <c r="AG65">
        <f t="shared" si="192"/>
        <v>-5624.99999999999</v>
      </c>
      <c r="AH65">
        <f t="shared" si="192"/>
        <v>-21250</v>
      </c>
      <c r="AI65">
        <f t="shared" si="192"/>
        <v>-29999.9999999999</v>
      </c>
      <c r="AK65">
        <f t="shared" ref="AK65:AN65" si="193">AF65-AF66</f>
        <v>5000</v>
      </c>
      <c r="AL65">
        <f t="shared" si="193"/>
        <v>-5624.99999999998</v>
      </c>
      <c r="AM65">
        <f t="shared" si="193"/>
        <v>-19375</v>
      </c>
      <c r="AN65">
        <f t="shared" si="193"/>
        <v>-30624.9999999998</v>
      </c>
    </row>
    <row r="66" spans="1:40">
      <c r="A66">
        <v>3.57000000000001</v>
      </c>
      <c r="B66">
        <v>20.9926829268293</v>
      </c>
      <c r="C66">
        <v>-18.8190548780488</v>
      </c>
      <c r="D66" s="28">
        <f t="shared" si="28"/>
        <v>1.64</v>
      </c>
      <c r="E66" s="32">
        <f>-E182*[1]右脚开始走!$B$23</f>
        <v>37.89754622</v>
      </c>
      <c r="F66" s="32">
        <f>F182*[1]右脚开始走!$B$23</f>
        <v>18.88166198</v>
      </c>
      <c r="G66" s="32">
        <f>G182*[1]右脚开始走!$B$23</f>
        <v>-21.14867289</v>
      </c>
      <c r="H66" s="32">
        <f>-H182*[1]右脚开始走!$B$23</f>
        <v>10.87274654</v>
      </c>
      <c r="I66" s="58">
        <f t="shared" si="24"/>
        <v>1.64</v>
      </c>
      <c r="J66" s="24">
        <f>-TRUNC(K$3*J$3*(G$3-H$3*SIN((E66+J$9)*PI()/180)-SQRT(I$3^2-(E$3-F$3-H$3*COS((E66+J$9)*PI()/180))^2))/5)</f>
        <v>-61684</v>
      </c>
      <c r="K66" s="24">
        <f>-TRUNC(U$3*T$3*(Q$3-R$3*SIN((F66+K$9)*PI()/180)-SQRT(S$3^2-(O$3-P$3-R$3*COS((F66+K$9)*PI()/180))^2))/5)</f>
        <v>-33727</v>
      </c>
      <c r="L66" s="24">
        <f>-TRUNC(U$3*T$3*(Q$3-R$3*SIN((G66+L$9)*PI()/180)-SQRT(S$3^2-(O$3-P$3-R$3*COS((G66+L$9)*PI()/180))^2))/5)</f>
        <v>28360</v>
      </c>
      <c r="M66" s="25">
        <f>-TRUNC(K$3*J$3*(G$3-H$3*SIN((H66+M$9)*PI()/180)-SQRT(I$3^2-(E$3-F$3-H$3*COS((H66+M$9)*PI()/180))^2))/5)</f>
        <v>-11179</v>
      </c>
      <c r="N66" s="59">
        <f t="shared" si="2"/>
        <v>1.64</v>
      </c>
      <c r="O66" s="60">
        <f t="shared" si="29"/>
        <v>74.9999999999999</v>
      </c>
      <c r="P66" s="60">
        <f t="shared" si="30"/>
        <v>3225</v>
      </c>
      <c r="Q66" s="1">
        <f t="shared" si="31"/>
        <v>8374.99999999999</v>
      </c>
      <c r="R66" s="60">
        <f t="shared" si="32"/>
        <v>18775</v>
      </c>
      <c r="S66" s="1"/>
      <c r="T66" s="1">
        <f t="shared" si="33"/>
        <v>0.04</v>
      </c>
      <c r="U66" s="1"/>
      <c r="V66" s="1">
        <f t="shared" ref="V66:Y66" si="194">(O66-O65)/$T$26</f>
        <v>4375</v>
      </c>
      <c r="W66" s="1">
        <f t="shared" si="194"/>
        <v>0</v>
      </c>
      <c r="X66" s="1">
        <f t="shared" si="194"/>
        <v>-8750</v>
      </c>
      <c r="Y66" s="1">
        <f t="shared" si="194"/>
        <v>-19375</v>
      </c>
      <c r="AA66">
        <f t="shared" ref="AA66:AD66" si="195">V66-V67</f>
        <v>-3125</v>
      </c>
      <c r="AB66">
        <f t="shared" si="195"/>
        <v>-1875</v>
      </c>
      <c r="AC66">
        <f t="shared" si="195"/>
        <v>18750</v>
      </c>
      <c r="AD66">
        <f t="shared" si="195"/>
        <v>36874.9999999999</v>
      </c>
      <c r="AF66">
        <f t="shared" ref="AF66:AI66" si="196">AA66-AA67</f>
        <v>6250</v>
      </c>
      <c r="AG66">
        <f t="shared" si="196"/>
        <v>-1.13686837721616e-11</v>
      </c>
      <c r="AH66">
        <f t="shared" si="196"/>
        <v>-1875</v>
      </c>
      <c r="AI66">
        <f t="shared" si="196"/>
        <v>624.999999999898</v>
      </c>
      <c r="AK66">
        <f t="shared" ref="AK66:AN66" si="197">AF66-AF67</f>
        <v>10000</v>
      </c>
      <c r="AL66">
        <f t="shared" si="197"/>
        <v>-625.000000000034</v>
      </c>
      <c r="AM66">
        <f t="shared" si="197"/>
        <v>-5624.99999999999</v>
      </c>
      <c r="AN66">
        <f t="shared" si="197"/>
        <v>-6250.00000000011</v>
      </c>
    </row>
    <row r="67" spans="1:40">
      <c r="A67">
        <v>3.58500000000001</v>
      </c>
      <c r="B67">
        <v>22.103506097561</v>
      </c>
      <c r="C67">
        <v>-20.0199695121951</v>
      </c>
      <c r="D67" s="28">
        <f t="shared" si="28"/>
        <v>1.68</v>
      </c>
      <c r="E67" s="32">
        <f>-E183*[1]右脚开始走!$B$23</f>
        <v>37.8906455</v>
      </c>
      <c r="F67" s="32">
        <f>F183*[1]右脚开始走!$B$23</f>
        <v>18.81225478</v>
      </c>
      <c r="G67" s="32">
        <f>G183*[1]右脚开始走!$B$23</f>
        <v>-21.44326565</v>
      </c>
      <c r="H67" s="32">
        <f>-H183*[1]右脚开始走!$B$23</f>
        <v>10.36901494</v>
      </c>
      <c r="I67" s="58">
        <f t="shared" si="24"/>
        <v>1.68</v>
      </c>
      <c r="J67" s="24">
        <f>-TRUNC(K$3*J$3*(G$3-H$3*SIN((E67+J$9)*PI()/180)-SQRT(I$3^2-(E$3-F$3-H$3*COS((E67+J$9)*PI()/180))^2))/5)</f>
        <v>-61669</v>
      </c>
      <c r="K67" s="24">
        <f>-TRUNC(U$3*T$3*(Q$3-R$3*SIN((F67+K$9)*PI()/180)-SQRT(S$3^2-(O$3-P$3-R$3*COS((F67+K$9)*PI()/180))^2))/5)</f>
        <v>-33595</v>
      </c>
      <c r="L67" s="24">
        <f>-TRUNC(U$3*T$3*(Q$3-R$3*SIN((G67+L$9)*PI()/180)-SQRT(S$3^2-(O$3-P$3-R$3*COS((G67+L$9)*PI()/180))^2))/5)</f>
        <v>28651</v>
      </c>
      <c r="M67" s="25">
        <f>-TRUNC(K$3*J$3*(G$3-H$3*SIN((H67+M$9)*PI()/180)-SQRT(I$3^2-(E$3-F$3-H$3*COS((H67+M$9)*PI()/180))^2))/5)</f>
        <v>-10518</v>
      </c>
      <c r="N67" s="59">
        <f t="shared" si="2"/>
        <v>1.68</v>
      </c>
      <c r="O67" s="60">
        <f t="shared" si="29"/>
        <v>375</v>
      </c>
      <c r="P67" s="60">
        <f t="shared" si="30"/>
        <v>3300</v>
      </c>
      <c r="Q67" s="1">
        <f t="shared" si="31"/>
        <v>7274.99999999999</v>
      </c>
      <c r="R67" s="60">
        <f t="shared" si="32"/>
        <v>16525</v>
      </c>
      <c r="S67" s="1"/>
      <c r="T67" s="1">
        <f t="shared" si="33"/>
        <v>0.04</v>
      </c>
      <c r="U67" s="1"/>
      <c r="V67" s="1">
        <f t="shared" ref="V67:Y67" si="198">(O67-O66)/$T$26</f>
        <v>7499.99999999999</v>
      </c>
      <c r="W67" s="1">
        <f t="shared" si="198"/>
        <v>1875</v>
      </c>
      <c r="X67" s="1">
        <f t="shared" si="198"/>
        <v>-27500</v>
      </c>
      <c r="Y67" s="1">
        <f t="shared" si="198"/>
        <v>-56249.9999999999</v>
      </c>
      <c r="AA67">
        <f t="shared" ref="AA67:AD67" si="199">V67-V68</f>
        <v>-9374.99999999999</v>
      </c>
      <c r="AB67">
        <f t="shared" si="199"/>
        <v>-1874.99999999999</v>
      </c>
      <c r="AC67">
        <f t="shared" si="199"/>
        <v>20625</v>
      </c>
      <c r="AD67">
        <f t="shared" si="199"/>
        <v>36250</v>
      </c>
      <c r="AF67">
        <f t="shared" ref="AF67:AI67" si="200">AA67-AA68</f>
        <v>-3750</v>
      </c>
      <c r="AG67">
        <f t="shared" si="200"/>
        <v>625.000000000023</v>
      </c>
      <c r="AH67">
        <f t="shared" si="200"/>
        <v>3749.99999999999</v>
      </c>
      <c r="AI67">
        <f t="shared" si="200"/>
        <v>6875.00000000001</v>
      </c>
      <c r="AK67">
        <f t="shared" ref="AK67:AN67" si="201">AF67-AF68</f>
        <v>-4375.00000000001</v>
      </c>
      <c r="AL67">
        <f t="shared" si="201"/>
        <v>1875.00000000005</v>
      </c>
      <c r="AM67">
        <f t="shared" si="201"/>
        <v>-625.000000000007</v>
      </c>
      <c r="AN67">
        <f t="shared" si="201"/>
        <v>-1250.00000000005</v>
      </c>
    </row>
    <row r="68" spans="1:40">
      <c r="A68">
        <v>3.60000000000001</v>
      </c>
      <c r="B68">
        <v>22.9975609756098</v>
      </c>
      <c r="C68">
        <v>-21.1577743902439</v>
      </c>
      <c r="D68" s="28">
        <f t="shared" si="28"/>
        <v>1.72</v>
      </c>
      <c r="E68" s="32">
        <f>-E184*[1]右脚开始走!$B$23</f>
        <v>37.8724395</v>
      </c>
      <c r="F68" s="32">
        <f>F184*[1]右脚开始走!$B$23</f>
        <v>18.73940249</v>
      </c>
      <c r="G68" s="32">
        <f>G184*[1]右脚开始走!$B$23</f>
        <v>-21.66189254</v>
      </c>
      <c r="H68" s="32">
        <f>-H184*[1]右脚开始走!$B$23</f>
        <v>9.971647539</v>
      </c>
      <c r="I68" s="58">
        <f t="shared" si="24"/>
        <v>1.72</v>
      </c>
      <c r="J68" s="24">
        <f>-TRUNC(K$3*J$3*(G$3-H$3*SIN((E68+J$9)*PI()/180)-SQRT(I$3^2-(E$3-F$3-H$3*COS((E68+J$9)*PI()/180))^2))/5)</f>
        <v>-61627</v>
      </c>
      <c r="K68" s="24">
        <f>-TRUNC(U$3*T$3*(Q$3-R$3*SIN((F68+K$9)*PI()/180)-SQRT(S$3^2-(O$3-P$3-R$3*COS((F68+K$9)*PI()/180))^2))/5)</f>
        <v>-33457</v>
      </c>
      <c r="L68" s="24">
        <f>-TRUNC(U$3*T$3*(Q$3-R$3*SIN((G68+L$9)*PI()/180)-SQRT(S$3^2-(O$3-P$3-R$3*COS((G68+L$9)*PI()/180))^2))/5)</f>
        <v>28865</v>
      </c>
      <c r="M68" s="25">
        <f>-TRUNC(K$3*J$3*(G$3-H$3*SIN((H68+M$9)*PI()/180)-SQRT(I$3^2-(E$3-F$3-H$3*COS((H68+M$9)*PI()/180))^2))/5)</f>
        <v>-10005</v>
      </c>
      <c r="N68" s="59">
        <f t="shared" si="2"/>
        <v>1.72</v>
      </c>
      <c r="O68" s="60">
        <f t="shared" si="29"/>
        <v>1050</v>
      </c>
      <c r="P68" s="60">
        <f t="shared" si="30"/>
        <v>3450</v>
      </c>
      <c r="Q68" s="1">
        <f t="shared" ref="Q68:Q131" si="202">(L68-L67)/(D69-D68)</f>
        <v>5350</v>
      </c>
      <c r="R68" s="60">
        <f t="shared" si="32"/>
        <v>12825</v>
      </c>
      <c r="S68" s="1"/>
      <c r="T68" s="1">
        <f t="shared" si="33"/>
        <v>0.04</v>
      </c>
      <c r="U68" s="1"/>
      <c r="V68" s="1">
        <f t="shared" ref="V68:Y68" si="203">(O68-O67)/$T$26</f>
        <v>16875</v>
      </c>
      <c r="W68" s="1">
        <f t="shared" si="203"/>
        <v>3749.99999999999</v>
      </c>
      <c r="X68" s="1">
        <f t="shared" si="203"/>
        <v>-48125</v>
      </c>
      <c r="Y68" s="1">
        <f t="shared" si="203"/>
        <v>-92499.9999999999</v>
      </c>
      <c r="AA68">
        <f t="shared" ref="AA68:AD68" si="204">V68-V69</f>
        <v>-5624.99999999999</v>
      </c>
      <c r="AB68">
        <f t="shared" si="204"/>
        <v>-2500.00000000001</v>
      </c>
      <c r="AC68">
        <f t="shared" si="204"/>
        <v>16875</v>
      </c>
      <c r="AD68">
        <f t="shared" si="204"/>
        <v>29375</v>
      </c>
      <c r="AF68">
        <f t="shared" ref="AF68:AI68" si="205">AA68-AA69</f>
        <v>625.000000000007</v>
      </c>
      <c r="AG68">
        <f t="shared" si="205"/>
        <v>-1250.00000000002</v>
      </c>
      <c r="AH68">
        <f t="shared" si="205"/>
        <v>4375</v>
      </c>
      <c r="AI68">
        <f t="shared" si="205"/>
        <v>8125.00000000006</v>
      </c>
      <c r="AK68">
        <f t="shared" ref="AK68:AN68" si="206">AF68-AF69</f>
        <v>7.27595761418343e-12</v>
      </c>
      <c r="AL68">
        <f t="shared" si="206"/>
        <v>-1250.00000000005</v>
      </c>
      <c r="AM68">
        <f t="shared" si="206"/>
        <v>3125</v>
      </c>
      <c r="AN68">
        <f t="shared" si="206"/>
        <v>7500.00000000012</v>
      </c>
    </row>
    <row r="69" spans="1:40">
      <c r="A69">
        <v>3.61500000000001</v>
      </c>
      <c r="B69">
        <v>23.6185975609756</v>
      </c>
      <c r="C69">
        <v>-22.2361280487805</v>
      </c>
      <c r="D69" s="28">
        <f t="shared" si="28"/>
        <v>1.76</v>
      </c>
      <c r="E69" s="32">
        <f>-E185*[1]右脚开始走!$B$23</f>
        <v>37.83801623</v>
      </c>
      <c r="F69" s="32">
        <f>F185*[1]右脚开始走!$B$23</f>
        <v>18.66159525</v>
      </c>
      <c r="G69" s="32">
        <f>G185*[1]右脚开始走!$B$23</f>
        <v>-21.77562386</v>
      </c>
      <c r="H69" s="32">
        <f>-H185*[1]右脚开始走!$B$23</f>
        <v>9.721529374</v>
      </c>
      <c r="I69" s="58">
        <f t="shared" si="24"/>
        <v>1.76</v>
      </c>
      <c r="J69" s="24">
        <f>-TRUNC(K$3*J$3*(G$3-H$3*SIN((E69+J$9)*PI()/180)-SQRT(I$3^2-(E$3-F$3-H$3*COS((E69+J$9)*PI()/180))^2))/5)</f>
        <v>-61549</v>
      </c>
      <c r="K69" s="24">
        <f>-TRUNC(U$3*T$3*(Q$3-R$3*SIN((F69+K$9)*PI()/180)-SQRT(S$3^2-(O$3-P$3-R$3*COS((F69+K$9)*PI()/180))^2))/5)</f>
        <v>-33309</v>
      </c>
      <c r="L69" s="24">
        <f>-TRUNC(U$3*T$3*(Q$3-R$3*SIN((G69+L$9)*PI()/180)-SQRT(S$3^2-(O$3-P$3-R$3*COS((G69+L$9)*PI()/180))^2))/5)</f>
        <v>28975</v>
      </c>
      <c r="M69" s="25">
        <f>-TRUNC(K$3*J$3*(G$3-H$3*SIN((H69+M$9)*PI()/180)-SQRT(I$3^2-(E$3-F$3-H$3*COS((H69+M$9)*PI()/180))^2))/5)</f>
        <v>-9687</v>
      </c>
      <c r="N69" s="59">
        <f t="shared" si="2"/>
        <v>1.76</v>
      </c>
      <c r="O69" s="60">
        <f t="shared" si="29"/>
        <v>1950</v>
      </c>
      <c r="P69" s="60">
        <f t="shared" si="30"/>
        <v>3700</v>
      </c>
      <c r="Q69" s="1">
        <f t="shared" si="202"/>
        <v>2750</v>
      </c>
      <c r="R69" s="60">
        <f t="shared" si="32"/>
        <v>7949.99999999999</v>
      </c>
      <c r="S69" s="1"/>
      <c r="T69" s="1">
        <f t="shared" si="33"/>
        <v>0.04</v>
      </c>
      <c r="U69" s="1"/>
      <c r="V69" s="1">
        <f t="shared" ref="V69:Y69" si="207">(O69-O68)/$T$26</f>
        <v>22500</v>
      </c>
      <c r="W69" s="1">
        <f t="shared" si="207"/>
        <v>6250</v>
      </c>
      <c r="X69" s="1">
        <f t="shared" si="207"/>
        <v>-64999.9999999999</v>
      </c>
      <c r="Y69" s="1">
        <f t="shared" si="207"/>
        <v>-121875</v>
      </c>
      <c r="AA69">
        <f t="shared" ref="AA69:AD69" si="208">V69-V70</f>
        <v>-6250</v>
      </c>
      <c r="AB69">
        <f t="shared" si="208"/>
        <v>-1249.99999999999</v>
      </c>
      <c r="AC69">
        <f t="shared" si="208"/>
        <v>12500</v>
      </c>
      <c r="AD69">
        <f t="shared" si="208"/>
        <v>21249.9999999999</v>
      </c>
      <c r="AF69">
        <f t="shared" ref="AF69:AI69" si="209">AA69-AA70</f>
        <v>625</v>
      </c>
      <c r="AG69">
        <f t="shared" si="209"/>
        <v>2.36468622460961e-11</v>
      </c>
      <c r="AH69">
        <f t="shared" si="209"/>
        <v>1250</v>
      </c>
      <c r="AI69">
        <f t="shared" si="209"/>
        <v>624.999999999942</v>
      </c>
      <c r="AK69">
        <f t="shared" ref="AK69:AN69" si="210">AF69-AF70</f>
        <v>4375.00000000002</v>
      </c>
      <c r="AL69">
        <f t="shared" si="210"/>
        <v>5.91171556152403e-11</v>
      </c>
      <c r="AM69">
        <f t="shared" si="210"/>
        <v>-1249.99999999999</v>
      </c>
      <c r="AN69">
        <f t="shared" si="210"/>
        <v>-3750.00000000009</v>
      </c>
    </row>
    <row r="70" spans="1:40">
      <c r="A70">
        <v>3.63000000000001</v>
      </c>
      <c r="B70">
        <v>23.9858231707317</v>
      </c>
      <c r="C70">
        <v>-23.2632621951219</v>
      </c>
      <c r="D70" s="28">
        <f t="shared" si="28"/>
        <v>1.8</v>
      </c>
      <c r="E70" s="32">
        <f>-E186*[1]右脚开始走!$B$23</f>
        <v>37.78295145</v>
      </c>
      <c r="F70" s="32">
        <f>F186*[1]右脚开始走!$B$23</f>
        <v>18.57746347</v>
      </c>
      <c r="G70" s="32">
        <f>G186*[1]右脚开始走!$B$23</f>
        <v>-21.76129327</v>
      </c>
      <c r="H70" s="32">
        <f>-H186*[1]右脚开始走!$B$23</f>
        <v>9.651677872</v>
      </c>
      <c r="I70" s="58">
        <f t="shared" si="24"/>
        <v>1.8</v>
      </c>
      <c r="J70" s="24">
        <f>-TRUNC(K$3*J$3*(G$3-H$3*SIN((E70+J$9)*PI()/180)-SQRT(I$3^2-(E$3-F$3-H$3*COS((E70+J$9)*PI()/180))^2))/5)</f>
        <v>-61425</v>
      </c>
      <c r="K70" s="24">
        <f>-TRUNC(U$3*T$3*(Q$3-R$3*SIN((F70+K$9)*PI()/180)-SQRT(S$3^2-(O$3-P$3-R$3*COS((F70+K$9)*PI()/180))^2))/5)</f>
        <v>-33149</v>
      </c>
      <c r="L70" s="24">
        <f>-TRUNC(U$3*T$3*(Q$3-R$3*SIN((G70+L$9)*PI()/180)-SQRT(S$3^2-(O$3-P$3-R$3*COS((G70+L$9)*PI()/180))^2))/5)</f>
        <v>28961</v>
      </c>
      <c r="M70" s="25">
        <f>-TRUNC(K$3*J$3*(G$3-H$3*SIN((H70+M$9)*PI()/180)-SQRT(I$3^2-(E$3-F$3-H$3*COS((H70+M$9)*PI()/180))^2))/5)</f>
        <v>-9598</v>
      </c>
      <c r="N70" s="59">
        <f t="shared" si="2"/>
        <v>1.8</v>
      </c>
      <c r="O70" s="60">
        <f t="shared" si="29"/>
        <v>3100</v>
      </c>
      <c r="P70" s="60">
        <f t="shared" si="30"/>
        <v>4000</v>
      </c>
      <c r="Q70" s="1">
        <f t="shared" si="202"/>
        <v>-350</v>
      </c>
      <c r="R70" s="60">
        <f t="shared" si="32"/>
        <v>2225</v>
      </c>
      <c r="S70" s="1"/>
      <c r="T70" s="1">
        <f t="shared" si="33"/>
        <v>0.04</v>
      </c>
      <c r="U70" s="1"/>
      <c r="V70" s="1">
        <f t="shared" ref="V70:Y70" si="211">(O70-O69)/$T$26</f>
        <v>28750</v>
      </c>
      <c r="W70" s="1">
        <f t="shared" si="211"/>
        <v>7499.99999999999</v>
      </c>
      <c r="X70" s="1">
        <f t="shared" si="211"/>
        <v>-77499.9999999999</v>
      </c>
      <c r="Y70" s="1">
        <f t="shared" si="211"/>
        <v>-143125</v>
      </c>
      <c r="AA70">
        <f t="shared" ref="AA70:AD70" si="212">V70-V71</f>
        <v>-6875</v>
      </c>
      <c r="AB70">
        <f t="shared" si="212"/>
        <v>-1250.00000000001</v>
      </c>
      <c r="AC70">
        <f t="shared" si="212"/>
        <v>11250</v>
      </c>
      <c r="AD70">
        <f t="shared" si="212"/>
        <v>20625</v>
      </c>
      <c r="AF70">
        <f t="shared" ref="AF70:AI70" si="213">AA70-AA71</f>
        <v>-3750.00000000002</v>
      </c>
      <c r="AG70">
        <f t="shared" si="213"/>
        <v>-3.54702933691442e-11</v>
      </c>
      <c r="AH70">
        <f t="shared" si="213"/>
        <v>2499.99999999999</v>
      </c>
      <c r="AI70">
        <f t="shared" si="213"/>
        <v>4375.00000000003</v>
      </c>
      <c r="AK70">
        <f t="shared" ref="AK70:AN70" si="214">AF70-AF71</f>
        <v>-6250.00000000004</v>
      </c>
      <c r="AL70">
        <f t="shared" si="214"/>
        <v>-8.27640178613365e-11</v>
      </c>
      <c r="AM70">
        <f t="shared" si="214"/>
        <v>3749.99999999999</v>
      </c>
      <c r="AN70">
        <f t="shared" si="214"/>
        <v>6250.00000000006</v>
      </c>
    </row>
    <row r="71" spans="1:40">
      <c r="A71">
        <v>3.64500000000001</v>
      </c>
      <c r="B71">
        <v>24.0704268292683</v>
      </c>
      <c r="C71">
        <v>-24.2391768292683</v>
      </c>
      <c r="D71" s="28">
        <f t="shared" si="28"/>
        <v>1.84</v>
      </c>
      <c r="E71" s="32">
        <f>-E187*[1]右脚开始走!$B$23</f>
        <v>37.70329297</v>
      </c>
      <c r="F71" s="32">
        <f>F187*[1]右脚开始走!$B$23</f>
        <v>18.48577347</v>
      </c>
      <c r="G71" s="32">
        <f>G187*[1]右脚开始走!$B$23</f>
        <v>-21.60115189</v>
      </c>
      <c r="H71" s="32">
        <f>-H187*[1]右脚开始走!$B$23</f>
        <v>9.787681952</v>
      </c>
      <c r="I71" s="58">
        <f t="shared" si="24"/>
        <v>1.84</v>
      </c>
      <c r="J71" s="24">
        <f>-TRUNC(K$3*J$3*(G$3-H$3*SIN((E71+J$9)*PI()/180)-SQRT(I$3^2-(E$3-F$3-H$3*COS((E71+J$9)*PI()/180))^2))/5)</f>
        <v>-61244</v>
      </c>
      <c r="K71" s="24">
        <f>-TRUNC(U$3*T$3*(Q$3-R$3*SIN((F71+K$9)*PI()/180)-SQRT(S$3^2-(O$3-P$3-R$3*COS((F71+K$9)*PI()/180))^2))/5)</f>
        <v>-32975</v>
      </c>
      <c r="L71" s="24">
        <f>-TRUNC(U$3*T$3*(Q$3-R$3*SIN((G71+L$9)*PI()/180)-SQRT(S$3^2-(O$3-P$3-R$3*COS((G71+L$9)*PI()/180))^2))/5)</f>
        <v>28805</v>
      </c>
      <c r="M71" s="25">
        <f>-TRUNC(K$3*J$3*(G$3-H$3*SIN((H71+M$9)*PI()/180)-SQRT(I$3^2-(E$3-F$3-H$3*COS((H71+M$9)*PI()/180))^2))/5)</f>
        <v>-9771</v>
      </c>
      <c r="N71" s="59">
        <f t="shared" si="2"/>
        <v>1.84</v>
      </c>
      <c r="O71" s="60">
        <f t="shared" si="29"/>
        <v>4525</v>
      </c>
      <c r="P71" s="60">
        <f t="shared" si="30"/>
        <v>4350</v>
      </c>
      <c r="Q71" s="1">
        <f t="shared" si="202"/>
        <v>-3900</v>
      </c>
      <c r="R71" s="60">
        <f t="shared" si="32"/>
        <v>-4325</v>
      </c>
      <c r="S71" s="1"/>
      <c r="T71" s="1">
        <f t="shared" si="33"/>
        <v>0.04</v>
      </c>
      <c r="U71" s="1"/>
      <c r="V71" s="1">
        <f t="shared" ref="V71:Y71" si="215">(O71-O70)/$T$26</f>
        <v>35625</v>
      </c>
      <c r="W71" s="1">
        <f t="shared" si="215"/>
        <v>8750</v>
      </c>
      <c r="X71" s="1">
        <f t="shared" si="215"/>
        <v>-88749.9999999999</v>
      </c>
      <c r="Y71" s="1">
        <f t="shared" si="215"/>
        <v>-163750</v>
      </c>
      <c r="AA71">
        <f t="shared" ref="AA71:AD71" si="216">V71-V72</f>
        <v>-3124.99999999998</v>
      </c>
      <c r="AB71">
        <f t="shared" si="216"/>
        <v>-1249.99999999998</v>
      </c>
      <c r="AC71">
        <f t="shared" si="216"/>
        <v>8750</v>
      </c>
      <c r="AD71">
        <f t="shared" si="216"/>
        <v>16250</v>
      </c>
      <c r="AF71">
        <f t="shared" ref="AF71:AI71" si="217">AA71-AA72</f>
        <v>2500.00000000002</v>
      </c>
      <c r="AG71">
        <f t="shared" si="217"/>
        <v>4.72937244921923e-11</v>
      </c>
      <c r="AH71">
        <f t="shared" si="217"/>
        <v>-1250</v>
      </c>
      <c r="AI71">
        <f t="shared" si="217"/>
        <v>-1875.00000000003</v>
      </c>
      <c r="AK71">
        <f t="shared" ref="AK71:AN71" si="218">AF71-AF72</f>
        <v>5000.00000000002</v>
      </c>
      <c r="AL71">
        <f t="shared" si="218"/>
        <v>-624.999999999905</v>
      </c>
      <c r="AM71">
        <f t="shared" si="218"/>
        <v>-3749.99999999773</v>
      </c>
      <c r="AN71">
        <f t="shared" si="218"/>
        <v>-1250.00000000003</v>
      </c>
    </row>
    <row r="72" spans="1:40">
      <c r="A72">
        <v>3.66000000000001</v>
      </c>
      <c r="B72">
        <v>23.8440548780488</v>
      </c>
      <c r="C72">
        <v>-25.1620426829268</v>
      </c>
      <c r="D72" s="28">
        <f t="shared" si="28"/>
        <v>1.88</v>
      </c>
      <c r="E72" s="32">
        <f>-E188*[1]右脚开始走!$B$23</f>
        <v>37.59554504</v>
      </c>
      <c r="F72" s="32">
        <f>F188*[1]右脚开始走!$B$23</f>
        <v>18.38542312</v>
      </c>
      <c r="G72" s="32">
        <f>G188*[1]右脚开始走!$B$23</f>
        <v>-21.28252257</v>
      </c>
      <c r="H72" s="32">
        <f>-H188*[1]右脚开始走!$B$23</f>
        <v>10.14814119</v>
      </c>
      <c r="I72" s="58">
        <f t="shared" si="24"/>
        <v>1.88</v>
      </c>
      <c r="J72" s="24">
        <f>-TRUNC(K$3*J$3*(G$3-H$3*SIN((E72+J$9)*PI()/180)-SQRT(I$3^2-(E$3-F$3-H$3*COS((E72+J$9)*PI()/180))^2))/5)</f>
        <v>-61001</v>
      </c>
      <c r="K72" s="24">
        <f>-TRUNC(U$3*T$3*(Q$3-R$3*SIN((F72+K$9)*PI()/180)-SQRT(S$3^2-(O$3-P$3-R$3*COS((F72+K$9)*PI()/180))^2))/5)</f>
        <v>-32785</v>
      </c>
      <c r="L72" s="24">
        <f>-TRUNC(U$3*T$3*(Q$3-R$3*SIN((G72+L$9)*PI()/180)-SQRT(S$3^2-(O$3-P$3-R$3*COS((G72+L$9)*PI()/180))^2))/5)</f>
        <v>28493</v>
      </c>
      <c r="M72" s="25">
        <f>-TRUNC(K$3*J$3*(G$3-H$3*SIN((H72+M$9)*PI()/180)-SQRT(I$3^2-(E$3-F$3-H$3*COS((H72+M$9)*PI()/180))^2))/5)</f>
        <v>-10232</v>
      </c>
      <c r="N72" s="59">
        <f t="shared" si="2"/>
        <v>1.88</v>
      </c>
      <c r="O72" s="60">
        <f t="shared" si="29"/>
        <v>6074.99999999999</v>
      </c>
      <c r="P72" s="60">
        <f t="shared" si="30"/>
        <v>4750</v>
      </c>
      <c r="Q72" s="1">
        <f t="shared" si="202"/>
        <v>-7799.99999999999</v>
      </c>
      <c r="R72" s="60">
        <f t="shared" si="32"/>
        <v>-11525</v>
      </c>
      <c r="S72" s="1"/>
      <c r="T72" s="1">
        <f t="shared" si="33"/>
        <v>0.04</v>
      </c>
      <c r="U72" s="1"/>
      <c r="V72" s="1">
        <f t="shared" ref="V72:Y72" si="219">(O72-O71)/$T$26</f>
        <v>38750</v>
      </c>
      <c r="W72" s="1">
        <f t="shared" si="219"/>
        <v>9999.99999999998</v>
      </c>
      <c r="X72" s="1">
        <f t="shared" si="219"/>
        <v>-97499.9999999999</v>
      </c>
      <c r="Y72" s="1">
        <f t="shared" si="219"/>
        <v>-180000</v>
      </c>
      <c r="AA72">
        <f t="shared" ref="AA72:AD72" si="220">V72-V73</f>
        <v>-5625</v>
      </c>
      <c r="AB72">
        <f t="shared" si="220"/>
        <v>-1250.00000000002</v>
      </c>
      <c r="AC72">
        <f t="shared" si="220"/>
        <v>10000</v>
      </c>
      <c r="AD72">
        <f t="shared" si="220"/>
        <v>18125</v>
      </c>
      <c r="AF72">
        <f t="shared" ref="AF72:AI72" si="221">AA72-AA73</f>
        <v>-2500</v>
      </c>
      <c r="AG72">
        <f t="shared" si="221"/>
        <v>624.999999999953</v>
      </c>
      <c r="AH72">
        <f t="shared" si="221"/>
        <v>2499.99999999773</v>
      </c>
      <c r="AI72">
        <f t="shared" si="221"/>
        <v>-625</v>
      </c>
      <c r="AK72">
        <f t="shared" ref="AK72:AN72" si="222">AF72-AF73</f>
        <v>-1875.00000000164</v>
      </c>
      <c r="AL72">
        <f t="shared" si="222"/>
        <v>3124.99999999904</v>
      </c>
      <c r="AM72">
        <f t="shared" si="222"/>
        <v>1874.99999999091</v>
      </c>
      <c r="AN72">
        <f t="shared" si="222"/>
        <v>-624.99999999482</v>
      </c>
    </row>
    <row r="73" spans="1:40">
      <c r="A73">
        <v>3.67500000000001</v>
      </c>
      <c r="B73">
        <v>23.3272865853659</v>
      </c>
      <c r="C73">
        <v>-26.0496951219512</v>
      </c>
      <c r="D73" s="28">
        <f t="shared" si="28"/>
        <v>1.92</v>
      </c>
      <c r="E73" s="32">
        <f>-E189*[1]右脚开始走!$B$23</f>
        <v>37.45665269</v>
      </c>
      <c r="F73" s="32">
        <f>F189*[1]右脚开始走!$B$23</f>
        <v>18.2754375</v>
      </c>
      <c r="G73" s="32">
        <f>G189*[1]右脚开始走!$B$23</f>
        <v>-20.79745401</v>
      </c>
      <c r="H73" s="32">
        <f>-H189*[1]右脚开始走!$B$23</f>
        <v>10.74510496</v>
      </c>
      <c r="I73" s="58">
        <f t="shared" si="24"/>
        <v>1.92</v>
      </c>
      <c r="J73" s="24">
        <f>-TRUNC(K$3*J$3*(G$3-H$3*SIN((E73+J$9)*PI()/180)-SQRT(I$3^2-(E$3-F$3-H$3*COS((E73+J$9)*PI()/180))^2))/5)</f>
        <v>-60687</v>
      </c>
      <c r="K73" s="24">
        <f>-TRUNC(U$3*T$3*(Q$3-R$3*SIN((F73+K$9)*PI()/180)-SQRT(S$3^2-(O$3-P$3-R$3*COS((F73+K$9)*PI()/180))^2))/5)</f>
        <v>-32577</v>
      </c>
      <c r="L73" s="24">
        <f>-TRUNC(U$3*T$3*(Q$3-R$3*SIN((G73+L$9)*PI()/180)-SQRT(S$3^2-(O$3-P$3-R$3*COS((G73+L$9)*PI()/180))^2))/5)</f>
        <v>28009</v>
      </c>
      <c r="M73" s="25">
        <f>-TRUNC(K$3*J$3*(G$3-H$3*SIN((H73+M$9)*PI()/180)-SQRT(I$3^2-(E$3-F$3-H$3*COS((H73+M$9)*PI()/180))^2))/5)</f>
        <v>-11010</v>
      </c>
      <c r="N73" s="59">
        <f t="shared" si="2"/>
        <v>1.92</v>
      </c>
      <c r="O73" s="60">
        <f t="shared" si="29"/>
        <v>7849.99999999999</v>
      </c>
      <c r="P73" s="60">
        <f t="shared" si="30"/>
        <v>5200</v>
      </c>
      <c r="Q73" s="1">
        <f t="shared" si="202"/>
        <v>-12100</v>
      </c>
      <c r="R73" s="60">
        <f t="shared" si="32"/>
        <v>-19450</v>
      </c>
      <c r="S73" s="1"/>
      <c r="T73" s="1">
        <f t="shared" si="33"/>
        <v>0.04</v>
      </c>
      <c r="U73" s="1"/>
      <c r="V73" s="1">
        <f t="shared" ref="V73:Y73" si="223">(O73-O72)/$T$26</f>
        <v>44375</v>
      </c>
      <c r="W73" s="1">
        <f t="shared" si="223"/>
        <v>11250</v>
      </c>
      <c r="X73" s="1">
        <f t="shared" si="223"/>
        <v>-107500</v>
      </c>
      <c r="Y73" s="1">
        <f t="shared" si="223"/>
        <v>-198125</v>
      </c>
      <c r="AA73">
        <f t="shared" ref="AA73:AD73" si="224">V73-V74</f>
        <v>-3125</v>
      </c>
      <c r="AB73">
        <f t="shared" si="224"/>
        <v>-1874.99999999998</v>
      </c>
      <c r="AC73">
        <f t="shared" si="224"/>
        <v>7500.00000000227</v>
      </c>
      <c r="AD73">
        <f t="shared" si="224"/>
        <v>18750</v>
      </c>
      <c r="AF73">
        <f t="shared" ref="AF73:AI73" si="225">AA73-AA74</f>
        <v>-624.999999998363</v>
      </c>
      <c r="AG73">
        <f t="shared" si="225"/>
        <v>-2499.99999999909</v>
      </c>
      <c r="AH73">
        <f t="shared" si="225"/>
        <v>625.000000006825</v>
      </c>
      <c r="AI73">
        <f t="shared" si="225"/>
        <v>-5.1804818212986e-9</v>
      </c>
      <c r="AK73">
        <f t="shared" ref="AK73:AN73" si="226">AF73-AF74</f>
        <v>-1249.99999999345</v>
      </c>
      <c r="AL73">
        <f t="shared" si="226"/>
        <v>-4999.99999999645</v>
      </c>
      <c r="AM73">
        <f t="shared" si="226"/>
        <v>1250.00000001356</v>
      </c>
      <c r="AN73">
        <f t="shared" si="226"/>
        <v>-2.08383426070213e-8</v>
      </c>
    </row>
    <row r="74" spans="1:40">
      <c r="A74">
        <v>3.69000000000001</v>
      </c>
      <c r="B74">
        <v>22.5077743902439</v>
      </c>
      <c r="C74">
        <v>-26.8916158536585</v>
      </c>
      <c r="D74" s="28">
        <f t="shared" si="28"/>
        <v>1.96</v>
      </c>
      <c r="E74" s="32">
        <f>-E190*[1]右脚开始走!$B$23</f>
        <v>37.28398604</v>
      </c>
      <c r="F74" s="32">
        <f>F190*[1]右脚开始走!$B$23</f>
        <v>18.15496451</v>
      </c>
      <c r="G74" s="32">
        <f>G190*[1]右脚开始走!$B$23</f>
        <v>-20.14237499</v>
      </c>
      <c r="H74" s="32">
        <f>-H190*[1]右脚开始走!$B$23</f>
        <v>11.58451157</v>
      </c>
      <c r="I74" s="58">
        <f t="shared" si="24"/>
        <v>1.96</v>
      </c>
      <c r="J74" s="24">
        <f>-TRUNC(K$3*J$3*(G$3-H$3*SIN((E74+J$9)*PI()/180)-SQRT(I$3^2-(E$3-F$3-H$3*COS((E74+J$9)*PI()/180))^2))/5)</f>
        <v>-60297</v>
      </c>
      <c r="K74" s="24">
        <f>-TRUNC(U$3*T$3*(Q$3-R$3*SIN((F74+K$9)*PI()/180)-SQRT(S$3^2-(O$3-P$3-R$3*COS((F74+K$9)*PI()/180))^2))/5)</f>
        <v>-32348</v>
      </c>
      <c r="L74" s="24">
        <f>-TRUNC(U$3*T$3*(Q$3-R$3*SIN((G74+L$9)*PI()/180)-SQRT(S$3^2-(O$3-P$3-R$3*COS((G74+L$9)*PI()/180))^2))/5)</f>
        <v>27341</v>
      </c>
      <c r="M74" s="25">
        <f>-TRUNC(K$3*J$3*(G$3-H$3*SIN((H74+M$9)*PI()/180)-SQRT(I$3^2-(E$3-F$3-H$3*COS((H74+M$9)*PI()/180))^2))/5)</f>
        <v>-12135</v>
      </c>
      <c r="N74" s="59">
        <f t="shared" si="2"/>
        <v>1.96</v>
      </c>
      <c r="O74" s="60">
        <f t="shared" si="29"/>
        <v>9749.99999999999</v>
      </c>
      <c r="P74" s="60">
        <f t="shared" si="30"/>
        <v>5724.99999999999</v>
      </c>
      <c r="Q74" s="1">
        <f t="shared" si="202"/>
        <v>-16700.0000000001</v>
      </c>
      <c r="R74" s="60">
        <f t="shared" si="32"/>
        <v>-28125</v>
      </c>
      <c r="S74" s="1"/>
      <c r="T74" s="1">
        <f t="shared" si="33"/>
        <v>0.04</v>
      </c>
      <c r="U74" s="1"/>
      <c r="V74" s="1">
        <f t="shared" ref="V74:Y74" si="227">(O74-O73)/$T$26</f>
        <v>47500</v>
      </c>
      <c r="W74" s="1">
        <f t="shared" si="227"/>
        <v>13125</v>
      </c>
      <c r="X74" s="1">
        <f t="shared" si="227"/>
        <v>-115000.000000002</v>
      </c>
      <c r="Y74" s="1">
        <f t="shared" si="227"/>
        <v>-216875</v>
      </c>
      <c r="AA74">
        <f t="shared" ref="AA74:AD74" si="228">V74-V75</f>
        <v>-2500.00000000164</v>
      </c>
      <c r="AB74">
        <f t="shared" si="228"/>
        <v>624.999999999112</v>
      </c>
      <c r="AC74">
        <f t="shared" si="228"/>
        <v>6874.99999999545</v>
      </c>
      <c r="AD74">
        <f t="shared" si="228"/>
        <v>18750.0000000052</v>
      </c>
      <c r="AF74">
        <f t="shared" ref="AF74:AI74" si="229">AA74-AA75</f>
        <v>624.999999995089</v>
      </c>
      <c r="AG74">
        <f t="shared" si="229"/>
        <v>2499.99999999736</v>
      </c>
      <c r="AH74">
        <f t="shared" si="229"/>
        <v>-625.000000006738</v>
      </c>
      <c r="AI74">
        <f t="shared" si="229"/>
        <v>1.56578607857227e-8</v>
      </c>
      <c r="AK74">
        <f t="shared" ref="AK74:AN74" si="230">AF74-AF75</f>
        <v>3124.99999999018</v>
      </c>
      <c r="AL74">
        <f t="shared" si="230"/>
        <v>4374.99999999472</v>
      </c>
      <c r="AM74">
        <f t="shared" si="230"/>
        <v>-3125.00000000882</v>
      </c>
      <c r="AN74">
        <f t="shared" si="230"/>
        <v>-1249.99999996857</v>
      </c>
    </row>
    <row r="75" spans="1:40">
      <c r="A75">
        <v>3.70500000000001</v>
      </c>
      <c r="B75">
        <v>21.4175304878049</v>
      </c>
      <c r="C75">
        <v>-27.6873475609756</v>
      </c>
      <c r="D75" s="28">
        <f t="shared" si="28"/>
        <v>2</v>
      </c>
      <c r="E75" s="32">
        <f>-E191*[1]右脚开始走!$B$23</f>
        <v>37.07532466</v>
      </c>
      <c r="F75" s="32">
        <f>F191*[1]右脚开始走!$B$23</f>
        <v>18.02327054</v>
      </c>
      <c r="G75" s="32">
        <f>G191*[1]右脚开始走!$B$23</f>
        <v>-19.31774854</v>
      </c>
      <c r="H75" s="32">
        <f>-H191*[1]右脚开始走!$B$23</f>
        <v>12.66662742</v>
      </c>
      <c r="I75" s="58">
        <f t="shared" si="24"/>
        <v>2</v>
      </c>
      <c r="J75" s="24">
        <f>-TRUNC(K$3*J$3*(G$3-H$3*SIN((E75+J$9)*PI()/180)-SQRT(I$3^2-(E$3-F$3-H$3*COS((E75+J$9)*PI()/180))^2))/5)</f>
        <v>-59827</v>
      </c>
      <c r="K75" s="24">
        <f>-TRUNC(U$3*T$3*(Q$3-R$3*SIN((F75+K$9)*PI()/180)-SQRT(S$3^2-(O$3-P$3-R$3*COS((F75+K$9)*PI()/180))^2))/5)</f>
        <v>-32099</v>
      </c>
      <c r="L75" s="24">
        <f>-TRUNC(U$3*T$3*(Q$3-R$3*SIN((G75+L$9)*PI()/180)-SQRT(S$3^2-(O$3-P$3-R$3*COS((G75+L$9)*PI()/180))^2))/5)</f>
        <v>26478</v>
      </c>
      <c r="M75" s="25">
        <f>-TRUNC(K$3*J$3*(G$3-H$3*SIN((H75+M$9)*PI()/180)-SQRT(I$3^2-(E$3-F$3-H$3*COS((H75+M$9)*PI()/180))^2))/5)</f>
        <v>-13637</v>
      </c>
      <c r="N75" s="59">
        <f t="shared" ref="N75:N133" si="231">I75</f>
        <v>2</v>
      </c>
      <c r="O75" s="60">
        <f t="shared" si="29"/>
        <v>11750.0000000001</v>
      </c>
      <c r="P75" s="60">
        <f t="shared" si="30"/>
        <v>6225.00000000003</v>
      </c>
      <c r="Q75" s="1">
        <f t="shared" si="202"/>
        <v>-21575</v>
      </c>
      <c r="R75" s="60">
        <f t="shared" si="32"/>
        <v>-37550.0000000002</v>
      </c>
      <c r="S75" s="1"/>
      <c r="T75" s="1">
        <f t="shared" si="33"/>
        <v>0.04</v>
      </c>
      <c r="U75" s="1"/>
      <c r="V75" s="1">
        <f t="shared" ref="V75:Y75" si="232">(O75-O74)/$T$26</f>
        <v>50000.0000000016</v>
      </c>
      <c r="W75" s="1">
        <f t="shared" si="232"/>
        <v>12500.0000000009</v>
      </c>
      <c r="X75" s="1">
        <f t="shared" si="232"/>
        <v>-121874.999999998</v>
      </c>
      <c r="Y75" s="1">
        <f t="shared" si="232"/>
        <v>-235625.000000005</v>
      </c>
      <c r="AA75">
        <f t="shared" ref="AA75:AD75" si="233">V75-V76</f>
        <v>-3124.99999999673</v>
      </c>
      <c r="AB75">
        <f t="shared" si="233"/>
        <v>-1874.99999999825</v>
      </c>
      <c r="AC75">
        <f t="shared" si="233"/>
        <v>7500.00000000218</v>
      </c>
      <c r="AD75">
        <f t="shared" si="233"/>
        <v>18749.9999999895</v>
      </c>
      <c r="AF75">
        <f t="shared" ref="AF75:AI75" si="234">AA75-AA76</f>
        <v>-2499.99999999509</v>
      </c>
      <c r="AG75">
        <f t="shared" si="234"/>
        <v>-1874.99999999736</v>
      </c>
      <c r="AH75">
        <f t="shared" si="234"/>
        <v>2500.00000000208</v>
      </c>
      <c r="AI75">
        <f t="shared" si="234"/>
        <v>1249.99999998423</v>
      </c>
      <c r="AK75">
        <f t="shared" ref="AK75:AN75" si="235">AF75-AF76</f>
        <v>-3124.9999999935</v>
      </c>
      <c r="AL75">
        <f t="shared" si="235"/>
        <v>-1874.99999999645</v>
      </c>
      <c r="AM75">
        <f t="shared" si="235"/>
        <v>1250.00000000189</v>
      </c>
      <c r="AN75">
        <f t="shared" si="235"/>
        <v>-3750.00000002107</v>
      </c>
    </row>
    <row r="76" spans="1:40">
      <c r="A76">
        <v>3.72000000000001</v>
      </c>
      <c r="B76">
        <v>20.0675304878049</v>
      </c>
      <c r="C76">
        <v>-28.4483231707317</v>
      </c>
      <c r="D76" s="28">
        <f t="shared" si="28"/>
        <v>2.04</v>
      </c>
      <c r="E76" s="32">
        <f>-E192*[1]右脚开始走!$B$23</f>
        <v>36.8288419</v>
      </c>
      <c r="F76" s="32">
        <f>F192*[1]右脚开始走!$B$23</f>
        <v>17.87973614</v>
      </c>
      <c r="G76" s="32">
        <f>G192*[1]右脚开始走!$B$23</f>
        <v>-18.3277261</v>
      </c>
      <c r="H76" s="32">
        <f>-H192*[1]右脚开始走!$B$23</f>
        <v>13.98648613</v>
      </c>
      <c r="I76" s="58">
        <f t="shared" si="24"/>
        <v>2.04</v>
      </c>
      <c r="J76" s="24">
        <f>-TRUNC(K$3*J$3*(G$3-H$3*SIN((E76+J$9)*PI()/180)-SQRT(I$3^2-(E$3-F$3-H$3*COS((E76+J$9)*PI()/180))^2))/5)</f>
        <v>-59272</v>
      </c>
      <c r="K76" s="24">
        <f>-TRUNC(U$3*T$3*(Q$3-R$3*SIN((F76+K$9)*PI()/180)-SQRT(S$3^2-(O$3-P$3-R$3*COS((F76+K$9)*PI()/180))^2))/5)</f>
        <v>-31827</v>
      </c>
      <c r="L76" s="24">
        <f>-TRUNC(U$3*T$3*(Q$3-R$3*SIN((G76+L$9)*PI()/180)-SQRT(S$3^2-(O$3-P$3-R$3*COS((G76+L$9)*PI()/180))^2))/5)</f>
        <v>25408</v>
      </c>
      <c r="M76" s="25">
        <f>-TRUNC(K$3*J$3*(G$3-H$3*SIN((H76+M$9)*PI()/180)-SQRT(I$3^2-(E$3-F$3-H$3*COS((H76+M$9)*PI()/180))^2))/5)</f>
        <v>-15546</v>
      </c>
      <c r="N76" s="59">
        <f t="shared" si="231"/>
        <v>2.04</v>
      </c>
      <c r="O76" s="60">
        <f t="shared" si="29"/>
        <v>13875</v>
      </c>
      <c r="P76" s="60">
        <f t="shared" si="30"/>
        <v>6799.99999999999</v>
      </c>
      <c r="Q76" s="1">
        <f t="shared" si="202"/>
        <v>-26750</v>
      </c>
      <c r="R76" s="60">
        <f t="shared" si="32"/>
        <v>-47725</v>
      </c>
      <c r="S76" s="1"/>
      <c r="T76" s="1">
        <f t="shared" si="33"/>
        <v>0.04</v>
      </c>
      <c r="U76" s="1"/>
      <c r="V76" s="1">
        <f t="shared" ref="V76:Y76" si="236">(O76-O75)/$T$26</f>
        <v>53124.9999999983</v>
      </c>
      <c r="W76" s="1">
        <f t="shared" si="236"/>
        <v>14374.9999999991</v>
      </c>
      <c r="X76" s="1">
        <f t="shared" si="236"/>
        <v>-129375</v>
      </c>
      <c r="Y76" s="1">
        <f t="shared" si="236"/>
        <v>-254374.999999995</v>
      </c>
      <c r="AA76">
        <f t="shared" ref="AA76:AD76" si="237">V76-V77</f>
        <v>-625.000000001637</v>
      </c>
      <c r="AB76">
        <f t="shared" si="237"/>
        <v>-8.87666828930378e-10</v>
      </c>
      <c r="AC76">
        <f t="shared" si="237"/>
        <v>5000.0000000001</v>
      </c>
      <c r="AD76">
        <f t="shared" si="237"/>
        <v>17500.0000000053</v>
      </c>
      <c r="AF76">
        <f t="shared" ref="AF76:AI76" si="238">AA76-AA77</f>
        <v>624.999999998407</v>
      </c>
      <c r="AG76">
        <f t="shared" si="238"/>
        <v>-9.11313691176474e-10</v>
      </c>
      <c r="AH76">
        <f t="shared" si="238"/>
        <v>1250.00000000019</v>
      </c>
      <c r="AI76">
        <f t="shared" si="238"/>
        <v>5000.0000000053</v>
      </c>
      <c r="AK76">
        <f t="shared" ref="AK76:AN76" si="239">AF76-AF77</f>
        <v>624.999999998545</v>
      </c>
      <c r="AL76">
        <f t="shared" si="239"/>
        <v>-1875.00000000096</v>
      </c>
      <c r="AM76">
        <f t="shared" si="239"/>
        <v>-1249.99999999955</v>
      </c>
      <c r="AN76">
        <f t="shared" si="239"/>
        <v>1875.00000000512</v>
      </c>
    </row>
    <row r="77" spans="1:40">
      <c r="A77">
        <v>3.73500000000001</v>
      </c>
      <c r="B77">
        <v>18.4545731707317</v>
      </c>
      <c r="C77">
        <v>-29.1626524390244</v>
      </c>
      <c r="D77" s="28">
        <f t="shared" si="28"/>
        <v>2.08</v>
      </c>
      <c r="E77" s="32">
        <f>-E193*[1]右脚开始走!$B$23</f>
        <v>36.54308927</v>
      </c>
      <c r="F77" s="32">
        <f>F193*[1]右脚开始走!$B$23</f>
        <v>17.72385164</v>
      </c>
      <c r="G77" s="32">
        <f>G193*[1]右脚开始走!$B$23</f>
        <v>-17.17980172</v>
      </c>
      <c r="H77" s="32">
        <f>-H193*[1]右脚开始走!$B$23</f>
        <v>15.53432771</v>
      </c>
      <c r="I77" s="58">
        <f t="shared" si="24"/>
        <v>2.08</v>
      </c>
      <c r="J77" s="24">
        <f>-TRUNC(K$3*J$3*(G$3-H$3*SIN((E77+J$9)*PI()/180)-SQRT(I$3^2-(E$3-F$3-H$3*COS((E77+J$9)*PI()/180))^2))/5)</f>
        <v>-58631</v>
      </c>
      <c r="K77" s="24">
        <f>-TRUNC(U$3*T$3*(Q$3-R$3*SIN((F77+K$9)*PI()/180)-SQRT(S$3^2-(O$3-P$3-R$3*COS((F77+K$9)*PI()/180))^2))/5)</f>
        <v>-31532</v>
      </c>
      <c r="L77" s="24">
        <f>-TRUNC(U$3*T$3*(Q$3-R$3*SIN((G77+L$9)*PI()/180)-SQRT(S$3^2-(O$3-P$3-R$3*COS((G77+L$9)*PI()/180))^2))/5)</f>
        <v>24123</v>
      </c>
      <c r="M77" s="25">
        <f>-TRUNC(K$3*J$3*(G$3-H$3*SIN((H77+M$9)*PI()/180)-SQRT(I$3^2-(E$3-F$3-H$3*COS((H77+M$9)*PI()/180))^2))/5)</f>
        <v>-17890</v>
      </c>
      <c r="N77" s="59">
        <f t="shared" si="231"/>
        <v>2.08</v>
      </c>
      <c r="O77" s="60">
        <f t="shared" si="29"/>
        <v>16025</v>
      </c>
      <c r="P77" s="60">
        <f t="shared" si="30"/>
        <v>7374.99999999999</v>
      </c>
      <c r="Q77" s="1">
        <f t="shared" si="202"/>
        <v>-32125</v>
      </c>
      <c r="R77" s="60">
        <f t="shared" si="32"/>
        <v>-58599.9999999999</v>
      </c>
      <c r="S77" s="1"/>
      <c r="T77" s="1">
        <f t="shared" si="33"/>
        <v>0.04</v>
      </c>
      <c r="U77" s="1"/>
      <c r="V77" s="1">
        <f t="shared" ref="V77:Y77" si="240">(O77-O76)/$T$26</f>
        <v>53750</v>
      </c>
      <c r="W77" s="1">
        <f t="shared" si="240"/>
        <v>14375</v>
      </c>
      <c r="X77" s="1">
        <f t="shared" si="240"/>
        <v>-134375</v>
      </c>
      <c r="Y77" s="1">
        <f t="shared" si="240"/>
        <v>-271875</v>
      </c>
      <c r="AA77">
        <f t="shared" ref="AA77:AD77" si="241">V77-V78</f>
        <v>-1250.00000000004</v>
      </c>
      <c r="AB77">
        <f t="shared" si="241"/>
        <v>2.36468622460961e-11</v>
      </c>
      <c r="AC77">
        <f t="shared" si="241"/>
        <v>3749.99999999991</v>
      </c>
      <c r="AD77">
        <f t="shared" si="241"/>
        <v>12500</v>
      </c>
      <c r="AF77">
        <f t="shared" ref="AF77:AI77" si="242">AA77-AA78</f>
        <v>-1.38243194669485e-10</v>
      </c>
      <c r="AG77">
        <f t="shared" si="242"/>
        <v>1875.00000000005</v>
      </c>
      <c r="AH77">
        <f t="shared" si="242"/>
        <v>2499.99999999974</v>
      </c>
      <c r="AI77">
        <f t="shared" si="242"/>
        <v>3125.00000000017</v>
      </c>
      <c r="AK77">
        <f t="shared" ref="AK77:AN77" si="243">AF77-AF78</f>
        <v>1874.99999999977</v>
      </c>
      <c r="AL77">
        <f t="shared" si="243"/>
        <v>5625.00000000007</v>
      </c>
      <c r="AM77">
        <f t="shared" si="243"/>
        <v>-625.000000000611</v>
      </c>
      <c r="AN77">
        <f t="shared" si="243"/>
        <v>-6874.99999999965</v>
      </c>
    </row>
    <row r="78" spans="1:40">
      <c r="A78">
        <v>3.75000000000001</v>
      </c>
      <c r="B78">
        <v>16.6074695121951</v>
      </c>
      <c r="C78">
        <v>-29.8198170731707</v>
      </c>
      <c r="D78" s="28">
        <f t="shared" si="28"/>
        <v>2.12</v>
      </c>
      <c r="E78" s="32">
        <f>-E194*[1]右脚开始走!$B$23</f>
        <v>36.21698072</v>
      </c>
      <c r="F78" s="32">
        <f>F194*[1]右脚开始走!$B$23</f>
        <v>17.55521278</v>
      </c>
      <c r="G78" s="32">
        <f>G194*[1]右脚开始走!$B$23</f>
        <v>-15.88446629</v>
      </c>
      <c r="H78" s="32">
        <f>-H194*[1]右脚开始走!$B$23</f>
        <v>17.29603769</v>
      </c>
      <c r="I78" s="58">
        <f t="shared" si="24"/>
        <v>2.12</v>
      </c>
      <c r="J78" s="24">
        <f>-TRUNC(K$3*J$3*(G$3-H$3*SIN((E78+J$9)*PI()/180)-SQRT(I$3^2-(E$3-F$3-H$3*COS((E78+J$9)*PI()/180))^2))/5)</f>
        <v>-57902</v>
      </c>
      <c r="K78" s="24">
        <f>-TRUNC(U$3*T$3*(Q$3-R$3*SIN((F78+K$9)*PI()/180)-SQRT(S$3^2-(O$3-P$3-R$3*COS((F78+K$9)*PI()/180))^2))/5)</f>
        <v>-31214</v>
      </c>
      <c r="L78" s="24">
        <f>-TRUNC(U$3*T$3*(Q$3-R$3*SIN((G78+L$9)*PI()/180)-SQRT(S$3^2-(O$3-P$3-R$3*COS((G78+L$9)*PI()/180))^2))/5)</f>
        <v>22617</v>
      </c>
      <c r="M78" s="25">
        <f>-TRUNC(K$3*J$3*(G$3-H$3*SIN((H78+M$9)*PI()/180)-SQRT(I$3^2-(E$3-F$3-H$3*COS((H78+M$9)*PI()/180))^2))/5)</f>
        <v>-20689</v>
      </c>
      <c r="N78" s="59">
        <f t="shared" si="231"/>
        <v>2.12</v>
      </c>
      <c r="O78" s="60">
        <f t="shared" si="29"/>
        <v>18225</v>
      </c>
      <c r="P78" s="60">
        <f t="shared" si="30"/>
        <v>7949.99999999999</v>
      </c>
      <c r="Q78" s="1">
        <f t="shared" si="202"/>
        <v>-37650</v>
      </c>
      <c r="R78" s="60">
        <f t="shared" si="32"/>
        <v>-69974.9999999999</v>
      </c>
      <c r="S78" s="1"/>
      <c r="T78" s="1">
        <f t="shared" si="33"/>
        <v>0.04</v>
      </c>
      <c r="U78" s="1"/>
      <c r="V78" s="1">
        <f t="shared" ref="V78:Y78" si="244">(O78-O77)/$T$26</f>
        <v>55000</v>
      </c>
      <c r="W78" s="1">
        <f t="shared" si="244"/>
        <v>14375</v>
      </c>
      <c r="X78" s="1">
        <f t="shared" si="244"/>
        <v>-138125</v>
      </c>
      <c r="Y78" s="1">
        <f t="shared" si="244"/>
        <v>-284375</v>
      </c>
      <c r="AA78">
        <f t="shared" ref="AA78:AD78" si="245">V78-V79</f>
        <v>-1249.99999999991</v>
      </c>
      <c r="AB78">
        <f t="shared" si="245"/>
        <v>-1875.00000000002</v>
      </c>
      <c r="AC78">
        <f t="shared" si="245"/>
        <v>1250.00000000017</v>
      </c>
      <c r="AD78">
        <f t="shared" si="245"/>
        <v>9374.99999999983</v>
      </c>
      <c r="AF78">
        <f t="shared" ref="AF78:AI78" si="246">AA78-AA79</f>
        <v>-1874.99999999991</v>
      </c>
      <c r="AG78">
        <f t="shared" si="246"/>
        <v>-3750.00000000002</v>
      </c>
      <c r="AH78">
        <f t="shared" si="246"/>
        <v>3125.00000000035</v>
      </c>
      <c r="AI78">
        <f t="shared" si="246"/>
        <v>9999.99999999983</v>
      </c>
      <c r="AK78">
        <f t="shared" ref="AK78:AN78" si="247">AF78-AF79</f>
        <v>-1875</v>
      </c>
      <c r="AL78">
        <f t="shared" si="247"/>
        <v>-7499.99999999998</v>
      </c>
      <c r="AM78">
        <f t="shared" si="247"/>
        <v>5.23868948221207e-10</v>
      </c>
      <c r="AN78">
        <f t="shared" si="247"/>
        <v>2500.00000000017</v>
      </c>
    </row>
    <row r="79" spans="1:40">
      <c r="A79">
        <v>3.76500000000001</v>
      </c>
      <c r="B79">
        <v>14.5719512195122</v>
      </c>
      <c r="C79">
        <v>-30.4275914634146</v>
      </c>
      <c r="D79" s="28">
        <f t="shared" si="28"/>
        <v>2.16</v>
      </c>
      <c r="E79" s="32">
        <f>-E195*[1]右脚开始走!$B$23</f>
        <v>35.84977703</v>
      </c>
      <c r="F79" s="32">
        <f>F195*[1]右脚开始走!$B$23</f>
        <v>17.37351639</v>
      </c>
      <c r="G79" s="32">
        <f>G195*[1]右脚开始走!$B$23</f>
        <v>-14.45486163</v>
      </c>
      <c r="H79" s="32">
        <f>-H195*[1]右脚开始走!$B$23</f>
        <v>19.25358625</v>
      </c>
      <c r="I79" s="58">
        <f t="shared" si="24"/>
        <v>2.16</v>
      </c>
      <c r="J79" s="24">
        <f>-TRUNC(K$3*J$3*(G$3-H$3*SIN((E79+J$9)*PI()/180)-SQRT(I$3^2-(E$3-F$3-H$3*COS((E79+J$9)*PI()/180))^2))/5)</f>
        <v>-57083</v>
      </c>
      <c r="K79" s="24">
        <f>-TRUNC(U$3*T$3*(Q$3-R$3*SIN((F79+K$9)*PI()/180)-SQRT(S$3^2-(O$3-P$3-R$3*COS((F79+K$9)*PI()/180))^2))/5)</f>
        <v>-30870</v>
      </c>
      <c r="L79" s="24">
        <f>-TRUNC(U$3*T$3*(Q$3-R$3*SIN((G79+L$9)*PI()/180)-SQRT(S$3^2-(O$3-P$3-R$3*COS((G79+L$9)*PI()/180))^2))/5)</f>
        <v>20888</v>
      </c>
      <c r="M79" s="25">
        <f>-TRUNC(K$3*J$3*(G$3-H$3*SIN((H79+M$9)*PI()/180)-SQRT(I$3^2-(E$3-F$3-H$3*COS((H79+M$9)*PI()/180))^2))/5)</f>
        <v>-23958</v>
      </c>
      <c r="N79" s="59">
        <f t="shared" si="231"/>
        <v>2.16</v>
      </c>
      <c r="O79" s="60">
        <f t="shared" si="29"/>
        <v>20475</v>
      </c>
      <c r="P79" s="60">
        <f t="shared" si="30"/>
        <v>8599.99999999999</v>
      </c>
      <c r="Q79" s="1">
        <f t="shared" si="202"/>
        <v>-43225</v>
      </c>
      <c r="R79" s="60">
        <f t="shared" si="32"/>
        <v>-81724.9999999999</v>
      </c>
      <c r="S79" s="1"/>
      <c r="T79" s="1">
        <f t="shared" si="33"/>
        <v>0.04</v>
      </c>
      <c r="U79" s="1"/>
      <c r="V79" s="1">
        <f t="shared" ref="V79:Y79" si="248">(O79-O78)/$T$26</f>
        <v>56249.9999999999</v>
      </c>
      <c r="W79" s="1">
        <f t="shared" si="248"/>
        <v>16250</v>
      </c>
      <c r="X79" s="1">
        <f t="shared" si="248"/>
        <v>-139375</v>
      </c>
      <c r="Y79" s="1">
        <f t="shared" si="248"/>
        <v>-293750</v>
      </c>
      <c r="AA79">
        <f t="shared" ref="AA79:AD79" si="249">V79-V80</f>
        <v>625</v>
      </c>
      <c r="AB79">
        <f t="shared" si="249"/>
        <v>1875</v>
      </c>
      <c r="AC79">
        <f t="shared" si="249"/>
        <v>-1875.00000000017</v>
      </c>
      <c r="AD79">
        <f t="shared" si="249"/>
        <v>-625</v>
      </c>
      <c r="AF79">
        <f t="shared" ref="AF79:AI79" si="250">AA79-AA80</f>
        <v>9.45874489843845e-11</v>
      </c>
      <c r="AG79">
        <f t="shared" si="250"/>
        <v>3749.99999999995</v>
      </c>
      <c r="AH79">
        <f t="shared" si="250"/>
        <v>3124.99999999983</v>
      </c>
      <c r="AI79">
        <f t="shared" si="250"/>
        <v>7499.99999999965</v>
      </c>
      <c r="AK79">
        <f t="shared" ref="AK79:AN79" si="251">AF79-AF80</f>
        <v>2.83762346953154e-10</v>
      </c>
      <c r="AL79">
        <f t="shared" si="251"/>
        <v>6249.99999999986</v>
      </c>
      <c r="AM79">
        <f t="shared" si="251"/>
        <v>-625</v>
      </c>
      <c r="AN79">
        <f t="shared" si="251"/>
        <v>-2500.00000000105</v>
      </c>
    </row>
    <row r="80" spans="1:40">
      <c r="A80">
        <v>3.78000000000001</v>
      </c>
      <c r="B80">
        <v>12.3644817073171</v>
      </c>
      <c r="C80">
        <v>-30.9786585365854</v>
      </c>
      <c r="D80" s="28">
        <f t="shared" si="28"/>
        <v>2.2</v>
      </c>
      <c r="E80" s="32">
        <f>-E196*[1]右脚开始走!$B$23</f>
        <v>35.44107014</v>
      </c>
      <c r="F80" s="32">
        <f>F196*[1]右脚开始走!$B$23</f>
        <v>17.17855602</v>
      </c>
      <c r="G80" s="32">
        <f>G196*[1]右脚开始走!$B$23</f>
        <v>-12.90643477</v>
      </c>
      <c r="H80" s="32">
        <f>-H196*[1]右脚开始走!$B$23</f>
        <v>21.38546739</v>
      </c>
      <c r="I80" s="58">
        <f t="shared" si="24"/>
        <v>2.2</v>
      </c>
      <c r="J80" s="24">
        <f>-TRUNC(K$3*J$3*(G$3-H$3*SIN((E80+J$9)*PI()/180)-SQRT(I$3^2-(E$3-F$3-H$3*COS((E80+J$9)*PI()/180))^2))/5)</f>
        <v>-56175</v>
      </c>
      <c r="K80" s="24">
        <f>-TRUNC(U$3*T$3*(Q$3-R$3*SIN((F80+K$9)*PI()/180)-SQRT(S$3^2-(O$3-P$3-R$3*COS((F80+K$9)*PI()/180))^2))/5)</f>
        <v>-30503</v>
      </c>
      <c r="L80" s="24">
        <f>-TRUNC(U$3*T$3*(Q$3-R$3*SIN((G80+L$9)*PI()/180)-SQRT(S$3^2-(O$3-P$3-R$3*COS((G80+L$9)*PI()/180))^2))/5)</f>
        <v>18939</v>
      </c>
      <c r="M80" s="25">
        <f>-TRUNC(K$3*J$3*(G$3-H$3*SIN((H80+M$9)*PI()/180)-SQRT(I$3^2-(E$3-F$3-H$3*COS((H80+M$9)*PI()/180))^2))/5)</f>
        <v>-27696</v>
      </c>
      <c r="N80" s="59">
        <f t="shared" si="231"/>
        <v>2.2</v>
      </c>
      <c r="O80" s="60">
        <f t="shared" si="29"/>
        <v>22700</v>
      </c>
      <c r="P80" s="60">
        <f t="shared" si="30"/>
        <v>9174.99999999999</v>
      </c>
      <c r="Q80" s="1">
        <f t="shared" si="202"/>
        <v>-48725</v>
      </c>
      <c r="R80" s="60">
        <f t="shared" si="32"/>
        <v>-93449.9999999999</v>
      </c>
      <c r="S80" s="1"/>
      <c r="T80" s="1">
        <f t="shared" si="33"/>
        <v>0.04</v>
      </c>
      <c r="U80" s="1"/>
      <c r="V80" s="1">
        <f t="shared" ref="V80:Y80" si="252">(O80-O79)/$T$26</f>
        <v>55624.9999999999</v>
      </c>
      <c r="W80" s="1">
        <f t="shared" si="252"/>
        <v>14375</v>
      </c>
      <c r="X80" s="1">
        <f t="shared" si="252"/>
        <v>-137500</v>
      </c>
      <c r="Y80" s="1">
        <f t="shared" si="252"/>
        <v>-293125</v>
      </c>
      <c r="AA80">
        <f t="shared" ref="AA80:AD80" si="253">V80-V81</f>
        <v>624.999999999905</v>
      </c>
      <c r="AB80">
        <f t="shared" si="253"/>
        <v>-1874.99999999995</v>
      </c>
      <c r="AC80">
        <f t="shared" si="253"/>
        <v>-5000</v>
      </c>
      <c r="AD80">
        <f t="shared" si="253"/>
        <v>-8124.99999999965</v>
      </c>
      <c r="AF80">
        <f t="shared" ref="AF80:AI80" si="254">AA80-AA81</f>
        <v>-1.89174897968769e-10</v>
      </c>
      <c r="AG80">
        <f t="shared" si="254"/>
        <v>-2499.99999999991</v>
      </c>
      <c r="AH80">
        <f t="shared" si="254"/>
        <v>3749.99999999983</v>
      </c>
      <c r="AI80">
        <f t="shared" si="254"/>
        <v>10000.0000000007</v>
      </c>
      <c r="AK80">
        <f t="shared" ref="AK80:AN80" si="255">AF80-AF81</f>
        <v>1249.99999999962</v>
      </c>
      <c r="AL80">
        <f t="shared" si="255"/>
        <v>-2499.99999999986</v>
      </c>
      <c r="AM80">
        <f t="shared" si="255"/>
        <v>-1250.00000000054</v>
      </c>
      <c r="AN80">
        <f t="shared" si="255"/>
        <v>-1249.99999999898</v>
      </c>
    </row>
    <row r="81" spans="1:40">
      <c r="A81">
        <v>3.79500000000001</v>
      </c>
      <c r="B81">
        <v>10.0157012195122</v>
      </c>
      <c r="C81">
        <v>-31.4611280487805</v>
      </c>
      <c r="D81" s="28">
        <f t="shared" si="28"/>
        <v>2.24</v>
      </c>
      <c r="E81" s="32">
        <f>-E197*[1]右脚开始走!$B$23</f>
        <v>34.99076748</v>
      </c>
      <c r="F81" s="32">
        <f>F197*[1]右脚开始走!$B$23</f>
        <v>16.97021759</v>
      </c>
      <c r="G81" s="32">
        <f>G197*[1]右脚开始走!$B$23</f>
        <v>-11.25659207</v>
      </c>
      <c r="H81" s="32">
        <f>-H197*[1]右脚开始走!$B$23</f>
        <v>23.66713807</v>
      </c>
      <c r="I81" s="58">
        <f t="shared" si="24"/>
        <v>2.24</v>
      </c>
      <c r="J81" s="24">
        <f>-TRUNC(K$3*J$3*(G$3-H$3*SIN((E81+J$9)*PI()/180)-SQRT(I$3^2-(E$3-F$3-H$3*COS((E81+J$9)*PI()/180))^2))/5)</f>
        <v>-55179</v>
      </c>
      <c r="K81" s="24">
        <f>-TRUNC(U$3*T$3*(Q$3-R$3*SIN((F81+K$9)*PI()/180)-SQRT(S$3^2-(O$3-P$3-R$3*COS((F81+K$9)*PI()/180))^2))/5)</f>
        <v>-30110</v>
      </c>
      <c r="L81" s="24">
        <f>-TRUNC(U$3*T$3*(Q$3-R$3*SIN((G81+L$9)*PI()/180)-SQRT(S$3^2-(O$3-P$3-R$3*COS((G81+L$9)*PI()/180))^2))/5)</f>
        <v>16778</v>
      </c>
      <c r="M81" s="25">
        <f>-TRUNC(K$3*J$3*(G$3-H$3*SIN((H81+M$9)*PI()/180)-SQRT(I$3^2-(E$3-F$3-H$3*COS((H81+M$9)*PI()/180))^2))/5)</f>
        <v>-31890</v>
      </c>
      <c r="N81" s="59">
        <f t="shared" si="231"/>
        <v>2.24</v>
      </c>
      <c r="O81" s="60">
        <f t="shared" si="29"/>
        <v>24900</v>
      </c>
      <c r="P81" s="60">
        <f t="shared" si="30"/>
        <v>9824.99999999999</v>
      </c>
      <c r="Q81" s="1">
        <f t="shared" si="202"/>
        <v>-54024.9999999999</v>
      </c>
      <c r="R81" s="60">
        <f t="shared" si="32"/>
        <v>-104850</v>
      </c>
      <c r="S81" s="1"/>
      <c r="T81" s="1">
        <f t="shared" si="33"/>
        <v>0.04</v>
      </c>
      <c r="U81" s="1"/>
      <c r="V81" s="1">
        <f t="shared" ref="V81:Y81" si="256">(O81-O80)/$T$26</f>
        <v>55000</v>
      </c>
      <c r="W81" s="1">
        <f t="shared" si="256"/>
        <v>16250</v>
      </c>
      <c r="X81" s="1">
        <f t="shared" si="256"/>
        <v>-132500</v>
      </c>
      <c r="Y81" s="1">
        <f t="shared" si="256"/>
        <v>-285000</v>
      </c>
      <c r="AA81">
        <f t="shared" ref="AA81:AD81" si="257">V81-V82</f>
        <v>625.000000000095</v>
      </c>
      <c r="AB81">
        <f t="shared" si="257"/>
        <v>624.999999999955</v>
      </c>
      <c r="AC81">
        <f t="shared" si="257"/>
        <v>-8749.99999999983</v>
      </c>
      <c r="AD81">
        <f t="shared" si="257"/>
        <v>-18125.0000000003</v>
      </c>
      <c r="AF81">
        <f t="shared" ref="AF81:AI81" si="258">AA81-AA82</f>
        <v>-1249.99999999981</v>
      </c>
      <c r="AG81">
        <f t="shared" si="258"/>
        <v>-4.54747350886464e-11</v>
      </c>
      <c r="AH81">
        <f t="shared" si="258"/>
        <v>5000.00000000036</v>
      </c>
      <c r="AI81">
        <f t="shared" si="258"/>
        <v>11249.9999999997</v>
      </c>
      <c r="AK81">
        <f t="shared" ref="AK81:AN81" si="259">AF81-AF82</f>
        <v>-624.999999999622</v>
      </c>
      <c r="AL81">
        <f t="shared" si="259"/>
        <v>-625</v>
      </c>
      <c r="AM81">
        <f t="shared" si="259"/>
        <v>3125.00000000074</v>
      </c>
      <c r="AN81">
        <f t="shared" si="259"/>
        <v>1250.00000000009</v>
      </c>
    </row>
    <row r="82" spans="1:40">
      <c r="A82">
        <v>3.81000000000001</v>
      </c>
      <c r="B82">
        <v>7.56173780487805</v>
      </c>
      <c r="C82">
        <v>-31.8681402439024</v>
      </c>
      <c r="D82" s="28">
        <f t="shared" si="28"/>
        <v>2.28</v>
      </c>
      <c r="E82" s="32">
        <f>-E198*[1]右脚开始走!$B$23</f>
        <v>34.49907633</v>
      </c>
      <c r="F82" s="32">
        <f>F198*[1]右脚开始走!$B$23</f>
        <v>16.74847504</v>
      </c>
      <c r="G82" s="32">
        <f>G198*[1]右脚开始走!$B$23</f>
        <v>-9.524353437</v>
      </c>
      <c r="H82" s="32">
        <f>-H198*[1]右脚开始走!$B$23</f>
        <v>26.07145734</v>
      </c>
      <c r="I82" s="58">
        <f t="shared" si="24"/>
        <v>2.28</v>
      </c>
      <c r="J82" s="24">
        <f>-TRUNC(K$3*J$3*(G$3-H$3*SIN((E82+J$9)*PI()/180)-SQRT(I$3^2-(E$3-F$3-H$3*COS((E82+J$9)*PI()/180))^2))/5)</f>
        <v>-54096</v>
      </c>
      <c r="K82" s="24">
        <f>-TRUNC(U$3*T$3*(Q$3-R$3*SIN((F82+K$9)*PI()/180)-SQRT(S$3^2-(O$3-P$3-R$3*COS((F82+K$9)*PI()/180))^2))/5)</f>
        <v>-29692</v>
      </c>
      <c r="L82" s="24">
        <f>-TRUNC(U$3*T$3*(Q$3-R$3*SIN((G82+L$9)*PI()/180)-SQRT(S$3^2-(O$3-P$3-R$3*COS((G82+L$9)*PI()/180))^2))/5)</f>
        <v>14419</v>
      </c>
      <c r="M82" s="25">
        <f>-TRUNC(K$3*J$3*(G$3-H$3*SIN((H82+M$9)*PI()/180)-SQRT(I$3^2-(E$3-F$3-H$3*COS((H82+M$9)*PI()/180))^2))/5)</f>
        <v>-36511</v>
      </c>
      <c r="N82" s="59">
        <f t="shared" si="231"/>
        <v>2.28</v>
      </c>
      <c r="O82" s="60">
        <f t="shared" si="29"/>
        <v>27075</v>
      </c>
      <c r="P82" s="60">
        <f t="shared" si="30"/>
        <v>10450</v>
      </c>
      <c r="Q82" s="1">
        <f t="shared" si="202"/>
        <v>-58974.9999999999</v>
      </c>
      <c r="R82" s="60">
        <f t="shared" si="32"/>
        <v>-115525</v>
      </c>
      <c r="S82" s="1"/>
      <c r="T82" s="1">
        <f t="shared" si="33"/>
        <v>0.04</v>
      </c>
      <c r="U82" s="1"/>
      <c r="V82" s="1">
        <f t="shared" ref="V82:Y82" si="260">(O82-O81)/$T$26</f>
        <v>54374.9999999999</v>
      </c>
      <c r="W82" s="1">
        <f t="shared" si="260"/>
        <v>15625</v>
      </c>
      <c r="X82" s="1">
        <f t="shared" si="260"/>
        <v>-123750</v>
      </c>
      <c r="Y82" s="1">
        <f t="shared" si="260"/>
        <v>-266875</v>
      </c>
      <c r="AA82">
        <f t="shared" ref="AA82:AD82" si="261">V82-V83</f>
        <v>1874.99999999991</v>
      </c>
      <c r="AB82">
        <f t="shared" si="261"/>
        <v>625</v>
      </c>
      <c r="AC82">
        <f t="shared" si="261"/>
        <v>-13750.0000000002</v>
      </c>
      <c r="AD82">
        <f t="shared" si="261"/>
        <v>-29375</v>
      </c>
      <c r="AF82">
        <f t="shared" ref="AF82:AI82" si="262">AA82-AA83</f>
        <v>-625.000000000189</v>
      </c>
      <c r="AG82">
        <f t="shared" si="262"/>
        <v>624.999999999955</v>
      </c>
      <c r="AH82">
        <f t="shared" si="262"/>
        <v>1874.99999999962</v>
      </c>
      <c r="AI82">
        <f t="shared" si="262"/>
        <v>9999.99999999959</v>
      </c>
      <c r="AK82">
        <f t="shared" ref="AK82:AN82" si="263">AF82-AF83</f>
        <v>-625.000000000378</v>
      </c>
      <c r="AL82">
        <f t="shared" si="263"/>
        <v>-1.36424205265939e-10</v>
      </c>
      <c r="AM82">
        <f t="shared" si="263"/>
        <v>-3125.00000000057</v>
      </c>
      <c r="AN82">
        <f t="shared" si="263"/>
        <v>2499.99999999921</v>
      </c>
    </row>
    <row r="83" spans="1:40">
      <c r="A83">
        <v>3.82500000000001</v>
      </c>
      <c r="B83">
        <v>5.02774390243902</v>
      </c>
      <c r="C83">
        <v>-32.191006097561</v>
      </c>
      <c r="D83" s="28">
        <f t="shared" si="28"/>
        <v>2.32</v>
      </c>
      <c r="E83" s="32">
        <f>-E199*[1]右脚开始走!$B$23</f>
        <v>33.96648813</v>
      </c>
      <c r="F83" s="32">
        <f>F199*[1]右脚开始走!$B$23</f>
        <v>16.51338596</v>
      </c>
      <c r="G83" s="32">
        <f>G199*[1]右脚开始走!$B$23</f>
        <v>-7.730006487</v>
      </c>
      <c r="H83" s="32">
        <f>-H199*[1]右脚开始走!$B$23</f>
        <v>28.56912549</v>
      </c>
      <c r="I83" s="58">
        <f t="shared" si="24"/>
        <v>2.32</v>
      </c>
      <c r="J83" s="24">
        <f>-TRUNC(K$3*J$3*(G$3-H$3*SIN((E83+J$9)*PI()/180)-SQRT(I$3^2-(E$3-F$3-H$3*COS((E83+J$9)*PI()/180))^2))/5)</f>
        <v>-52929</v>
      </c>
      <c r="K83" s="24">
        <f>-TRUNC(U$3*T$3*(Q$3-R$3*SIN((F83+K$9)*PI()/180)-SQRT(S$3^2-(O$3-P$3-R$3*COS((F83+K$9)*PI()/180))^2))/5)</f>
        <v>-29250</v>
      </c>
      <c r="L83" s="24">
        <f>-TRUNC(U$3*T$3*(Q$3-R$3*SIN((G83+L$9)*PI()/180)-SQRT(S$3^2-(O$3-P$3-R$3*COS((G83+L$9)*PI()/180))^2))/5)</f>
        <v>11884</v>
      </c>
      <c r="M83" s="25">
        <f>-TRUNC(K$3*J$3*(G$3-H$3*SIN((H83+M$9)*PI()/180)-SQRT(I$3^2-(E$3-F$3-H$3*COS((H83+M$9)*PI()/180))^2))/5)</f>
        <v>-41512</v>
      </c>
      <c r="N83" s="59">
        <f t="shared" si="231"/>
        <v>2.32</v>
      </c>
      <c r="O83" s="60">
        <f t="shared" si="29"/>
        <v>29175</v>
      </c>
      <c r="P83" s="60">
        <f t="shared" si="30"/>
        <v>11050</v>
      </c>
      <c r="Q83" s="1">
        <f t="shared" si="202"/>
        <v>-63374.9999999999</v>
      </c>
      <c r="R83" s="60">
        <f t="shared" si="32"/>
        <v>-125025</v>
      </c>
      <c r="S83" s="1"/>
      <c r="T83" s="1">
        <f t="shared" si="33"/>
        <v>0.04</v>
      </c>
      <c r="U83" s="1"/>
      <c r="V83" s="1">
        <f t="shared" ref="V83:Y83" si="264">(O83-O82)/$T$26</f>
        <v>52500</v>
      </c>
      <c r="W83" s="1">
        <f t="shared" si="264"/>
        <v>15000</v>
      </c>
      <c r="X83" s="1">
        <f t="shared" si="264"/>
        <v>-110000</v>
      </c>
      <c r="Y83" s="1">
        <f t="shared" si="264"/>
        <v>-237500</v>
      </c>
      <c r="AA83">
        <f t="shared" ref="AA83:AD83" si="265">V83-V84</f>
        <v>2500.00000000009</v>
      </c>
      <c r="AB83">
        <f t="shared" si="265"/>
        <v>4.54747350886464e-11</v>
      </c>
      <c r="AC83">
        <f t="shared" si="265"/>
        <v>-15624.9999999998</v>
      </c>
      <c r="AD83">
        <f t="shared" si="265"/>
        <v>-39374.9999999996</v>
      </c>
      <c r="AF83">
        <f t="shared" ref="AF83:AI83" si="266">AA83-AA84</f>
        <v>1.89174897968769e-10</v>
      </c>
      <c r="AG83">
        <f t="shared" si="266"/>
        <v>625.000000000091</v>
      </c>
      <c r="AH83">
        <f t="shared" si="266"/>
        <v>5000.00000000019</v>
      </c>
      <c r="AI83">
        <f t="shared" si="266"/>
        <v>7500.00000000038</v>
      </c>
      <c r="AK83">
        <f t="shared" ref="AK83:AN83" si="267">AF83-AF84</f>
        <v>-624.999999999716</v>
      </c>
      <c r="AL83">
        <f t="shared" si="267"/>
        <v>3125.00000000014</v>
      </c>
      <c r="AM83">
        <f t="shared" si="267"/>
        <v>1875.00000000019</v>
      </c>
      <c r="AN83">
        <f t="shared" si="267"/>
        <v>-2499.99999999962</v>
      </c>
    </row>
    <row r="84" spans="1:40">
      <c r="A84">
        <v>3.84000000000001</v>
      </c>
      <c r="B84">
        <v>2.45213414634146</v>
      </c>
      <c r="C84">
        <v>-32.4393292682927</v>
      </c>
      <c r="D84" s="28">
        <f t="shared" si="28"/>
        <v>2.36</v>
      </c>
      <c r="E84" s="32">
        <f>-E200*[1]右脚开始走!$B$23</f>
        <v>33.39376286</v>
      </c>
      <c r="F84" s="32">
        <f>F200*[1]右脚开始走!$B$23</f>
        <v>16.26508725</v>
      </c>
      <c r="G84" s="32">
        <f>G200*[1]右脚开始走!$B$23</f>
        <v>-5.89476075</v>
      </c>
      <c r="H84" s="32">
        <f>-H200*[1]右脚开始走!$B$23</f>
        <v>31.12912322</v>
      </c>
      <c r="I84" s="58">
        <f t="shared" si="24"/>
        <v>2.36</v>
      </c>
      <c r="J84" s="24">
        <f>-TRUNC(K$3*J$3*(G$3-H$3*SIN((E84+J$9)*PI()/180)-SQRT(I$3^2-(E$3-F$3-H$3*COS((E84+J$9)*PI()/180))^2))/5)</f>
        <v>-51682</v>
      </c>
      <c r="K84" s="24">
        <f>-TRUNC(U$3*T$3*(Q$3-R$3*SIN((F84+K$9)*PI()/180)-SQRT(S$3^2-(O$3-P$3-R$3*COS((F84+K$9)*PI()/180))^2))/5)</f>
        <v>-28784</v>
      </c>
      <c r="L84" s="24">
        <f>-TRUNC(U$3*T$3*(Q$3-R$3*SIN((G84+L$9)*PI()/180)-SQRT(S$3^2-(O$3-P$3-R$3*COS((G84+L$9)*PI()/180))^2))/5)</f>
        <v>9198</v>
      </c>
      <c r="M84" s="25">
        <f>-TRUNC(K$3*J$3*(G$3-H$3*SIN((H84+M$9)*PI()/180)-SQRT(I$3^2-(E$3-F$3-H$3*COS((H84+M$9)*PI()/180))^2))/5)</f>
        <v>-46830</v>
      </c>
      <c r="N84" s="59">
        <f t="shared" si="231"/>
        <v>2.36</v>
      </c>
      <c r="O84" s="60">
        <f t="shared" si="29"/>
        <v>31175</v>
      </c>
      <c r="P84" s="60">
        <f t="shared" si="30"/>
        <v>11650</v>
      </c>
      <c r="Q84" s="1">
        <f t="shared" si="202"/>
        <v>-67149.9999999999</v>
      </c>
      <c r="R84" s="60">
        <f t="shared" si="32"/>
        <v>-132950</v>
      </c>
      <c r="S84" s="1"/>
      <c r="T84" s="1">
        <f t="shared" si="33"/>
        <v>0.04</v>
      </c>
      <c r="U84" s="1"/>
      <c r="V84" s="1">
        <f t="shared" ref="V84:Y84" si="268">(O84-O83)/$T$26</f>
        <v>49999.9999999999</v>
      </c>
      <c r="W84" s="1">
        <f t="shared" si="268"/>
        <v>15000</v>
      </c>
      <c r="X84" s="1">
        <f t="shared" si="268"/>
        <v>-94375</v>
      </c>
      <c r="Y84" s="1">
        <f t="shared" si="268"/>
        <v>-198125</v>
      </c>
      <c r="AA84">
        <f t="shared" ref="AA84:AD84" si="269">V84-V85</f>
        <v>2499.99999999991</v>
      </c>
      <c r="AB84">
        <f t="shared" si="269"/>
        <v>-625.000000000045</v>
      </c>
      <c r="AC84">
        <f t="shared" si="269"/>
        <v>-20625</v>
      </c>
      <c r="AD84">
        <f t="shared" si="269"/>
        <v>-46875</v>
      </c>
      <c r="AF84">
        <f t="shared" ref="AF84:AI84" si="270">AA84-AA85</f>
        <v>624.999999999905</v>
      </c>
      <c r="AG84">
        <f t="shared" si="270"/>
        <v>-2500.00000000005</v>
      </c>
      <c r="AH84">
        <f t="shared" si="270"/>
        <v>3125</v>
      </c>
      <c r="AI84">
        <f t="shared" si="270"/>
        <v>10000</v>
      </c>
      <c r="AK84">
        <f t="shared" ref="AK84:AN84" si="271">AF84-AF85</f>
        <v>3124.99999999991</v>
      </c>
      <c r="AL84">
        <f t="shared" si="271"/>
        <v>-5000</v>
      </c>
      <c r="AM84">
        <f t="shared" si="271"/>
        <v>1875</v>
      </c>
      <c r="AN84">
        <f t="shared" si="271"/>
        <v>6250</v>
      </c>
    </row>
    <row r="85" spans="1:40">
      <c r="A85">
        <v>3.85500000000001</v>
      </c>
      <c r="B85">
        <v>-0.139939024390248</v>
      </c>
      <c r="C85">
        <v>-32.6167682926829</v>
      </c>
      <c r="D85" s="28">
        <f t="shared" si="28"/>
        <v>2.4</v>
      </c>
      <c r="E85" s="32">
        <f>-E201*[1]右脚开始走!$B$23</f>
        <v>32.78191338</v>
      </c>
      <c r="F85" s="32">
        <f>F201*[1]右脚开始走!$B$23</f>
        <v>16.00379079</v>
      </c>
      <c r="G85" s="32">
        <f>G201*[1]右脚开始走!$B$23</f>
        <v>-4.040401851</v>
      </c>
      <c r="H85" s="32">
        <f>-H201*[1]右脚开始走!$B$23</f>
        <v>33.71915074</v>
      </c>
      <c r="I85" s="58">
        <f t="shared" si="24"/>
        <v>2.4</v>
      </c>
      <c r="J85" s="24">
        <f>-TRUNC(K$3*J$3*(G$3-H$3*SIN((E85+J$9)*PI()/180)-SQRT(I$3^2-(E$3-F$3-H$3*COS((E85+J$9)*PI()/180))^2))/5)</f>
        <v>-50359</v>
      </c>
      <c r="K85" s="24">
        <f>-TRUNC(U$3*T$3*(Q$3-R$3*SIN((F85+K$9)*PI()/180)-SQRT(S$3^2-(O$3-P$3-R$3*COS((F85+K$9)*PI()/180))^2))/5)</f>
        <v>-28293</v>
      </c>
      <c r="L85" s="24">
        <f>-TRUNC(U$3*T$3*(Q$3-R$3*SIN((G85+L$9)*PI()/180)-SQRT(S$3^2-(O$3-P$3-R$3*COS((G85+L$9)*PI()/180))^2))/5)</f>
        <v>6394</v>
      </c>
      <c r="M85" s="25">
        <f>-TRUNC(K$3*J$3*(G$3-H$3*SIN((H85+M$9)*PI()/180)-SQRT(I$3^2-(E$3-F$3-H$3*COS((H85+M$9)*PI()/180))^2))/5)</f>
        <v>-52390</v>
      </c>
      <c r="N85" s="59">
        <f t="shared" si="231"/>
        <v>2.4</v>
      </c>
      <c r="O85" s="60">
        <f t="shared" si="29"/>
        <v>33075</v>
      </c>
      <c r="P85" s="60">
        <f t="shared" si="30"/>
        <v>12275</v>
      </c>
      <c r="Q85" s="1">
        <f t="shared" si="202"/>
        <v>-70099.9999999999</v>
      </c>
      <c r="R85" s="60">
        <f t="shared" si="32"/>
        <v>-139000</v>
      </c>
      <c r="T85" s="1">
        <f t="shared" si="33"/>
        <v>0.04</v>
      </c>
      <c r="V85" s="1">
        <f t="shared" ref="V85:Y85" si="272">(O85-O84)/$T$26</f>
        <v>47500</v>
      </c>
      <c r="W85" s="1">
        <f t="shared" si="272"/>
        <v>15625</v>
      </c>
      <c r="X85" s="1">
        <f t="shared" si="272"/>
        <v>-73750</v>
      </c>
      <c r="Y85" s="1">
        <f t="shared" si="272"/>
        <v>-151250</v>
      </c>
      <c r="AA85">
        <f t="shared" ref="AA85:AD85" si="273">V85-V86</f>
        <v>1875</v>
      </c>
      <c r="AB85">
        <f t="shared" si="273"/>
        <v>1875</v>
      </c>
      <c r="AC85">
        <f t="shared" si="273"/>
        <v>-23750</v>
      </c>
      <c r="AD85">
        <f t="shared" si="273"/>
        <v>-56875</v>
      </c>
      <c r="AF85">
        <f t="shared" ref="AF85:AI85" si="274">AA85-AA86</f>
        <v>-2500</v>
      </c>
      <c r="AG85">
        <f t="shared" si="274"/>
        <v>2499.99999999995</v>
      </c>
      <c r="AH85">
        <f t="shared" si="274"/>
        <v>1250</v>
      </c>
      <c r="AI85">
        <f t="shared" si="274"/>
        <v>3750</v>
      </c>
      <c r="AK85">
        <f t="shared" ref="AK85:AN85" si="275">AF85-AF86</f>
        <v>-3124.99999999982</v>
      </c>
      <c r="AL85">
        <f t="shared" si="275"/>
        <v>4374.99999999986</v>
      </c>
      <c r="AM85">
        <f t="shared" si="275"/>
        <v>-1875</v>
      </c>
      <c r="AN85">
        <f t="shared" si="275"/>
        <v>1250</v>
      </c>
    </row>
    <row r="86" spans="4:40">
      <c r="D86" s="28">
        <f t="shared" si="28"/>
        <v>2.44</v>
      </c>
      <c r="E86" s="32">
        <f>-E202*[1]右脚开始走!$B$23</f>
        <v>32.13218971</v>
      </c>
      <c r="F86" s="32">
        <f>F202*[1]右脚开始走!$B$23</f>
        <v>15.72977903</v>
      </c>
      <c r="G86" s="32">
        <f>G202*[1]右脚开始走!$B$23</f>
        <v>-2.188945682</v>
      </c>
      <c r="H86" s="32">
        <f>-H202*[1]右脚开始走!$B$23</f>
        <v>36.30606697</v>
      </c>
      <c r="I86" s="58">
        <f t="shared" si="24"/>
        <v>2.44</v>
      </c>
      <c r="J86" s="24">
        <f>-TRUNC(K$3*J$3*(G$3-H$3*SIN((E86+J$9)*PI()/180)-SQRT(I$3^2-(E$3-F$3-H$3*COS((E86+J$9)*PI()/180))^2))/5)</f>
        <v>-48963</v>
      </c>
      <c r="K86" s="24">
        <f>-TRUNC(U$3*T$3*(Q$3-R$3*SIN((F86+K$9)*PI()/180)-SQRT(S$3^2-(O$3-P$3-R$3*COS((F86+K$9)*PI()/180))^2))/5)</f>
        <v>-27780</v>
      </c>
      <c r="L86" s="24">
        <f>-TRUNC(U$3*T$3*(Q$3-R$3*SIN((G86+L$9)*PI()/180)-SQRT(S$3^2-(O$3-P$3-R$3*COS((G86+L$9)*PI()/180))^2))/5)</f>
        <v>3510</v>
      </c>
      <c r="M86" s="25">
        <f>-TRUNC(K$3*J$3*(G$3-H$3*SIN((H86+M$9)*PI()/180)-SQRT(I$3^2-(E$3-F$3-H$3*COS((H86+M$9)*PI()/180))^2))/5)</f>
        <v>-58101</v>
      </c>
      <c r="N86" s="59">
        <f t="shared" si="231"/>
        <v>2.44</v>
      </c>
      <c r="O86" s="60">
        <f t="shared" si="29"/>
        <v>34900</v>
      </c>
      <c r="P86" s="60">
        <f t="shared" si="30"/>
        <v>12825</v>
      </c>
      <c r="Q86" s="1">
        <f t="shared" si="202"/>
        <v>-72099.9999999999</v>
      </c>
      <c r="R86" s="60">
        <f t="shared" si="32"/>
        <v>-142775</v>
      </c>
      <c r="T86" s="1">
        <f t="shared" si="33"/>
        <v>0.04</v>
      </c>
      <c r="V86" s="1">
        <f t="shared" ref="V86:Y86" si="276">(O86-O85)/$T$26</f>
        <v>45625</v>
      </c>
      <c r="W86" s="1">
        <f t="shared" si="276"/>
        <v>13750</v>
      </c>
      <c r="X86" s="1">
        <f t="shared" si="276"/>
        <v>-50000</v>
      </c>
      <c r="Y86" s="1">
        <f t="shared" si="276"/>
        <v>-94375</v>
      </c>
      <c r="AA86">
        <f t="shared" ref="AA86:AD86" si="277">V86-V87</f>
        <v>4375</v>
      </c>
      <c r="AB86">
        <f t="shared" si="277"/>
        <v>-624.999999999955</v>
      </c>
      <c r="AC86">
        <f t="shared" si="277"/>
        <v>-25000</v>
      </c>
      <c r="AD86">
        <f t="shared" si="277"/>
        <v>-60625</v>
      </c>
      <c r="AF86">
        <f t="shared" ref="AF86:AI86" si="278">AA86-AA87</f>
        <v>624.999999999818</v>
      </c>
      <c r="AG86">
        <f t="shared" si="278"/>
        <v>-1874.99999999991</v>
      </c>
      <c r="AH86">
        <f t="shared" si="278"/>
        <v>3125</v>
      </c>
      <c r="AI86">
        <f t="shared" si="278"/>
        <v>2500</v>
      </c>
      <c r="AK86">
        <f t="shared" ref="AK86:AN86" si="279">AF86-AF87</f>
        <v>-5.45696821063757e-10</v>
      </c>
      <c r="AL86">
        <f t="shared" si="279"/>
        <v>-3124.99999999986</v>
      </c>
      <c r="AM86">
        <f t="shared" si="279"/>
        <v>4375</v>
      </c>
      <c r="AN86">
        <f t="shared" si="279"/>
        <v>0</v>
      </c>
    </row>
    <row r="87" spans="4:40">
      <c r="D87" s="28">
        <f t="shared" si="28"/>
        <v>2.48</v>
      </c>
      <c r="E87" s="32">
        <f>-E203*[1]右脚开始走!$B$23</f>
        <v>31.44606346</v>
      </c>
      <c r="F87" s="32">
        <f>F203*[1]右脚开始走!$B$23</f>
        <v>15.44340068</v>
      </c>
      <c r="G87" s="32">
        <f>G203*[1]右脚开始走!$B$23</f>
        <v>-0.362292599</v>
      </c>
      <c r="H87" s="32">
        <f>-H203*[1]右脚开始走!$B$23</f>
        <v>38.85632863</v>
      </c>
      <c r="I87" s="58">
        <f t="shared" si="24"/>
        <v>2.48</v>
      </c>
      <c r="J87" s="24">
        <f>-TRUNC(K$3*J$3*(G$3-H$3*SIN((E87+J$9)*PI()/180)-SQRT(I$3^2-(E$3-F$3-H$3*COS((E87+J$9)*PI()/180))^2))/5)</f>
        <v>-47501</v>
      </c>
      <c r="K87" s="24">
        <f>-TRUNC(U$3*T$3*(Q$3-R$3*SIN((F87+K$9)*PI()/180)-SQRT(S$3^2-(O$3-P$3-R$3*COS((F87+K$9)*PI()/180))^2))/5)</f>
        <v>-27244</v>
      </c>
      <c r="L87" s="24">
        <f>-TRUNC(U$3*T$3*(Q$3-R$3*SIN((G87+L$9)*PI()/180)-SQRT(S$3^2-(O$3-P$3-R$3*COS((G87+L$9)*PI()/180))^2))/5)</f>
        <v>586</v>
      </c>
      <c r="M87" s="25">
        <f>-TRUNC(K$3*J$3*(G$3-H$3*SIN((H87+M$9)*PI()/180)-SQRT(I$3^2-(E$3-F$3-H$3*COS((H87+M$9)*PI()/180))^2))/5)</f>
        <v>-63866</v>
      </c>
      <c r="N87" s="59">
        <f t="shared" si="231"/>
        <v>2.48</v>
      </c>
      <c r="O87" s="60">
        <f t="shared" si="29"/>
        <v>36550</v>
      </c>
      <c r="P87" s="60">
        <f t="shared" si="30"/>
        <v>13400</v>
      </c>
      <c r="Q87" s="1">
        <f t="shared" si="202"/>
        <v>-73099.9999999999</v>
      </c>
      <c r="R87" s="60">
        <f t="shared" si="32"/>
        <v>-144125</v>
      </c>
      <c r="T87" s="1">
        <f t="shared" si="33"/>
        <v>0.04</v>
      </c>
      <c r="V87" s="1">
        <f t="shared" ref="V87:Y87" si="280">(O87-O86)/$T$26</f>
        <v>41250</v>
      </c>
      <c r="W87" s="1">
        <f t="shared" si="280"/>
        <v>14375</v>
      </c>
      <c r="X87" s="1">
        <f t="shared" si="280"/>
        <v>-25000</v>
      </c>
      <c r="Y87" s="1">
        <f t="shared" si="280"/>
        <v>-33750</v>
      </c>
      <c r="AA87">
        <f t="shared" ref="AA87:AD87" si="281">V87-V88</f>
        <v>3750.00000000018</v>
      </c>
      <c r="AB87">
        <f t="shared" si="281"/>
        <v>1249.99999999995</v>
      </c>
      <c r="AC87">
        <f t="shared" si="281"/>
        <v>-28125</v>
      </c>
      <c r="AD87">
        <f t="shared" si="281"/>
        <v>-63125</v>
      </c>
      <c r="AF87">
        <f t="shared" ref="AF87:AI87" si="282">AA87-AA88</f>
        <v>625.000000000364</v>
      </c>
      <c r="AG87">
        <f t="shared" si="282"/>
        <v>1249.99999999995</v>
      </c>
      <c r="AH87">
        <f t="shared" si="282"/>
        <v>-1250</v>
      </c>
      <c r="AI87">
        <f t="shared" si="282"/>
        <v>2500</v>
      </c>
      <c r="AK87">
        <f t="shared" ref="AK87:AN87" si="283">AF87-AF88</f>
        <v>2500.00000000055</v>
      </c>
      <c r="AL87">
        <f t="shared" si="283"/>
        <v>2499.99999999995</v>
      </c>
      <c r="AM87">
        <f t="shared" si="283"/>
        <v>-2500</v>
      </c>
      <c r="AN87">
        <f t="shared" si="283"/>
        <v>5000</v>
      </c>
    </row>
    <row r="88" spans="4:40">
      <c r="D88" s="28">
        <f t="shared" si="28"/>
        <v>2.52</v>
      </c>
      <c r="E88" s="32">
        <f>-E204*[1]右脚开始走!$B$23</f>
        <v>30.7252121</v>
      </c>
      <c r="F88" s="32">
        <f>F204*[1]右脚开始走!$B$23</f>
        <v>15.14506634</v>
      </c>
      <c r="G88" s="32">
        <f>G204*[1]右脚开始走!$B$23</f>
        <v>1.418118408</v>
      </c>
      <c r="H88" s="32">
        <f>-H204*[1]右脚开始走!$B$23</f>
        <v>41.33642941</v>
      </c>
      <c r="I88" s="58">
        <f t="shared" si="24"/>
        <v>2.52</v>
      </c>
      <c r="J88" s="24">
        <f>-TRUNC(K$3*J$3*(G$3-H$3*SIN((E88+J$9)*PI()/180)-SQRT(I$3^2-(E$3-F$3-H$3*COS((E88+J$9)*PI()/180))^2))/5)</f>
        <v>-45979</v>
      </c>
      <c r="K88" s="24">
        <f>-TRUNC(U$3*T$3*(Q$3-R$3*SIN((F88+K$9)*PI()/180)-SQRT(S$3^2-(O$3-P$3-R$3*COS((F88+K$9)*PI()/180))^2))/5)</f>
        <v>-26687</v>
      </c>
      <c r="L88" s="24">
        <f>-TRUNC(U$3*T$3*(Q$3-R$3*SIN((G88+L$9)*PI()/180)-SQRT(S$3^2-(O$3-P$3-R$3*COS((G88+L$9)*PI()/180))^2))/5)</f>
        <v>-2333</v>
      </c>
      <c r="M88" s="25">
        <f>-TRUNC(K$3*J$3*(G$3-H$3*SIN((H88+M$9)*PI()/180)-SQRT(I$3^2-(E$3-F$3-H$3*COS((H88+M$9)*PI()/180))^2))/5)</f>
        <v>-69584</v>
      </c>
      <c r="N88" s="59">
        <f t="shared" si="231"/>
        <v>2.52</v>
      </c>
      <c r="O88" s="60">
        <f t="shared" si="29"/>
        <v>38050</v>
      </c>
      <c r="P88" s="60">
        <f t="shared" si="30"/>
        <v>13925</v>
      </c>
      <c r="Q88" s="1">
        <f t="shared" si="202"/>
        <v>-72974.9999999999</v>
      </c>
      <c r="R88" s="60">
        <f t="shared" si="32"/>
        <v>-142950</v>
      </c>
      <c r="T88" s="1">
        <f t="shared" si="33"/>
        <v>0.04</v>
      </c>
      <c r="V88" s="1">
        <f t="shared" ref="V88:Y88" si="284">(O88-O87)/$T$26</f>
        <v>37499.9999999998</v>
      </c>
      <c r="W88" s="1">
        <f t="shared" si="284"/>
        <v>13125</v>
      </c>
      <c r="X88" s="1">
        <f t="shared" si="284"/>
        <v>3125</v>
      </c>
      <c r="Y88" s="1">
        <f t="shared" si="284"/>
        <v>29375</v>
      </c>
      <c r="AA88">
        <f t="shared" ref="AA88:AD88" si="285">V88-V89</f>
        <v>3124.99999999982</v>
      </c>
      <c r="AB88">
        <f t="shared" si="285"/>
        <v>0</v>
      </c>
      <c r="AC88">
        <f t="shared" si="285"/>
        <v>-26875</v>
      </c>
      <c r="AD88">
        <f t="shared" si="285"/>
        <v>-65625</v>
      </c>
      <c r="AF88">
        <f t="shared" ref="AF88:AI88" si="286">AA88-AA89</f>
        <v>-1875.00000000018</v>
      </c>
      <c r="AG88">
        <f t="shared" si="286"/>
        <v>-1250</v>
      </c>
      <c r="AH88">
        <f t="shared" si="286"/>
        <v>1250</v>
      </c>
      <c r="AI88">
        <f t="shared" si="286"/>
        <v>-2500</v>
      </c>
      <c r="AK88">
        <f t="shared" ref="AK88:AN88" si="287">AF88-AF89</f>
        <v>-2500.00000000018</v>
      </c>
      <c r="AL88">
        <f t="shared" si="287"/>
        <v>-2499.99999999995</v>
      </c>
      <c r="AM88">
        <f t="shared" si="287"/>
        <v>3125</v>
      </c>
      <c r="AN88">
        <f t="shared" si="287"/>
        <v>1250</v>
      </c>
    </row>
    <row r="89" spans="4:40">
      <c r="D89" s="28">
        <f t="shared" si="28"/>
        <v>2.56</v>
      </c>
      <c r="E89" s="32">
        <f>-E205*[1]右脚开始走!$B$23</f>
        <v>29.97150337</v>
      </c>
      <c r="F89" s="32">
        <f>F205*[1]右脚开始走!$B$23</f>
        <v>14.83524415</v>
      </c>
      <c r="G89" s="32">
        <f>G205*[1]右脚开始走!$B$23</f>
        <v>3.131655505</v>
      </c>
      <c r="H89" s="32">
        <f>-H205*[1]右脚开始走!$B$23</f>
        <v>43.71333913</v>
      </c>
      <c r="I89" s="58">
        <f t="shared" ref="I89:I133" si="288">D89</f>
        <v>2.56</v>
      </c>
      <c r="J89" s="24">
        <f>-TRUNC(K$3*J$3*(G$3-H$3*SIN((E89+J$9)*PI()/180)-SQRT(I$3^2-(E$3-F$3-H$3*COS((E89+J$9)*PI()/180))^2))/5)</f>
        <v>-44402</v>
      </c>
      <c r="K89" s="24">
        <f>-TRUNC(U$3*T$3*(Q$3-R$3*SIN((F89+K$9)*PI()/180)-SQRT(S$3^2-(O$3-P$3-R$3*COS((F89+K$9)*PI()/180))^2))/5)</f>
        <v>-26109</v>
      </c>
      <c r="L89" s="24">
        <f>-TRUNC(U$3*T$3*(Q$3-R$3*SIN((G89+L$9)*PI()/180)-SQRT(S$3^2-(O$3-P$3-R$3*COS((G89+L$9)*PI()/180))^2))/5)</f>
        <v>-5204</v>
      </c>
      <c r="M89" s="25">
        <f>-TRUNC(K$3*J$3*(G$3-H$3*SIN((H89+M$9)*PI()/180)-SQRT(I$3^2-(E$3-F$3-H$3*COS((H89+M$9)*PI()/180))^2))/5)</f>
        <v>-75150</v>
      </c>
      <c r="N89" s="59">
        <f t="shared" si="231"/>
        <v>2.56</v>
      </c>
      <c r="O89" s="60">
        <f t="shared" si="29"/>
        <v>39425</v>
      </c>
      <c r="P89" s="60">
        <f t="shared" si="30"/>
        <v>14450</v>
      </c>
      <c r="Q89" s="1">
        <f t="shared" si="202"/>
        <v>-71774.9999999999</v>
      </c>
      <c r="R89" s="60">
        <f t="shared" si="32"/>
        <v>-139150</v>
      </c>
      <c r="T89" s="1">
        <f t="shared" si="33"/>
        <v>0.04</v>
      </c>
      <c r="V89" s="1">
        <f t="shared" ref="V89:Y89" si="289">(O89-O88)/$T$26</f>
        <v>34375</v>
      </c>
      <c r="W89" s="1">
        <f t="shared" si="289"/>
        <v>13125</v>
      </c>
      <c r="X89" s="1">
        <f t="shared" si="289"/>
        <v>30000</v>
      </c>
      <c r="Y89" s="1">
        <f t="shared" si="289"/>
        <v>95000</v>
      </c>
      <c r="AA89">
        <f t="shared" ref="AA89:AD89" si="290">V89-V90</f>
        <v>5000</v>
      </c>
      <c r="AB89">
        <f t="shared" si="290"/>
        <v>1250</v>
      </c>
      <c r="AC89">
        <f t="shared" si="290"/>
        <v>-28125</v>
      </c>
      <c r="AD89">
        <f t="shared" si="290"/>
        <v>-63125</v>
      </c>
      <c r="AF89">
        <f t="shared" ref="AF89:AI89" si="291">AA89-AA90</f>
        <v>625</v>
      </c>
      <c r="AG89">
        <f t="shared" si="291"/>
        <v>1249.99999999995</v>
      </c>
      <c r="AH89">
        <f t="shared" si="291"/>
        <v>-1875</v>
      </c>
      <c r="AI89">
        <f t="shared" si="291"/>
        <v>-3750</v>
      </c>
      <c r="AK89">
        <f t="shared" ref="AK89:AN89" si="292">AF89-AF90</f>
        <v>0</v>
      </c>
      <c r="AL89">
        <f t="shared" si="292"/>
        <v>3124.99999999986</v>
      </c>
      <c r="AM89">
        <f t="shared" si="292"/>
        <v>-1250</v>
      </c>
      <c r="AN89">
        <f t="shared" si="292"/>
        <v>3.49245965480804e-10</v>
      </c>
    </row>
    <row r="90" spans="4:40">
      <c r="D90" s="28">
        <f t="shared" ref="D90:D132" si="293">D89+T89</f>
        <v>2.6</v>
      </c>
      <c r="E90" s="32">
        <f>-E206*[1]右脚开始走!$B$23</f>
        <v>29.18697954</v>
      </c>
      <c r="F90" s="32">
        <f>F206*[1]右脚开始走!$B$23</f>
        <v>14.51445545</v>
      </c>
      <c r="G90" s="32">
        <f>G206*[1]右脚开始走!$B$23</f>
        <v>4.758839864</v>
      </c>
      <c r="H90" s="32">
        <f>-H206*[1]右脚开始走!$B$23</f>
        <v>45.95494285</v>
      </c>
      <c r="I90" s="58">
        <f t="shared" si="288"/>
        <v>2.6</v>
      </c>
      <c r="J90" s="24">
        <f>-TRUNC(K$3*J$3*(G$3-H$3*SIN((E90+J$9)*PI()/180)-SQRT(I$3^2-(E$3-F$3-H$3*COS((E90+J$9)*PI()/180))^2))/5)</f>
        <v>-42778</v>
      </c>
      <c r="K90" s="24">
        <f>-TRUNC(U$3*T$3*(Q$3-R$3*SIN((F90+K$9)*PI()/180)-SQRT(S$3^2-(O$3-P$3-R$3*COS((F90+K$9)*PI()/180))^2))/5)</f>
        <v>-25512</v>
      </c>
      <c r="L90" s="24">
        <f>-TRUNC(U$3*T$3*(Q$3-R$3*SIN((G90+L$9)*PI()/180)-SQRT(S$3^2-(O$3-P$3-R$3*COS((G90+L$9)*PI()/180))^2))/5)</f>
        <v>-7982</v>
      </c>
      <c r="M90" s="25">
        <f>-TRUNC(K$3*J$3*(G$3-H$3*SIN((H90+M$9)*PI()/180)-SQRT(I$3^2-(E$3-F$3-H$3*COS((H90+M$9)*PI()/180))^2))/5)</f>
        <v>-80463</v>
      </c>
      <c r="N90" s="59">
        <f t="shared" si="231"/>
        <v>2.6</v>
      </c>
      <c r="O90" s="60">
        <f t="shared" ref="O90:O133" si="294">(J90-J89)/(I90-I89)</f>
        <v>40600</v>
      </c>
      <c r="P90" s="60">
        <f t="shared" ref="P90:P133" si="295">(K90-K89)/(I90-I89)</f>
        <v>14925</v>
      </c>
      <c r="Q90" s="1">
        <f t="shared" si="202"/>
        <v>-69449.9999999999</v>
      </c>
      <c r="R90" s="60">
        <f t="shared" ref="R90:R133" si="296">(M90-M89)/(D90-D89)</f>
        <v>-132825</v>
      </c>
      <c r="T90" s="1">
        <f t="shared" ref="T90:T133" si="297">$T$25</f>
        <v>0.04</v>
      </c>
      <c r="V90" s="1">
        <f t="shared" ref="V90:Y90" si="298">(O90-O89)/$T$26</f>
        <v>29375</v>
      </c>
      <c r="W90" s="1">
        <f t="shared" si="298"/>
        <v>11875</v>
      </c>
      <c r="X90" s="1">
        <f t="shared" si="298"/>
        <v>58125</v>
      </c>
      <c r="Y90" s="1">
        <f t="shared" si="298"/>
        <v>158125</v>
      </c>
      <c r="AA90">
        <f t="shared" ref="AA90:AD90" si="299">V90-V91</f>
        <v>4375</v>
      </c>
      <c r="AB90">
        <f t="shared" si="299"/>
        <v>4.54747350886464e-11</v>
      </c>
      <c r="AC90">
        <f t="shared" si="299"/>
        <v>-26250</v>
      </c>
      <c r="AD90">
        <f t="shared" si="299"/>
        <v>-59375</v>
      </c>
      <c r="AF90">
        <f t="shared" ref="AF90:AI90" si="300">AA90-AA91</f>
        <v>625</v>
      </c>
      <c r="AG90">
        <f t="shared" si="300"/>
        <v>-1874.99999999991</v>
      </c>
      <c r="AH90">
        <f t="shared" si="300"/>
        <v>-625</v>
      </c>
      <c r="AI90">
        <f t="shared" si="300"/>
        <v>-3750.00000000035</v>
      </c>
      <c r="AK90">
        <f t="shared" ref="AK90:AN90" si="301">AF90-AF91</f>
        <v>3125</v>
      </c>
      <c r="AL90">
        <f t="shared" si="301"/>
        <v>-3749.99999999986</v>
      </c>
      <c r="AM90">
        <f t="shared" si="301"/>
        <v>4375.00000000019</v>
      </c>
      <c r="AN90">
        <f t="shared" si="301"/>
        <v>2499.9999999993</v>
      </c>
    </row>
    <row r="91" spans="4:40">
      <c r="D91" s="28">
        <f t="shared" si="293"/>
        <v>2.64</v>
      </c>
      <c r="E91" s="32">
        <f>-E207*[1]右脚开始走!$B$23</f>
        <v>28.37384181</v>
      </c>
      <c r="F91" s="32">
        <f>F207*[1]右脚开始走!$B$23</f>
        <v>14.18327041</v>
      </c>
      <c r="G91" s="32">
        <f>G207*[1]右脚开始走!$B$23</f>
        <v>6.28169145</v>
      </c>
      <c r="H91" s="32">
        <f>-H207*[1]右脚开始走!$B$23</f>
        <v>48.03048005</v>
      </c>
      <c r="I91" s="58">
        <f t="shared" si="288"/>
        <v>2.64</v>
      </c>
      <c r="J91" s="24">
        <f>-TRUNC(K$3*J$3*(G$3-H$3*SIN((E91+J$9)*PI()/180)-SQRT(I$3^2-(E$3-F$3-H$3*COS((E91+J$9)*PI()/180))^2))/5)</f>
        <v>-41114</v>
      </c>
      <c r="K91" s="24">
        <f>-TRUNC(U$3*T$3*(Q$3-R$3*SIN((F91+K$9)*PI()/180)-SQRT(S$3^2-(O$3-P$3-R$3*COS((F91+K$9)*PI()/180))^2))/5)</f>
        <v>-24896</v>
      </c>
      <c r="L91" s="24">
        <f>-TRUNC(U$3*T$3*(Q$3-R$3*SIN((G91+L$9)*PI()/180)-SQRT(S$3^2-(O$3-P$3-R$3*COS((G91+L$9)*PI()/180))^2))/5)</f>
        <v>-10625</v>
      </c>
      <c r="M91" s="25">
        <f>-TRUNC(K$3*J$3*(G$3-H$3*SIN((H91+M$9)*PI()/180)-SQRT(I$3^2-(E$3-F$3-H$3*COS((H91+M$9)*PI()/180))^2))/5)</f>
        <v>-85428</v>
      </c>
      <c r="N91" s="59">
        <f t="shared" si="231"/>
        <v>2.64</v>
      </c>
      <c r="O91" s="60">
        <f t="shared" si="294"/>
        <v>41600</v>
      </c>
      <c r="P91" s="60">
        <f t="shared" si="295"/>
        <v>15400</v>
      </c>
      <c r="Q91" s="1">
        <f t="shared" si="202"/>
        <v>-66074.9999999999</v>
      </c>
      <c r="R91" s="60">
        <f t="shared" si="296"/>
        <v>-124125</v>
      </c>
      <c r="T91" s="1">
        <f t="shared" si="297"/>
        <v>0.04</v>
      </c>
      <c r="V91" s="1">
        <f t="shared" ref="V91:Y91" si="302">(O91-O90)/$T$26</f>
        <v>25000</v>
      </c>
      <c r="W91" s="1">
        <f t="shared" si="302"/>
        <v>11875</v>
      </c>
      <c r="X91" s="1">
        <f t="shared" si="302"/>
        <v>84375</v>
      </c>
      <c r="Y91" s="1">
        <f t="shared" si="302"/>
        <v>217500</v>
      </c>
      <c r="AA91">
        <f t="shared" ref="AA91:AD91" si="303">V91-V92</f>
        <v>3750</v>
      </c>
      <c r="AB91">
        <f t="shared" si="303"/>
        <v>1874.99999999995</v>
      </c>
      <c r="AC91">
        <f t="shared" si="303"/>
        <v>-25625</v>
      </c>
      <c r="AD91">
        <f t="shared" si="303"/>
        <v>-55624.9999999997</v>
      </c>
      <c r="AF91">
        <f t="shared" ref="AF91:AI91" si="304">AA91-AA92</f>
        <v>-2500</v>
      </c>
      <c r="AG91">
        <f t="shared" si="304"/>
        <v>1874.99999999995</v>
      </c>
      <c r="AH91">
        <f t="shared" si="304"/>
        <v>-5000.00000000019</v>
      </c>
      <c r="AI91">
        <f t="shared" si="304"/>
        <v>-6249.99999999965</v>
      </c>
      <c r="AK91">
        <f t="shared" ref="AK91:AN91" si="305">AF91-AF92</f>
        <v>-5625</v>
      </c>
      <c r="AL91">
        <f t="shared" si="305"/>
        <v>3124.99999999995</v>
      </c>
      <c r="AM91">
        <f t="shared" si="305"/>
        <v>-3750.00000000039</v>
      </c>
      <c r="AN91">
        <f t="shared" si="305"/>
        <v>3.49245965480804e-10</v>
      </c>
    </row>
    <row r="92" spans="4:40">
      <c r="D92" s="28">
        <f t="shared" si="293"/>
        <v>2.68</v>
      </c>
      <c r="E92" s="32">
        <f>-E208*[1]右脚开始走!$B$23</f>
        <v>27.53443465</v>
      </c>
      <c r="F92" s="32">
        <f>F208*[1]右脚开始走!$B$23</f>
        <v>13.84230366</v>
      </c>
      <c r="G92" s="32">
        <f>G208*[1]右脚开始走!$B$23</f>
        <v>7.684074844</v>
      </c>
      <c r="H92" s="32">
        <f>-H208*[1]右脚开始走!$B$23</f>
        <v>49.91098374</v>
      </c>
      <c r="I92" s="58">
        <f t="shared" si="288"/>
        <v>2.68</v>
      </c>
      <c r="J92" s="24">
        <f>-TRUNC(K$3*J$3*(G$3-H$3*SIN((E92+J$9)*PI()/180)-SQRT(I$3^2-(E$3-F$3-H$3*COS((E92+J$9)*PI()/180))^2))/5)</f>
        <v>-39416</v>
      </c>
      <c r="K92" s="24">
        <f>-TRUNC(U$3*T$3*(Q$3-R$3*SIN((F92+K$9)*PI()/180)-SQRT(S$3^2-(O$3-P$3-R$3*COS((F92+K$9)*PI()/180))^2))/5)</f>
        <v>-24264</v>
      </c>
      <c r="L92" s="24">
        <f>-TRUNC(U$3*T$3*(Q$3-R$3*SIN((G92+L$9)*PI()/180)-SQRT(S$3^2-(O$3-P$3-R$3*COS((G92+L$9)*PI()/180))^2))/5)</f>
        <v>-13092</v>
      </c>
      <c r="M92" s="25">
        <f>-TRUNC(K$3*J$3*(G$3-H$3*SIN((H92+M$9)*PI()/180)-SQRT(I$3^2-(E$3-F$3-H$3*COS((H92+M$9)*PI()/180))^2))/5)</f>
        <v>-89956</v>
      </c>
      <c r="N92" s="59">
        <f t="shared" si="231"/>
        <v>2.68</v>
      </c>
      <c r="O92" s="60">
        <f t="shared" si="294"/>
        <v>42450</v>
      </c>
      <c r="P92" s="60">
        <f t="shared" si="295"/>
        <v>15800</v>
      </c>
      <c r="Q92" s="1">
        <f t="shared" si="202"/>
        <v>-61674.9999999999</v>
      </c>
      <c r="R92" s="60">
        <f t="shared" si="296"/>
        <v>-113200</v>
      </c>
      <c r="T92" s="1">
        <f t="shared" si="297"/>
        <v>0.04</v>
      </c>
      <c r="V92" s="1">
        <f t="shared" ref="V92:Y92" si="306">(O92-O91)/$T$26</f>
        <v>21250</v>
      </c>
      <c r="W92" s="1">
        <f t="shared" si="306"/>
        <v>10000</v>
      </c>
      <c r="X92" s="1">
        <f t="shared" si="306"/>
        <v>110000</v>
      </c>
      <c r="Y92" s="1">
        <f t="shared" si="306"/>
        <v>273125</v>
      </c>
      <c r="AA92">
        <f t="shared" ref="AA92:AD92" si="307">V92-V93</f>
        <v>6250</v>
      </c>
      <c r="AB92">
        <f t="shared" si="307"/>
        <v>0</v>
      </c>
      <c r="AC92">
        <f t="shared" si="307"/>
        <v>-20624.9999999998</v>
      </c>
      <c r="AD92">
        <f t="shared" si="307"/>
        <v>-49375</v>
      </c>
      <c r="AF92">
        <f t="shared" ref="AF92:AI92" si="308">AA92-AA93</f>
        <v>3125</v>
      </c>
      <c r="AG92">
        <f t="shared" si="308"/>
        <v>-1250</v>
      </c>
      <c r="AH92">
        <f t="shared" si="308"/>
        <v>-1249.9999999998</v>
      </c>
      <c r="AI92">
        <f t="shared" si="308"/>
        <v>-6250</v>
      </c>
      <c r="AK92">
        <f t="shared" ref="AK92:AN92" si="309">AF92-AF93</f>
        <v>6875</v>
      </c>
      <c r="AL92">
        <f t="shared" si="309"/>
        <v>-1875</v>
      </c>
      <c r="AM92">
        <f t="shared" si="309"/>
        <v>3125.00000000022</v>
      </c>
      <c r="AN92">
        <f t="shared" si="309"/>
        <v>625</v>
      </c>
    </row>
    <row r="93" spans="4:40">
      <c r="D93" s="28">
        <f t="shared" si="293"/>
        <v>2.72</v>
      </c>
      <c r="E93" s="32">
        <f>-E209*[1]右脚开始走!$B$23</f>
        <v>26.67123011</v>
      </c>
      <c r="F93" s="32">
        <f>F209*[1]右脚开始走!$B$23</f>
        <v>13.49220998</v>
      </c>
      <c r="G93" s="32">
        <f>G209*[1]右脚开始走!$B$23</f>
        <v>8.952045061</v>
      </c>
      <c r="H93" s="32">
        <f>-H209*[1]右脚开始走!$B$23</f>
        <v>51.56971965</v>
      </c>
      <c r="I93" s="58">
        <f t="shared" si="288"/>
        <v>2.72</v>
      </c>
      <c r="J93" s="24">
        <f>-TRUNC(K$3*J$3*(G$3-H$3*SIN((E93+J$9)*PI()/180)-SQRT(I$3^2-(E$3-F$3-H$3*COS((E93+J$9)*PI()/180))^2))/5)</f>
        <v>-37694</v>
      </c>
      <c r="K93" s="24">
        <f>-TRUNC(U$3*T$3*(Q$3-R$3*SIN((F93+K$9)*PI()/180)-SQRT(S$3^2-(O$3-P$3-R$3*COS((F93+K$9)*PI()/180))^2))/5)</f>
        <v>-23616</v>
      </c>
      <c r="L93" s="24">
        <f>-TRUNC(U$3*T$3*(Q$3-R$3*SIN((G93+L$9)*PI()/180)-SQRT(S$3^2-(O$3-P$3-R$3*COS((G93+L$9)*PI()/180))^2))/5)</f>
        <v>-15350</v>
      </c>
      <c r="M93" s="25">
        <f>-TRUNC(K$3*J$3*(G$3-H$3*SIN((H93+M$9)*PI()/180)-SQRT(I$3^2-(E$3-F$3-H$3*COS((H93+M$9)*PI()/180))^2))/5)</f>
        <v>-93968</v>
      </c>
      <c r="N93" s="59">
        <f t="shared" si="231"/>
        <v>2.72</v>
      </c>
      <c r="O93" s="60">
        <f t="shared" si="294"/>
        <v>43050</v>
      </c>
      <c r="P93" s="60">
        <f t="shared" si="295"/>
        <v>16200</v>
      </c>
      <c r="Q93" s="1">
        <f t="shared" si="202"/>
        <v>-56449.9999999999</v>
      </c>
      <c r="R93" s="60">
        <f t="shared" si="296"/>
        <v>-100300</v>
      </c>
      <c r="T93" s="1">
        <f t="shared" si="297"/>
        <v>0.04</v>
      </c>
      <c r="V93" s="1">
        <f t="shared" ref="V93:Y93" si="310">(O93-O92)/$T$26</f>
        <v>15000</v>
      </c>
      <c r="W93" s="1">
        <f t="shared" si="310"/>
        <v>10000</v>
      </c>
      <c r="X93" s="1">
        <f t="shared" si="310"/>
        <v>130625</v>
      </c>
      <c r="Y93" s="1">
        <f t="shared" si="310"/>
        <v>322500</v>
      </c>
      <c r="AA93">
        <f t="shared" ref="AA93:AD93" si="311">V93-V94</f>
        <v>3125</v>
      </c>
      <c r="AB93">
        <f t="shared" si="311"/>
        <v>1250</v>
      </c>
      <c r="AC93">
        <f t="shared" si="311"/>
        <v>-19375</v>
      </c>
      <c r="AD93">
        <f t="shared" si="311"/>
        <v>-43125</v>
      </c>
      <c r="AF93">
        <f t="shared" ref="AF93:AI93" si="312">AA93-AA94</f>
        <v>-3750</v>
      </c>
      <c r="AG93">
        <f t="shared" si="312"/>
        <v>625</v>
      </c>
      <c r="AH93">
        <f t="shared" si="312"/>
        <v>-4375.00000000001</v>
      </c>
      <c r="AI93">
        <f t="shared" si="312"/>
        <v>-6875</v>
      </c>
      <c r="AK93">
        <f t="shared" ref="AK93:AN93" si="313">AF93-AF94</f>
        <v>-7500</v>
      </c>
      <c r="AL93">
        <f t="shared" si="313"/>
        <v>1250</v>
      </c>
      <c r="AM93">
        <f t="shared" si="313"/>
        <v>624.999999999985</v>
      </c>
      <c r="AN93">
        <f t="shared" si="313"/>
        <v>1875</v>
      </c>
    </row>
    <row r="94" spans="4:40">
      <c r="D94" s="28">
        <f t="shared" si="293"/>
        <v>2.76</v>
      </c>
      <c r="E94" s="32">
        <f>-E210*[1]右脚开始走!$B$23</f>
        <v>25.78681218</v>
      </c>
      <c r="F94" s="32">
        <f>F210*[1]右脚开始走!$B$23</f>
        <v>13.13367991</v>
      </c>
      <c r="G94" s="32">
        <f>G210*[1]右脚开始走!$B$23</f>
        <v>10.07419338</v>
      </c>
      <c r="H94" s="32">
        <f>-H210*[1]右脚开始走!$B$23</f>
        <v>52.98262533</v>
      </c>
      <c r="I94" s="58">
        <f t="shared" si="288"/>
        <v>2.76</v>
      </c>
      <c r="J94" s="24">
        <f>-TRUNC(K$3*J$3*(G$3-H$3*SIN((E94+J$9)*PI()/180)-SQRT(I$3^2-(E$3-F$3-H$3*COS((E94+J$9)*PI()/180))^2))/5)</f>
        <v>-35953</v>
      </c>
      <c r="K94" s="24">
        <f>-TRUNC(U$3*T$3*(Q$3-R$3*SIN((F94+K$9)*PI()/180)-SQRT(S$3^2-(O$3-P$3-R$3*COS((F94+K$9)*PI()/180))^2))/5)</f>
        <v>-22954</v>
      </c>
      <c r="L94" s="24">
        <f>-TRUNC(U$3*T$3*(Q$3-R$3*SIN((G94+L$9)*PI()/180)-SQRT(S$3^2-(O$3-P$3-R$3*COS((G94+L$9)*PI()/180))^2))/5)</f>
        <v>-17368</v>
      </c>
      <c r="M94" s="25">
        <f>-TRUNC(K$3*J$3*(G$3-H$3*SIN((H94+M$9)*PI()/180)-SQRT(I$3^2-(E$3-F$3-H$3*COS((H94+M$9)*PI()/180))^2))/5)</f>
        <v>-97395</v>
      </c>
      <c r="N94" s="59">
        <f t="shared" si="231"/>
        <v>2.76</v>
      </c>
      <c r="O94" s="60">
        <f t="shared" si="294"/>
        <v>43525</v>
      </c>
      <c r="P94" s="60">
        <f t="shared" si="295"/>
        <v>16550</v>
      </c>
      <c r="Q94" s="1">
        <f t="shared" si="202"/>
        <v>-50450</v>
      </c>
      <c r="R94" s="60">
        <f t="shared" si="296"/>
        <v>-85674.9999999999</v>
      </c>
      <c r="T94" s="1">
        <f t="shared" si="297"/>
        <v>0.04</v>
      </c>
      <c r="V94" s="1">
        <f t="shared" ref="V94:Y94" si="314">(O94-O93)/$T$26</f>
        <v>11875</v>
      </c>
      <c r="W94" s="1">
        <f t="shared" si="314"/>
        <v>8750</v>
      </c>
      <c r="X94" s="1">
        <f t="shared" si="314"/>
        <v>150000</v>
      </c>
      <c r="Y94" s="1">
        <f t="shared" si="314"/>
        <v>365625</v>
      </c>
      <c r="AA94">
        <f t="shared" ref="AA94:AD94" si="315">V94-V95</f>
        <v>6875</v>
      </c>
      <c r="AB94">
        <f t="shared" si="315"/>
        <v>625</v>
      </c>
      <c r="AC94">
        <f t="shared" si="315"/>
        <v>-15000</v>
      </c>
      <c r="AD94">
        <f t="shared" si="315"/>
        <v>-36250</v>
      </c>
      <c r="AF94">
        <f t="shared" ref="AF94:AI94" si="316">AA94-AA95</f>
        <v>3750</v>
      </c>
      <c r="AG94">
        <f t="shared" si="316"/>
        <v>-625</v>
      </c>
      <c r="AH94">
        <f t="shared" si="316"/>
        <v>-5000</v>
      </c>
      <c r="AI94">
        <f t="shared" si="316"/>
        <v>-8750</v>
      </c>
      <c r="AK94">
        <f t="shared" ref="AK94:AN94" si="317">AF94-AF95</f>
        <v>6250</v>
      </c>
      <c r="AL94">
        <f t="shared" si="317"/>
        <v>-1250</v>
      </c>
      <c r="AM94">
        <f t="shared" si="317"/>
        <v>-8.73114913702011e-11</v>
      </c>
      <c r="AN94">
        <f t="shared" si="317"/>
        <v>-4375</v>
      </c>
    </row>
    <row r="95" spans="4:40">
      <c r="D95" s="28">
        <f t="shared" si="293"/>
        <v>2.8</v>
      </c>
      <c r="E95" s="32">
        <f>-E211*[1]右脚开始走!$B$23</f>
        <v>24.88386115</v>
      </c>
      <c r="F95" s="32">
        <f>F211*[1]右脚开始走!$B$23</f>
        <v>12.76743541</v>
      </c>
      <c r="G95" s="32">
        <f>G211*[1]右脚开始走!$B$23</f>
        <v>11.04199312</v>
      </c>
      <c r="H95" s="32">
        <f>-H211*[1]右脚开始走!$B$23</f>
        <v>54.12874931</v>
      </c>
      <c r="I95" s="58">
        <f t="shared" si="288"/>
        <v>2.8</v>
      </c>
      <c r="J95" s="24">
        <f>-TRUNC(K$3*J$3*(G$3-H$3*SIN((E95+J$9)*PI()/180)-SQRT(I$3^2-(E$3-F$3-H$3*COS((E95+J$9)*PI()/180))^2))/5)</f>
        <v>-34204</v>
      </c>
      <c r="K95" s="24">
        <f>-TRUNC(U$3*T$3*(Q$3-R$3*SIN((F95+K$9)*PI()/180)-SQRT(S$3^2-(O$3-P$3-R$3*COS((F95+K$9)*PI()/180))^2))/5)</f>
        <v>-22279</v>
      </c>
      <c r="L95" s="24">
        <f>-TRUNC(U$3*T$3*(Q$3-R$3*SIN((G95+L$9)*PI()/180)-SQRT(S$3^2-(O$3-P$3-R$3*COS((G95+L$9)*PI()/180))^2))/5)</f>
        <v>-19122</v>
      </c>
      <c r="M95" s="25">
        <f>-TRUNC(K$3*J$3*(G$3-H$3*SIN((H95+M$9)*PI()/180)-SQRT(I$3^2-(E$3-F$3-H$3*COS((H95+M$9)*PI()/180))^2))/5)</f>
        <v>-100179</v>
      </c>
      <c r="N95" s="59">
        <f t="shared" si="231"/>
        <v>2.8</v>
      </c>
      <c r="O95" s="60">
        <f t="shared" si="294"/>
        <v>43725</v>
      </c>
      <c r="P95" s="60">
        <f t="shared" si="295"/>
        <v>16875</v>
      </c>
      <c r="Q95" s="1">
        <f t="shared" si="202"/>
        <v>-43850</v>
      </c>
      <c r="R95" s="60">
        <f t="shared" si="296"/>
        <v>-69599.9999999999</v>
      </c>
      <c r="T95" s="1">
        <f t="shared" si="297"/>
        <v>0.04</v>
      </c>
      <c r="V95" s="1">
        <f t="shared" ref="V95:Y95" si="318">(O95-O94)/$T$26</f>
        <v>5000</v>
      </c>
      <c r="W95" s="1">
        <f t="shared" si="318"/>
        <v>8125</v>
      </c>
      <c r="X95" s="1">
        <f t="shared" si="318"/>
        <v>165000</v>
      </c>
      <c r="Y95" s="1">
        <f t="shared" si="318"/>
        <v>401875</v>
      </c>
      <c r="AA95">
        <f t="shared" ref="AA95:AD95" si="319">V95-V96</f>
        <v>3125</v>
      </c>
      <c r="AB95">
        <f t="shared" si="319"/>
        <v>1250</v>
      </c>
      <c r="AC95">
        <f t="shared" si="319"/>
        <v>-10000</v>
      </c>
      <c r="AD95">
        <f t="shared" si="319"/>
        <v>-27500</v>
      </c>
      <c r="AF95">
        <f t="shared" ref="AF95:AI95" si="320">AA95-AA96</f>
        <v>-2500</v>
      </c>
      <c r="AG95">
        <f t="shared" si="320"/>
        <v>625</v>
      </c>
      <c r="AH95">
        <f t="shared" si="320"/>
        <v>-4999.99999999991</v>
      </c>
      <c r="AI95">
        <f t="shared" si="320"/>
        <v>-4375</v>
      </c>
      <c r="AK95">
        <f t="shared" ref="AK95:AN95" si="321">AF95-AF96</f>
        <v>-3750</v>
      </c>
      <c r="AL95">
        <f t="shared" si="321"/>
        <v>1250</v>
      </c>
      <c r="AM95">
        <f t="shared" si="321"/>
        <v>-624.999999999738</v>
      </c>
      <c r="AN95">
        <f t="shared" si="321"/>
        <v>5000</v>
      </c>
    </row>
    <row r="96" spans="4:40">
      <c r="D96" s="28">
        <f t="shared" si="293"/>
        <v>2.84</v>
      </c>
      <c r="E96" s="32">
        <f>-E212*[1]右脚开始走!$B$23</f>
        <v>23.96513791</v>
      </c>
      <c r="F96" s="32">
        <f>F212*[1]右脚开始走!$B$23</f>
        <v>12.39422551</v>
      </c>
      <c r="G96" s="32">
        <f>G212*[1]右脚开始走!$B$23</f>
        <v>11.85014552</v>
      </c>
      <c r="H96" s="32">
        <f>-H212*[1]右脚开始走!$B$23</f>
        <v>54.99069027</v>
      </c>
      <c r="I96" s="58">
        <f t="shared" si="288"/>
        <v>2.84</v>
      </c>
      <c r="J96" s="24">
        <f>-TRUNC(K$3*J$3*(G$3-H$3*SIN((E96+J$9)*PI()/180)-SQRT(I$3^2-(E$3-F$3-H$3*COS((E96+J$9)*PI()/180))^2))/5)</f>
        <v>-32452</v>
      </c>
      <c r="K96" s="24">
        <f>-TRUNC(U$3*T$3*(Q$3-R$3*SIN((F96+K$9)*PI()/180)-SQRT(S$3^2-(O$3-P$3-R$3*COS((F96+K$9)*PI()/180))^2))/5)</f>
        <v>-21593</v>
      </c>
      <c r="L96" s="24">
        <f>-TRUNC(U$3*T$3*(Q$3-R$3*SIN((G96+L$9)*PI()/180)-SQRT(S$3^2-(O$3-P$3-R$3*COS((G96+L$9)*PI()/180))^2))/5)</f>
        <v>-20596</v>
      </c>
      <c r="M96" s="25">
        <f>-TRUNC(K$3*J$3*(G$3-H$3*SIN((H96+M$9)*PI()/180)-SQRT(I$3^2-(E$3-F$3-H$3*COS((H96+M$9)*PI()/180))^2))/5)</f>
        <v>-102276</v>
      </c>
      <c r="N96" s="59">
        <f t="shared" si="231"/>
        <v>2.84</v>
      </c>
      <c r="O96" s="60">
        <f t="shared" si="294"/>
        <v>43800</v>
      </c>
      <c r="P96" s="60">
        <f t="shared" si="295"/>
        <v>17150</v>
      </c>
      <c r="Q96" s="1">
        <f t="shared" si="202"/>
        <v>-36850</v>
      </c>
      <c r="R96" s="60">
        <f t="shared" si="296"/>
        <v>-52425</v>
      </c>
      <c r="T96" s="1">
        <f t="shared" si="297"/>
        <v>0.04</v>
      </c>
      <c r="V96" s="1">
        <f t="shared" ref="V96:Y96" si="322">(O96-O95)/$T$26</f>
        <v>1875</v>
      </c>
      <c r="W96" s="1">
        <f t="shared" si="322"/>
        <v>6875</v>
      </c>
      <c r="X96" s="1">
        <f t="shared" si="322"/>
        <v>175000</v>
      </c>
      <c r="Y96" s="1">
        <f t="shared" si="322"/>
        <v>429375</v>
      </c>
      <c r="AA96">
        <f t="shared" ref="AA96:AD96" si="323">V96-V97</f>
        <v>5625</v>
      </c>
      <c r="AB96">
        <f t="shared" si="323"/>
        <v>625</v>
      </c>
      <c r="AC96">
        <f t="shared" si="323"/>
        <v>-5000.00000000009</v>
      </c>
      <c r="AD96">
        <f t="shared" si="323"/>
        <v>-23125</v>
      </c>
      <c r="AF96">
        <f t="shared" ref="AF96:AI96" si="324">AA96-AA97</f>
        <v>1250</v>
      </c>
      <c r="AG96">
        <f t="shared" si="324"/>
        <v>-625</v>
      </c>
      <c r="AH96">
        <f t="shared" si="324"/>
        <v>-4375.00000000017</v>
      </c>
      <c r="AI96">
        <f t="shared" si="324"/>
        <v>-9375</v>
      </c>
      <c r="AK96">
        <f t="shared" ref="AK96:AN96" si="325">AF96-AF97</f>
        <v>1875</v>
      </c>
      <c r="AL96">
        <f t="shared" si="325"/>
        <v>-625</v>
      </c>
      <c r="AM96">
        <f t="shared" si="325"/>
        <v>2499.99999999965</v>
      </c>
      <c r="AN96">
        <f t="shared" si="325"/>
        <v>-1874.99999999988</v>
      </c>
    </row>
    <row r="97" spans="4:40">
      <c r="D97" s="28">
        <f t="shared" si="293"/>
        <v>2.88</v>
      </c>
      <c r="E97" s="32">
        <f>-E213*[1]右脚开始走!$B$23</f>
        <v>23.03346832</v>
      </c>
      <c r="F97" s="32">
        <f>F213*[1]右脚开始走!$B$23</f>
        <v>12.01482196</v>
      </c>
      <c r="G97" s="32">
        <f>G213*[1]右脚开始走!$B$23</f>
        <v>12.49692546</v>
      </c>
      <c r="H97" s="32">
        <f>-H213*[1]右脚开始走!$B$23</f>
        <v>55.55503613</v>
      </c>
      <c r="I97" s="58">
        <f t="shared" si="288"/>
        <v>2.88</v>
      </c>
      <c r="J97" s="24">
        <f>-TRUNC(K$3*J$3*(G$3-H$3*SIN((E97+J$9)*PI()/180)-SQRT(I$3^2-(E$3-F$3-H$3*COS((E97+J$9)*PI()/180))^2))/5)</f>
        <v>-30706</v>
      </c>
      <c r="K97" s="24">
        <f>-TRUNC(U$3*T$3*(Q$3-R$3*SIN((F97+K$9)*PI()/180)-SQRT(S$3^2-(O$3-P$3-R$3*COS((F97+K$9)*PI()/180))^2))/5)</f>
        <v>-20897</v>
      </c>
      <c r="L97" s="24">
        <f>-TRUNC(U$3*T$3*(Q$3-R$3*SIN((G97+L$9)*PI()/180)-SQRT(S$3^2-(O$3-P$3-R$3*COS((G97+L$9)*PI()/180))^2))/5)</f>
        <v>-21782</v>
      </c>
      <c r="M97" s="25">
        <f>-TRUNC(K$3*J$3*(G$3-H$3*SIN((H97+M$9)*PI()/180)-SQRT(I$3^2-(E$3-F$3-H$3*COS((H97+M$9)*PI()/180))^2))/5)</f>
        <v>-103649</v>
      </c>
      <c r="N97" s="59">
        <f t="shared" si="231"/>
        <v>2.88</v>
      </c>
      <c r="O97" s="60">
        <f t="shared" si="294"/>
        <v>43650</v>
      </c>
      <c r="P97" s="60">
        <f t="shared" si="295"/>
        <v>17400</v>
      </c>
      <c r="Q97" s="1">
        <f t="shared" si="202"/>
        <v>-29650</v>
      </c>
      <c r="R97" s="60">
        <f t="shared" si="296"/>
        <v>-34325</v>
      </c>
      <c r="T97" s="1">
        <f t="shared" si="297"/>
        <v>0.04</v>
      </c>
      <c r="V97" s="1">
        <f t="shared" ref="V97:Y97" si="326">(O97-O96)/$T$26</f>
        <v>-3750</v>
      </c>
      <c r="W97" s="1">
        <f t="shared" si="326"/>
        <v>6250</v>
      </c>
      <c r="X97" s="1">
        <f t="shared" si="326"/>
        <v>180000</v>
      </c>
      <c r="Y97" s="1">
        <f t="shared" si="326"/>
        <v>452500</v>
      </c>
      <c r="AA97">
        <f t="shared" ref="AA97:AD97" si="327">V97-V98</f>
        <v>4375</v>
      </c>
      <c r="AB97">
        <f t="shared" si="327"/>
        <v>1250</v>
      </c>
      <c r="AC97">
        <f t="shared" si="327"/>
        <v>-624.999999999913</v>
      </c>
      <c r="AD97">
        <f t="shared" si="327"/>
        <v>-13750</v>
      </c>
      <c r="AF97">
        <f t="shared" ref="AF97:AI97" si="328">AA97-AA98</f>
        <v>-625</v>
      </c>
      <c r="AG97">
        <f t="shared" si="328"/>
        <v>0</v>
      </c>
      <c r="AH97">
        <f t="shared" si="328"/>
        <v>-6874.99999999983</v>
      </c>
      <c r="AI97">
        <f t="shared" si="328"/>
        <v>-7500.00000000012</v>
      </c>
      <c r="AK97">
        <f t="shared" ref="AK97:AN97" si="329">AF97-AF98</f>
        <v>-1250</v>
      </c>
      <c r="AL97">
        <f t="shared" si="329"/>
        <v>-625</v>
      </c>
      <c r="AM97">
        <f t="shared" si="329"/>
        <v>-2499.99999999965</v>
      </c>
      <c r="AN97">
        <f t="shared" si="329"/>
        <v>624.999999999651</v>
      </c>
    </row>
    <row r="98" spans="4:40">
      <c r="D98" s="28">
        <f t="shared" si="293"/>
        <v>2.92</v>
      </c>
      <c r="E98" s="32">
        <f>-E214*[1]右脚开始走!$B$23</f>
        <v>22.09172756</v>
      </c>
      <c r="F98" s="32">
        <f>F214*[1]右脚开始走!$B$23</f>
        <v>11.63001483</v>
      </c>
      <c r="G98" s="32">
        <f>G214*[1]右脚开始走!$B$23</f>
        <v>12.98452739</v>
      </c>
      <c r="H98" s="32">
        <f>-H214*[1]右脚开始走!$B$23</f>
        <v>55.81280327</v>
      </c>
      <c r="I98" s="58">
        <f t="shared" si="288"/>
        <v>2.92</v>
      </c>
      <c r="J98" s="24">
        <f>-TRUNC(K$3*J$3*(G$3-H$3*SIN((E98+J$9)*PI()/180)-SQRT(I$3^2-(E$3-F$3-H$3*COS((E98+J$9)*PI()/180))^2))/5)</f>
        <v>-28973</v>
      </c>
      <c r="K98" s="24">
        <f>-TRUNC(U$3*T$3*(Q$3-R$3*SIN((F98+K$9)*PI()/180)-SQRT(S$3^2-(O$3-P$3-R$3*COS((F98+K$9)*PI()/180))^2))/5)</f>
        <v>-20193</v>
      </c>
      <c r="L98" s="24">
        <f>-TRUNC(U$3*T$3*(Q$3-R$3*SIN((G98+L$9)*PI()/180)-SQRT(S$3^2-(O$3-P$3-R$3*COS((G98+L$9)*PI()/180))^2))/5)</f>
        <v>-22679</v>
      </c>
      <c r="M98" s="25">
        <f>-TRUNC(K$3*J$3*(G$3-H$3*SIN((H98+M$9)*PI()/180)-SQRT(I$3^2-(E$3-F$3-H$3*COS((H98+M$9)*PI()/180))^2))/5)</f>
        <v>-104276</v>
      </c>
      <c r="N98" s="59">
        <f t="shared" si="231"/>
        <v>2.92</v>
      </c>
      <c r="O98" s="60">
        <f t="shared" si="294"/>
        <v>43325</v>
      </c>
      <c r="P98" s="60">
        <f t="shared" si="295"/>
        <v>17600</v>
      </c>
      <c r="Q98" s="1">
        <f t="shared" si="202"/>
        <v>-22425</v>
      </c>
      <c r="R98" s="60">
        <f t="shared" si="296"/>
        <v>-15675</v>
      </c>
      <c r="T98" s="1">
        <f t="shared" si="297"/>
        <v>0.04</v>
      </c>
      <c r="V98" s="1">
        <f t="shared" ref="V98:Y98" si="330">(O98-O97)/$T$26</f>
        <v>-8125</v>
      </c>
      <c r="W98" s="1">
        <f t="shared" si="330"/>
        <v>5000</v>
      </c>
      <c r="X98" s="1">
        <f t="shared" si="330"/>
        <v>180625</v>
      </c>
      <c r="Y98" s="1">
        <f t="shared" si="330"/>
        <v>466250</v>
      </c>
      <c r="AA98">
        <f t="shared" ref="AA98:AD98" si="331">V98-V99</f>
        <v>5000</v>
      </c>
      <c r="AB98">
        <f t="shared" si="331"/>
        <v>1250</v>
      </c>
      <c r="AC98">
        <f t="shared" si="331"/>
        <v>6249.99999999991</v>
      </c>
      <c r="AD98">
        <f t="shared" si="331"/>
        <v>-6249.99999999988</v>
      </c>
      <c r="AF98">
        <f t="shared" ref="AF98:AI98" si="332">AA98-AA99</f>
        <v>625</v>
      </c>
      <c r="AG98">
        <f t="shared" si="332"/>
        <v>625</v>
      </c>
      <c r="AH98">
        <f t="shared" si="332"/>
        <v>-4375.00000000017</v>
      </c>
      <c r="AI98">
        <f t="shared" si="332"/>
        <v>-8124.99999999977</v>
      </c>
      <c r="AK98">
        <f t="shared" ref="AK98:AN98" si="333">AF98-AF99</f>
        <v>-625</v>
      </c>
      <c r="AL98">
        <f t="shared" si="333"/>
        <v>1250</v>
      </c>
      <c r="AM98">
        <f t="shared" si="333"/>
        <v>624.99999999968</v>
      </c>
      <c r="AN98">
        <f t="shared" si="333"/>
        <v>-624.999999999534</v>
      </c>
    </row>
    <row r="99" spans="4:40">
      <c r="D99" s="28">
        <f t="shared" si="293"/>
        <v>2.96</v>
      </c>
      <c r="E99" s="32">
        <f>-E215*[1]右脚开始走!$B$23</f>
        <v>21.14282444</v>
      </c>
      <c r="F99" s="32">
        <f>F215*[1]右脚开始走!$B$23</f>
        <v>11.24060826</v>
      </c>
      <c r="G99" s="32">
        <f>G215*[1]右脚开始走!$B$23</f>
        <v>13.31941104</v>
      </c>
      <c r="H99" s="32">
        <f>-H215*[1]右脚开始走!$B$23</f>
        <v>55.75987559</v>
      </c>
      <c r="I99" s="58">
        <f t="shared" si="288"/>
        <v>2.96</v>
      </c>
      <c r="J99" s="24">
        <f>-TRUNC(K$3*J$3*(G$3-H$3*SIN((E99+J$9)*PI()/180)-SQRT(I$3^2-(E$3-F$3-H$3*COS((E99+J$9)*PI()/180))^2))/5)</f>
        <v>-27261</v>
      </c>
      <c r="K99" s="24">
        <f>-TRUNC(U$3*T$3*(Q$3-R$3*SIN((F99+K$9)*PI()/180)-SQRT(S$3^2-(O$3-P$3-R$3*COS((F99+K$9)*PI()/180))^2))/5)</f>
        <v>-19483</v>
      </c>
      <c r="L99" s="24">
        <f>-TRUNC(U$3*T$3*(Q$3-R$3*SIN((G99+L$9)*PI()/180)-SQRT(S$3^2-(O$3-P$3-R$3*COS((G99+L$9)*PI()/180))^2))/5)</f>
        <v>-23297</v>
      </c>
      <c r="M99" s="25">
        <f>-TRUNC(K$3*J$3*(G$3-H$3*SIN((H99+M$9)*PI()/180)-SQRT(I$3^2-(E$3-F$3-H$3*COS((H99+M$9)*PI()/180))^2))/5)</f>
        <v>-104147</v>
      </c>
      <c r="N99" s="59">
        <f t="shared" si="231"/>
        <v>2.96</v>
      </c>
      <c r="O99" s="60">
        <f t="shared" si="294"/>
        <v>42800</v>
      </c>
      <c r="P99" s="60">
        <f t="shared" si="295"/>
        <v>17750</v>
      </c>
      <c r="Q99" s="1">
        <f t="shared" si="202"/>
        <v>-15450</v>
      </c>
      <c r="R99" s="60">
        <f t="shared" si="296"/>
        <v>3225</v>
      </c>
      <c r="T99" s="1">
        <f t="shared" si="297"/>
        <v>0.04</v>
      </c>
      <c r="V99" s="1">
        <f t="shared" ref="V99:Y99" si="334">(O99-O98)/$T$26</f>
        <v>-13125</v>
      </c>
      <c r="W99" s="1">
        <f t="shared" si="334"/>
        <v>3750</v>
      </c>
      <c r="X99" s="1">
        <f t="shared" si="334"/>
        <v>174375</v>
      </c>
      <c r="Y99" s="1">
        <f t="shared" si="334"/>
        <v>472500</v>
      </c>
      <c r="AA99">
        <f t="shared" ref="AA99:AD99" si="335">V99-V100</f>
        <v>4375</v>
      </c>
      <c r="AB99">
        <f t="shared" si="335"/>
        <v>625</v>
      </c>
      <c r="AC99">
        <f t="shared" si="335"/>
        <v>10625.0000000001</v>
      </c>
      <c r="AD99">
        <f t="shared" si="335"/>
        <v>1874.99999999988</v>
      </c>
      <c r="AF99">
        <f t="shared" ref="AF99:AI99" si="336">AA99-AA100</f>
        <v>1250</v>
      </c>
      <c r="AG99">
        <f t="shared" si="336"/>
        <v>-625</v>
      </c>
      <c r="AH99">
        <f t="shared" si="336"/>
        <v>-4999.99999999985</v>
      </c>
      <c r="AI99">
        <f t="shared" si="336"/>
        <v>-7500.00000000023</v>
      </c>
      <c r="AK99">
        <f t="shared" ref="AK99:AN99" si="337">AF99-AF100</f>
        <v>3125</v>
      </c>
      <c r="AL99">
        <f t="shared" si="337"/>
        <v>-1875</v>
      </c>
      <c r="AM99">
        <f t="shared" si="337"/>
        <v>-6874.99999999977</v>
      </c>
      <c r="AN99">
        <f t="shared" si="337"/>
        <v>-1250.00000000047</v>
      </c>
    </row>
    <row r="100" spans="4:40">
      <c r="D100" s="28">
        <f t="shared" si="293"/>
        <v>3</v>
      </c>
      <c r="E100" s="32">
        <f>-E216*[1]右脚开始走!$B$23</f>
        <v>20.18968577</v>
      </c>
      <c r="F100" s="32">
        <f>F216*[1]右脚开始走!$B$23</f>
        <v>10.84741598</v>
      </c>
      <c r="G100" s="32">
        <f>G216*[1]右脚开始走!$B$23</f>
        <v>13.51241928</v>
      </c>
      <c r="H100" s="32">
        <f>-H216*[1]右脚开始走!$B$23</f>
        <v>55.39737984</v>
      </c>
      <c r="I100" s="58">
        <f t="shared" si="288"/>
        <v>3</v>
      </c>
      <c r="J100" s="24">
        <f>-TRUNC(K$3*J$3*(G$3-H$3*SIN((E100+J$9)*PI()/180)-SQRT(I$3^2-(E$3-F$3-H$3*COS((E100+J$9)*PI()/180))^2))/5)</f>
        <v>-25577</v>
      </c>
      <c r="K100" s="24">
        <f>-TRUNC(U$3*T$3*(Q$3-R$3*SIN((F100+K$9)*PI()/180)-SQRT(S$3^2-(O$3-P$3-R$3*COS((F100+K$9)*PI()/180))^2))/5)</f>
        <v>-18768</v>
      </c>
      <c r="L100" s="24">
        <f>-TRUNC(U$3*T$3*(Q$3-R$3*SIN((G100+L$9)*PI()/180)-SQRT(S$3^2-(O$3-P$3-R$3*COS((G100+L$9)*PI()/180))^2))/5)</f>
        <v>-23653</v>
      </c>
      <c r="M100" s="25">
        <f>-TRUNC(K$3*J$3*(G$3-H$3*SIN((H100+M$9)*PI()/180)-SQRT(I$3^2-(E$3-F$3-H$3*COS((H100+M$9)*PI()/180))^2))/5)</f>
        <v>-103265</v>
      </c>
      <c r="N100" s="59">
        <f t="shared" si="231"/>
        <v>3</v>
      </c>
      <c r="O100" s="60">
        <f t="shared" si="294"/>
        <v>42100</v>
      </c>
      <c r="P100" s="60">
        <f t="shared" si="295"/>
        <v>17875</v>
      </c>
      <c r="Q100" s="1">
        <f t="shared" si="202"/>
        <v>-8899.99999999999</v>
      </c>
      <c r="R100" s="60">
        <f t="shared" si="296"/>
        <v>22050</v>
      </c>
      <c r="T100" s="1">
        <f t="shared" si="297"/>
        <v>0.04</v>
      </c>
      <c r="V100" s="1">
        <f t="shared" ref="V100:Y100" si="338">(O100-O99)/$T$26</f>
        <v>-17500</v>
      </c>
      <c r="W100" s="1">
        <f t="shared" si="338"/>
        <v>3125</v>
      </c>
      <c r="X100" s="1">
        <f t="shared" si="338"/>
        <v>163750</v>
      </c>
      <c r="Y100" s="1">
        <f t="shared" si="338"/>
        <v>470625</v>
      </c>
      <c r="AA100">
        <f t="shared" ref="AA100:AD100" si="339">V100-V101</f>
        <v>3125</v>
      </c>
      <c r="AB100">
        <f t="shared" si="339"/>
        <v>1250</v>
      </c>
      <c r="AC100">
        <f t="shared" si="339"/>
        <v>15624.9999999999</v>
      </c>
      <c r="AD100">
        <f t="shared" si="339"/>
        <v>9375.00000000012</v>
      </c>
      <c r="AF100">
        <f t="shared" ref="AF100:AI100" si="340">AA100-AA101</f>
        <v>-1875</v>
      </c>
      <c r="AG100">
        <f t="shared" si="340"/>
        <v>1250</v>
      </c>
      <c r="AH100">
        <f t="shared" si="340"/>
        <v>1874.99999999991</v>
      </c>
      <c r="AI100">
        <f t="shared" si="340"/>
        <v>-6249.99999999977</v>
      </c>
      <c r="AK100">
        <f t="shared" ref="AK100:AN100" si="341">AF100-AF101</f>
        <v>-4375</v>
      </c>
      <c r="AL100">
        <f t="shared" si="341"/>
        <v>3750</v>
      </c>
      <c r="AM100">
        <f t="shared" si="341"/>
        <v>2499.99999999983</v>
      </c>
      <c r="AN100">
        <f t="shared" si="341"/>
        <v>625.000000000582</v>
      </c>
    </row>
    <row r="101" spans="4:40">
      <c r="D101" s="28">
        <f t="shared" si="293"/>
        <v>3.04</v>
      </c>
      <c r="E101" s="32">
        <f>-E217*[1]右脚开始走!$B$23</f>
        <v>19.23524068</v>
      </c>
      <c r="F101" s="32">
        <f>F217*[1]右脚开始走!$B$23</f>
        <v>10.45125704</v>
      </c>
      <c r="G101" s="32">
        <f>G217*[1]右脚开始走!$B$23</f>
        <v>13.57656811</v>
      </c>
      <c r="H101" s="32">
        <f>-H217*[1]右脚开始走!$B$23</f>
        <v>54.73131438</v>
      </c>
      <c r="I101" s="58">
        <f t="shared" si="288"/>
        <v>3.04</v>
      </c>
      <c r="J101" s="24">
        <f>-TRUNC(K$3*J$3*(G$3-H$3*SIN((E101+J$9)*PI()/180)-SQRT(I$3^2-(E$3-F$3-H$3*COS((E101+J$9)*PI()/180))^2))/5)</f>
        <v>-23926</v>
      </c>
      <c r="K101" s="24">
        <f>-TRUNC(U$3*T$3*(Q$3-R$3*SIN((F101+K$9)*PI()/180)-SQRT(S$3^2-(O$3-P$3-R$3*COS((F101+K$9)*PI()/180))^2))/5)</f>
        <v>-18050</v>
      </c>
      <c r="L101" s="24">
        <f>-TRUNC(U$3*T$3*(Q$3-R$3*SIN((G101+L$9)*PI()/180)-SQRT(S$3^2-(O$3-P$3-R$3*COS((G101+L$9)*PI()/180))^2))/5)</f>
        <v>-23772</v>
      </c>
      <c r="M101" s="25">
        <f>-TRUNC(K$3*J$3*(G$3-H$3*SIN((H101+M$9)*PI()/180)-SQRT(I$3^2-(E$3-F$3-H$3*COS((H101+M$9)*PI()/180))^2))/5)</f>
        <v>-101645</v>
      </c>
      <c r="N101" s="59">
        <f t="shared" si="231"/>
        <v>3.04</v>
      </c>
      <c r="O101" s="60">
        <f t="shared" si="294"/>
        <v>41275</v>
      </c>
      <c r="P101" s="60">
        <f t="shared" si="295"/>
        <v>17950</v>
      </c>
      <c r="Q101" s="1">
        <f t="shared" si="202"/>
        <v>-2975</v>
      </c>
      <c r="R101" s="60">
        <f t="shared" si="296"/>
        <v>40500</v>
      </c>
      <c r="T101" s="1">
        <f t="shared" si="297"/>
        <v>0.04</v>
      </c>
      <c r="V101" s="1">
        <f t="shared" ref="V101:Y101" si="342">(O101-O100)/$T$26</f>
        <v>-20625</v>
      </c>
      <c r="W101" s="1">
        <f t="shared" si="342"/>
        <v>1875</v>
      </c>
      <c r="X101" s="1">
        <f t="shared" si="342"/>
        <v>148125</v>
      </c>
      <c r="Y101" s="1">
        <f t="shared" si="342"/>
        <v>461250</v>
      </c>
      <c r="AA101">
        <f t="shared" ref="AA101:AD101" si="343">V101-V102</f>
        <v>5000</v>
      </c>
      <c r="AB101">
        <f t="shared" si="343"/>
        <v>0</v>
      </c>
      <c r="AC101">
        <f t="shared" si="343"/>
        <v>13750</v>
      </c>
      <c r="AD101">
        <f t="shared" si="343"/>
        <v>15624.9999999999</v>
      </c>
      <c r="AF101">
        <f t="shared" ref="AF101:AI101" si="344">AA101-AA102</f>
        <v>2500</v>
      </c>
      <c r="AG101">
        <f t="shared" si="344"/>
        <v>-2500</v>
      </c>
      <c r="AH101">
        <f t="shared" si="344"/>
        <v>-624.999999999913</v>
      </c>
      <c r="AI101">
        <f t="shared" si="344"/>
        <v>-6875.00000000035</v>
      </c>
      <c r="AK101">
        <f t="shared" ref="AK101:AN101" si="345">AF101-AF102</f>
        <v>3750</v>
      </c>
      <c r="AL101">
        <f t="shared" si="345"/>
        <v>-5000</v>
      </c>
      <c r="AM101">
        <f t="shared" si="345"/>
        <v>-624.999999999825</v>
      </c>
      <c r="AN101">
        <f t="shared" si="345"/>
        <v>-625.000000000815</v>
      </c>
    </row>
    <row r="102" spans="4:40">
      <c r="D102" s="28">
        <f t="shared" si="293"/>
        <v>3.08</v>
      </c>
      <c r="E102" s="32">
        <f>-E218*[1]右脚开始走!$B$23</f>
        <v>18.28240498</v>
      </c>
      <c r="F102" s="32">
        <f>F218*[1]右脚开始走!$B$23</f>
        <v>10.05295145</v>
      </c>
      <c r="G102" s="32">
        <f>G218*[1]右脚开始走!$B$23</f>
        <v>13.524641</v>
      </c>
      <c r="H102" s="32">
        <f>-H218*[1]右脚开始走!$B$23</f>
        <v>53.77173424</v>
      </c>
      <c r="I102" s="58">
        <f t="shared" si="288"/>
        <v>3.08</v>
      </c>
      <c r="J102" s="24">
        <f>-TRUNC(K$3*J$3*(G$3-H$3*SIN((E102+J$9)*PI()/180)-SQRT(I$3^2-(E$3-F$3-H$3*COS((E102+J$9)*PI()/180))^2))/5)</f>
        <v>-22316</v>
      </c>
      <c r="K102" s="24">
        <f>-TRUNC(U$3*T$3*(Q$3-R$3*SIN((F102+K$9)*PI()/180)-SQRT(S$3^2-(O$3-P$3-R$3*COS((F102+K$9)*PI()/180))^2))/5)</f>
        <v>-17329</v>
      </c>
      <c r="L102" s="24">
        <f>-TRUNC(U$3*T$3*(Q$3-R$3*SIN((G102+L$9)*PI()/180)-SQRT(S$3^2-(O$3-P$3-R$3*COS((G102+L$9)*PI()/180))^2))/5)</f>
        <v>-23676</v>
      </c>
      <c r="M102" s="25">
        <f>-TRUNC(K$3*J$3*(G$3-H$3*SIN((H102+M$9)*PI()/180)-SQRT(I$3^2-(E$3-F$3-H$3*COS((H102+M$9)*PI()/180))^2))/5)</f>
        <v>-99312</v>
      </c>
      <c r="N102" s="59">
        <f t="shared" si="231"/>
        <v>3.08</v>
      </c>
      <c r="O102" s="60">
        <f t="shared" si="294"/>
        <v>40250</v>
      </c>
      <c r="P102" s="60">
        <f t="shared" si="295"/>
        <v>18025</v>
      </c>
      <c r="Q102" s="1">
        <f t="shared" si="202"/>
        <v>2400</v>
      </c>
      <c r="R102" s="60">
        <f t="shared" si="296"/>
        <v>58324.9999999999</v>
      </c>
      <c r="T102" s="1">
        <f t="shared" si="297"/>
        <v>0.04</v>
      </c>
      <c r="V102" s="1">
        <f t="shared" ref="V102:Y102" si="346">(O102-O101)/$T$26</f>
        <v>-25625</v>
      </c>
      <c r="W102" s="1">
        <f t="shared" si="346"/>
        <v>1875</v>
      </c>
      <c r="X102" s="1">
        <f t="shared" si="346"/>
        <v>134375</v>
      </c>
      <c r="Y102" s="1">
        <f t="shared" si="346"/>
        <v>445625</v>
      </c>
      <c r="AA102">
        <f t="shared" ref="AA102:AD102" si="347">V102-V103</f>
        <v>2500</v>
      </c>
      <c r="AB102">
        <f t="shared" si="347"/>
        <v>2500</v>
      </c>
      <c r="AC102">
        <f t="shared" si="347"/>
        <v>14374.9999999999</v>
      </c>
      <c r="AD102">
        <f t="shared" si="347"/>
        <v>22500.0000000002</v>
      </c>
      <c r="AF102">
        <f t="shared" ref="AF102:AI102" si="348">AA102-AA103</f>
        <v>-1250</v>
      </c>
      <c r="AG102">
        <f t="shared" si="348"/>
        <v>2500</v>
      </c>
      <c r="AH102">
        <f t="shared" si="348"/>
        <v>-8.73114913702011e-11</v>
      </c>
      <c r="AI102">
        <f t="shared" si="348"/>
        <v>-6249.99999999953</v>
      </c>
      <c r="AK102">
        <f t="shared" ref="AK102:AN102" si="349">AF102-AF103</f>
        <v>-2500.00000000018</v>
      </c>
      <c r="AL102">
        <f t="shared" si="349"/>
        <v>3125</v>
      </c>
      <c r="AM102">
        <f t="shared" si="349"/>
        <v>-1250.00000000019</v>
      </c>
      <c r="AN102">
        <f t="shared" si="349"/>
        <v>625.000000000349</v>
      </c>
    </row>
    <row r="103" spans="4:40">
      <c r="D103" s="28">
        <f t="shared" si="293"/>
        <v>3.12</v>
      </c>
      <c r="E103" s="32">
        <f>-E219*[1]右脚开始走!$B$23</f>
        <v>17.3340655</v>
      </c>
      <c r="F103" s="32">
        <f>F219*[1]右脚开始走!$B$23</f>
        <v>9.653315792</v>
      </c>
      <c r="G103" s="32">
        <f>G219*[1]右脚开始走!$B$23</f>
        <v>13.36895672</v>
      </c>
      <c r="H103" s="32">
        <f>-H219*[1]右脚开始走!$B$23</f>
        <v>52.53233306</v>
      </c>
      <c r="I103" s="58">
        <f t="shared" si="288"/>
        <v>3.12</v>
      </c>
      <c r="J103" s="24">
        <f>-TRUNC(K$3*J$3*(G$3-H$3*SIN((E103+J$9)*PI()/180)-SQRT(I$3^2-(E$3-F$3-H$3*COS((E103+J$9)*PI()/180))^2))/5)</f>
        <v>-20751</v>
      </c>
      <c r="K103" s="24">
        <f>-TRUNC(U$3*T$3*(Q$3-R$3*SIN((F103+K$9)*PI()/180)-SQRT(S$3^2-(O$3-P$3-R$3*COS((F103+K$9)*PI()/180))^2))/5)</f>
        <v>-16609</v>
      </c>
      <c r="L103" s="24">
        <f>-TRUNC(U$3*T$3*(Q$3-R$3*SIN((G103+L$9)*PI()/180)-SQRT(S$3^2-(O$3-P$3-R$3*COS((G103+L$9)*PI()/180))^2))/5)</f>
        <v>-23388</v>
      </c>
      <c r="M103" s="25">
        <f>-TRUNC(K$3*J$3*(G$3-H$3*SIN((H103+M$9)*PI()/180)-SQRT(I$3^2-(E$3-F$3-H$3*COS((H103+M$9)*PI()/180))^2))/5)</f>
        <v>-96302</v>
      </c>
      <c r="N103" s="59">
        <f t="shared" si="231"/>
        <v>3.12</v>
      </c>
      <c r="O103" s="60">
        <f t="shared" si="294"/>
        <v>39125</v>
      </c>
      <c r="P103" s="60">
        <f t="shared" si="295"/>
        <v>18000</v>
      </c>
      <c r="Q103" s="1">
        <f t="shared" si="202"/>
        <v>7199.99999999999</v>
      </c>
      <c r="R103" s="60">
        <f t="shared" si="296"/>
        <v>75249.9999999999</v>
      </c>
      <c r="T103" s="1">
        <f t="shared" si="297"/>
        <v>0.04</v>
      </c>
      <c r="V103" s="1">
        <f t="shared" ref="V103:Y103" si="350">(O103-O102)/$T$26</f>
        <v>-28125</v>
      </c>
      <c r="W103" s="1">
        <f t="shared" si="350"/>
        <v>-625</v>
      </c>
      <c r="X103" s="1">
        <f t="shared" si="350"/>
        <v>120000</v>
      </c>
      <c r="Y103" s="1">
        <f t="shared" si="350"/>
        <v>423124.999999999</v>
      </c>
      <c r="AA103">
        <f t="shared" ref="AA103:AD103" si="351">V103-V104</f>
        <v>3750</v>
      </c>
      <c r="AB103">
        <f t="shared" si="351"/>
        <v>0</v>
      </c>
      <c r="AC103">
        <f t="shared" si="351"/>
        <v>14375</v>
      </c>
      <c r="AD103">
        <f t="shared" si="351"/>
        <v>28749.9999999998</v>
      </c>
      <c r="AF103">
        <f t="shared" ref="AF103:AI103" si="352">AA103-AA104</f>
        <v>1250.00000000018</v>
      </c>
      <c r="AG103">
        <f t="shared" si="352"/>
        <v>-625</v>
      </c>
      <c r="AH103">
        <f t="shared" si="352"/>
        <v>1250.0000000001</v>
      </c>
      <c r="AI103">
        <f t="shared" si="352"/>
        <v>-6874.99999999988</v>
      </c>
      <c r="AK103">
        <f t="shared" ref="AK103:AN103" si="353">AF103-AF104</f>
        <v>1250.00000000055</v>
      </c>
      <c r="AL103">
        <f t="shared" si="353"/>
        <v>625</v>
      </c>
      <c r="AM103">
        <f t="shared" si="353"/>
        <v>1875.00000000017</v>
      </c>
      <c r="AN103">
        <f t="shared" si="353"/>
        <v>-1874.99999999919</v>
      </c>
    </row>
    <row r="104" spans="4:40">
      <c r="D104" s="28">
        <f t="shared" si="293"/>
        <v>3.16</v>
      </c>
      <c r="E104" s="32">
        <f>-E220*[1]右脚开始走!$B$23</f>
        <v>16.39306442</v>
      </c>
      <c r="F104" s="32">
        <f>F220*[1]右脚开始走!$B$23</f>
        <v>9.253158893</v>
      </c>
      <c r="G104" s="32">
        <f>G220*[1]右脚开始走!$B$23</f>
        <v>13.12135931</v>
      </c>
      <c r="H104" s="32">
        <f>-H220*[1]右脚开始走!$B$23</f>
        <v>51.03007537</v>
      </c>
      <c r="I104" s="58">
        <f t="shared" si="288"/>
        <v>3.16</v>
      </c>
      <c r="J104" s="24">
        <f>-TRUNC(K$3*J$3*(G$3-H$3*SIN((E104+J$9)*PI()/180)-SQRT(I$3^2-(E$3-F$3-H$3*COS((E104+J$9)*PI()/180))^2))/5)</f>
        <v>-19237</v>
      </c>
      <c r="K104" s="24">
        <f>-TRUNC(U$3*T$3*(Q$3-R$3*SIN((F104+K$9)*PI()/180)-SQRT(S$3^2-(O$3-P$3-R$3*COS((F104+K$9)*PI()/180))^2))/5)</f>
        <v>-15890</v>
      </c>
      <c r="L104" s="24">
        <f>-TRUNC(U$3*T$3*(Q$3-R$3*SIN((G104+L$9)*PI()/180)-SQRT(S$3^2-(O$3-P$3-R$3*COS((G104+L$9)*PI()/180))^2))/5)</f>
        <v>-22931</v>
      </c>
      <c r="M104" s="25">
        <f>-TRUNC(K$3*J$3*(G$3-H$3*SIN((H104+M$9)*PI()/180)-SQRT(I$3^2-(E$3-F$3-H$3*COS((H104+M$9)*PI()/180))^2))/5)</f>
        <v>-92661</v>
      </c>
      <c r="N104" s="59">
        <f t="shared" si="231"/>
        <v>3.16</v>
      </c>
      <c r="O104" s="60">
        <f t="shared" si="294"/>
        <v>37850</v>
      </c>
      <c r="P104" s="60">
        <f t="shared" si="295"/>
        <v>17975</v>
      </c>
      <c r="Q104" s="1">
        <f t="shared" si="202"/>
        <v>11425</v>
      </c>
      <c r="R104" s="60">
        <f t="shared" si="296"/>
        <v>91024.9999999999</v>
      </c>
      <c r="T104" s="1">
        <f t="shared" si="297"/>
        <v>0.04</v>
      </c>
      <c r="V104" s="1">
        <f t="shared" ref="V104:Y104" si="354">(O104-O103)/$T$26</f>
        <v>-31875</v>
      </c>
      <c r="W104" s="1">
        <f t="shared" si="354"/>
        <v>-625</v>
      </c>
      <c r="X104" s="1">
        <f t="shared" si="354"/>
        <v>105625</v>
      </c>
      <c r="Y104" s="1">
        <f t="shared" si="354"/>
        <v>394375</v>
      </c>
      <c r="AA104">
        <f t="shared" ref="AA104:AD104" si="355">V104-V105</f>
        <v>2499.99999999982</v>
      </c>
      <c r="AB104">
        <f t="shared" si="355"/>
        <v>625</v>
      </c>
      <c r="AC104">
        <f t="shared" si="355"/>
        <v>13124.9999999999</v>
      </c>
      <c r="AD104">
        <f t="shared" si="355"/>
        <v>35624.9999999997</v>
      </c>
      <c r="AF104">
        <f t="shared" ref="AF104:AI104" si="356">AA104-AA105</f>
        <v>-3.63797880709171e-10</v>
      </c>
      <c r="AG104">
        <f t="shared" si="356"/>
        <v>-1250</v>
      </c>
      <c r="AH104">
        <f t="shared" si="356"/>
        <v>-625.000000000073</v>
      </c>
      <c r="AI104">
        <f t="shared" si="356"/>
        <v>-5000.0000000007</v>
      </c>
      <c r="AK104">
        <f t="shared" ref="AK104:AN104" si="357">AF104-AF105</f>
        <v>-1250.00000000055</v>
      </c>
      <c r="AL104">
        <f t="shared" si="357"/>
        <v>-2500</v>
      </c>
      <c r="AM104">
        <f t="shared" si="357"/>
        <v>-2500.00000000003</v>
      </c>
      <c r="AN104">
        <f t="shared" si="357"/>
        <v>2499.99999999895</v>
      </c>
    </row>
    <row r="105" spans="4:40">
      <c r="D105" s="28">
        <f t="shared" si="293"/>
        <v>3.2</v>
      </c>
      <c r="E105" s="32">
        <f>-E221*[1]右脚开始走!$B$23</f>
        <v>15.46218362</v>
      </c>
      <c r="F105" s="32">
        <f>F221*[1]右脚开始走!$B$23</f>
        <v>8.853277456</v>
      </c>
      <c r="G105" s="32">
        <f>G221*[1]右脚开始走!$B$23</f>
        <v>12.79320806</v>
      </c>
      <c r="H105" s="32">
        <f>-H221*[1]右脚开始走!$B$23</f>
        <v>49.284829</v>
      </c>
      <c r="I105" s="58">
        <f t="shared" si="288"/>
        <v>3.2</v>
      </c>
      <c r="J105" s="24">
        <f>-TRUNC(K$3*J$3*(G$3-H$3*SIN((E105+J$9)*PI()/180)-SQRT(I$3^2-(E$3-F$3-H$3*COS((E105+J$9)*PI()/180))^2))/5)</f>
        <v>-17778</v>
      </c>
      <c r="K105" s="24">
        <f>-TRUNC(U$3*T$3*(Q$3-R$3*SIN((F105+K$9)*PI()/180)-SQRT(S$3^2-(O$3-P$3-R$3*COS((F105+K$9)*PI()/180))^2))/5)</f>
        <v>-15173</v>
      </c>
      <c r="L105" s="24">
        <f>-TRUNC(U$3*T$3*(Q$3-R$3*SIN((G105+L$9)*PI()/180)-SQRT(S$3^2-(O$3-P$3-R$3*COS((G105+L$9)*PI()/180))^2))/5)</f>
        <v>-22326</v>
      </c>
      <c r="M105" s="25">
        <f>-TRUNC(K$3*J$3*(G$3-H$3*SIN((H105+M$9)*PI()/180)-SQRT(I$3^2-(E$3-F$3-H$3*COS((H105+M$9)*PI()/180))^2))/5)</f>
        <v>-88446</v>
      </c>
      <c r="N105" s="59">
        <f t="shared" si="231"/>
        <v>3.2</v>
      </c>
      <c r="O105" s="60">
        <f t="shared" si="294"/>
        <v>36475</v>
      </c>
      <c r="P105" s="60">
        <f t="shared" si="295"/>
        <v>17925</v>
      </c>
      <c r="Q105" s="1">
        <f t="shared" si="202"/>
        <v>15125</v>
      </c>
      <c r="R105" s="60">
        <f t="shared" si="296"/>
        <v>105375</v>
      </c>
      <c r="T105" s="1">
        <f t="shared" si="297"/>
        <v>0.04</v>
      </c>
      <c r="V105" s="1">
        <f t="shared" ref="V105:Y105" si="358">(O105-O104)/$T$26</f>
        <v>-34374.9999999998</v>
      </c>
      <c r="W105" s="1">
        <f t="shared" si="358"/>
        <v>-1250</v>
      </c>
      <c r="X105" s="1">
        <f t="shared" si="358"/>
        <v>92500</v>
      </c>
      <c r="Y105" s="1">
        <f t="shared" si="358"/>
        <v>358750</v>
      </c>
      <c r="AA105">
        <f t="shared" ref="AA105:AD105" si="359">V105-V106</f>
        <v>2500.00000000018</v>
      </c>
      <c r="AB105">
        <f t="shared" si="359"/>
        <v>1875</v>
      </c>
      <c r="AC105">
        <f t="shared" si="359"/>
        <v>13750</v>
      </c>
      <c r="AD105">
        <f t="shared" si="359"/>
        <v>40625.0000000003</v>
      </c>
      <c r="AF105">
        <f t="shared" ref="AF105:AI105" si="360">AA105-AA106</f>
        <v>1250.00000000018</v>
      </c>
      <c r="AG105">
        <f t="shared" si="360"/>
        <v>1250</v>
      </c>
      <c r="AH105">
        <f t="shared" si="360"/>
        <v>1874.99999999996</v>
      </c>
      <c r="AI105">
        <f t="shared" si="360"/>
        <v>-7499.99999999965</v>
      </c>
      <c r="AK105">
        <f t="shared" ref="AK105:AN105" si="361">AF105-AF106</f>
        <v>2500.00000000018</v>
      </c>
      <c r="AL105">
        <f t="shared" si="361"/>
        <v>625</v>
      </c>
      <c r="AM105">
        <f t="shared" si="361"/>
        <v>1874.99999999992</v>
      </c>
      <c r="AN105">
        <f t="shared" si="361"/>
        <v>-3125</v>
      </c>
    </row>
    <row r="106" spans="4:40">
      <c r="D106" s="28">
        <f t="shared" si="293"/>
        <v>3.24</v>
      </c>
      <c r="E106" s="32">
        <f>-E222*[1]右脚开始走!$B$23</f>
        <v>14.544129</v>
      </c>
      <c r="F106" s="32">
        <f>F222*[1]右脚开始走!$B$23</f>
        <v>8.454451716</v>
      </c>
      <c r="G106" s="32">
        <f>G222*[1]右脚开始走!$B$23</f>
        <v>12.39536747</v>
      </c>
      <c r="H106" s="32">
        <f>-H222*[1]右脚开始走!$B$23</f>
        <v>47.31899738</v>
      </c>
      <c r="I106" s="58">
        <f t="shared" si="288"/>
        <v>3.24</v>
      </c>
      <c r="J106" s="24">
        <f>-TRUNC(K$3*J$3*(G$3-H$3*SIN((E106+J$9)*PI()/180)-SQRT(I$3^2-(E$3-F$3-H$3*COS((E106+J$9)*PI()/180))^2))/5)</f>
        <v>-16378</v>
      </c>
      <c r="K106" s="24">
        <f>-TRUNC(U$3*T$3*(Q$3-R$3*SIN((F106+K$9)*PI()/180)-SQRT(S$3^2-(O$3-P$3-R$3*COS((F106+K$9)*PI()/180))^2))/5)</f>
        <v>-14461</v>
      </c>
      <c r="L106" s="24">
        <f>-TRUNC(U$3*T$3*(Q$3-R$3*SIN((G106+L$9)*PI()/180)-SQRT(S$3^2-(O$3-P$3-R$3*COS((G106+L$9)*PI()/180))^2))/5)</f>
        <v>-21595</v>
      </c>
      <c r="M106" s="25">
        <f>-TRUNC(K$3*J$3*(G$3-H$3*SIN((H106+M$9)*PI()/180)-SQRT(I$3^2-(E$3-F$3-H$3*COS((H106+M$9)*PI()/180))^2))/5)</f>
        <v>-83722</v>
      </c>
      <c r="N106" s="59">
        <f t="shared" si="231"/>
        <v>3.24</v>
      </c>
      <c r="O106" s="60">
        <f t="shared" si="294"/>
        <v>35000</v>
      </c>
      <c r="P106" s="60">
        <f t="shared" si="295"/>
        <v>17800</v>
      </c>
      <c r="Q106" s="1">
        <f t="shared" si="202"/>
        <v>18275</v>
      </c>
      <c r="R106" s="60">
        <f t="shared" si="296"/>
        <v>118100</v>
      </c>
      <c r="T106" s="1">
        <f t="shared" si="297"/>
        <v>0.04</v>
      </c>
      <c r="V106" s="1">
        <f t="shared" ref="V106:Y106" si="362">(O106-O105)/$T$26</f>
        <v>-36875</v>
      </c>
      <c r="W106" s="1">
        <f t="shared" si="362"/>
        <v>-3125</v>
      </c>
      <c r="X106" s="1">
        <f t="shared" si="362"/>
        <v>78750</v>
      </c>
      <c r="Y106" s="1">
        <f t="shared" si="362"/>
        <v>318125</v>
      </c>
      <c r="AA106">
        <f t="shared" ref="AA106:AD106" si="363">V106-V107</f>
        <v>1250</v>
      </c>
      <c r="AB106">
        <f t="shared" si="363"/>
        <v>625</v>
      </c>
      <c r="AC106">
        <f t="shared" si="363"/>
        <v>11875</v>
      </c>
      <c r="AD106">
        <f t="shared" si="363"/>
        <v>48125</v>
      </c>
      <c r="AF106">
        <f t="shared" ref="AF106:AI106" si="364">AA106-AA107</f>
        <v>-1250</v>
      </c>
      <c r="AG106">
        <f t="shared" si="364"/>
        <v>625</v>
      </c>
      <c r="AH106">
        <f t="shared" si="364"/>
        <v>3.63797880709171e-11</v>
      </c>
      <c r="AI106">
        <f t="shared" si="364"/>
        <v>-4374.99999999965</v>
      </c>
      <c r="AK106">
        <f t="shared" ref="AK106:AN106" si="365">AF106-AF107</f>
        <v>-3125.00000000009</v>
      </c>
      <c r="AL106">
        <f t="shared" si="365"/>
        <v>2500</v>
      </c>
      <c r="AM106">
        <f t="shared" si="365"/>
        <v>-6.54836185276508e-11</v>
      </c>
      <c r="AN106">
        <f t="shared" si="365"/>
        <v>1250.0000000007</v>
      </c>
    </row>
    <row r="107" spans="4:40">
      <c r="D107" s="28">
        <f t="shared" si="293"/>
        <v>3.28</v>
      </c>
      <c r="E107" s="32">
        <f>-E223*[1]右脚开始走!$B$23</f>
        <v>13.64151487</v>
      </c>
      <c r="F107" s="32">
        <f>F223*[1]右脚开始走!$B$23</f>
        <v>8.057441095</v>
      </c>
      <c r="G107" s="32">
        <f>G223*[1]右脚开始走!$B$23</f>
        <v>11.93819716</v>
      </c>
      <c r="H107" s="32">
        <f>-H223*[1]右脚开始走!$B$23</f>
        <v>45.1571519</v>
      </c>
      <c r="I107" s="58">
        <f t="shared" si="288"/>
        <v>3.28</v>
      </c>
      <c r="J107" s="24">
        <f>-TRUNC(K$3*J$3*(G$3-H$3*SIN((E107+J$9)*PI()/180)-SQRT(I$3^2-(E$3-F$3-H$3*COS((E107+J$9)*PI()/180))^2))/5)</f>
        <v>-15039</v>
      </c>
      <c r="K107" s="24">
        <f>-TRUNC(U$3*T$3*(Q$3-R$3*SIN((F107+K$9)*PI()/180)-SQRT(S$3^2-(O$3-P$3-R$3*COS((F107+K$9)*PI()/180))^2))/5)</f>
        <v>-13755</v>
      </c>
      <c r="L107" s="24">
        <f>-TRUNC(U$3*T$3*(Q$3-R$3*SIN((G107+L$9)*PI()/180)-SQRT(S$3^2-(O$3-P$3-R$3*COS((G107+L$9)*PI()/180))^2))/5)</f>
        <v>-20757</v>
      </c>
      <c r="M107" s="25">
        <f>-TRUNC(K$3*J$3*(G$3-H$3*SIN((H107+M$9)*PI()/180)-SQRT(I$3^2-(E$3-F$3-H$3*COS((H107+M$9)*PI()/180))^2))/5)</f>
        <v>-78566</v>
      </c>
      <c r="N107" s="59">
        <f t="shared" si="231"/>
        <v>3.28</v>
      </c>
      <c r="O107" s="60">
        <f t="shared" si="294"/>
        <v>33475</v>
      </c>
      <c r="P107" s="60">
        <f t="shared" si="295"/>
        <v>17650</v>
      </c>
      <c r="Q107" s="1">
        <f t="shared" si="202"/>
        <v>20950</v>
      </c>
      <c r="R107" s="60">
        <f t="shared" si="296"/>
        <v>128900</v>
      </c>
      <c r="T107" s="1">
        <f t="shared" si="297"/>
        <v>0.04</v>
      </c>
      <c r="V107" s="1">
        <f t="shared" ref="V107:Y107" si="366">(O107-O106)/$T$26</f>
        <v>-38125</v>
      </c>
      <c r="W107" s="1">
        <f t="shared" si="366"/>
        <v>-3750</v>
      </c>
      <c r="X107" s="1">
        <f t="shared" si="366"/>
        <v>66874.9999999999</v>
      </c>
      <c r="Y107" s="1">
        <f t="shared" si="366"/>
        <v>270000</v>
      </c>
      <c r="AA107">
        <f t="shared" ref="AA107:AD107" si="367">V107-V108</f>
        <v>2500</v>
      </c>
      <c r="AB107">
        <f t="shared" si="367"/>
        <v>0</v>
      </c>
      <c r="AC107">
        <f t="shared" si="367"/>
        <v>11875</v>
      </c>
      <c r="AD107">
        <f t="shared" si="367"/>
        <v>52499.9999999997</v>
      </c>
      <c r="AF107">
        <f t="shared" ref="AF107:AI107" si="368">AA107-AA108</f>
        <v>1875.00000000009</v>
      </c>
      <c r="AG107">
        <f t="shared" si="368"/>
        <v>-1875</v>
      </c>
      <c r="AH107">
        <f t="shared" si="368"/>
        <v>1.01863406598568e-10</v>
      </c>
      <c r="AI107">
        <f t="shared" si="368"/>
        <v>-5625.00000000035</v>
      </c>
      <c r="AK107">
        <f t="shared" ref="AK107:AN107" si="369">AF107-AF108</f>
        <v>1250.00000000028</v>
      </c>
      <c r="AL107">
        <f t="shared" si="369"/>
        <v>-4375</v>
      </c>
      <c r="AM107">
        <f t="shared" si="369"/>
        <v>-1874.9999999998</v>
      </c>
      <c r="AN107">
        <f t="shared" si="369"/>
        <v>-3124.99999999962</v>
      </c>
    </row>
    <row r="108" spans="4:40">
      <c r="D108" s="28">
        <f t="shared" si="293"/>
        <v>3.32</v>
      </c>
      <c r="E108" s="32">
        <f>-E224*[1]右脚开始走!$B$23</f>
        <v>12.75684825</v>
      </c>
      <c r="F108" s="32">
        <f>F224*[1]右脚开始走!$B$23</f>
        <v>7.662979822</v>
      </c>
      <c r="G108" s="32">
        <f>G224*[1]右脚开始走!$B$23</f>
        <v>11.43154192</v>
      </c>
      <c r="H108" s="32">
        <f>-H224*[1]右脚开始走!$B$23</f>
        <v>42.82566423</v>
      </c>
      <c r="I108" s="58">
        <f t="shared" si="288"/>
        <v>3.32</v>
      </c>
      <c r="J108" s="24">
        <f>-TRUNC(K$3*J$3*(G$3-H$3*SIN((E108+J$9)*PI()/180)-SQRT(I$3^2-(E$3-F$3-H$3*COS((E108+J$9)*PI()/180))^2))/5)</f>
        <v>-13765</v>
      </c>
      <c r="K108" s="24">
        <f>-TRUNC(U$3*T$3*(Q$3-R$3*SIN((F108+K$9)*PI()/180)-SQRT(S$3^2-(O$3-P$3-R$3*COS((F108+K$9)*PI()/180))^2))/5)</f>
        <v>-13055</v>
      </c>
      <c r="L108" s="24">
        <f>-TRUNC(U$3*T$3*(Q$3-R$3*SIN((G108+L$9)*PI()/180)-SQRT(S$3^2-(O$3-P$3-R$3*COS((G108+L$9)*PI()/180))^2))/5)</f>
        <v>-19831</v>
      </c>
      <c r="M108" s="25">
        <f>-TRUNC(K$3*J$3*(G$3-H$3*SIN((H108+M$9)*PI()/180)-SQRT(I$3^2-(E$3-F$3-H$3*COS((H108+M$9)*PI()/180))^2))/5)</f>
        <v>-73062</v>
      </c>
      <c r="N108" s="59">
        <f t="shared" si="231"/>
        <v>3.32</v>
      </c>
      <c r="O108" s="60">
        <f t="shared" si="294"/>
        <v>31850</v>
      </c>
      <c r="P108" s="60">
        <f t="shared" si="295"/>
        <v>17500</v>
      </c>
      <c r="Q108" s="1">
        <f t="shared" si="202"/>
        <v>23150</v>
      </c>
      <c r="R108" s="60">
        <f t="shared" si="296"/>
        <v>137600</v>
      </c>
      <c r="T108" s="1">
        <f t="shared" si="297"/>
        <v>0.04</v>
      </c>
      <c r="V108" s="1">
        <f t="shared" ref="V108:Y108" si="370">(O108-O107)/$T$26</f>
        <v>-40625</v>
      </c>
      <c r="W108" s="1">
        <f t="shared" si="370"/>
        <v>-3750</v>
      </c>
      <c r="X108" s="1">
        <f t="shared" si="370"/>
        <v>54999.9999999999</v>
      </c>
      <c r="Y108" s="1">
        <f t="shared" si="370"/>
        <v>217500</v>
      </c>
      <c r="AA108">
        <f t="shared" ref="AA108:AD108" si="371">V108-V109</f>
        <v>624.999999999905</v>
      </c>
      <c r="AB108">
        <f t="shared" si="371"/>
        <v>1875</v>
      </c>
      <c r="AC108">
        <f t="shared" si="371"/>
        <v>11874.9999999999</v>
      </c>
      <c r="AD108">
        <f t="shared" si="371"/>
        <v>58125</v>
      </c>
      <c r="AF108">
        <f t="shared" ref="AF108:AI108" si="372">AA108-AA109</f>
        <v>624.999999999811</v>
      </c>
      <c r="AG108">
        <f t="shared" si="372"/>
        <v>2500</v>
      </c>
      <c r="AH108">
        <f t="shared" si="372"/>
        <v>1874.99999999991</v>
      </c>
      <c r="AI108">
        <f t="shared" si="372"/>
        <v>-2500.00000000073</v>
      </c>
      <c r="AK108">
        <f t="shared" ref="AK108:AN108" si="373">AF108-AF109</f>
        <v>2499.99999999972</v>
      </c>
      <c r="AL108">
        <f t="shared" si="373"/>
        <v>5625</v>
      </c>
      <c r="AM108">
        <f t="shared" si="373"/>
        <v>1250</v>
      </c>
      <c r="AN108">
        <f t="shared" si="373"/>
        <v>-2.18278728425503e-9</v>
      </c>
    </row>
    <row r="109" spans="4:40">
      <c r="D109" s="28">
        <f t="shared" si="293"/>
        <v>3.36</v>
      </c>
      <c r="E109" s="32">
        <f>-E225*[1]右脚开始走!$B$23</f>
        <v>11.89251322</v>
      </c>
      <c r="F109" s="32">
        <f>F225*[1]右脚开始走!$B$23</f>
        <v>7.27177261</v>
      </c>
      <c r="G109" s="32">
        <f>G225*[1]右脚开始走!$B$23</f>
        <v>10.88472159</v>
      </c>
      <c r="H109" s="32">
        <f>-H225*[1]右脚开始走!$B$23</f>
        <v>40.35233873</v>
      </c>
      <c r="I109" s="58">
        <f t="shared" si="288"/>
        <v>3.36</v>
      </c>
      <c r="J109" s="24">
        <f>-TRUNC(K$3*J$3*(G$3-H$3*SIN((E109+J$9)*PI()/180)-SQRT(I$3^2-(E$3-F$3-H$3*COS((E109+J$9)*PI()/180))^2))/5)</f>
        <v>-12557</v>
      </c>
      <c r="K109" s="24">
        <f>-TRUNC(U$3*T$3*(Q$3-R$3*SIN((F109+K$9)*PI()/180)-SQRT(S$3^2-(O$3-P$3-R$3*COS((F109+K$9)*PI()/180))^2))/5)</f>
        <v>-12364</v>
      </c>
      <c r="L109" s="24">
        <f>-TRUNC(U$3*T$3*(Q$3-R$3*SIN((G109+L$9)*PI()/180)-SQRT(S$3^2-(O$3-P$3-R$3*COS((G109+L$9)*PI()/180))^2))/5)</f>
        <v>-18836</v>
      </c>
      <c r="M109" s="25">
        <f>-TRUNC(K$3*J$3*(G$3-H$3*SIN((H109+M$9)*PI()/180)-SQRT(I$3^2-(E$3-F$3-H$3*COS((H109+M$9)*PI()/180))^2))/5)</f>
        <v>-67303</v>
      </c>
      <c r="N109" s="59">
        <f t="shared" si="231"/>
        <v>3.36</v>
      </c>
      <c r="O109" s="60">
        <f t="shared" si="294"/>
        <v>30200</v>
      </c>
      <c r="P109" s="60">
        <f t="shared" si="295"/>
        <v>17275</v>
      </c>
      <c r="Q109" s="1">
        <f t="shared" si="202"/>
        <v>24875</v>
      </c>
      <c r="R109" s="60">
        <f t="shared" si="296"/>
        <v>143975</v>
      </c>
      <c r="T109" s="1">
        <f t="shared" si="297"/>
        <v>0.04</v>
      </c>
      <c r="V109" s="1">
        <f t="shared" ref="V109:Y109" si="374">(O109-O108)/$T$26</f>
        <v>-41249.9999999999</v>
      </c>
      <c r="W109" s="1">
        <f t="shared" si="374"/>
        <v>-5625</v>
      </c>
      <c r="X109" s="1">
        <f t="shared" si="374"/>
        <v>43125</v>
      </c>
      <c r="Y109" s="1">
        <f t="shared" si="374"/>
        <v>159375</v>
      </c>
      <c r="AA109">
        <f t="shared" ref="AA109:AD109" si="375">V109-V110</f>
        <v>9.45874489843845e-11</v>
      </c>
      <c r="AB109">
        <f t="shared" si="375"/>
        <v>-625</v>
      </c>
      <c r="AC109">
        <f t="shared" si="375"/>
        <v>10000</v>
      </c>
      <c r="AD109">
        <f t="shared" si="375"/>
        <v>60625.0000000007</v>
      </c>
      <c r="AF109">
        <f t="shared" ref="AF109:AI109" si="376">AA109-AA110</f>
        <v>-1874.99999999991</v>
      </c>
      <c r="AG109">
        <f t="shared" si="376"/>
        <v>-3125</v>
      </c>
      <c r="AH109">
        <f t="shared" si="376"/>
        <v>624.999999999909</v>
      </c>
      <c r="AI109">
        <f t="shared" si="376"/>
        <v>-2499.99999999854</v>
      </c>
      <c r="AK109">
        <f t="shared" ref="AK109:AN109" si="377">AF109-AF110</f>
        <v>-5000</v>
      </c>
      <c r="AL109">
        <f t="shared" si="377"/>
        <v>-6875</v>
      </c>
      <c r="AM109">
        <f t="shared" si="377"/>
        <v>1249.99999999973</v>
      </c>
      <c r="AN109">
        <f t="shared" si="377"/>
        <v>-4374.99999999782</v>
      </c>
    </row>
    <row r="110" spans="4:40">
      <c r="D110" s="28">
        <f t="shared" si="293"/>
        <v>3.4</v>
      </c>
      <c r="E110" s="32">
        <f>-E226*[1]右脚开始走!$B$23</f>
        <v>11.05075528</v>
      </c>
      <c r="F110" s="32">
        <f>F226*[1]右脚开始走!$B$23</f>
        <v>6.884490274</v>
      </c>
      <c r="G110" s="32">
        <f>G226*[1]右脚开始走!$B$23</f>
        <v>10.30652106</v>
      </c>
      <c r="H110" s="32">
        <f>-H226*[1]右脚开始走!$B$23</f>
        <v>37.76604471</v>
      </c>
      <c r="I110" s="58">
        <f t="shared" si="288"/>
        <v>3.4</v>
      </c>
      <c r="J110" s="24">
        <f>-TRUNC(K$3*J$3*(G$3-H$3*SIN((E110+J$9)*PI()/180)-SQRT(I$3^2-(E$3-F$3-H$3*COS((E110+J$9)*PI()/180))^2))/5)</f>
        <v>-11415</v>
      </c>
      <c r="K110" s="24">
        <f>-TRUNC(U$3*T$3*(Q$3-R$3*SIN((F110+K$9)*PI()/180)-SQRT(S$3^2-(O$3-P$3-R$3*COS((F110+K$9)*PI()/180))^2))/5)</f>
        <v>-11681</v>
      </c>
      <c r="L110" s="24">
        <f>-TRUNC(U$3*T$3*(Q$3-R$3*SIN((G110+L$9)*PI()/180)-SQRT(S$3^2-(O$3-P$3-R$3*COS((G110+L$9)*PI()/180))^2))/5)</f>
        <v>-17788</v>
      </c>
      <c r="M110" s="25">
        <f>-TRUNC(K$3*J$3*(G$3-H$3*SIN((H110+M$9)*PI()/180)-SQRT(I$3^2-(E$3-F$3-H$3*COS((H110+M$9)*PI()/180))^2))/5)</f>
        <v>-61386</v>
      </c>
      <c r="N110" s="59">
        <f t="shared" si="231"/>
        <v>3.4</v>
      </c>
      <c r="O110" s="60">
        <f t="shared" si="294"/>
        <v>28550</v>
      </c>
      <c r="P110" s="60">
        <f t="shared" si="295"/>
        <v>17075</v>
      </c>
      <c r="Q110" s="1">
        <f t="shared" si="202"/>
        <v>26200</v>
      </c>
      <c r="R110" s="60">
        <f t="shared" si="296"/>
        <v>147925</v>
      </c>
      <c r="T110" s="1">
        <f t="shared" si="297"/>
        <v>0.04</v>
      </c>
      <c r="V110" s="1">
        <f t="shared" ref="V110:Y110" si="378">(O110-O109)/$T$26</f>
        <v>-41250</v>
      </c>
      <c r="W110" s="1">
        <f t="shared" si="378"/>
        <v>-5000</v>
      </c>
      <c r="X110" s="1">
        <f t="shared" si="378"/>
        <v>33125</v>
      </c>
      <c r="Y110" s="1">
        <f t="shared" si="378"/>
        <v>98749.9999999993</v>
      </c>
      <c r="AA110">
        <f t="shared" ref="AA110:AD110" si="379">V110-V111</f>
        <v>1875</v>
      </c>
      <c r="AB110">
        <f t="shared" si="379"/>
        <v>2500</v>
      </c>
      <c r="AC110">
        <f t="shared" si="379"/>
        <v>9375.00000000009</v>
      </c>
      <c r="AD110">
        <f t="shared" si="379"/>
        <v>63124.9999999993</v>
      </c>
      <c r="AF110">
        <f t="shared" ref="AF110:AI110" si="380">AA110-AA111</f>
        <v>3125.00000000009</v>
      </c>
      <c r="AG110">
        <f t="shared" si="380"/>
        <v>3750</v>
      </c>
      <c r="AH110">
        <f t="shared" si="380"/>
        <v>-624.999999999818</v>
      </c>
      <c r="AI110">
        <f t="shared" si="380"/>
        <v>1874.99999999927</v>
      </c>
      <c r="AK110">
        <f t="shared" ref="AK110:AN110" si="381">AF110-AF111</f>
        <v>5000.00000000028</v>
      </c>
      <c r="AL110">
        <f t="shared" si="381"/>
        <v>6875</v>
      </c>
      <c r="AM110">
        <f t="shared" si="381"/>
        <v>-2499.99999999973</v>
      </c>
      <c r="AN110">
        <f t="shared" si="381"/>
        <v>2499.99999999854</v>
      </c>
    </row>
    <row r="111" spans="4:40">
      <c r="D111" s="28">
        <f t="shared" si="293"/>
        <v>3.44</v>
      </c>
      <c r="E111" s="32">
        <f>-E227*[1]右脚开始走!$B$23</f>
        <v>10.23366565</v>
      </c>
      <c r="F111" s="32">
        <f>F227*[1]右脚开始走!$B$23</f>
        <v>6.501765399</v>
      </c>
      <c r="G111" s="32">
        <f>G227*[1]右脚开始走!$B$23</f>
        <v>9.705180246</v>
      </c>
      <c r="H111" s="32">
        <f>-H227*[1]右脚开始走!$B$23</f>
        <v>35.09634882</v>
      </c>
      <c r="I111" s="58">
        <f t="shared" si="288"/>
        <v>3.44</v>
      </c>
      <c r="J111" s="24">
        <f>-TRUNC(K$3*J$3*(G$3-H$3*SIN((E111+J$9)*PI()/180)-SQRT(I$3^2-(E$3-F$3-H$3*COS((E111+J$9)*PI()/180))^2))/5)</f>
        <v>-10342</v>
      </c>
      <c r="K111" s="24">
        <f>-TRUNC(U$3*T$3*(Q$3-R$3*SIN((F111+K$9)*PI()/180)-SQRT(S$3^2-(O$3-P$3-R$3*COS((F111+K$9)*PI()/180))^2))/5)</f>
        <v>-11010</v>
      </c>
      <c r="L111" s="24">
        <f>-TRUNC(U$3*T$3*(Q$3-R$3*SIN((G111+L$9)*PI()/180)-SQRT(S$3^2-(O$3-P$3-R$3*COS((G111+L$9)*PI()/180))^2))/5)</f>
        <v>-16702</v>
      </c>
      <c r="M111" s="25">
        <f>-TRUNC(K$3*J$3*(G$3-H$3*SIN((H111+M$9)*PI()/180)-SQRT(I$3^2-(E$3-F$3-H$3*COS((H111+M$9)*PI()/180))^2))/5)</f>
        <v>-55412</v>
      </c>
      <c r="N111" s="59">
        <f t="shared" si="231"/>
        <v>3.44</v>
      </c>
      <c r="O111" s="60">
        <f t="shared" si="294"/>
        <v>26825</v>
      </c>
      <c r="P111" s="60">
        <f t="shared" si="295"/>
        <v>16775</v>
      </c>
      <c r="Q111" s="1">
        <f t="shared" si="202"/>
        <v>27150</v>
      </c>
      <c r="R111" s="60">
        <f t="shared" si="296"/>
        <v>149350</v>
      </c>
      <c r="T111" s="1">
        <f t="shared" si="297"/>
        <v>0.04</v>
      </c>
      <c r="V111" s="1">
        <f t="shared" ref="V111:Y111" si="382">(O111-O110)/$T$26</f>
        <v>-43125</v>
      </c>
      <c r="W111" s="1">
        <f t="shared" si="382"/>
        <v>-7500</v>
      </c>
      <c r="X111" s="1">
        <f t="shared" si="382"/>
        <v>23749.9999999999</v>
      </c>
      <c r="Y111" s="1">
        <f t="shared" si="382"/>
        <v>35625</v>
      </c>
      <c r="AA111">
        <f t="shared" ref="AA111:AD111" si="383">V111-V112</f>
        <v>-1250.00000000009</v>
      </c>
      <c r="AB111">
        <f t="shared" si="383"/>
        <v>-1250</v>
      </c>
      <c r="AC111">
        <f t="shared" si="383"/>
        <v>9999.99999999991</v>
      </c>
      <c r="AD111">
        <f t="shared" si="383"/>
        <v>61250</v>
      </c>
      <c r="AF111">
        <f t="shared" ref="AF111:AI111" si="384">AA111-AA112</f>
        <v>-1875.00000000019</v>
      </c>
      <c r="AG111">
        <f t="shared" si="384"/>
        <v>-3125</v>
      </c>
      <c r="AH111">
        <f t="shared" si="384"/>
        <v>1874.99999999991</v>
      </c>
      <c r="AI111">
        <f t="shared" si="384"/>
        <v>-624.999999999272</v>
      </c>
      <c r="AK111">
        <f t="shared" ref="AK111:AN111" si="385">AF111-AF112</f>
        <v>-4375.00000000038</v>
      </c>
      <c r="AL111">
        <f t="shared" si="385"/>
        <v>-5000</v>
      </c>
      <c r="AM111">
        <f t="shared" si="385"/>
        <v>624.999999999909</v>
      </c>
      <c r="AN111">
        <f t="shared" si="385"/>
        <v>-8749.99999999782</v>
      </c>
    </row>
    <row r="112" spans="4:40">
      <c r="D112" s="28">
        <f t="shared" si="293"/>
        <v>3.48</v>
      </c>
      <c r="E112" s="32">
        <f>-E228*[1]右脚开始走!$B$23</f>
        <v>9.443165661</v>
      </c>
      <c r="F112" s="32">
        <f>F228*[1]右脚开始走!$B$23</f>
        <v>6.124187971</v>
      </c>
      <c r="G112" s="32">
        <f>G228*[1]右脚开始走!$B$23</f>
        <v>9.088383989</v>
      </c>
      <c r="H112" s="32">
        <f>-H228*[1]右脚开始走!$B$23</f>
        <v>32.37314741</v>
      </c>
      <c r="I112" s="58">
        <f t="shared" si="288"/>
        <v>3.48</v>
      </c>
      <c r="J112" s="24">
        <f>-TRUNC(K$3*J$3*(G$3-H$3*SIN((E112+J$9)*PI()/180)-SQRT(I$3^2-(E$3-F$3-H$3*COS((E112+J$9)*PI()/180))^2))/5)</f>
        <v>-9336</v>
      </c>
      <c r="K112" s="24">
        <f>-TRUNC(U$3*T$3*(Q$3-R$3*SIN((F112+K$9)*PI()/180)-SQRT(S$3^2-(O$3-P$3-R$3*COS((F112+K$9)*PI()/180))^2))/5)</f>
        <v>-10349</v>
      </c>
      <c r="L112" s="24">
        <f>-TRUNC(U$3*T$3*(Q$3-R$3*SIN((G112+L$9)*PI()/180)-SQRT(S$3^2-(O$3-P$3-R$3*COS((G112+L$9)*PI()/180))^2))/5)</f>
        <v>-15594</v>
      </c>
      <c r="M112" s="25">
        <f>-TRUNC(K$3*J$3*(G$3-H$3*SIN((H112+M$9)*PI()/180)-SQRT(I$3^2-(E$3-F$3-H$3*COS((H112+M$9)*PI()/180))^2))/5)</f>
        <v>-49479</v>
      </c>
      <c r="N112" s="59">
        <f t="shared" si="231"/>
        <v>3.48</v>
      </c>
      <c r="O112" s="60">
        <f t="shared" si="294"/>
        <v>25150</v>
      </c>
      <c r="P112" s="60">
        <f t="shared" si="295"/>
        <v>16525</v>
      </c>
      <c r="Q112" s="1">
        <f t="shared" si="202"/>
        <v>27700</v>
      </c>
      <c r="R112" s="60">
        <f t="shared" si="296"/>
        <v>148325</v>
      </c>
      <c r="T112" s="1">
        <f t="shared" si="297"/>
        <v>0.04</v>
      </c>
      <c r="V112" s="1">
        <f t="shared" ref="V112:Y112" si="386">(O112-O111)/$T$26</f>
        <v>-41874.9999999999</v>
      </c>
      <c r="W112" s="1">
        <f t="shared" si="386"/>
        <v>-6250</v>
      </c>
      <c r="X112" s="1">
        <f t="shared" si="386"/>
        <v>13750</v>
      </c>
      <c r="Y112" s="1">
        <f t="shared" si="386"/>
        <v>-25625</v>
      </c>
      <c r="AA112">
        <f t="shared" ref="AA112:AD112" si="387">V112-V113</f>
        <v>625.000000000095</v>
      </c>
      <c r="AB112">
        <f t="shared" si="387"/>
        <v>1875</v>
      </c>
      <c r="AC112">
        <f t="shared" si="387"/>
        <v>8125</v>
      </c>
      <c r="AD112">
        <f t="shared" si="387"/>
        <v>61874.9999999993</v>
      </c>
      <c r="AF112">
        <f t="shared" ref="AF112:AI112" si="388">AA112-AA113</f>
        <v>2500.00000000019</v>
      </c>
      <c r="AG112">
        <f t="shared" si="388"/>
        <v>1875</v>
      </c>
      <c r="AH112">
        <f t="shared" si="388"/>
        <v>1250</v>
      </c>
      <c r="AI112">
        <f t="shared" si="388"/>
        <v>8124.99999999854</v>
      </c>
      <c r="AK112">
        <f t="shared" ref="AK112:AN112" si="389">AF112-AF113</f>
        <v>3750.00000000038</v>
      </c>
      <c r="AL112">
        <f t="shared" si="389"/>
        <v>2500</v>
      </c>
      <c r="AM112">
        <f t="shared" si="389"/>
        <v>1875</v>
      </c>
      <c r="AN112">
        <f t="shared" si="389"/>
        <v>3124.99999999782</v>
      </c>
    </row>
    <row r="113" spans="4:40">
      <c r="D113" s="28">
        <f t="shared" si="293"/>
        <v>3.52</v>
      </c>
      <c r="E113" s="32">
        <f>-E229*[1]右脚开始走!$B$23</f>
        <v>8.680991075</v>
      </c>
      <c r="F113" s="32">
        <f>F229*[1]右脚开始走!$B$23</f>
        <v>5.752301051</v>
      </c>
      <c r="G113" s="32">
        <f>G229*[1]右脚开始走!$B$23</f>
        <v>8.463252096</v>
      </c>
      <c r="H113" s="32">
        <f>-H229*[1]右脚开始走!$B$23</f>
        <v>29.62629881</v>
      </c>
      <c r="I113" s="58">
        <f t="shared" si="288"/>
        <v>3.52</v>
      </c>
      <c r="J113" s="24">
        <f>-TRUNC(K$3*J$3*(G$3-H$3*SIN((E113+J$9)*PI()/180)-SQRT(I$3^2-(E$3-F$3-H$3*COS((E113+J$9)*PI()/180))^2))/5)</f>
        <v>-8398</v>
      </c>
      <c r="K113" s="24">
        <f>-TRUNC(U$3*T$3*(Q$3-R$3*SIN((F113+K$9)*PI()/180)-SQRT(S$3^2-(O$3-P$3-R$3*COS((F113+K$9)*PI()/180))^2))/5)</f>
        <v>-9701</v>
      </c>
      <c r="L113" s="24">
        <f>-TRUNC(U$3*T$3*(Q$3-R$3*SIN((G113+L$9)*PI()/180)-SQRT(S$3^2-(O$3-P$3-R$3*COS((G113+L$9)*PI()/180))^2))/5)</f>
        <v>-14477</v>
      </c>
      <c r="M113" s="25">
        <f>-TRUNC(K$3*J$3*(G$3-H$3*SIN((H113+M$9)*PI()/180)-SQRT(I$3^2-(E$3-F$3-H$3*COS((H113+M$9)*PI()/180))^2))/5)</f>
        <v>-43686</v>
      </c>
      <c r="N113" s="59">
        <f t="shared" si="231"/>
        <v>3.52</v>
      </c>
      <c r="O113" s="60">
        <f t="shared" si="294"/>
        <v>23450</v>
      </c>
      <c r="P113" s="60">
        <f t="shared" si="295"/>
        <v>16200</v>
      </c>
      <c r="Q113" s="1">
        <f t="shared" si="202"/>
        <v>27925</v>
      </c>
      <c r="R113" s="60">
        <f t="shared" si="296"/>
        <v>144825</v>
      </c>
      <c r="T113" s="1">
        <f t="shared" si="297"/>
        <v>0.04</v>
      </c>
      <c r="V113" s="1">
        <f t="shared" ref="V113:Y113" si="390">(O113-O112)/$T$26</f>
        <v>-42500</v>
      </c>
      <c r="W113" s="1">
        <f t="shared" si="390"/>
        <v>-8125</v>
      </c>
      <c r="X113" s="1">
        <f t="shared" si="390"/>
        <v>5625</v>
      </c>
      <c r="Y113" s="1">
        <f t="shared" si="390"/>
        <v>-87499.9999999993</v>
      </c>
      <c r="AA113">
        <f t="shared" ref="AA113:AD113" si="391">V113-V114</f>
        <v>-1875.00000000009</v>
      </c>
      <c r="AB113">
        <f t="shared" si="391"/>
        <v>0</v>
      </c>
      <c r="AC113">
        <f t="shared" si="391"/>
        <v>6875</v>
      </c>
      <c r="AD113">
        <f t="shared" si="391"/>
        <v>53750.0000000007</v>
      </c>
      <c r="AF113">
        <f t="shared" ref="AF113:AI113" si="392">AA113-AA114</f>
        <v>-1250.00000000019</v>
      </c>
      <c r="AG113">
        <f t="shared" si="392"/>
        <v>-625</v>
      </c>
      <c r="AH113">
        <f t="shared" si="392"/>
        <v>-625</v>
      </c>
      <c r="AI113">
        <f t="shared" si="392"/>
        <v>5000.00000000073</v>
      </c>
      <c r="AK113">
        <f t="shared" ref="AK113:AN113" si="393">AF113-AF114</f>
        <v>-1250.00000000028</v>
      </c>
      <c r="AL113">
        <f t="shared" si="393"/>
        <v>-1250.00000000005</v>
      </c>
      <c r="AM113">
        <f t="shared" si="393"/>
        <v>-2500</v>
      </c>
      <c r="AN113">
        <f t="shared" si="393"/>
        <v>-2499.99999999965</v>
      </c>
    </row>
    <row r="114" spans="4:40">
      <c r="D114" s="28">
        <f t="shared" si="293"/>
        <v>3.56</v>
      </c>
      <c r="E114" s="32">
        <f>-E230*[1]右脚开始走!$B$23</f>
        <v>7.94867642</v>
      </c>
      <c r="F114" s="32">
        <f>F230*[1]右脚开始走!$B$23</f>
        <v>5.386596374</v>
      </c>
      <c r="G114" s="32">
        <f>G230*[1]右脚开始走!$B$23</f>
        <v>7.83632924</v>
      </c>
      <c r="H114" s="32">
        <f>-H230*[1]右脚开始走!$B$23</f>
        <v>26.88525575</v>
      </c>
      <c r="I114" s="58">
        <f t="shared" si="288"/>
        <v>3.56</v>
      </c>
      <c r="J114" s="24">
        <f>-TRUNC(K$3*J$3*(G$3-H$3*SIN((E114+J$9)*PI()/180)-SQRT(I$3^2-(E$3-F$3-H$3*COS((E114+J$9)*PI()/180))^2))/5)</f>
        <v>-7525</v>
      </c>
      <c r="K114" s="24">
        <f>-TRUNC(U$3*T$3*(Q$3-R$3*SIN((F114+K$9)*PI()/180)-SQRT(S$3^2-(O$3-P$3-R$3*COS((F114+K$9)*PI()/180))^2))/5)</f>
        <v>-9066</v>
      </c>
      <c r="L114" s="24">
        <f>-TRUNC(U$3*T$3*(Q$3-R$3*SIN((G114+L$9)*PI()/180)-SQRT(S$3^2-(O$3-P$3-R$3*COS((G114+L$9)*PI()/180))^2))/5)</f>
        <v>-13362</v>
      </c>
      <c r="M114" s="25">
        <f>-TRUNC(K$3*J$3*(G$3-H$3*SIN((H114+M$9)*PI()/180)-SQRT(I$3^2-(E$3-F$3-H$3*COS((H114+M$9)*PI()/180))^2))/5)</f>
        <v>-38119</v>
      </c>
      <c r="N114" s="59">
        <f t="shared" si="231"/>
        <v>3.56</v>
      </c>
      <c r="O114" s="60">
        <f t="shared" si="294"/>
        <v>21825</v>
      </c>
      <c r="P114" s="60">
        <f t="shared" si="295"/>
        <v>15875</v>
      </c>
      <c r="Q114" s="1">
        <f t="shared" si="202"/>
        <v>27875</v>
      </c>
      <c r="R114" s="60">
        <f t="shared" si="296"/>
        <v>139175</v>
      </c>
      <c r="T114" s="1">
        <f t="shared" si="297"/>
        <v>0.04</v>
      </c>
      <c r="V114" s="1">
        <f t="shared" ref="V114:Y114" si="394">(O114-O113)/$T$26</f>
        <v>-40624.9999999999</v>
      </c>
      <c r="W114" s="1">
        <f t="shared" si="394"/>
        <v>-8125</v>
      </c>
      <c r="X114" s="1">
        <f t="shared" si="394"/>
        <v>-1250</v>
      </c>
      <c r="Y114" s="1">
        <f t="shared" si="394"/>
        <v>-141250</v>
      </c>
      <c r="AA114">
        <f t="shared" ref="AA114:AD114" si="395">V114-V115</f>
        <v>-624.999999999905</v>
      </c>
      <c r="AB114">
        <f t="shared" si="395"/>
        <v>625</v>
      </c>
      <c r="AC114">
        <f t="shared" si="395"/>
        <v>7500</v>
      </c>
      <c r="AD114">
        <f t="shared" si="395"/>
        <v>48750</v>
      </c>
      <c r="AF114">
        <f t="shared" ref="AF114:AI114" si="396">AA114-AA115</f>
        <v>9.45874489843845e-11</v>
      </c>
      <c r="AG114">
        <f t="shared" si="396"/>
        <v>625.000000000045</v>
      </c>
      <c r="AH114">
        <f t="shared" si="396"/>
        <v>1875</v>
      </c>
      <c r="AI114">
        <f t="shared" si="396"/>
        <v>7500.00000000038</v>
      </c>
      <c r="AK114">
        <f t="shared" ref="AK114:AN114" si="397">AF114-AF115</f>
        <v>-1250</v>
      </c>
      <c r="AL114">
        <f t="shared" si="397"/>
        <v>1250.00000000014</v>
      </c>
      <c r="AM114">
        <f t="shared" si="397"/>
        <v>624.999999999909</v>
      </c>
      <c r="AN114">
        <f t="shared" si="397"/>
        <v>-4374.99999999886</v>
      </c>
    </row>
    <row r="115" spans="4:40">
      <c r="D115" s="28">
        <f t="shared" si="293"/>
        <v>3.6</v>
      </c>
      <c r="E115" s="32">
        <f>-E231*[1]右脚开始走!$B$23</f>
        <v>7.247539337</v>
      </c>
      <c r="F115" s="32">
        <f>F231*[1]右脚开始走!$B$23</f>
        <v>5.027510041</v>
      </c>
      <c r="G115" s="32">
        <f>G231*[1]右脚开始走!$B$23</f>
        <v>7.21357496</v>
      </c>
      <c r="H115" s="32">
        <f>-H231*[1]右脚开始走!$B$23</f>
        <v>24.17869765</v>
      </c>
      <c r="I115" s="58">
        <f t="shared" si="288"/>
        <v>3.6</v>
      </c>
      <c r="J115" s="24">
        <f>-TRUNC(K$3*J$3*(G$3-H$3*SIN((E115+J$9)*PI()/180)-SQRT(I$3^2-(E$3-F$3-H$3*COS((E115+J$9)*PI()/180))^2))/5)</f>
        <v>-6716</v>
      </c>
      <c r="K115" s="24">
        <f>-TRUNC(U$3*T$3*(Q$3-R$3*SIN((F115+K$9)*PI()/180)-SQRT(S$3^2-(O$3-P$3-R$3*COS((F115+K$9)*PI()/180))^2))/5)</f>
        <v>-8445</v>
      </c>
      <c r="L115" s="24">
        <f>-TRUNC(U$3*T$3*(Q$3-R$3*SIN((G115+L$9)*PI()/180)-SQRT(S$3^2-(O$3-P$3-R$3*COS((G115+L$9)*PI()/180))^2))/5)</f>
        <v>-12261</v>
      </c>
      <c r="M115" s="25">
        <f>-TRUNC(K$3*J$3*(G$3-H$3*SIN((H115+M$9)*PI()/180)-SQRT(I$3^2-(E$3-F$3-H$3*COS((H115+M$9)*PI()/180))^2))/5)</f>
        <v>-32856</v>
      </c>
      <c r="N115" s="59">
        <f t="shared" si="231"/>
        <v>3.6</v>
      </c>
      <c r="O115" s="60">
        <f t="shared" si="294"/>
        <v>20225</v>
      </c>
      <c r="P115" s="60">
        <f t="shared" si="295"/>
        <v>15525</v>
      </c>
      <c r="Q115" s="1">
        <f t="shared" si="202"/>
        <v>27525</v>
      </c>
      <c r="R115" s="60">
        <f t="shared" si="296"/>
        <v>131575</v>
      </c>
      <c r="T115" s="1">
        <f t="shared" si="297"/>
        <v>0.04</v>
      </c>
      <c r="V115" s="1">
        <f t="shared" ref="V115:Y115" si="398">(O115-O114)/$T$26</f>
        <v>-40000</v>
      </c>
      <c r="W115" s="1">
        <f t="shared" si="398"/>
        <v>-8750</v>
      </c>
      <c r="X115" s="1">
        <f t="shared" si="398"/>
        <v>-8750</v>
      </c>
      <c r="Y115" s="1">
        <f t="shared" si="398"/>
        <v>-190000</v>
      </c>
      <c r="AA115">
        <f t="shared" ref="AA115:AD115" si="399">V115-V116</f>
        <v>-625</v>
      </c>
      <c r="AB115">
        <f t="shared" si="399"/>
        <v>-4.54747350886464e-11</v>
      </c>
      <c r="AC115">
        <f t="shared" si="399"/>
        <v>5625</v>
      </c>
      <c r="AD115">
        <f t="shared" si="399"/>
        <v>41249.9999999996</v>
      </c>
      <c r="AF115">
        <f t="shared" ref="AF115:AI115" si="400">AA115-AA116</f>
        <v>1250.00000000009</v>
      </c>
      <c r="AG115">
        <f t="shared" si="400"/>
        <v>-625.000000000091</v>
      </c>
      <c r="AH115">
        <f t="shared" si="400"/>
        <v>1250.00000000009</v>
      </c>
      <c r="AI115">
        <f t="shared" si="400"/>
        <v>11874.9999999992</v>
      </c>
      <c r="AK115">
        <f t="shared" ref="AK115:AN115" si="401">AF115-AF116</f>
        <v>625.000000000284</v>
      </c>
      <c r="AL115">
        <f t="shared" si="401"/>
        <v>-1250.00000000014</v>
      </c>
      <c r="AM115">
        <f t="shared" si="401"/>
        <v>2500.00000000027</v>
      </c>
      <c r="AN115">
        <f t="shared" si="401"/>
        <v>2499.99999999852</v>
      </c>
    </row>
    <row r="116" spans="4:40">
      <c r="D116" s="28">
        <f t="shared" si="293"/>
        <v>3.64</v>
      </c>
      <c r="E116" s="32">
        <f>-E232*[1]右脚开始走!$B$23</f>
        <v>6.578664923</v>
      </c>
      <c r="F116" s="32">
        <f>F232*[1]右脚开始走!$B$23</f>
        <v>4.675418143</v>
      </c>
      <c r="G116" s="32">
        <f>G232*[1]右脚开始走!$B$23</f>
        <v>6.600353593</v>
      </c>
      <c r="H116" s="32">
        <f>-H232*[1]右脚开始走!$B$23</f>
        <v>21.53416297</v>
      </c>
      <c r="I116" s="58">
        <f t="shared" si="288"/>
        <v>3.64</v>
      </c>
      <c r="J116" s="24">
        <f>-TRUNC(K$3*J$3*(G$3-H$3*SIN((E116+J$9)*PI()/180)-SQRT(I$3^2-(E$3-F$3-H$3*COS((E116+J$9)*PI()/180))^2))/5)</f>
        <v>-5970</v>
      </c>
      <c r="K116" s="24">
        <f>-TRUNC(U$3*T$3*(Q$3-R$3*SIN((F116+K$9)*PI()/180)-SQRT(S$3^2-(O$3-P$3-R$3*COS((F116+K$9)*PI()/180))^2))/5)</f>
        <v>-7838</v>
      </c>
      <c r="L116" s="24">
        <f>-TRUNC(U$3*T$3*(Q$3-R$3*SIN((G116+L$9)*PI()/180)-SQRT(S$3^2-(O$3-P$3-R$3*COS((G116+L$9)*PI()/180))^2))/5)</f>
        <v>-11183</v>
      </c>
      <c r="M116" s="25">
        <f>-TRUNC(K$3*J$3*(G$3-H$3*SIN((H116+M$9)*PI()/180)-SQRT(I$3^2-(E$3-F$3-H$3*COS((H116+M$9)*PI()/180))^2))/5)</f>
        <v>-27963</v>
      </c>
      <c r="N116" s="59">
        <f t="shared" si="231"/>
        <v>3.64</v>
      </c>
      <c r="O116" s="60">
        <f t="shared" si="294"/>
        <v>18650</v>
      </c>
      <c r="P116" s="60">
        <f t="shared" si="295"/>
        <v>15175</v>
      </c>
      <c r="Q116" s="1">
        <f t="shared" si="202"/>
        <v>26950</v>
      </c>
      <c r="R116" s="60">
        <f t="shared" si="296"/>
        <v>122325</v>
      </c>
      <c r="T116" s="1">
        <f t="shared" si="297"/>
        <v>0.04</v>
      </c>
      <c r="V116" s="1">
        <f t="shared" ref="V116:Y116" si="402">(O116-O115)/$T$26</f>
        <v>-39375</v>
      </c>
      <c r="W116" s="1">
        <f t="shared" si="402"/>
        <v>-8749.99999999995</v>
      </c>
      <c r="X116" s="1">
        <f t="shared" si="402"/>
        <v>-14375</v>
      </c>
      <c r="Y116" s="1">
        <f t="shared" si="402"/>
        <v>-231250</v>
      </c>
      <c r="AA116">
        <f t="shared" ref="AA116:AD116" si="403">V116-V117</f>
        <v>-1875.00000000009</v>
      </c>
      <c r="AB116">
        <f t="shared" si="403"/>
        <v>625.000000000045</v>
      </c>
      <c r="AC116">
        <f t="shared" si="403"/>
        <v>4374.99999999991</v>
      </c>
      <c r="AD116">
        <f t="shared" si="403"/>
        <v>29375.0000000004</v>
      </c>
      <c r="AF116">
        <f t="shared" ref="AF116:AI116" si="404">AA116-AA117</f>
        <v>624.999999999811</v>
      </c>
      <c r="AG116">
        <f t="shared" si="404"/>
        <v>625.000000000045</v>
      </c>
      <c r="AH116">
        <f t="shared" si="404"/>
        <v>-1250.00000000018</v>
      </c>
      <c r="AI116">
        <f t="shared" si="404"/>
        <v>9375.00000000073</v>
      </c>
      <c r="AK116">
        <f t="shared" ref="AK116:AN116" si="405">AF116-AF117</f>
        <v>3124.99999999972</v>
      </c>
      <c r="AL116">
        <f t="shared" si="405"/>
        <v>625.000000000045</v>
      </c>
      <c r="AM116">
        <f t="shared" si="405"/>
        <v>-4375.00000000027</v>
      </c>
      <c r="AN116">
        <f t="shared" si="405"/>
        <v>-1249.99999999892</v>
      </c>
    </row>
    <row r="117" spans="4:40">
      <c r="D117" s="28">
        <f t="shared" si="293"/>
        <v>3.68</v>
      </c>
      <c r="E117" s="32">
        <f>-E233*[1]右脚开始走!$B$23</f>
        <v>5.942890081</v>
      </c>
      <c r="F117" s="32">
        <f>F233*[1]右脚开始走!$B$23</f>
        <v>4.330632413</v>
      </c>
      <c r="G117" s="32">
        <f>G233*[1]右脚开始走!$B$23</f>
        <v>6.001424257</v>
      </c>
      <c r="H117" s="32">
        <f>-H233*[1]右脚开始走!$B$23</f>
        <v>18.9776816</v>
      </c>
      <c r="I117" s="58">
        <f t="shared" si="288"/>
        <v>3.68</v>
      </c>
      <c r="J117" s="24">
        <f>-TRUNC(K$3*J$3*(G$3-H$3*SIN((E117+J$9)*PI()/180)-SQRT(I$3^2-(E$3-F$3-H$3*COS((E117+J$9)*PI()/180))^2))/5)</f>
        <v>-5284</v>
      </c>
      <c r="K117" s="24">
        <f>-TRUNC(U$3*T$3*(Q$3-R$3*SIN((F117+K$9)*PI()/180)-SQRT(S$3^2-(O$3-P$3-R$3*COS((F117+K$9)*PI()/180))^2))/5)</f>
        <v>-7246</v>
      </c>
      <c r="L117" s="24">
        <f>-TRUNC(U$3*T$3*(Q$3-R$3*SIN((G117+L$9)*PI()/180)-SQRT(S$3^2-(O$3-P$3-R$3*COS((G117+L$9)*PI()/180))^2))/5)</f>
        <v>-10135</v>
      </c>
      <c r="M117" s="25">
        <f>-TRUNC(K$3*J$3*(G$3-H$3*SIN((H117+M$9)*PI()/180)-SQRT(I$3^2-(E$3-F$3-H$3*COS((H117+M$9)*PI()/180))^2))/5)</f>
        <v>-23487</v>
      </c>
      <c r="N117" s="59">
        <f t="shared" si="231"/>
        <v>3.68</v>
      </c>
      <c r="O117" s="60">
        <f t="shared" si="294"/>
        <v>17150</v>
      </c>
      <c r="P117" s="60">
        <f t="shared" si="295"/>
        <v>14800</v>
      </c>
      <c r="Q117" s="1">
        <f t="shared" si="202"/>
        <v>26200</v>
      </c>
      <c r="R117" s="60">
        <f t="shared" si="296"/>
        <v>111900</v>
      </c>
      <c r="T117" s="1">
        <f t="shared" si="297"/>
        <v>0.04</v>
      </c>
      <c r="V117" s="1">
        <f t="shared" ref="V117:Y117" si="406">(O117-O116)/$T$26</f>
        <v>-37499.9999999999</v>
      </c>
      <c r="W117" s="1">
        <f t="shared" si="406"/>
        <v>-9375</v>
      </c>
      <c r="X117" s="1">
        <f t="shared" si="406"/>
        <v>-18749.9999999999</v>
      </c>
      <c r="Y117" s="1">
        <f t="shared" si="406"/>
        <v>-260625</v>
      </c>
      <c r="AA117">
        <f t="shared" ref="AA117:AD117" si="407">V117-V118</f>
        <v>-2499.99999999991</v>
      </c>
      <c r="AB117">
        <f t="shared" si="407"/>
        <v>0</v>
      </c>
      <c r="AC117">
        <f t="shared" si="407"/>
        <v>5625.00000000009</v>
      </c>
      <c r="AD117">
        <f t="shared" si="407"/>
        <v>19999.9999999997</v>
      </c>
      <c r="AF117">
        <f t="shared" ref="AF117:AI117" si="408">AA117-AA118</f>
        <v>-2499.99999999991</v>
      </c>
      <c r="AG117">
        <f t="shared" si="408"/>
        <v>0</v>
      </c>
      <c r="AH117">
        <f t="shared" si="408"/>
        <v>3125.00000000009</v>
      </c>
      <c r="AI117">
        <f t="shared" si="408"/>
        <v>10624.9999999997</v>
      </c>
      <c r="AK117">
        <f t="shared" ref="AK117:AN117" si="409">AF117-AF118</f>
        <v>-6249.99999999991</v>
      </c>
      <c r="AL117">
        <f t="shared" si="409"/>
        <v>0</v>
      </c>
      <c r="AM117">
        <f t="shared" si="409"/>
        <v>4375.00000000009</v>
      </c>
      <c r="AN117">
        <f t="shared" si="409"/>
        <v>625</v>
      </c>
    </row>
    <row r="118" spans="4:40">
      <c r="D118" s="28">
        <f t="shared" si="293"/>
        <v>3.72</v>
      </c>
      <c r="E118" s="32">
        <f>-E234*[1]右脚开始走!$B$23</f>
        <v>5.340787837</v>
      </c>
      <c r="F118" s="32">
        <f>F234*[1]右脚开始走!$B$23</f>
        <v>3.99339586</v>
      </c>
      <c r="G118" s="32">
        <f>G234*[1]右脚开始走!$B$23</f>
        <v>5.420930801</v>
      </c>
      <c r="H118" s="32">
        <f>-H234*[1]右脚开始走!$B$23</f>
        <v>16.53340713</v>
      </c>
      <c r="I118" s="58">
        <f t="shared" si="288"/>
        <v>3.72</v>
      </c>
      <c r="J118" s="24">
        <f>-TRUNC(K$3*J$3*(G$3-H$3*SIN((E118+J$9)*PI()/180)-SQRT(I$3^2-(E$3-F$3-H$3*COS((E118+J$9)*PI()/180))^2))/5)</f>
        <v>-4654</v>
      </c>
      <c r="K118" s="24">
        <f>-TRUNC(U$3*T$3*(Q$3-R$3*SIN((F118+K$9)*PI()/180)-SQRT(S$3^2-(O$3-P$3-R$3*COS((F118+K$9)*PI()/180))^2))/5)</f>
        <v>-6669</v>
      </c>
      <c r="L118" s="24">
        <f>-TRUNC(U$3*T$3*(Q$3-R$3*SIN((G118+L$9)*PI()/180)-SQRT(S$3^2-(O$3-P$3-R$3*COS((G118+L$9)*PI()/180))^2))/5)</f>
        <v>-9126</v>
      </c>
      <c r="M118" s="25">
        <f>-TRUNC(K$3*J$3*(G$3-H$3*SIN((H118+M$9)*PI()/180)-SQRT(I$3^2-(E$3-F$3-H$3*COS((H118+M$9)*PI()/180))^2))/5)</f>
        <v>-19460</v>
      </c>
      <c r="N118" s="59">
        <f t="shared" si="231"/>
        <v>3.72</v>
      </c>
      <c r="O118" s="60">
        <f t="shared" si="294"/>
        <v>15750</v>
      </c>
      <c r="P118" s="60">
        <f t="shared" si="295"/>
        <v>14425</v>
      </c>
      <c r="Q118" s="1">
        <f t="shared" si="202"/>
        <v>25225</v>
      </c>
      <c r="R118" s="60">
        <f t="shared" si="296"/>
        <v>100675</v>
      </c>
      <c r="T118" s="1">
        <f t="shared" si="297"/>
        <v>0.04</v>
      </c>
      <c r="V118" s="1">
        <f t="shared" ref="V118:Y118" si="410">(O118-O117)/$T$26</f>
        <v>-35000</v>
      </c>
      <c r="W118" s="1">
        <f t="shared" si="410"/>
        <v>-9375</v>
      </c>
      <c r="X118" s="1">
        <f t="shared" si="410"/>
        <v>-24375</v>
      </c>
      <c r="Y118" s="1">
        <f t="shared" si="410"/>
        <v>-280625</v>
      </c>
      <c r="AA118">
        <f t="shared" ref="AA118:AD118" si="411">V118-V119</f>
        <v>0</v>
      </c>
      <c r="AB118">
        <f t="shared" si="411"/>
        <v>0</v>
      </c>
      <c r="AC118">
        <f t="shared" si="411"/>
        <v>2500</v>
      </c>
      <c r="AD118">
        <f t="shared" si="411"/>
        <v>9375</v>
      </c>
      <c r="AF118">
        <f t="shared" ref="AF118:AI118" si="412">AA118-AA119</f>
        <v>3750</v>
      </c>
      <c r="AG118">
        <f t="shared" si="412"/>
        <v>0</v>
      </c>
      <c r="AH118">
        <f t="shared" si="412"/>
        <v>-1250</v>
      </c>
      <c r="AI118">
        <f t="shared" si="412"/>
        <v>9999.99999999965</v>
      </c>
      <c r="AK118">
        <f t="shared" ref="AK118:AN118" si="413">AF118-AF119</f>
        <v>6875.00000000005</v>
      </c>
      <c r="AL118">
        <f t="shared" si="413"/>
        <v>624.999999999955</v>
      </c>
      <c r="AM118">
        <f t="shared" si="413"/>
        <v>-3750.00000000009</v>
      </c>
      <c r="AN118">
        <f t="shared" si="413"/>
        <v>-1.04773789644241e-9</v>
      </c>
    </row>
    <row r="119" spans="4:40">
      <c r="D119" s="28">
        <f t="shared" si="293"/>
        <v>3.76</v>
      </c>
      <c r="E119" s="32">
        <f>-E235*[1]右脚开始走!$B$23</f>
        <v>4.772651716</v>
      </c>
      <c r="F119" s="32">
        <f>F235*[1]右脚开始走!$B$23</f>
        <v>3.663878442</v>
      </c>
      <c r="G119" s="32">
        <f>G235*[1]右脚开始走!$B$23</f>
        <v>4.862391764</v>
      </c>
      <c r="H119" s="32">
        <f>-H235*[1]右脚开始走!$B$23</f>
        <v>14.22324925</v>
      </c>
      <c r="I119" s="58">
        <f t="shared" si="288"/>
        <v>3.76</v>
      </c>
      <c r="J119" s="24">
        <f>-TRUNC(K$3*J$3*(G$3-H$3*SIN((E119+J$9)*PI()/180)-SQRT(I$3^2-(E$3-F$3-H$3*COS((E119+J$9)*PI()/180))^2))/5)</f>
        <v>-4080</v>
      </c>
      <c r="K119" s="24">
        <f>-TRUNC(U$3*T$3*(Q$3-R$3*SIN((F119+K$9)*PI()/180)-SQRT(S$3^2-(O$3-P$3-R$3*COS((F119+K$9)*PI()/180))^2))/5)</f>
        <v>-6107</v>
      </c>
      <c r="L119" s="24">
        <f>-TRUNC(U$3*T$3*(Q$3-R$3*SIN((G119+L$9)*PI()/180)-SQRT(S$3^2-(O$3-P$3-R$3*COS((G119+L$9)*PI()/180))^2))/5)</f>
        <v>-8160</v>
      </c>
      <c r="M119" s="25">
        <f>-TRUNC(K$3*J$3*(G$3-H$3*SIN((H119+M$9)*PI()/180)-SQRT(I$3^2-(E$3-F$3-H$3*COS((H119+M$9)*PI()/180))^2))/5)</f>
        <v>-15897</v>
      </c>
      <c r="N119" s="59">
        <f t="shared" si="231"/>
        <v>3.76</v>
      </c>
      <c r="O119" s="60">
        <f t="shared" si="294"/>
        <v>14350</v>
      </c>
      <c r="P119" s="60">
        <f t="shared" si="295"/>
        <v>14050</v>
      </c>
      <c r="Q119" s="1">
        <f t="shared" si="202"/>
        <v>24150</v>
      </c>
      <c r="R119" s="60">
        <f t="shared" si="296"/>
        <v>89074.9999999999</v>
      </c>
      <c r="T119" s="1">
        <f t="shared" si="297"/>
        <v>0.04</v>
      </c>
      <c r="V119" s="1">
        <f t="shared" ref="V119:Y119" si="414">(O119-O118)/$T$26</f>
        <v>-35000</v>
      </c>
      <c r="W119" s="1">
        <f t="shared" si="414"/>
        <v>-9375</v>
      </c>
      <c r="X119" s="1">
        <f t="shared" si="414"/>
        <v>-26875</v>
      </c>
      <c r="Y119" s="1">
        <f t="shared" si="414"/>
        <v>-290000</v>
      </c>
      <c r="AA119">
        <f t="shared" ref="AA119:AD119" si="415">V119-V120</f>
        <v>-3750</v>
      </c>
      <c r="AB119">
        <f t="shared" si="415"/>
        <v>0</v>
      </c>
      <c r="AC119">
        <f t="shared" si="415"/>
        <v>3750</v>
      </c>
      <c r="AD119">
        <f t="shared" si="415"/>
        <v>-624.999999999651</v>
      </c>
      <c r="AF119">
        <f t="shared" ref="AF119:AI119" si="416">AA119-AA120</f>
        <v>-3125.00000000005</v>
      </c>
      <c r="AG119">
        <f t="shared" si="416"/>
        <v>-624.999999999955</v>
      </c>
      <c r="AH119">
        <f t="shared" si="416"/>
        <v>2500.00000000009</v>
      </c>
      <c r="AI119">
        <f t="shared" si="416"/>
        <v>10000.0000000007</v>
      </c>
      <c r="AK119">
        <f t="shared" ref="AK119:AN119" si="417">AF119-AF120</f>
        <v>-5625.00000000015</v>
      </c>
      <c r="AL119">
        <f t="shared" si="417"/>
        <v>-2499.99999999986</v>
      </c>
      <c r="AM119">
        <f t="shared" si="417"/>
        <v>2500.00000000027</v>
      </c>
      <c r="AN119">
        <f t="shared" si="417"/>
        <v>5000.00000000122</v>
      </c>
    </row>
    <row r="120" spans="4:40">
      <c r="D120" s="28">
        <f t="shared" si="293"/>
        <v>3.8</v>
      </c>
      <c r="E120" s="32">
        <f>-E236*[1]右脚开始走!$B$23</f>
        <v>4.238480053</v>
      </c>
      <c r="F120" s="32">
        <f>F236*[1]右脚开始走!$B$23</f>
        <v>3.342172684</v>
      </c>
      <c r="G120" s="32">
        <f>G236*[1]右脚开始走!$B$23</f>
        <v>4.328690355</v>
      </c>
      <c r="H120" s="32">
        <f>-H236*[1]右脚开始走!$B$23</f>
        <v>12.0665061</v>
      </c>
      <c r="I120" s="58">
        <f t="shared" si="288"/>
        <v>3.8</v>
      </c>
      <c r="J120" s="24">
        <f>-TRUNC(K$3*J$3*(G$3-H$3*SIN((E120+J$9)*PI()/180)-SQRT(I$3^2-(E$3-F$3-H$3*COS((E120+J$9)*PI()/180))^2))/5)</f>
        <v>-3556</v>
      </c>
      <c r="K120" s="24">
        <f>-TRUNC(U$3*T$3*(Q$3-R$3*SIN((F120+K$9)*PI()/180)-SQRT(S$3^2-(O$3-P$3-R$3*COS((F120+K$9)*PI()/180))^2))/5)</f>
        <v>-5560</v>
      </c>
      <c r="L120" s="24">
        <f>-TRUNC(U$3*T$3*(Q$3-R$3*SIN((G120+L$9)*PI()/180)-SQRT(S$3^2-(O$3-P$3-R$3*COS((G120+L$9)*PI()/180))^2))/5)</f>
        <v>-7243</v>
      </c>
      <c r="M120" s="25">
        <f>-TRUNC(K$3*J$3*(G$3-H$3*SIN((H120+M$9)*PI()/180)-SQRT(I$3^2-(E$3-F$3-H$3*COS((H120+M$9)*PI()/180))^2))/5)</f>
        <v>-12797</v>
      </c>
      <c r="N120" s="59">
        <f t="shared" si="231"/>
        <v>3.8</v>
      </c>
      <c r="O120" s="60">
        <f t="shared" si="294"/>
        <v>13100</v>
      </c>
      <c r="P120" s="60">
        <f t="shared" si="295"/>
        <v>13675</v>
      </c>
      <c r="Q120" s="1">
        <f t="shared" si="202"/>
        <v>22925</v>
      </c>
      <c r="R120" s="60">
        <f t="shared" si="296"/>
        <v>77499.9999999999</v>
      </c>
      <c r="T120" s="1">
        <f t="shared" si="297"/>
        <v>0.04</v>
      </c>
      <c r="V120" s="1">
        <f t="shared" ref="V120:Y120" si="418">(O120-O119)/$T$26</f>
        <v>-31250</v>
      </c>
      <c r="W120" s="1">
        <f t="shared" si="418"/>
        <v>-9375</v>
      </c>
      <c r="X120" s="1">
        <f t="shared" si="418"/>
        <v>-30625</v>
      </c>
      <c r="Y120" s="1">
        <f t="shared" si="418"/>
        <v>-289375</v>
      </c>
      <c r="AA120">
        <f t="shared" ref="AA120:AD120" si="419">V120-V121</f>
        <v>-624.999999999953</v>
      </c>
      <c r="AB120">
        <f t="shared" si="419"/>
        <v>624.999999999955</v>
      </c>
      <c r="AC120">
        <f t="shared" si="419"/>
        <v>1249.99999999991</v>
      </c>
      <c r="AD120">
        <f t="shared" si="419"/>
        <v>-10625.0000000003</v>
      </c>
      <c r="AF120">
        <f t="shared" ref="AF120:AI120" si="420">AA120-AA121</f>
        <v>2500.00000000009</v>
      </c>
      <c r="AG120">
        <f t="shared" si="420"/>
        <v>1874.99999999991</v>
      </c>
      <c r="AH120">
        <f t="shared" si="420"/>
        <v>-1.81898940354586e-10</v>
      </c>
      <c r="AI120">
        <f t="shared" si="420"/>
        <v>4999.99999999948</v>
      </c>
      <c r="AK120">
        <f t="shared" ref="AK120:AN120" si="421">AF120-AF121</f>
        <v>3750.00000000019</v>
      </c>
      <c r="AL120">
        <f t="shared" si="421"/>
        <v>3749.99999999986</v>
      </c>
      <c r="AM120">
        <f t="shared" si="421"/>
        <v>-625.000000000273</v>
      </c>
      <c r="AN120">
        <f t="shared" si="421"/>
        <v>-1875.0000000007</v>
      </c>
    </row>
    <row r="121" spans="4:40">
      <c r="D121" s="28">
        <f t="shared" si="293"/>
        <v>3.84</v>
      </c>
      <c r="E121" s="32">
        <f>-E237*[1]右脚开始走!$B$23</f>
        <v>3.737960343</v>
      </c>
      <c r="F121" s="32">
        <f>F237*[1]右脚开始走!$B$23</f>
        <v>3.028289352</v>
      </c>
      <c r="G121" s="32">
        <f>G237*[1]右脚开始走!$B$23</f>
        <v>3.822064388</v>
      </c>
      <c r="H121" s="32">
        <f>-H237*[1]右脚开始走!$B$23</f>
        <v>10.07949653</v>
      </c>
      <c r="I121" s="58">
        <f t="shared" si="288"/>
        <v>3.84</v>
      </c>
      <c r="J121" s="24">
        <f>-TRUNC(K$3*J$3*(G$3-H$3*SIN((E121+J$9)*PI()/180)-SQRT(I$3^2-(E$3-F$3-H$3*COS((E121+J$9)*PI()/180))^2))/5)</f>
        <v>-3081</v>
      </c>
      <c r="K121" s="24">
        <f>-TRUNC(U$3*T$3*(Q$3-R$3*SIN((F121+K$9)*PI()/180)-SQRT(S$3^2-(O$3-P$3-R$3*COS((F121+K$9)*PI()/180))^2))/5)</f>
        <v>-5029</v>
      </c>
      <c r="L121" s="24">
        <f>-TRUNC(U$3*T$3*(Q$3-R$3*SIN((G121+L$9)*PI()/180)-SQRT(S$3^2-(O$3-P$3-R$3*COS((G121+L$9)*PI()/180))^2))/5)</f>
        <v>-6377</v>
      </c>
      <c r="M121" s="25">
        <f>-TRUNC(K$3*J$3*(G$3-H$3*SIN((H121+M$9)*PI()/180)-SQRT(I$3^2-(E$3-F$3-H$3*COS((H121+M$9)*PI()/180))^2))/5)</f>
        <v>-10143</v>
      </c>
      <c r="N121" s="59">
        <f t="shared" si="231"/>
        <v>3.84</v>
      </c>
      <c r="O121" s="60">
        <f t="shared" si="294"/>
        <v>11875</v>
      </c>
      <c r="P121" s="60">
        <f t="shared" si="295"/>
        <v>13275</v>
      </c>
      <c r="Q121" s="1">
        <f t="shared" si="202"/>
        <v>21650</v>
      </c>
      <c r="R121" s="60">
        <f t="shared" si="296"/>
        <v>66349.9999999999</v>
      </c>
      <c r="T121" s="1">
        <f t="shared" si="297"/>
        <v>0.04</v>
      </c>
      <c r="V121" s="1">
        <f t="shared" ref="V121:Y121" si="422">(O121-O120)/$T$26</f>
        <v>-30625</v>
      </c>
      <c r="W121" s="1">
        <f t="shared" si="422"/>
        <v>-9999.99999999995</v>
      </c>
      <c r="X121" s="1">
        <f t="shared" si="422"/>
        <v>-31874.9999999999</v>
      </c>
      <c r="Y121" s="1">
        <f t="shared" si="422"/>
        <v>-278750</v>
      </c>
      <c r="AA121">
        <f t="shared" ref="AA121:AD121" si="423">V121-V122</f>
        <v>-3125.00000000005</v>
      </c>
      <c r="AB121">
        <f t="shared" si="423"/>
        <v>-1249.99999999995</v>
      </c>
      <c r="AC121">
        <f t="shared" si="423"/>
        <v>1250.00000000009</v>
      </c>
      <c r="AD121">
        <f t="shared" si="423"/>
        <v>-15624.9999999998</v>
      </c>
      <c r="AF121">
        <f t="shared" ref="AF121:AI121" si="424">AA121-AA122</f>
        <v>-1250.00000000009</v>
      </c>
      <c r="AG121">
        <f t="shared" si="424"/>
        <v>-1874.99999999995</v>
      </c>
      <c r="AH121">
        <f t="shared" si="424"/>
        <v>625.000000000091</v>
      </c>
      <c r="AI121">
        <f t="shared" si="424"/>
        <v>6875.00000000017</v>
      </c>
      <c r="AK121">
        <f t="shared" ref="AK121:AN121" si="425">AF121-AF122</f>
        <v>-1250.00000000019</v>
      </c>
      <c r="AL121">
        <f t="shared" si="425"/>
        <v>-3124.99999999995</v>
      </c>
      <c r="AM121">
        <f t="shared" si="425"/>
        <v>-3.63797880709171e-12</v>
      </c>
      <c r="AN121">
        <f t="shared" si="425"/>
        <v>4375.00000000017</v>
      </c>
    </row>
    <row r="122" spans="4:40">
      <c r="D122" s="28">
        <f t="shared" si="293"/>
        <v>3.88</v>
      </c>
      <c r="E122" s="32">
        <f>-E238*[1]右脚开始走!$B$23</f>
        <v>3.270453608</v>
      </c>
      <c r="F122" s="32">
        <f>F238*[1]右脚开始走!$B$23</f>
        <v>2.722153069</v>
      </c>
      <c r="G122" s="32">
        <f>G238*[1]右脚开始走!$B$23</f>
        <v>3.344096263</v>
      </c>
      <c r="H122" s="32">
        <f>-H238*[1]右脚开始走!$B$23</f>
        <v>8.275192571</v>
      </c>
      <c r="I122" s="58">
        <f t="shared" si="288"/>
        <v>3.88</v>
      </c>
      <c r="J122" s="24">
        <f>-TRUNC(K$3*J$3*(G$3-H$3*SIN((E122+J$9)*PI()/180)-SQRT(I$3^2-(E$3-F$3-H$3*COS((E122+J$9)*PI()/180))^2))/5)</f>
        <v>-2650</v>
      </c>
      <c r="K122" s="24">
        <f>-TRUNC(U$3*T$3*(Q$3-R$3*SIN((F122+K$9)*PI()/180)-SQRT(S$3^2-(O$3-P$3-R$3*COS((F122+K$9)*PI()/180))^2))/5)</f>
        <v>-4512</v>
      </c>
      <c r="L122" s="24">
        <f>-TRUNC(U$3*T$3*(Q$3-R$3*SIN((G122+L$9)*PI()/180)-SQRT(S$3^2-(O$3-P$3-R$3*COS((G122+L$9)*PI()/180))^2))/5)</f>
        <v>-5564</v>
      </c>
      <c r="M122" s="25">
        <f>-TRUNC(K$3*J$3*(G$3-H$3*SIN((H122+M$9)*PI()/180)-SQRT(I$3^2-(E$3-F$3-H$3*COS((H122+M$9)*PI()/180))^2))/5)</f>
        <v>-7910</v>
      </c>
      <c r="N122" s="59">
        <f t="shared" si="231"/>
        <v>3.88</v>
      </c>
      <c r="O122" s="60">
        <f t="shared" si="294"/>
        <v>10775</v>
      </c>
      <c r="P122" s="60">
        <f t="shared" si="295"/>
        <v>12925</v>
      </c>
      <c r="Q122" s="1">
        <f t="shared" si="202"/>
        <v>20325</v>
      </c>
      <c r="R122" s="60">
        <f t="shared" si="296"/>
        <v>55824.9999999999</v>
      </c>
      <c r="T122" s="1">
        <f t="shared" si="297"/>
        <v>0.04</v>
      </c>
      <c r="V122" s="1">
        <f t="shared" ref="V122:Y122" si="426">(O122-O121)/$T$26</f>
        <v>-27500</v>
      </c>
      <c r="W122" s="1">
        <f t="shared" si="426"/>
        <v>-8750</v>
      </c>
      <c r="X122" s="1">
        <f t="shared" si="426"/>
        <v>-33125</v>
      </c>
      <c r="Y122" s="1">
        <f t="shared" si="426"/>
        <v>-263125</v>
      </c>
      <c r="AA122">
        <f t="shared" ref="AA122:AD122" si="427">V122-V123</f>
        <v>-1874.99999999995</v>
      </c>
      <c r="AB122">
        <f t="shared" si="427"/>
        <v>625</v>
      </c>
      <c r="AC122">
        <f t="shared" si="427"/>
        <v>625</v>
      </c>
      <c r="AD122">
        <f t="shared" si="427"/>
        <v>-22500</v>
      </c>
      <c r="AF122">
        <f t="shared" ref="AF122:AI122" si="428">AA122-AA123</f>
        <v>9.45874489843845e-11</v>
      </c>
      <c r="AG122">
        <f t="shared" si="428"/>
        <v>1250</v>
      </c>
      <c r="AH122">
        <f t="shared" si="428"/>
        <v>625.000000000095</v>
      </c>
      <c r="AI122">
        <f t="shared" si="428"/>
        <v>2500</v>
      </c>
      <c r="AK122">
        <f t="shared" ref="AK122:AN122" si="429">AF122-AF123</f>
        <v>-1249.99999999981</v>
      </c>
      <c r="AL122">
        <f t="shared" si="429"/>
        <v>1875</v>
      </c>
      <c r="AM122">
        <f t="shared" si="429"/>
        <v>2.83762346953154e-10</v>
      </c>
      <c r="AN122">
        <f t="shared" si="429"/>
        <v>-1.16415321826935e-10</v>
      </c>
    </row>
    <row r="123" spans="4:40">
      <c r="D123" s="28">
        <f t="shared" si="293"/>
        <v>3.92</v>
      </c>
      <c r="E123" s="32">
        <f>-E239*[1]右脚开始走!$B$23</f>
        <v>2.834978692</v>
      </c>
      <c r="F123" s="32">
        <f>F239*[1]右脚开始走!$B$23</f>
        <v>2.423597992</v>
      </c>
      <c r="G123" s="32">
        <f>G239*[1]右脚开始走!$B$23</f>
        <v>2.895702913</v>
      </c>
      <c r="H123" s="32">
        <f>-H239*[1]右脚开始走!$B$23</f>
        <v>6.662851663</v>
      </c>
      <c r="I123" s="58">
        <f t="shared" si="288"/>
        <v>3.92</v>
      </c>
      <c r="J123" s="24">
        <f>-TRUNC(K$3*J$3*(G$3-H$3*SIN((E123+J$9)*PI()/180)-SQRT(I$3^2-(E$3-F$3-H$3*COS((E123+J$9)*PI()/180))^2))/5)</f>
        <v>-2260</v>
      </c>
      <c r="K123" s="24">
        <f>-TRUNC(U$3*T$3*(Q$3-R$3*SIN((F123+K$9)*PI()/180)-SQRT(S$3^2-(O$3-P$3-R$3*COS((F123+K$9)*PI()/180))^2))/5)</f>
        <v>-4010</v>
      </c>
      <c r="L123" s="24">
        <f>-TRUNC(U$3*T$3*(Q$3-R$3*SIN((G123+L$9)*PI()/180)-SQRT(S$3^2-(O$3-P$3-R$3*COS((G123+L$9)*PI()/180))^2))/5)</f>
        <v>-4805</v>
      </c>
      <c r="M123" s="25">
        <f>-TRUNC(K$3*J$3*(G$3-H$3*SIN((H123+M$9)*PI()/180)-SQRT(I$3^2-(E$3-F$3-H$3*COS((H123+M$9)*PI()/180))^2))/5)</f>
        <v>-6062</v>
      </c>
      <c r="N123" s="59">
        <f t="shared" si="231"/>
        <v>3.92</v>
      </c>
      <c r="O123" s="60">
        <f t="shared" si="294"/>
        <v>9749.99999999999</v>
      </c>
      <c r="P123" s="60">
        <f t="shared" si="295"/>
        <v>12550</v>
      </c>
      <c r="Q123" s="1">
        <f t="shared" si="202"/>
        <v>18975</v>
      </c>
      <c r="R123" s="60">
        <f t="shared" si="296"/>
        <v>46200</v>
      </c>
      <c r="T123" s="1">
        <f t="shared" si="297"/>
        <v>0.04</v>
      </c>
      <c r="V123" s="1">
        <f t="shared" ref="V123:Y123" si="430">(O123-O122)/$T$26</f>
        <v>-25625</v>
      </c>
      <c r="W123" s="1">
        <f t="shared" si="430"/>
        <v>-9375</v>
      </c>
      <c r="X123" s="1">
        <f t="shared" si="430"/>
        <v>-33750</v>
      </c>
      <c r="Y123" s="1">
        <f t="shared" si="430"/>
        <v>-240625</v>
      </c>
      <c r="AA123">
        <f t="shared" ref="AA123:AD123" si="431">V123-V124</f>
        <v>-1875.00000000005</v>
      </c>
      <c r="AB123">
        <f t="shared" si="431"/>
        <v>-625</v>
      </c>
      <c r="AC123">
        <f t="shared" si="431"/>
        <v>-9.45874489843845e-11</v>
      </c>
      <c r="AD123">
        <f t="shared" si="431"/>
        <v>-25000</v>
      </c>
      <c r="AF123">
        <f t="shared" ref="AF123:AI123" si="432">AA123-AA124</f>
        <v>1249.99999999991</v>
      </c>
      <c r="AG123">
        <f t="shared" si="432"/>
        <v>-625</v>
      </c>
      <c r="AH123">
        <f t="shared" si="432"/>
        <v>624.999999999811</v>
      </c>
      <c r="AI123">
        <f t="shared" si="432"/>
        <v>2500.00000000012</v>
      </c>
      <c r="AK123">
        <f t="shared" ref="AK123:AN123" si="433">AF123-AF124</f>
        <v>3124.99999999984</v>
      </c>
      <c r="AL123">
        <f t="shared" si="433"/>
        <v>-2500</v>
      </c>
      <c r="AM123">
        <f t="shared" si="433"/>
        <v>-625.000000000331</v>
      </c>
      <c r="AN123">
        <f t="shared" si="433"/>
        <v>2500.00000000044</v>
      </c>
    </row>
    <row r="124" spans="4:40">
      <c r="D124" s="28">
        <f t="shared" si="293"/>
        <v>3.96</v>
      </c>
      <c r="E124" s="32">
        <f>-E240*[1]右脚开始走!$B$23</f>
        <v>2.430196638</v>
      </c>
      <c r="F124" s="32">
        <f>F240*[1]右脚开始走!$B$23</f>
        <v>2.13236343</v>
      </c>
      <c r="G124" s="32">
        <f>G240*[1]右脚开始走!$B$23</f>
        <v>2.477125777</v>
      </c>
      <c r="H124" s="32">
        <f>-H240*[1]右脚开始走!$B$23</f>
        <v>5.247649072</v>
      </c>
      <c r="I124" s="58">
        <f t="shared" si="288"/>
        <v>3.96</v>
      </c>
      <c r="J124" s="24">
        <f>-TRUNC(K$3*J$3*(G$3-H$3*SIN((E124+J$9)*PI()/180)-SQRT(I$3^2-(E$3-F$3-H$3*COS((E124+J$9)*PI()/180))^2))/5)</f>
        <v>-1908</v>
      </c>
      <c r="K124" s="24">
        <f>-TRUNC(U$3*T$3*(Q$3-R$3*SIN((F124+K$9)*PI()/180)-SQRT(S$3^2-(O$3-P$3-R$3*COS((F124+K$9)*PI()/180))^2))/5)</f>
        <v>-3522</v>
      </c>
      <c r="L124" s="24">
        <f>-TRUNC(U$3*T$3*(Q$3-R$3*SIN((G124+L$9)*PI()/180)-SQRT(S$3^2-(O$3-P$3-R$3*COS((G124+L$9)*PI()/180))^2))/5)</f>
        <v>-4100</v>
      </c>
      <c r="M124" s="25">
        <f>-TRUNC(K$3*J$3*(G$3-H$3*SIN((H124+M$9)*PI()/180)-SQRT(I$3^2-(E$3-F$3-H$3*COS((H124+M$9)*PI()/180))^2))/5)</f>
        <v>-4559</v>
      </c>
      <c r="N124" s="59">
        <f t="shared" si="231"/>
        <v>3.96</v>
      </c>
      <c r="O124" s="60">
        <f t="shared" si="294"/>
        <v>8799.99999999999</v>
      </c>
      <c r="P124" s="60">
        <f t="shared" si="295"/>
        <v>12200</v>
      </c>
      <c r="Q124" s="1">
        <f t="shared" si="202"/>
        <v>17625</v>
      </c>
      <c r="R124" s="60">
        <f t="shared" si="296"/>
        <v>37575</v>
      </c>
      <c r="T124" s="1">
        <f t="shared" si="297"/>
        <v>0.04</v>
      </c>
      <c r="V124" s="1">
        <f t="shared" ref="V124:Y124" si="434">(O124-O123)/$T$26</f>
        <v>-23750</v>
      </c>
      <c r="W124" s="1">
        <f t="shared" si="434"/>
        <v>-8750</v>
      </c>
      <c r="X124" s="1">
        <f t="shared" si="434"/>
        <v>-33749.9999999999</v>
      </c>
      <c r="Y124" s="1">
        <f t="shared" si="434"/>
        <v>-215625</v>
      </c>
      <c r="AA124">
        <f t="shared" ref="AA124:AD124" si="435">V124-V125</f>
        <v>-3124.99999999995</v>
      </c>
      <c r="AB124">
        <f t="shared" si="435"/>
        <v>0</v>
      </c>
      <c r="AC124">
        <f t="shared" si="435"/>
        <v>-624.999999999905</v>
      </c>
      <c r="AD124">
        <f t="shared" si="435"/>
        <v>-27500.0000000001</v>
      </c>
      <c r="AF124">
        <f t="shared" ref="AF124:AI124" si="436">AA124-AA125</f>
        <v>-1874.99999999993</v>
      </c>
      <c r="AG124">
        <f t="shared" si="436"/>
        <v>1875</v>
      </c>
      <c r="AH124">
        <f t="shared" si="436"/>
        <v>1250.00000000014</v>
      </c>
      <c r="AI124">
        <f t="shared" si="436"/>
        <v>-3.20142135024071e-10</v>
      </c>
      <c r="AK124">
        <f t="shared" ref="AK124:AN124" si="437">AF124-AF125</f>
        <v>-3124.99999999991</v>
      </c>
      <c r="AL124">
        <f t="shared" si="437"/>
        <v>4375</v>
      </c>
      <c r="AM124">
        <f t="shared" si="437"/>
        <v>625.000000000236</v>
      </c>
      <c r="AN124">
        <f t="shared" si="437"/>
        <v>2499.99999999939</v>
      </c>
    </row>
    <row r="125" spans="4:40">
      <c r="D125" s="28">
        <f t="shared" si="293"/>
        <v>4</v>
      </c>
      <c r="E125" s="32">
        <f>-E241*[1]右脚开始走!$B$23</f>
        <v>2.054395024</v>
      </c>
      <c r="F125" s="32">
        <f>F241*[1]右脚开始走!$B$23</f>
        <v>1.848089515</v>
      </c>
      <c r="G125" s="32">
        <f>G241*[1]右脚开始走!$B$23</f>
        <v>2.087920761</v>
      </c>
      <c r="H125" s="32">
        <f>-H241*[1]右脚开始走!$B$23</f>
        <v>4.030310202</v>
      </c>
      <c r="I125" s="58">
        <f t="shared" si="288"/>
        <v>4</v>
      </c>
      <c r="J125" s="24">
        <f>-TRUNC(K$3*J$3*(G$3-H$3*SIN((E125+J$9)*PI()/180)-SQRT(I$3^2-(E$3-F$3-H$3*COS((E125+J$9)*PI()/180))^2))/5)</f>
        <v>-1589</v>
      </c>
      <c r="K125" s="24">
        <f>-TRUNC(U$3*T$3*(Q$3-R$3*SIN((F125+K$9)*PI()/180)-SQRT(S$3^2-(O$3-P$3-R$3*COS((F125+K$9)*PI()/180))^2))/5)</f>
        <v>-3048</v>
      </c>
      <c r="L125" s="24">
        <f>-TRUNC(U$3*T$3*(Q$3-R$3*SIN((G125+L$9)*PI()/180)-SQRT(S$3^2-(O$3-P$3-R$3*COS((G125+L$9)*PI()/180))^2))/5)</f>
        <v>-3448</v>
      </c>
      <c r="M125" s="25">
        <f>-TRUNC(K$3*J$3*(G$3-H$3*SIN((H125+M$9)*PI()/180)-SQRT(I$3^2-(E$3-F$3-H$3*COS((H125+M$9)*PI()/180))^2))/5)</f>
        <v>-3357</v>
      </c>
      <c r="N125" s="59">
        <f t="shared" si="231"/>
        <v>4</v>
      </c>
      <c r="O125" s="60">
        <f t="shared" si="294"/>
        <v>7974.99999999999</v>
      </c>
      <c r="P125" s="60">
        <f t="shared" si="295"/>
        <v>11850</v>
      </c>
      <c r="Q125" s="1">
        <f t="shared" si="202"/>
        <v>16300</v>
      </c>
      <c r="R125" s="60">
        <f t="shared" si="296"/>
        <v>30050</v>
      </c>
      <c r="T125" s="1">
        <f t="shared" si="297"/>
        <v>0.04</v>
      </c>
      <c r="V125" s="1">
        <f t="shared" ref="V125:Y125" si="438">(O125-O124)/$T$26</f>
        <v>-20625</v>
      </c>
      <c r="W125" s="1">
        <f t="shared" si="438"/>
        <v>-8750</v>
      </c>
      <c r="X125" s="1">
        <f t="shared" si="438"/>
        <v>-33125</v>
      </c>
      <c r="Y125" s="1">
        <f t="shared" si="438"/>
        <v>-188125</v>
      </c>
      <c r="AA125">
        <f t="shared" ref="AA125:AD125" si="439">V125-V126</f>
        <v>-1250.00000000002</v>
      </c>
      <c r="AB125">
        <f t="shared" si="439"/>
        <v>-1875</v>
      </c>
      <c r="AC125">
        <f t="shared" si="439"/>
        <v>-1875.00000000005</v>
      </c>
      <c r="AD125">
        <f t="shared" si="439"/>
        <v>-27499.9999999998</v>
      </c>
      <c r="AF125">
        <f t="shared" ref="AF125:AI125" si="440">AA125-AA126</f>
        <v>1249.99999999998</v>
      </c>
      <c r="AG125">
        <f t="shared" si="440"/>
        <v>-2500</v>
      </c>
      <c r="AH125">
        <f t="shared" si="440"/>
        <v>624.999999999905</v>
      </c>
      <c r="AI125">
        <f t="shared" si="440"/>
        <v>-2499.99999999971</v>
      </c>
      <c r="AK125">
        <f t="shared" ref="AK125:AN125" si="441">AF125-AF126</f>
        <v>1250</v>
      </c>
      <c r="AL125">
        <f t="shared" si="441"/>
        <v>-3750.00000000005</v>
      </c>
      <c r="AM125">
        <f t="shared" si="441"/>
        <v>624.999999999811</v>
      </c>
      <c r="AN125">
        <f t="shared" si="441"/>
        <v>-1874.99999999949</v>
      </c>
    </row>
    <row r="126" spans="4:40">
      <c r="D126" s="28">
        <f t="shared" si="293"/>
        <v>4.04</v>
      </c>
      <c r="E126" s="32">
        <f>-E242*[1]右脚开始走!$B$23</f>
        <v>1.705472304</v>
      </c>
      <c r="F126" s="32">
        <f>F242*[1]右脚开始走!$B$23</f>
        <v>1.570312826</v>
      </c>
      <c r="G126" s="32">
        <f>G242*[1]右脚开始走!$B$23</f>
        <v>1.726948194</v>
      </c>
      <c r="H126" s="32">
        <f>-H242*[1]右脚开始走!$B$23</f>
        <v>3.006742948</v>
      </c>
      <c r="I126" s="58">
        <f t="shared" si="288"/>
        <v>4.04</v>
      </c>
      <c r="J126" s="24">
        <f>-TRUNC(K$3*J$3*(G$3-H$3*SIN((E126+J$9)*PI()/180)-SQRT(I$3^2-(E$3-F$3-H$3*COS((E126+J$9)*PI()/180))^2))/5)</f>
        <v>-1301</v>
      </c>
      <c r="K126" s="24">
        <f>-TRUNC(U$3*T$3*(Q$3-R$3*SIN((F126+K$9)*PI()/180)-SQRT(S$3^2-(O$3-P$3-R$3*COS((F126+K$9)*PI()/180))^2))/5)</f>
        <v>-2585</v>
      </c>
      <c r="L126" s="24">
        <f>-TRUNC(U$3*T$3*(Q$3-R$3*SIN((G126+L$9)*PI()/180)-SQRT(S$3^2-(O$3-P$3-R$3*COS((G126+L$9)*PI()/180))^2))/5)</f>
        <v>-2846</v>
      </c>
      <c r="M126" s="25">
        <f>-TRUNC(K$3*J$3*(G$3-H$3*SIN((H126+M$9)*PI()/180)-SQRT(I$3^2-(E$3-F$3-H$3*COS((H126+M$9)*PI()/180))^2))/5)</f>
        <v>-2412</v>
      </c>
      <c r="N126" s="59">
        <f t="shared" si="231"/>
        <v>4.04</v>
      </c>
      <c r="O126" s="60">
        <f t="shared" si="294"/>
        <v>7199.99999999999</v>
      </c>
      <c r="P126" s="60">
        <f t="shared" si="295"/>
        <v>11575</v>
      </c>
      <c r="Q126" s="1">
        <f t="shared" si="202"/>
        <v>15050</v>
      </c>
      <c r="R126" s="60">
        <f t="shared" si="296"/>
        <v>23625</v>
      </c>
      <c r="T126" s="1">
        <f t="shared" si="297"/>
        <v>0.04</v>
      </c>
      <c r="V126" s="1">
        <f t="shared" ref="V126:Y126" si="442">(O126-O125)/$T$26</f>
        <v>-19375</v>
      </c>
      <c r="W126" s="1">
        <f t="shared" si="442"/>
        <v>-6875</v>
      </c>
      <c r="X126" s="1">
        <f t="shared" si="442"/>
        <v>-31250</v>
      </c>
      <c r="Y126" s="1">
        <f t="shared" si="442"/>
        <v>-160625</v>
      </c>
      <c r="AA126">
        <f t="shared" ref="AA126:AD126" si="443">V126-V127</f>
        <v>-2500</v>
      </c>
      <c r="AB126">
        <f t="shared" si="443"/>
        <v>625</v>
      </c>
      <c r="AC126">
        <f t="shared" si="443"/>
        <v>-2499.99999999995</v>
      </c>
      <c r="AD126">
        <f t="shared" si="443"/>
        <v>-25000.0000000001</v>
      </c>
      <c r="AF126">
        <f t="shared" ref="AF126:AI126" si="444">AA126-AA127</f>
        <v>-2.18278728425503e-11</v>
      </c>
      <c r="AG126">
        <f t="shared" si="444"/>
        <v>1250.00000000005</v>
      </c>
      <c r="AH126">
        <f t="shared" si="444"/>
        <v>9.45874489843845e-11</v>
      </c>
      <c r="AI126">
        <f t="shared" si="444"/>
        <v>-625.000000000218</v>
      </c>
      <c r="AK126">
        <f t="shared" ref="AK126:AN126" si="445">AF126-AF127</f>
        <v>-6.73026079311967e-11</v>
      </c>
      <c r="AL126">
        <f t="shared" si="445"/>
        <v>1.36424205265939e-10</v>
      </c>
      <c r="AM126">
        <f t="shared" si="445"/>
        <v>-1874.99999999981</v>
      </c>
      <c r="AN126">
        <f t="shared" si="445"/>
        <v>624.999999999607</v>
      </c>
    </row>
    <row r="127" spans="4:40">
      <c r="D127" s="28">
        <f t="shared" si="293"/>
        <v>4.08</v>
      </c>
      <c r="E127" s="32">
        <f>-E243*[1]右脚开始走!$B$23</f>
        <v>1.380922125</v>
      </c>
      <c r="F127" s="32">
        <f>F243*[1]右脚开始走!$B$23</f>
        <v>1.298462057</v>
      </c>
      <c r="G127" s="32">
        <f>G243*[1]右脚开始走!$B$23</f>
        <v>1.392362775</v>
      </c>
      <c r="H127" s="32">
        <f>-H243*[1]右脚开始走!$B$23</f>
        <v>2.167670029</v>
      </c>
      <c r="I127" s="58">
        <f t="shared" si="288"/>
        <v>4.08</v>
      </c>
      <c r="J127" s="24">
        <f>-TRUNC(K$3*J$3*(G$3-H$3*SIN((E127+J$9)*PI()/180)-SQRT(I$3^2-(E$3-F$3-H$3*COS((E127+J$9)*PI()/180))^2))/5)</f>
        <v>-1040</v>
      </c>
      <c r="K127" s="24">
        <f>-TRUNC(U$3*T$3*(Q$3-R$3*SIN((F127+K$9)*PI()/180)-SQRT(S$3^2-(O$3-P$3-R$3*COS((F127+K$9)*PI()/180))^2))/5)</f>
        <v>-2134</v>
      </c>
      <c r="L127" s="24">
        <f>-TRUNC(U$3*T$3*(Q$3-R$3*SIN((G127+L$9)*PI()/180)-SQRT(S$3^2-(O$3-P$3-R$3*COS((G127+L$9)*PI()/180))^2))/5)</f>
        <v>-2290</v>
      </c>
      <c r="M127" s="25">
        <f>-TRUNC(K$3*J$3*(G$3-H$3*SIN((H127+M$9)*PI()/180)-SQRT(I$3^2-(E$3-F$3-H$3*COS((H127+M$9)*PI()/180))^2))/5)</f>
        <v>-1684</v>
      </c>
      <c r="N127" s="59">
        <f t="shared" si="231"/>
        <v>4.08</v>
      </c>
      <c r="O127" s="60">
        <f t="shared" si="294"/>
        <v>6524.99999999999</v>
      </c>
      <c r="P127" s="60">
        <f t="shared" si="295"/>
        <v>11275</v>
      </c>
      <c r="Q127" s="1">
        <f t="shared" si="202"/>
        <v>13900</v>
      </c>
      <c r="R127" s="60">
        <f t="shared" si="296"/>
        <v>18200</v>
      </c>
      <c r="T127" s="1">
        <f t="shared" si="297"/>
        <v>0.04</v>
      </c>
      <c r="V127" s="1">
        <f t="shared" ref="V127:Y127" si="446">(O127-O126)/$T$26</f>
        <v>-16875</v>
      </c>
      <c r="W127" s="1">
        <f t="shared" si="446"/>
        <v>-7500</v>
      </c>
      <c r="X127" s="1">
        <f t="shared" si="446"/>
        <v>-28750</v>
      </c>
      <c r="Y127" s="1">
        <f t="shared" si="446"/>
        <v>-135625</v>
      </c>
      <c r="AA127">
        <f t="shared" ref="AA127:AD127" si="447">V127-V128</f>
        <v>-2499.99999999998</v>
      </c>
      <c r="AB127">
        <f t="shared" si="447"/>
        <v>-625.000000000045</v>
      </c>
      <c r="AC127">
        <f t="shared" si="447"/>
        <v>-2500.00000000005</v>
      </c>
      <c r="AD127">
        <f t="shared" si="447"/>
        <v>-24374.9999999999</v>
      </c>
      <c r="AF127">
        <f t="shared" ref="AF127:AI127" si="448">AA127-AA128</f>
        <v>4.54747350886464e-11</v>
      </c>
      <c r="AG127">
        <f t="shared" si="448"/>
        <v>1249.99999999991</v>
      </c>
      <c r="AH127">
        <f t="shared" si="448"/>
        <v>1874.99999999991</v>
      </c>
      <c r="AI127">
        <f t="shared" si="448"/>
        <v>-1249.99999999983</v>
      </c>
      <c r="AK127">
        <f t="shared" ref="AK127:AN127" si="449">AF127-AF128</f>
        <v>625.000000000093</v>
      </c>
      <c r="AL127">
        <f t="shared" si="449"/>
        <v>2499.99999999986</v>
      </c>
      <c r="AM127">
        <f t="shared" si="449"/>
        <v>3124.99999999981</v>
      </c>
      <c r="AN127">
        <f t="shared" si="449"/>
        <v>625.000000000233</v>
      </c>
    </row>
    <row r="128" spans="4:40">
      <c r="D128" s="28">
        <f t="shared" si="293"/>
        <v>4.12</v>
      </c>
      <c r="E128" s="32">
        <f>-E244*[1]右脚开始走!$B$23</f>
        <v>1.077817711</v>
      </c>
      <c r="F128" s="32">
        <f>F244*[1]右脚开始走!$B$23</f>
        <v>1.031853651</v>
      </c>
      <c r="G128" s="32">
        <f>G244*[1]右脚开始走!$B$23</f>
        <v>1.081603576</v>
      </c>
      <c r="H128" s="32">
        <f>-H244*[1]右脚开始走!$B$23</f>
        <v>1.498261355</v>
      </c>
      <c r="I128" s="58">
        <f t="shared" si="288"/>
        <v>4.12</v>
      </c>
      <c r="J128" s="24">
        <f>-TRUNC(K$3*J$3*(G$3-H$3*SIN((E128+J$9)*PI()/180)-SQRT(I$3^2-(E$3-F$3-H$3*COS((E128+J$9)*PI()/180))^2))/5)</f>
        <v>-802</v>
      </c>
      <c r="K128" s="24">
        <f>-TRUNC(U$3*T$3*(Q$3-R$3*SIN((F128+K$9)*PI()/180)-SQRT(S$3^2-(O$3-P$3-R$3*COS((F128+K$9)*PI()/180))^2))/5)</f>
        <v>-1694</v>
      </c>
      <c r="L128" s="24">
        <f>-TRUNC(U$3*T$3*(Q$3-R$3*SIN((G128+L$9)*PI()/180)-SQRT(S$3^2-(O$3-P$3-R$3*COS((G128+L$9)*PI()/180))^2))/5)</f>
        <v>-1776</v>
      </c>
      <c r="M128" s="25">
        <f>-TRUNC(K$3*J$3*(G$3-H$3*SIN((H128+M$9)*PI()/180)-SQRT(I$3^2-(E$3-F$3-H$3*COS((H128+M$9)*PI()/180))^2))/5)</f>
        <v>-1134</v>
      </c>
      <c r="N128" s="59">
        <f t="shared" si="231"/>
        <v>4.12</v>
      </c>
      <c r="O128" s="60">
        <f t="shared" si="294"/>
        <v>5949.99999999999</v>
      </c>
      <c r="P128" s="60">
        <f t="shared" si="295"/>
        <v>11000</v>
      </c>
      <c r="Q128" s="1">
        <f t="shared" si="202"/>
        <v>12850</v>
      </c>
      <c r="R128" s="60">
        <f t="shared" si="296"/>
        <v>13750</v>
      </c>
      <c r="T128" s="1">
        <f t="shared" si="297"/>
        <v>0.04</v>
      </c>
      <c r="V128" s="1">
        <f t="shared" ref="V128:Y128" si="450">(O128-O127)/$T$26</f>
        <v>-14375</v>
      </c>
      <c r="W128" s="1">
        <f t="shared" si="450"/>
        <v>-6874.99999999995</v>
      </c>
      <c r="X128" s="1">
        <f t="shared" si="450"/>
        <v>-26250</v>
      </c>
      <c r="Y128" s="1">
        <f t="shared" si="450"/>
        <v>-111250</v>
      </c>
      <c r="AA128">
        <f t="shared" ref="AA128:AD128" si="451">V128-V129</f>
        <v>-2500.00000000002</v>
      </c>
      <c r="AB128">
        <f t="shared" si="451"/>
        <v>-1874.99999999995</v>
      </c>
      <c r="AC128">
        <f t="shared" si="451"/>
        <v>-4374.99999999995</v>
      </c>
      <c r="AD128">
        <f t="shared" si="451"/>
        <v>-23125</v>
      </c>
      <c r="AF128">
        <f t="shared" ref="AF128:AI128" si="452">AA128-AA129</f>
        <v>-625.000000000047</v>
      </c>
      <c r="AG128">
        <f t="shared" si="452"/>
        <v>-1249.99999999995</v>
      </c>
      <c r="AH128">
        <f t="shared" si="452"/>
        <v>-1249.99999999991</v>
      </c>
      <c r="AI128">
        <f t="shared" si="452"/>
        <v>-1875.00000000006</v>
      </c>
      <c r="AK128">
        <f t="shared" ref="AK128:AN128" si="453">AF128-AF129</f>
        <v>-1250.00000000007</v>
      </c>
      <c r="AL128">
        <f t="shared" si="453"/>
        <v>-1874.99999999995</v>
      </c>
      <c r="AM128">
        <f t="shared" si="453"/>
        <v>-4374.99999999981</v>
      </c>
      <c r="AN128">
        <f t="shared" si="453"/>
        <v>-1875.00000000002</v>
      </c>
    </row>
    <row r="129" spans="4:35">
      <c r="D129" s="28">
        <f t="shared" si="293"/>
        <v>4.16</v>
      </c>
      <c r="E129" s="32">
        <f>-E245*[1]右脚开始走!$B$23</f>
        <v>0.792796172</v>
      </c>
      <c r="F129" s="32">
        <f>F245*[1]右脚开始走!$B$23</f>
        <v>0.769687449</v>
      </c>
      <c r="G129" s="32">
        <f>G245*[1]右脚开始走!$B$23</f>
        <v>0.791383951</v>
      </c>
      <c r="H129" s="32">
        <f>-H245*[1]右脚开始走!$B$23</f>
        <v>0.977766349</v>
      </c>
      <c r="I129" s="58">
        <f t="shared" si="288"/>
        <v>4.16</v>
      </c>
      <c r="J129" s="24">
        <f>-TRUNC(K$3*J$3*(G$3-H$3*SIN((E129+J$9)*PI()/180)-SQRT(I$3^2-(E$3-F$3-H$3*COS((E129+J$9)*PI()/180))^2))/5)</f>
        <v>-583</v>
      </c>
      <c r="K129" s="24">
        <f>-TRUNC(U$3*T$3*(Q$3-R$3*SIN((F129+K$9)*PI()/180)-SQRT(S$3^2-(O$3-P$3-R$3*COS((F129+K$9)*PI()/180))^2))/5)</f>
        <v>-1262</v>
      </c>
      <c r="L129" s="24">
        <f>-TRUNC(U$3*T$3*(Q$3-R$3*SIN((G129+L$9)*PI()/180)-SQRT(S$3^2-(O$3-P$3-R$3*COS((G129+L$9)*PI()/180))^2))/5)</f>
        <v>-1297</v>
      </c>
      <c r="M129" s="25">
        <f>-TRUNC(K$3*J$3*(G$3-H$3*SIN((H129+M$9)*PI()/180)-SQRT(I$3^2-(E$3-F$3-H$3*COS((H129+M$9)*PI()/180))^2))/5)</f>
        <v>-725</v>
      </c>
      <c r="N129" s="59">
        <f t="shared" si="231"/>
        <v>4.16</v>
      </c>
      <c r="O129" s="60">
        <f t="shared" si="294"/>
        <v>5475</v>
      </c>
      <c r="P129" s="60">
        <f t="shared" si="295"/>
        <v>10800</v>
      </c>
      <c r="Q129" s="1">
        <f t="shared" si="202"/>
        <v>11975</v>
      </c>
      <c r="R129" s="60">
        <f t="shared" si="296"/>
        <v>10225</v>
      </c>
      <c r="T129" s="1">
        <f t="shared" si="297"/>
        <v>0.04</v>
      </c>
      <c r="V129" s="1">
        <f t="shared" ref="V129:Y129" si="454">(O129-O128)/$T$26</f>
        <v>-11875</v>
      </c>
      <c r="W129" s="1">
        <f t="shared" si="454"/>
        <v>-5000</v>
      </c>
      <c r="X129" s="1">
        <f t="shared" si="454"/>
        <v>-21875</v>
      </c>
      <c r="Y129" s="1">
        <f t="shared" si="454"/>
        <v>-88124.9999999999</v>
      </c>
      <c r="AA129">
        <f t="shared" ref="AA129:AD129" si="455">V129-V130</f>
        <v>-1874.99999999998</v>
      </c>
      <c r="AB129">
        <f t="shared" si="455"/>
        <v>-625</v>
      </c>
      <c r="AC129">
        <f t="shared" si="455"/>
        <v>-3125.00000000005</v>
      </c>
      <c r="AD129">
        <f t="shared" si="455"/>
        <v>-21250</v>
      </c>
      <c r="AF129">
        <f t="shared" ref="AF129:AI129" si="456">AA129-AA130</f>
        <v>625.000000000024</v>
      </c>
      <c r="AG129">
        <f t="shared" si="456"/>
        <v>625</v>
      </c>
      <c r="AH129">
        <f t="shared" si="456"/>
        <v>3124.99999999991</v>
      </c>
      <c r="AI129">
        <f t="shared" si="456"/>
        <v>-3.63797880709171e-11</v>
      </c>
    </row>
    <row r="130" spans="4:30">
      <c r="D130" s="28">
        <f t="shared" si="293"/>
        <v>4.2</v>
      </c>
      <c r="E130" s="32">
        <f>-E246*[1]右脚开始走!$B$23</f>
        <v>0.522042863</v>
      </c>
      <c r="F130" s="32">
        <f>F246*[1]右脚开始走!$B$23</f>
        <v>0.511042331</v>
      </c>
      <c r="G130" s="32">
        <f>G246*[1]右脚开始走!$B$23</f>
        <v>0.517681537</v>
      </c>
      <c r="H130" s="32">
        <f>-H246*[1]右脚开始走!$B$23</f>
        <v>0.579146295</v>
      </c>
      <c r="I130" s="58">
        <f t="shared" si="288"/>
        <v>4.2</v>
      </c>
      <c r="J130" s="24">
        <f>-TRUNC(K$3*J$3*(G$3-H$3*SIN((E130+J$9)*PI()/180)-SQRT(I$3^2-(E$3-F$3-H$3*COS((E130+J$9)*PI()/180))^2))/5)</f>
        <v>-380</v>
      </c>
      <c r="K130" s="24">
        <f>-TRUNC(U$3*T$3*(Q$3-R$3*SIN((F130+K$9)*PI()/180)-SQRT(S$3^2-(O$3-P$3-R$3*COS((F130+K$9)*PI()/180))^2))/5)</f>
        <v>-837</v>
      </c>
      <c r="L130" s="24">
        <f>-TRUNC(U$3*T$3*(Q$3-R$3*SIN((G130+L$9)*PI()/180)-SQRT(S$3^2-(O$3-P$3-R$3*COS((G130+L$9)*PI()/180))^2))/5)</f>
        <v>-848</v>
      </c>
      <c r="M130" s="25">
        <f>-TRUNC(K$3*J$3*(G$3-H$3*SIN((H130+M$9)*PI()/180)-SQRT(I$3^2-(E$3-F$3-H$3*COS((H130+M$9)*PI()/180))^2))/5)</f>
        <v>-423</v>
      </c>
      <c r="N130" s="59">
        <f t="shared" si="231"/>
        <v>4.2</v>
      </c>
      <c r="O130" s="60">
        <f t="shared" si="294"/>
        <v>5075</v>
      </c>
      <c r="P130" s="60">
        <f t="shared" si="295"/>
        <v>10625</v>
      </c>
      <c r="Q130" s="1">
        <f t="shared" si="202"/>
        <v>11225</v>
      </c>
      <c r="R130" s="60">
        <f t="shared" si="296"/>
        <v>7549.99999999999</v>
      </c>
      <c r="T130" s="1">
        <f t="shared" si="297"/>
        <v>0.04</v>
      </c>
      <c r="V130" s="1">
        <f t="shared" ref="V130:Y130" si="457">(O130-O129)/$T$26</f>
        <v>-10000</v>
      </c>
      <c r="W130" s="1">
        <f t="shared" si="457"/>
        <v>-4375</v>
      </c>
      <c r="X130" s="1">
        <f t="shared" si="457"/>
        <v>-18750</v>
      </c>
      <c r="Y130" s="1">
        <f t="shared" si="457"/>
        <v>-66874.9999999999</v>
      </c>
      <c r="AA130">
        <f t="shared" ref="AA130:AD130" si="458">V130-V131</f>
        <v>-2500</v>
      </c>
      <c r="AB130">
        <f t="shared" si="458"/>
        <v>-1250</v>
      </c>
      <c r="AC130">
        <f t="shared" si="458"/>
        <v>-6249.99999999995</v>
      </c>
      <c r="AD130">
        <f t="shared" si="458"/>
        <v>-21249.9999999999</v>
      </c>
    </row>
    <row r="131" spans="4:25">
      <c r="D131" s="28">
        <f t="shared" si="293"/>
        <v>4.24</v>
      </c>
      <c r="E131" s="32">
        <f>-E247*[1]右脚开始走!$B$23</f>
        <v>0.26127571</v>
      </c>
      <c r="F131" s="32">
        <f>F247*[1]右脚开始走!$B$23</f>
        <v>0.254871881</v>
      </c>
      <c r="G131" s="32">
        <f>G247*[1]右脚开始走!$B$23</f>
        <v>0.255728201</v>
      </c>
      <c r="H131" s="32">
        <f>-H247*[1]右脚开始走!$B$23</f>
        <v>0.268706692</v>
      </c>
      <c r="I131" s="58">
        <f t="shared" si="288"/>
        <v>4.24</v>
      </c>
      <c r="J131" s="24">
        <f>-TRUNC(K$3*J$3*(G$3-H$3*SIN((E131+J$9)*PI()/180)-SQRT(I$3^2-(E$3-F$3-H$3*COS((E131+J$9)*PI()/180))^2))/5)</f>
        <v>-189</v>
      </c>
      <c r="K131" s="24">
        <f>-TRUNC(U$3*T$3*(Q$3-R$3*SIN((F131+K$9)*PI()/180)-SQRT(S$3^2-(O$3-P$3-R$3*COS((F131+K$9)*PI()/180))^2))/5)</f>
        <v>-417</v>
      </c>
      <c r="L131" s="24">
        <f>-TRUNC(U$3*T$3*(Q$3-R$3*SIN((G131+L$9)*PI()/180)-SQRT(S$3^2-(O$3-P$3-R$3*COS((G131+L$9)*PI()/180))^2))/5)</f>
        <v>-419</v>
      </c>
      <c r="M131" s="25">
        <f>-TRUNC(K$3*J$3*(G$3-H$3*SIN((H131+M$9)*PI()/180)-SQRT(I$3^2-(E$3-F$3-H$3*COS((H131+M$9)*PI()/180))^2))/5)</f>
        <v>-194</v>
      </c>
      <c r="N131" s="59">
        <f t="shared" si="231"/>
        <v>4.24</v>
      </c>
      <c r="O131" s="60">
        <f t="shared" si="294"/>
        <v>4775</v>
      </c>
      <c r="P131" s="60">
        <f t="shared" si="295"/>
        <v>10500</v>
      </c>
      <c r="Q131" s="1">
        <f t="shared" si="202"/>
        <v>10725</v>
      </c>
      <c r="R131" s="60">
        <f t="shared" si="296"/>
        <v>5724.99999999999</v>
      </c>
      <c r="T131" s="1">
        <f t="shared" si="297"/>
        <v>0.04</v>
      </c>
      <c r="V131" s="1">
        <f t="shared" ref="V131:Y131" si="459">(O131-O130)/$T$26</f>
        <v>-7500</v>
      </c>
      <c r="W131" s="1">
        <f t="shared" si="459"/>
        <v>-3125</v>
      </c>
      <c r="X131" s="1">
        <f t="shared" si="459"/>
        <v>-12500</v>
      </c>
      <c r="Y131" s="1">
        <f t="shared" si="459"/>
        <v>-45625</v>
      </c>
    </row>
    <row r="132" spans="4:25">
      <c r="D132" s="28">
        <f t="shared" si="293"/>
        <v>4.28</v>
      </c>
      <c r="E132" s="32">
        <f>-E248*[1]右脚开始走!$B$23</f>
        <v>0.005729578</v>
      </c>
      <c r="F132" s="32">
        <f>F248*[1]右脚开始走!$B$23</f>
        <v>0</v>
      </c>
      <c r="G132" s="32">
        <f>G248*[1]右脚开始走!$B$23</f>
        <v>0</v>
      </c>
      <c r="H132" s="32">
        <f>-H248*[1]右脚开始走!$B$23</f>
        <v>0.005729578</v>
      </c>
      <c r="I132" s="58">
        <f t="shared" si="288"/>
        <v>4.28</v>
      </c>
      <c r="J132" s="24">
        <f>-TRUNC(K$3*J$3*(G$3-H$3*SIN((E132+J$9)*PI()/180)-SQRT(I$3^2-(E$3-F$3-H$3*COS((E132+J$9)*PI()/180))^2))/5)</f>
        <v>-5</v>
      </c>
      <c r="K132" s="24">
        <f>-TRUNC(U$3*T$3*(Q$3-R$3*SIN((F132+K$9)*PI()/180)-SQRT(S$3^2-(O$3-P$3-R$3*COS((F132+K$9)*PI()/180))^2))/5)</f>
        <v>-2</v>
      </c>
      <c r="L132" s="24">
        <f>-TRUNC(U$3*T$3*(Q$3-R$3*SIN((G132+L$9)*PI()/180)-SQRT(S$3^2-(O$3-P$3-R$3*COS((G132+L$9)*PI()/180))^2))/5)</f>
        <v>-2</v>
      </c>
      <c r="M132" s="25">
        <f>-TRUNC(K$3*J$3*(G$3-H$3*SIN((H132+M$9)*PI()/180)-SQRT(I$3^2-(E$3-F$3-H$3*COS((H132+M$9)*PI()/180))^2))/5)</f>
        <v>-5</v>
      </c>
      <c r="N132" s="59">
        <f t="shared" si="231"/>
        <v>4.28</v>
      </c>
      <c r="O132" s="60">
        <f t="shared" si="294"/>
        <v>4600</v>
      </c>
      <c r="P132" s="60">
        <f t="shared" si="295"/>
        <v>10375</v>
      </c>
      <c r="Q132" s="1">
        <f>(L132-L131)/(D133-D132)</f>
        <v>10425</v>
      </c>
      <c r="R132" s="60">
        <f t="shared" si="296"/>
        <v>4725</v>
      </c>
      <c r="T132" s="1">
        <f t="shared" si="297"/>
        <v>0.04</v>
      </c>
      <c r="V132" s="1"/>
      <c r="W132" s="1"/>
      <c r="X132" s="1"/>
      <c r="Y132" s="1"/>
    </row>
    <row r="133" spans="4:25">
      <c r="D133" s="28">
        <f>D132+T131</f>
        <v>4.32</v>
      </c>
      <c r="E133" s="32">
        <f>-E249*[1]右脚开始走!$B$23</f>
        <v>0</v>
      </c>
      <c r="F133" s="32">
        <f>F249*[1]右脚开始走!$B$23</f>
        <v>0</v>
      </c>
      <c r="G133" s="32">
        <f>G249*[1]右脚开始走!$B$23</f>
        <v>0</v>
      </c>
      <c r="H133" s="32">
        <f>-H249*[1]右脚开始走!$B$23</f>
        <v>0</v>
      </c>
      <c r="I133" s="58">
        <f t="shared" si="288"/>
        <v>4.32</v>
      </c>
      <c r="J133" s="24">
        <f>-TRUNC(K$3*J$3*(G$3-H$3*SIN((E133+J$9)*PI()/180)-SQRT(I$3^2-(E$3-F$3-H$3*COS((E133+J$9)*PI()/180))^2))/5)</f>
        <v>-1</v>
      </c>
      <c r="K133" s="24">
        <f>-TRUNC(U$3*T$3*(Q$3-R$3*SIN((F133+K$9)*PI()/180)-SQRT(S$3^2-(O$3-P$3-R$3*COS((F133+K$9)*PI()/180))^2))/5)</f>
        <v>-2</v>
      </c>
      <c r="L133" s="24">
        <f>-TRUNC(U$3*T$3*(Q$3-R$3*SIN((G133+L$9)*PI()/180)-SQRT(S$3^2-(O$3-P$3-R$3*COS((G133+L$9)*PI()/180))^2))/5)</f>
        <v>-2</v>
      </c>
      <c r="M133" s="25">
        <f>-TRUNC(K$3*J$3*(G$3-H$3*SIN((H133+M$9)*PI()/180)-SQRT(I$3^2-(E$3-F$3-H$3*COS((H133+M$9)*PI()/180))^2))/5)</f>
        <v>-1</v>
      </c>
      <c r="N133" s="59">
        <f t="shared" si="231"/>
        <v>4.32</v>
      </c>
      <c r="O133" s="60">
        <f t="shared" si="294"/>
        <v>99.9999999999999</v>
      </c>
      <c r="P133" s="60">
        <f t="shared" si="295"/>
        <v>0</v>
      </c>
      <c r="Q133" s="1">
        <f>(L133-L132)/(D134-D133)</f>
        <v>0</v>
      </c>
      <c r="R133" s="60">
        <f t="shared" si="296"/>
        <v>99.9999999999999</v>
      </c>
      <c r="T133" s="1">
        <f t="shared" si="297"/>
        <v>0.04</v>
      </c>
      <c r="V133" s="1"/>
      <c r="W133" s="1"/>
      <c r="X133" s="1"/>
      <c r="Y133" s="1"/>
    </row>
    <row r="134" spans="4:20">
      <c r="D134" s="28"/>
      <c r="E134" s="32"/>
      <c r="F134" s="32"/>
      <c r="G134" s="32"/>
      <c r="H134" s="32"/>
      <c r="I134" s="58"/>
      <c r="J134" s="24"/>
      <c r="K134" s="24"/>
      <c r="L134" s="24"/>
      <c r="M134" s="25"/>
      <c r="N134" s="59"/>
      <c r="O134" s="60"/>
      <c r="P134" s="60"/>
      <c r="Q134" s="1"/>
      <c r="R134" s="60"/>
      <c r="T134" s="1"/>
    </row>
    <row r="135" spans="5:25">
      <c r="E135" s="1"/>
      <c r="G135" s="70"/>
      <c r="H135" s="1"/>
      <c r="T135" s="1"/>
      <c r="V135" s="1"/>
      <c r="W135" s="1"/>
      <c r="X135" s="1"/>
      <c r="Y135" s="1"/>
    </row>
    <row r="136" spans="5:25">
      <c r="E136" s="1"/>
      <c r="G136" s="70"/>
      <c r="H136" s="1"/>
      <c r="V136" s="1"/>
      <c r="W136" s="1"/>
      <c r="X136" s="1"/>
      <c r="Y136" s="1"/>
    </row>
    <row r="137" spans="5:25">
      <c r="E137" s="1"/>
      <c r="G137" s="70"/>
      <c r="H137" s="1"/>
      <c r="V137" s="1"/>
      <c r="W137" s="1"/>
      <c r="X137" s="1"/>
      <c r="Y137" s="1"/>
    </row>
    <row r="138" spans="5:25">
      <c r="E138" s="1"/>
      <c r="G138" s="70"/>
      <c r="H138" s="1"/>
      <c r="V138" s="1"/>
      <c r="W138" s="1"/>
      <c r="X138" s="1"/>
      <c r="Y138" s="1"/>
    </row>
    <row r="139" spans="5:25">
      <c r="E139" s="1"/>
      <c r="G139" s="70"/>
      <c r="H139" s="1"/>
      <c r="V139" s="1"/>
      <c r="W139" s="1"/>
      <c r="X139" s="1"/>
      <c r="Y139" s="1"/>
    </row>
    <row r="140" spans="5:25">
      <c r="E140" s="1"/>
      <c r="G140" s="70"/>
      <c r="H140" s="1"/>
      <c r="V140" s="1"/>
      <c r="W140" s="1"/>
      <c r="X140" s="1"/>
      <c r="Y140" s="1"/>
    </row>
    <row r="141" spans="5:25">
      <c r="E141" s="32">
        <v>-21.35819779</v>
      </c>
      <c r="F141" s="32">
        <v>26.42470327</v>
      </c>
      <c r="G141" s="32">
        <v>5.122775929</v>
      </c>
      <c r="H141" s="32">
        <v>-31.53624858</v>
      </c>
      <c r="V141" s="1"/>
      <c r="W141" s="1"/>
      <c r="X141" s="1"/>
      <c r="Y141" s="1"/>
    </row>
    <row r="142" spans="5:25">
      <c r="E142" s="32">
        <v>-21.73224231</v>
      </c>
      <c r="F142" s="32">
        <v>26.4852637</v>
      </c>
      <c r="G142" s="32">
        <v>4.903899875</v>
      </c>
      <c r="H142" s="32">
        <v>-31.3621105</v>
      </c>
      <c r="V142" s="1"/>
      <c r="W142" s="1"/>
      <c r="X142" s="1"/>
      <c r="Y142" s="1"/>
    </row>
    <row r="143" spans="5:25">
      <c r="E143" s="32">
        <v>-22.1127147</v>
      </c>
      <c r="F143" s="32">
        <v>26.53904149</v>
      </c>
      <c r="G143" s="32">
        <v>4.671920373</v>
      </c>
      <c r="H143" s="32">
        <v>-31.18204775</v>
      </c>
      <c r="V143" s="1"/>
      <c r="W143" s="1"/>
      <c r="X143" s="1"/>
      <c r="Y143" s="1"/>
    </row>
    <row r="144" spans="5:25">
      <c r="E144" s="32">
        <v>-22.50500005</v>
      </c>
      <c r="F144" s="32">
        <v>26.58017373</v>
      </c>
      <c r="G144" s="32">
        <v>4.41555333</v>
      </c>
      <c r="H144" s="32">
        <v>-30.99084047</v>
      </c>
      <c r="V144" s="1"/>
      <c r="W144" s="1"/>
      <c r="X144" s="1"/>
      <c r="Y144" s="1"/>
    </row>
    <row r="145" spans="5:25">
      <c r="E145" s="32">
        <v>-22.91340389</v>
      </c>
      <c r="F145" s="32">
        <v>26.60375368</v>
      </c>
      <c r="G145" s="32">
        <v>4.125405119</v>
      </c>
      <c r="H145" s="32">
        <v>-30.78400428</v>
      </c>
      <c r="V145" s="1"/>
      <c r="W145" s="1"/>
      <c r="X145" s="1"/>
      <c r="Y145" s="1"/>
    </row>
    <row r="146" spans="5:25">
      <c r="E146" s="32">
        <v>-23.34121608</v>
      </c>
      <c r="F146" s="32">
        <v>26.60577909</v>
      </c>
      <c r="G146" s="32">
        <v>3.793868889</v>
      </c>
      <c r="H146" s="32">
        <v>-30.55775355</v>
      </c>
      <c r="V146" s="1"/>
      <c r="W146" s="1"/>
      <c r="X146" s="1"/>
      <c r="Y146" s="1"/>
    </row>
    <row r="147" spans="5:25">
      <c r="E147" s="32">
        <v>-23.79077463</v>
      </c>
      <c r="F147" s="32">
        <v>26.58310038</v>
      </c>
      <c r="G147" s="32">
        <v>3.415020818</v>
      </c>
      <c r="H147" s="32">
        <v>-30.30896473</v>
      </c>
      <c r="V147" s="1"/>
      <c r="W147" s="1"/>
      <c r="X147" s="1"/>
      <c r="Y147" s="1"/>
    </row>
    <row r="148" spans="5:25">
      <c r="E148" s="32">
        <v>-24.26352961</v>
      </c>
      <c r="F148" s="32">
        <v>26.53336883</v>
      </c>
      <c r="G148" s="32">
        <v>2.984516431</v>
      </c>
      <c r="H148" s="32">
        <v>-30.0351396</v>
      </c>
      <c r="V148" s="1"/>
      <c r="W148" s="1"/>
      <c r="X148" s="1"/>
      <c r="Y148" s="1"/>
    </row>
    <row r="149" spans="5:25">
      <c r="E149" s="32">
        <v>-24.76010695</v>
      </c>
      <c r="F149" s="32">
        <v>26.45498487</v>
      </c>
      <c r="G149" s="32">
        <v>2.49948687</v>
      </c>
      <c r="H149" s="32">
        <v>-29.73436858</v>
      </c>
      <c r="V149" s="1"/>
      <c r="W149" s="1"/>
      <c r="X149" s="1"/>
      <c r="Y149" s="1"/>
    </row>
    <row r="150" spans="5:25">
      <c r="E150" s="32">
        <v>-25.28037237</v>
      </c>
      <c r="F150" s="32">
        <v>26.34704624</v>
      </c>
      <c r="G150" s="32">
        <v>1.958435187</v>
      </c>
      <c r="H150" s="32">
        <v>-29.40529395</v>
      </c>
      <c r="V150" s="1"/>
      <c r="W150" s="1"/>
      <c r="X150" s="1"/>
      <c r="Y150" s="1"/>
    </row>
    <row r="151" spans="5:25">
      <c r="E151" s="32">
        <v>-25.82349516</v>
      </c>
      <c r="F151" s="32">
        <v>26.20929622</v>
      </c>
      <c r="G151" s="32">
        <v>1.361132627</v>
      </c>
      <c r="H151" s="32">
        <v>-29.04707322</v>
      </c>
      <c r="V151" s="1"/>
      <c r="W151" s="1"/>
      <c r="X151" s="1"/>
      <c r="Y151" s="1"/>
    </row>
    <row r="152" spans="5:25">
      <c r="E152" s="32">
        <v>-26.38801211</v>
      </c>
      <c r="F152" s="32">
        <v>26.04207188</v>
      </c>
      <c r="G152" s="32">
        <v>0.708514928</v>
      </c>
      <c r="H152" s="32">
        <v>-28.65934236</v>
      </c>
      <c r="V152" s="1"/>
      <c r="W152" s="1"/>
      <c r="X152" s="1"/>
      <c r="Y152" s="1"/>
    </row>
    <row r="153" spans="5:25">
      <c r="E153" s="32">
        <v>-26.97189131</v>
      </c>
      <c r="F153" s="32">
        <v>25.84625229</v>
      </c>
      <c r="G153" s="32">
        <v>0.002578602</v>
      </c>
      <c r="H153" s="32">
        <v>-28.24217909</v>
      </c>
      <c r="V153" s="1"/>
      <c r="W153" s="1"/>
      <c r="X153" s="1"/>
      <c r="Y153" s="1"/>
    </row>
    <row r="154" spans="5:25">
      <c r="E154" s="32">
        <v>-27.57259607</v>
      </c>
      <c r="F154" s="32">
        <v>25.62320672</v>
      </c>
      <c r="G154" s="32">
        <v>-0.753722794</v>
      </c>
      <c r="H154" s="32">
        <v>-27.79606618</v>
      </c>
      <c r="V154" s="1"/>
      <c r="W154" s="1"/>
      <c r="X154" s="1"/>
      <c r="Y154" s="1"/>
    </row>
    <row r="155" spans="5:25">
      <c r="E155" s="32">
        <v>-28.18714873</v>
      </c>
      <c r="F155" s="32">
        <v>25.37474287</v>
      </c>
      <c r="G155" s="32">
        <v>-1.556582334</v>
      </c>
      <c r="H155" s="32">
        <v>-27.32185471</v>
      </c>
      <c r="V155" s="1"/>
      <c r="W155" s="1"/>
      <c r="X155" s="1"/>
      <c r="Y155" s="1"/>
    </row>
    <row r="156" spans="5:25">
      <c r="E156" s="32">
        <v>-28.81219453</v>
      </c>
      <c r="F156" s="32">
        <v>25.10305511</v>
      </c>
      <c r="G156" s="32">
        <v>-2.401443478</v>
      </c>
      <c r="H156" s="32">
        <v>-26.82072737</v>
      </c>
      <c r="V156" s="1"/>
      <c r="W156" s="1"/>
      <c r="X156" s="1"/>
      <c r="Y156" s="1"/>
    </row>
    <row r="157" spans="5:25">
      <c r="E157" s="32">
        <v>-29.44406549</v>
      </c>
      <c r="F157" s="32">
        <v>24.81067267</v>
      </c>
      <c r="G157" s="32">
        <v>-3.283103743</v>
      </c>
      <c r="H157" s="32">
        <v>-26.29416175</v>
      </c>
      <c r="V157" s="1"/>
      <c r="W157" s="1"/>
      <c r="X157" s="1"/>
      <c r="Y157" s="1"/>
    </row>
    <row r="158" spans="5:25">
      <c r="E158" s="32">
        <v>-30.07884424</v>
      </c>
      <c r="F158" s="32">
        <v>24.50040788</v>
      </c>
      <c r="G158" s="32">
        <v>-4.195818446</v>
      </c>
      <c r="H158" s="32">
        <v>-25.74389361</v>
      </c>
      <c r="V158" s="1"/>
      <c r="W158" s="1"/>
      <c r="X158" s="1"/>
      <c r="Y158" s="1"/>
    </row>
    <row r="159" spans="5:25">
      <c r="E159" s="32">
        <v>-30.7124279</v>
      </c>
      <c r="F159" s="32">
        <v>24.1753044</v>
      </c>
      <c r="G159" s="32">
        <v>-5.133404405</v>
      </c>
      <c r="H159" s="32">
        <v>-25.17188016</v>
      </c>
      <c r="V159" s="1"/>
      <c r="W159" s="1"/>
      <c r="X159" s="1"/>
      <c r="Y159" s="1"/>
    </row>
    <row r="160" spans="5:25">
      <c r="E160" s="32">
        <v>-31.34059195</v>
      </c>
      <c r="F160" s="32">
        <v>23.8385854</v>
      </c>
      <c r="G160" s="32">
        <v>-6.089343651</v>
      </c>
      <c r="H160" s="32">
        <v>-24.58026336</v>
      </c>
      <c r="V160" s="1"/>
      <c r="W160" s="1"/>
      <c r="X160" s="1"/>
      <c r="Y160" s="1"/>
    </row>
    <row r="161" spans="5:25">
      <c r="E161" s="32">
        <v>-31.95905403</v>
      </c>
      <c r="F161" s="32">
        <v>23.49360184</v>
      </c>
      <c r="G161" s="32">
        <v>-7.056887138</v>
      </c>
      <c r="H161" s="32">
        <v>-23.97133318</v>
      </c>
      <c r="V161" s="1"/>
      <c r="W161" s="1"/>
      <c r="X161" s="1"/>
      <c r="Y161" s="1"/>
    </row>
    <row r="162" spans="5:25">
      <c r="E162" s="32">
        <v>-32.56353787</v>
      </c>
      <c r="F162" s="32">
        <v>23.14378063</v>
      </c>
      <c r="G162" s="32">
        <v>-8.029158466</v>
      </c>
      <c r="H162" s="32">
        <v>-23.34749092</v>
      </c>
      <c r="V162" s="1"/>
      <c r="W162" s="1"/>
      <c r="X162" s="1"/>
      <c r="Y162" s="1"/>
    </row>
    <row r="163" spans="5:25">
      <c r="E163" s="32">
        <v>-33.14983713</v>
      </c>
      <c r="F163" s="32">
        <v>22.79257288</v>
      </c>
      <c r="G163" s="32">
        <v>-8.999257574</v>
      </c>
      <c r="H163" s="32">
        <v>-22.71121245</v>
      </c>
      <c r="V163" s="1"/>
      <c r="W163" s="1"/>
      <c r="X163" s="1"/>
      <c r="Y163" s="1"/>
    </row>
    <row r="164" spans="5:25">
      <c r="E164" s="32">
        <v>-33.71387923</v>
      </c>
      <c r="F164" s="32">
        <v>22.44340215</v>
      </c>
      <c r="G164" s="32">
        <v>-9.960364476</v>
      </c>
      <c r="H164" s="32">
        <v>-22.06501152</v>
      </c>
      <c r="V164" s="1"/>
      <c r="W164" s="1"/>
      <c r="X164" s="1"/>
      <c r="Y164" s="1"/>
    </row>
    <row r="165" spans="5:25">
      <c r="E165" s="32">
        <v>-34.25178924</v>
      </c>
      <c r="F165" s="32">
        <v>22.0996126</v>
      </c>
      <c r="G165" s="32">
        <v>-10.90584296</v>
      </c>
      <c r="H165" s="32">
        <v>-21.41140306</v>
      </c>
      <c r="V165" s="1"/>
      <c r="W165" s="1"/>
      <c r="X165" s="1"/>
      <c r="Y165" s="1"/>
    </row>
    <row r="166" spans="5:25">
      <c r="E166" s="32">
        <v>-34.75995371</v>
      </c>
      <c r="F166" s="32">
        <v>21.76441726</v>
      </c>
      <c r="G166" s="32">
        <v>-11.8293443</v>
      </c>
      <c r="H166" s="32">
        <v>-20.75286642</v>
      </c>
      <c r="V166" s="1"/>
      <c r="W166" s="1"/>
      <c r="X166" s="1"/>
      <c r="Y166" s="1"/>
    </row>
    <row r="167" spans="5:25">
      <c r="E167" s="32">
        <v>-35.23508457</v>
      </c>
      <c r="F167" s="32">
        <v>21.44084626</v>
      </c>
      <c r="G167" s="32">
        <v>-12.72491096</v>
      </c>
      <c r="H167" s="32">
        <v>-20.09180867</v>
      </c>
      <c r="V167" s="1"/>
      <c r="W167" s="1"/>
      <c r="X167" s="1"/>
      <c r="Y167" s="1"/>
    </row>
    <row r="168" spans="5:25">
      <c r="E168" s="32">
        <v>-35.67428294</v>
      </c>
      <c r="F168" s="32">
        <v>21.13169502</v>
      </c>
      <c r="G168" s="32">
        <v>-13.58708032</v>
      </c>
      <c r="H168" s="32">
        <v>-19.4305279</v>
      </c>
      <c r="V168" s="1"/>
      <c r="W168" s="1"/>
      <c r="X168" s="1"/>
      <c r="Y168" s="1"/>
    </row>
    <row r="169" spans="5:25">
      <c r="E169" s="32">
        <v>-36.07510305</v>
      </c>
      <c r="F169" s="32">
        <v>20.83947248</v>
      </c>
      <c r="G169" s="32">
        <v>-14.41098842</v>
      </c>
      <c r="H169" s="32">
        <v>-18.77117651</v>
      </c>
      <c r="V169" s="1"/>
      <c r="W169" s="1"/>
      <c r="X169" s="1"/>
      <c r="Y169" s="1"/>
    </row>
    <row r="170" spans="5:25">
      <c r="E170" s="32">
        <v>-36.43561604</v>
      </c>
      <c r="F170" s="32">
        <v>20.56634932</v>
      </c>
      <c r="G170" s="32">
        <v>-15.19247359</v>
      </c>
      <c r="H170" s="32">
        <v>-18.11572445</v>
      </c>
      <c r="V170" s="1"/>
      <c r="W170" s="1"/>
      <c r="X170" s="1"/>
      <c r="Y170" s="1"/>
    </row>
    <row r="171" spans="5:25">
      <c r="E171" s="32">
        <v>-36.75447384</v>
      </c>
      <c r="F171" s="32">
        <v>20.31410617</v>
      </c>
      <c r="G171" s="32">
        <v>-15.92818023</v>
      </c>
      <c r="H171" s="32">
        <v>-17.46592254</v>
      </c>
      <c r="V171" s="1"/>
      <c r="W171" s="1"/>
      <c r="X171" s="1"/>
      <c r="Y171" s="1"/>
    </row>
    <row r="172" spans="5:25">
      <c r="E172" s="32">
        <v>-37.03097306</v>
      </c>
      <c r="F172" s="32">
        <v>20.08408188</v>
      </c>
      <c r="G172" s="32">
        <v>-16.6156625</v>
      </c>
      <c r="H172" s="32">
        <v>-16.82326573</v>
      </c>
      <c r="V172" s="1"/>
      <c r="W172" s="1"/>
      <c r="X172" s="1"/>
      <c r="Y172" s="1"/>
    </row>
    <row r="173" spans="5:25">
      <c r="E173" s="32">
        <v>-37.26511879</v>
      </c>
      <c r="F173" s="32">
        <v>19.87712167</v>
      </c>
      <c r="G173" s="32">
        <v>-17.25348804</v>
      </c>
      <c r="H173" s="32">
        <v>-16.18895643</v>
      </c>
      <c r="V173" s="1"/>
      <c r="W173" s="1"/>
      <c r="X173" s="1"/>
      <c r="Y173" s="1"/>
    </row>
    <row r="174" spans="5:25">
      <c r="E174" s="32">
        <v>-37.45768851</v>
      </c>
      <c r="F174" s="32">
        <v>19.69352539</v>
      </c>
      <c r="G174" s="32">
        <v>-17.84134167</v>
      </c>
      <c r="H174" s="32">
        <v>-15.56386774</v>
      </c>
      <c r="V174" s="1"/>
      <c r="W174" s="1"/>
      <c r="X174" s="1"/>
      <c r="Y174" s="1"/>
    </row>
    <row r="175" spans="5:25">
      <c r="E175" s="32">
        <v>-37.61029592</v>
      </c>
      <c r="F175" s="32">
        <v>19.53299575</v>
      </c>
      <c r="G175" s="32">
        <v>-18.38012912</v>
      </c>
      <c r="H175" s="32">
        <v>-14.94850674</v>
      </c>
      <c r="V175" s="1"/>
      <c r="W175" s="1"/>
      <c r="X175" s="1"/>
      <c r="Y175" s="1"/>
    </row>
    <row r="176" spans="5:25">
      <c r="E176" s="32">
        <v>-37.72545482</v>
      </c>
      <c r="F176" s="32">
        <v>19.39458651</v>
      </c>
      <c r="G176" s="32">
        <v>-18.8720807</v>
      </c>
      <c r="H176" s="32">
        <v>-14.34297781</v>
      </c>
      <c r="V176" s="1"/>
      <c r="W176" s="1"/>
      <c r="X176" s="1"/>
      <c r="Y176" s="1"/>
    </row>
    <row r="177" spans="5:25">
      <c r="E177" s="32">
        <v>-37.80664296</v>
      </c>
      <c r="F177" s="32">
        <v>19.27665073</v>
      </c>
      <c r="G177" s="32">
        <v>-19.32085509</v>
      </c>
      <c r="H177" s="32">
        <v>-13.74694589</v>
      </c>
      <c r="V177" s="1"/>
      <c r="W177" s="1"/>
      <c r="X177" s="1"/>
      <c r="Y177" s="1"/>
    </row>
    <row r="178" spans="5:25">
      <c r="E178" s="32">
        <v>-37.85836588</v>
      </c>
      <c r="F178" s="32">
        <v>19.17678896</v>
      </c>
      <c r="G178" s="32">
        <v>-19.73164298</v>
      </c>
      <c r="H178" s="32">
        <v>-13.15959976</v>
      </c>
      <c r="V178" s="1"/>
      <c r="W178" s="1"/>
      <c r="X178" s="1"/>
      <c r="Y178" s="1"/>
    </row>
    <row r="179" spans="5:25">
      <c r="E179" s="32">
        <v>-37.88622081</v>
      </c>
      <c r="F179" s="32">
        <v>19.09179749</v>
      </c>
      <c r="G179" s="32">
        <v>-20.11127081</v>
      </c>
      <c r="H179" s="32">
        <v>-12.57961531</v>
      </c>
      <c r="V179" s="1"/>
      <c r="W179" s="1"/>
      <c r="X179" s="1"/>
      <c r="Y179" s="1"/>
    </row>
    <row r="180" spans="5:25">
      <c r="E180" s="32">
        <v>-37.89696049</v>
      </c>
      <c r="F180" s="32">
        <v>19.01761654</v>
      </c>
      <c r="G180" s="32">
        <v>-20.46830448</v>
      </c>
      <c r="H180" s="32">
        <v>-12.00511888</v>
      </c>
      <c r="V180" s="1"/>
      <c r="W180" s="1"/>
      <c r="X180" s="1"/>
      <c r="Y180" s="1"/>
    </row>
    <row r="181" spans="5:8">
      <c r="E181" s="32">
        <v>-37.89855705</v>
      </c>
      <c r="F181" s="32">
        <v>18.94927852</v>
      </c>
      <c r="G181" s="32">
        <v>-20.81315308</v>
      </c>
      <c r="H181" s="32">
        <v>-11.43365047</v>
      </c>
    </row>
    <row r="182" spans="5:8">
      <c r="E182" s="32">
        <v>-37.89754622</v>
      </c>
      <c r="F182" s="32">
        <v>18.88166198</v>
      </c>
      <c r="G182" s="32">
        <v>-21.14867289</v>
      </c>
      <c r="H182" s="32">
        <v>-10.87274654</v>
      </c>
    </row>
    <row r="183" spans="5:8">
      <c r="E183" s="32">
        <v>-37.8906455</v>
      </c>
      <c r="F183" s="32">
        <v>18.81225478</v>
      </c>
      <c r="G183" s="32">
        <v>-21.44326565</v>
      </c>
      <c r="H183" s="32">
        <v>-10.36901494</v>
      </c>
    </row>
    <row r="184" spans="5:8">
      <c r="E184" s="32">
        <v>-37.8724395</v>
      </c>
      <c r="F184" s="32">
        <v>18.73940249</v>
      </c>
      <c r="G184" s="32">
        <v>-21.66189254</v>
      </c>
      <c r="H184" s="32">
        <v>-9.971647539</v>
      </c>
    </row>
    <row r="185" spans="5:8">
      <c r="E185" s="32">
        <v>-37.83801623</v>
      </c>
      <c r="F185" s="32">
        <v>18.66159525</v>
      </c>
      <c r="G185" s="32">
        <v>-21.77562386</v>
      </c>
      <c r="H185" s="32">
        <v>-9.721529374</v>
      </c>
    </row>
    <row r="186" spans="5:8">
      <c r="E186" s="32">
        <v>-37.78295145</v>
      </c>
      <c r="F186" s="32">
        <v>18.57746347</v>
      </c>
      <c r="G186" s="32">
        <v>-21.76129327</v>
      </c>
      <c r="H186" s="32">
        <v>-9.651677872</v>
      </c>
    </row>
    <row r="187" spans="5:8">
      <c r="E187" s="32">
        <v>-37.70329297</v>
      </c>
      <c r="F187" s="32">
        <v>18.48577347</v>
      </c>
      <c r="G187" s="32">
        <v>-21.60115189</v>
      </c>
      <c r="H187" s="32">
        <v>-9.787681952</v>
      </c>
    </row>
    <row r="188" spans="5:8">
      <c r="E188" s="32">
        <v>-37.59554504</v>
      </c>
      <c r="F188" s="32">
        <v>18.38542312</v>
      </c>
      <c r="G188" s="32">
        <v>-21.28252257</v>
      </c>
      <c r="H188" s="32">
        <v>-10.14814119</v>
      </c>
    </row>
    <row r="189" spans="5:8">
      <c r="E189" s="32">
        <v>-37.45665269</v>
      </c>
      <c r="F189" s="32">
        <v>18.2754375</v>
      </c>
      <c r="G189" s="32">
        <v>-20.79745401</v>
      </c>
      <c r="H189" s="32">
        <v>-10.74510496</v>
      </c>
    </row>
    <row r="190" spans="5:8">
      <c r="E190" s="32">
        <v>-37.28398604</v>
      </c>
      <c r="F190" s="32">
        <v>18.15496451</v>
      </c>
      <c r="G190" s="32">
        <v>-20.14237499</v>
      </c>
      <c r="H190" s="32">
        <v>-11.58451157</v>
      </c>
    </row>
    <row r="191" spans="5:8">
      <c r="E191" s="32">
        <v>-37.07532466</v>
      </c>
      <c r="F191" s="32">
        <v>18.02327054</v>
      </c>
      <c r="G191" s="32">
        <v>-19.31774854</v>
      </c>
      <c r="H191" s="32">
        <v>-12.66662742</v>
      </c>
    </row>
    <row r="192" spans="5:8">
      <c r="E192" s="32">
        <v>-36.8288419</v>
      </c>
      <c r="F192" s="32">
        <v>17.87973614</v>
      </c>
      <c r="G192" s="32">
        <v>-18.3277261</v>
      </c>
      <c r="H192" s="32">
        <v>-13.98648613</v>
      </c>
    </row>
    <row r="193" spans="5:8">
      <c r="E193" s="32">
        <v>-36.54308927</v>
      </c>
      <c r="F193" s="32">
        <v>17.72385164</v>
      </c>
      <c r="G193" s="32">
        <v>-17.17980172</v>
      </c>
      <c r="H193" s="32">
        <v>-15.53432771</v>
      </c>
    </row>
    <row r="194" spans="5:8">
      <c r="E194" s="32">
        <v>-36.21698072</v>
      </c>
      <c r="F194" s="32">
        <v>17.55521278</v>
      </c>
      <c r="G194" s="32">
        <v>-15.88446629</v>
      </c>
      <c r="H194" s="32">
        <v>-17.29603769</v>
      </c>
    </row>
    <row r="195" spans="5:8">
      <c r="E195" s="32">
        <v>-35.84977703</v>
      </c>
      <c r="F195" s="32">
        <v>17.37351639</v>
      </c>
      <c r="G195" s="32">
        <v>-14.45486163</v>
      </c>
      <c r="H195" s="32">
        <v>-19.25358625</v>
      </c>
    </row>
    <row r="196" spans="5:8">
      <c r="E196" s="32">
        <v>-35.44107014</v>
      </c>
      <c r="F196" s="32">
        <v>17.17855602</v>
      </c>
      <c r="G196" s="32">
        <v>-12.90643477</v>
      </c>
      <c r="H196" s="32">
        <v>-21.38546739</v>
      </c>
    </row>
    <row r="197" spans="5:8">
      <c r="E197" s="32">
        <v>-34.99076748</v>
      </c>
      <c r="F197" s="32">
        <v>16.97021759</v>
      </c>
      <c r="G197" s="32">
        <v>-11.25659207</v>
      </c>
      <c r="H197" s="32">
        <v>-23.66713807</v>
      </c>
    </row>
    <row r="198" spans="5:8">
      <c r="E198" s="32">
        <v>-34.49907633</v>
      </c>
      <c r="F198" s="32">
        <v>16.74847504</v>
      </c>
      <c r="G198" s="32">
        <v>-9.524353437</v>
      </c>
      <c r="H198" s="32">
        <v>-26.07145734</v>
      </c>
    </row>
    <row r="199" spans="5:8">
      <c r="E199" s="32">
        <v>-33.96648813</v>
      </c>
      <c r="F199" s="32">
        <v>16.51338596</v>
      </c>
      <c r="G199" s="32">
        <v>-7.730006487</v>
      </c>
      <c r="H199" s="32">
        <v>-28.56912549</v>
      </c>
    </row>
    <row r="200" spans="5:8">
      <c r="E200" s="32">
        <v>-33.39376286</v>
      </c>
      <c r="F200" s="32">
        <v>16.26508725</v>
      </c>
      <c r="G200" s="32">
        <v>-5.89476075</v>
      </c>
      <c r="H200" s="32">
        <v>-31.12912322</v>
      </c>
    </row>
    <row r="201" spans="5:8">
      <c r="E201" s="32">
        <v>-32.78191338</v>
      </c>
      <c r="F201" s="32">
        <v>16.00379079</v>
      </c>
      <c r="G201" s="32">
        <v>-4.040401851</v>
      </c>
      <c r="H201" s="32">
        <v>-33.71915074</v>
      </c>
    </row>
    <row r="202" spans="5:8">
      <c r="E202" s="32">
        <v>-32.13218971</v>
      </c>
      <c r="F202" s="32">
        <v>15.72977903</v>
      </c>
      <c r="G202" s="32">
        <v>-2.188945682</v>
      </c>
      <c r="H202" s="32">
        <v>-36.30606697</v>
      </c>
    </row>
    <row r="203" spans="5:8">
      <c r="E203" s="32">
        <v>-31.44606346</v>
      </c>
      <c r="F203" s="32">
        <v>15.44340068</v>
      </c>
      <c r="G203" s="32">
        <v>-0.362292599</v>
      </c>
      <c r="H203" s="32">
        <v>-38.85632863</v>
      </c>
    </row>
    <row r="204" spans="5:8">
      <c r="E204" s="32">
        <v>-30.7252121</v>
      </c>
      <c r="F204" s="32">
        <v>15.14506634</v>
      </c>
      <c r="G204" s="32">
        <v>1.418118408</v>
      </c>
      <c r="H204" s="32">
        <v>-41.33642941</v>
      </c>
    </row>
    <row r="205" spans="5:8">
      <c r="E205" s="32">
        <v>-29.97150337</v>
      </c>
      <c r="F205" s="32">
        <v>14.83524415</v>
      </c>
      <c r="G205" s="32">
        <v>3.131655505</v>
      </c>
      <c r="H205" s="32">
        <v>-43.71333913</v>
      </c>
    </row>
    <row r="206" spans="5:8">
      <c r="E206" s="32">
        <v>-29.18697954</v>
      </c>
      <c r="F206" s="32">
        <v>14.51445545</v>
      </c>
      <c r="G206" s="32">
        <v>4.758839864</v>
      </c>
      <c r="H206" s="32">
        <v>-45.95494285</v>
      </c>
    </row>
    <row r="207" spans="5:8">
      <c r="E207" s="32">
        <v>-28.37384181</v>
      </c>
      <c r="F207" s="32">
        <v>14.18327041</v>
      </c>
      <c r="G207" s="32">
        <v>6.28169145</v>
      </c>
      <c r="H207" s="32">
        <v>-48.03048005</v>
      </c>
    </row>
    <row r="208" spans="5:8">
      <c r="E208" s="32">
        <v>-27.53443465</v>
      </c>
      <c r="F208" s="32">
        <v>13.84230366</v>
      </c>
      <c r="G208" s="32">
        <v>7.684074844</v>
      </c>
      <c r="H208" s="32">
        <v>-49.91098374</v>
      </c>
    </row>
    <row r="209" spans="5:8">
      <c r="E209" s="32">
        <v>-26.67123011</v>
      </c>
      <c r="F209" s="32">
        <v>13.49220998</v>
      </c>
      <c r="G209" s="32">
        <v>8.952045061</v>
      </c>
      <c r="H209" s="32">
        <v>-51.56971965</v>
      </c>
    </row>
    <row r="210" spans="5:8">
      <c r="E210" s="32">
        <v>-25.78681218</v>
      </c>
      <c r="F210" s="32">
        <v>13.13367991</v>
      </c>
      <c r="G210" s="32">
        <v>10.07419338</v>
      </c>
      <c r="H210" s="32">
        <v>-52.98262533</v>
      </c>
    </row>
    <row r="211" spans="5:8">
      <c r="E211" s="32">
        <v>-24.88386115</v>
      </c>
      <c r="F211" s="32">
        <v>12.76743541</v>
      </c>
      <c r="G211" s="32">
        <v>11.04199312</v>
      </c>
      <c r="H211" s="32">
        <v>-54.12874931</v>
      </c>
    </row>
    <row r="212" spans="5:8">
      <c r="E212" s="32">
        <v>-23.96513791</v>
      </c>
      <c r="F212" s="32">
        <v>12.39422551</v>
      </c>
      <c r="G212" s="32">
        <v>11.85014552</v>
      </c>
      <c r="H212" s="32">
        <v>-54.99069027</v>
      </c>
    </row>
    <row r="213" spans="5:8">
      <c r="E213" s="32">
        <v>-23.03346832</v>
      </c>
      <c r="F213" s="32">
        <v>12.01482196</v>
      </c>
      <c r="G213" s="32">
        <v>12.49692546</v>
      </c>
      <c r="H213" s="32">
        <v>-55.55503613</v>
      </c>
    </row>
    <row r="214" spans="5:8">
      <c r="E214" s="32">
        <v>-22.09172756</v>
      </c>
      <c r="F214" s="32">
        <v>11.63001483</v>
      </c>
      <c r="G214" s="32">
        <v>12.98452739</v>
      </c>
      <c r="H214" s="32">
        <v>-55.81280327</v>
      </c>
    </row>
    <row r="215" spans="5:8">
      <c r="E215" s="32">
        <v>-21.14282444</v>
      </c>
      <c r="F215" s="32">
        <v>11.24060826</v>
      </c>
      <c r="G215" s="32">
        <v>13.31941104</v>
      </c>
      <c r="H215" s="32">
        <v>-55.75987559</v>
      </c>
    </row>
    <row r="216" spans="5:8">
      <c r="E216" s="32">
        <v>-20.18968577</v>
      </c>
      <c r="F216" s="32">
        <v>10.84741598</v>
      </c>
      <c r="G216" s="32">
        <v>13.51241928</v>
      </c>
      <c r="H216" s="32">
        <v>-55.39737984</v>
      </c>
    </row>
    <row r="217" spans="5:8">
      <c r="E217" s="32">
        <v>-19.23524068</v>
      </c>
      <c r="F217" s="32">
        <v>10.45125704</v>
      </c>
      <c r="G217" s="32">
        <v>13.57656811</v>
      </c>
      <c r="H217" s="32">
        <v>-54.73131438</v>
      </c>
    </row>
    <row r="218" spans="5:8">
      <c r="E218" s="32">
        <v>-18.28240498</v>
      </c>
      <c r="F218" s="32">
        <v>10.05295145</v>
      </c>
      <c r="G218" s="32">
        <v>13.524641</v>
      </c>
      <c r="H218" s="32">
        <v>-53.77173424</v>
      </c>
    </row>
    <row r="219" spans="5:8">
      <c r="E219" s="32">
        <v>-17.3340655</v>
      </c>
      <c r="F219" s="32">
        <v>9.653315792</v>
      </c>
      <c r="G219" s="32">
        <v>13.36895672</v>
      </c>
      <c r="H219" s="32">
        <v>-52.53233306</v>
      </c>
    </row>
    <row r="220" spans="5:8">
      <c r="E220" s="32">
        <v>-16.39306442</v>
      </c>
      <c r="F220" s="32">
        <v>9.253158893</v>
      </c>
      <c r="G220" s="32">
        <v>13.12135931</v>
      </c>
      <c r="H220" s="32">
        <v>-51.03007537</v>
      </c>
    </row>
    <row r="221" spans="5:8">
      <c r="E221" s="32">
        <v>-15.46218362</v>
      </c>
      <c r="F221" s="32">
        <v>8.853277456</v>
      </c>
      <c r="G221" s="32">
        <v>12.79320806</v>
      </c>
      <c r="H221" s="32">
        <v>-49.284829</v>
      </c>
    </row>
    <row r="222" spans="5:8">
      <c r="E222" s="32">
        <v>-14.544129</v>
      </c>
      <c r="F222" s="32">
        <v>8.454451716</v>
      </c>
      <c r="G222" s="32">
        <v>12.39536747</v>
      </c>
      <c r="H222" s="32">
        <v>-47.31899738</v>
      </c>
    </row>
    <row r="223" spans="5:8">
      <c r="E223" s="32">
        <v>-13.64151487</v>
      </c>
      <c r="F223" s="32">
        <v>8.057441095</v>
      </c>
      <c r="G223" s="32">
        <v>11.93819716</v>
      </c>
      <c r="H223" s="32">
        <v>-45.1571519</v>
      </c>
    </row>
    <row r="224" spans="5:8">
      <c r="E224" s="32">
        <v>-12.75684825</v>
      </c>
      <c r="F224" s="32">
        <v>7.662979822</v>
      </c>
      <c r="G224" s="32">
        <v>11.43154192</v>
      </c>
      <c r="H224" s="32">
        <v>-42.82566423</v>
      </c>
    </row>
    <row r="225" spans="5:8">
      <c r="E225" s="32">
        <v>-11.89251322</v>
      </c>
      <c r="F225" s="32">
        <v>7.27177261</v>
      </c>
      <c r="G225" s="32">
        <v>10.88472159</v>
      </c>
      <c r="H225" s="32">
        <v>-40.35233873</v>
      </c>
    </row>
    <row r="226" spans="5:8">
      <c r="E226" s="32">
        <v>-11.05075528</v>
      </c>
      <c r="F226" s="32">
        <v>6.884490274</v>
      </c>
      <c r="G226" s="32">
        <v>10.30652106</v>
      </c>
      <c r="H226" s="32">
        <v>-37.76604471</v>
      </c>
    </row>
    <row r="227" spans="5:8">
      <c r="E227" s="32">
        <v>-10.23366565</v>
      </c>
      <c r="F227" s="32">
        <v>6.501765399</v>
      </c>
      <c r="G227" s="32">
        <v>9.705180246</v>
      </c>
      <c r="H227" s="32">
        <v>-35.09634882</v>
      </c>
    </row>
    <row r="228" spans="5:8">
      <c r="E228" s="32">
        <v>-9.443165661</v>
      </c>
      <c r="F228" s="32">
        <v>6.124187971</v>
      </c>
      <c r="G228" s="32">
        <v>9.088383989</v>
      </c>
      <c r="H228" s="32">
        <v>-32.37314741</v>
      </c>
    </row>
    <row r="229" spans="5:8">
      <c r="E229" s="32">
        <v>-8.680991075</v>
      </c>
      <c r="F229" s="32">
        <v>5.752301051</v>
      </c>
      <c r="G229" s="32">
        <v>8.463252096</v>
      </c>
      <c r="H229" s="32">
        <v>-29.62629881</v>
      </c>
    </row>
    <row r="230" spans="5:8">
      <c r="E230" s="32">
        <v>-7.94867642</v>
      </c>
      <c r="F230" s="32">
        <v>5.386596374</v>
      </c>
      <c r="G230" s="32">
        <v>7.83632924</v>
      </c>
      <c r="H230" s="32">
        <v>-26.88525575</v>
      </c>
    </row>
    <row r="231" spans="5:8">
      <c r="E231" s="32">
        <v>-7.247539337</v>
      </c>
      <c r="F231" s="32">
        <v>5.027510041</v>
      </c>
      <c r="G231" s="32">
        <v>7.21357496</v>
      </c>
      <c r="H231" s="32">
        <v>-24.17869765</v>
      </c>
    </row>
    <row r="232" spans="5:8">
      <c r="E232" s="32">
        <v>-6.578664923</v>
      </c>
      <c r="F232" s="32">
        <v>4.675418143</v>
      </c>
      <c r="G232" s="32">
        <v>6.600353593</v>
      </c>
      <c r="H232" s="32">
        <v>-21.53416297</v>
      </c>
    </row>
    <row r="233" spans="5:8">
      <c r="E233" s="32">
        <v>-5.942890081</v>
      </c>
      <c r="F233" s="32">
        <v>4.330632413</v>
      </c>
      <c r="G233" s="32">
        <v>6.001424257</v>
      </c>
      <c r="H233" s="32">
        <v>-18.9776816</v>
      </c>
    </row>
    <row r="234" spans="5:8">
      <c r="E234" s="32">
        <v>-5.340787837</v>
      </c>
      <c r="F234" s="32">
        <v>3.99339586</v>
      </c>
      <c r="G234" s="32">
        <v>5.420930801</v>
      </c>
      <c r="H234" s="32">
        <v>-16.53340713</v>
      </c>
    </row>
    <row r="235" spans="5:8">
      <c r="E235" s="32">
        <v>-4.772651716</v>
      </c>
      <c r="F235" s="32">
        <v>3.663878442</v>
      </c>
      <c r="G235" s="32">
        <v>4.862391764</v>
      </c>
      <c r="H235" s="32">
        <v>-14.22324925</v>
      </c>
    </row>
    <row r="236" spans="5:8">
      <c r="E236" s="32">
        <v>-4.238480053</v>
      </c>
      <c r="F236" s="32">
        <v>3.342172684</v>
      </c>
      <c r="G236" s="32">
        <v>4.328690355</v>
      </c>
      <c r="H236" s="32">
        <v>-12.0665061</v>
      </c>
    </row>
    <row r="237" spans="5:8">
      <c r="E237" s="32">
        <v>-3.737960343</v>
      </c>
      <c r="F237" s="32">
        <v>3.028289352</v>
      </c>
      <c r="G237" s="32">
        <v>3.822064388</v>
      </c>
      <c r="H237" s="32">
        <v>-10.07949653</v>
      </c>
    </row>
    <row r="238" spans="5:8">
      <c r="E238" s="32">
        <v>-3.270453608</v>
      </c>
      <c r="F238" s="32">
        <v>2.722153069</v>
      </c>
      <c r="G238" s="32">
        <v>3.344096263</v>
      </c>
      <c r="H238" s="32">
        <v>-8.275192571</v>
      </c>
    </row>
    <row r="239" spans="5:8">
      <c r="E239" s="32">
        <v>-2.834978692</v>
      </c>
      <c r="F239" s="32">
        <v>2.423597992</v>
      </c>
      <c r="G239" s="32">
        <v>2.895702913</v>
      </c>
      <c r="H239" s="32">
        <v>-6.662851663</v>
      </c>
    </row>
    <row r="240" spans="5:8">
      <c r="E240" s="32">
        <v>-2.430196638</v>
      </c>
      <c r="F240" s="32">
        <v>2.13236343</v>
      </c>
      <c r="G240" s="32">
        <v>2.477125777</v>
      </c>
      <c r="H240" s="32">
        <v>-5.247649072</v>
      </c>
    </row>
    <row r="241" spans="5:8">
      <c r="E241" s="32">
        <v>-2.054395024</v>
      </c>
      <c r="F241" s="32">
        <v>1.848089515</v>
      </c>
      <c r="G241" s="32">
        <v>2.087920761</v>
      </c>
      <c r="H241" s="32">
        <v>-4.030310202</v>
      </c>
    </row>
    <row r="242" spans="5:8">
      <c r="E242" s="32">
        <v>-1.705472304</v>
      </c>
      <c r="F242" s="32">
        <v>1.570312826</v>
      </c>
      <c r="G242" s="32">
        <v>1.726948194</v>
      </c>
      <c r="H242" s="32">
        <v>-3.006742948</v>
      </c>
    </row>
    <row r="243" spans="5:8">
      <c r="E243" s="32">
        <v>-1.380922125</v>
      </c>
      <c r="F243" s="32">
        <v>1.298462057</v>
      </c>
      <c r="G243" s="32">
        <v>1.392362775</v>
      </c>
      <c r="H243" s="32">
        <v>-2.167670029</v>
      </c>
    </row>
    <row r="244" spans="5:8">
      <c r="E244" s="32">
        <v>-1.077817711</v>
      </c>
      <c r="F244" s="32">
        <v>1.031853651</v>
      </c>
      <c r="G244" s="32">
        <v>1.081603576</v>
      </c>
      <c r="H244" s="32">
        <v>-1.498261355</v>
      </c>
    </row>
    <row r="245" spans="5:8">
      <c r="E245" s="32">
        <v>-0.792796172</v>
      </c>
      <c r="F245" s="32">
        <v>0.769687449</v>
      </c>
      <c r="G245" s="32">
        <v>0.791383951</v>
      </c>
      <c r="H245" s="32">
        <v>-0.977766349</v>
      </c>
    </row>
    <row r="246" spans="5:8">
      <c r="E246" s="32">
        <v>-0.522042863</v>
      </c>
      <c r="F246" s="32">
        <v>0.511042331</v>
      </c>
      <c r="G246" s="32">
        <v>0.517681537</v>
      </c>
      <c r="H246" s="32">
        <v>-0.579146295</v>
      </c>
    </row>
    <row r="247" spans="5:8">
      <c r="E247">
        <v>-0.26127571</v>
      </c>
      <c r="F247">
        <v>0.254871881</v>
      </c>
      <c r="G247">
        <v>0.255728201</v>
      </c>
      <c r="H247">
        <v>-0.268706692</v>
      </c>
    </row>
    <row r="248" spans="5:8">
      <c r="E248">
        <v>-0.005729578</v>
      </c>
      <c r="F248">
        <v>0</v>
      </c>
      <c r="G248">
        <v>0</v>
      </c>
      <c r="H248">
        <v>-0.005729578</v>
      </c>
    </row>
  </sheetData>
  <mergeCells count="5">
    <mergeCell ref="D1:L1"/>
    <mergeCell ref="N1:V1"/>
    <mergeCell ref="D6:H7"/>
    <mergeCell ref="N6:R7"/>
    <mergeCell ref="N8:R9"/>
  </mergeCells>
  <dataValidations count="4">
    <dataValidation type="textLength" operator="lessThanOrEqual" allowBlank="1" showInputMessage="1" showErrorMessage="1" sqref="I9">
      <formula1>30</formula1>
    </dataValidation>
    <dataValidation type="whole" operator="equal" allowBlank="1" showInputMessage="1" showErrorMessage="1" promptTitle="谨慎修改" prompt="第三代外骨骼膝关节120°" sqref="J9 M9">
      <formula1>120</formula1>
    </dataValidation>
    <dataValidation type="whole" operator="equal" allowBlank="1" showInputMessage="1" showErrorMessage="1" promptTitle="谨慎修改" prompt="第三代外骨骼髋关节157°" sqref="K9:L9">
      <formula1>157</formula1>
    </dataValidation>
    <dataValidation type="decimal" operator="between" allowBlank="1" showInputMessage="1" showErrorMessage="1" errorTitle="时间不合理" error="有效范围：0~60" promptTitle="有效范围：0~60" sqref="D11:D22">
      <formula1>0</formula1>
      <formula2>60</formula2>
    </dataValidation>
  </dataValidation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RStart30</vt:lpstr>
      <vt:lpstr>LW30</vt:lpstr>
      <vt:lpstr>RStop30</vt:lpstr>
      <vt:lpstr>LStart30</vt:lpstr>
      <vt:lpstr>RW30</vt:lpstr>
      <vt:lpstr>LStop30</vt:lpstr>
      <vt:lpstr>RStart40</vt:lpstr>
      <vt:lpstr>LW40</vt:lpstr>
      <vt:lpstr>RStop40</vt:lpstr>
      <vt:lpstr>LStart40</vt:lpstr>
      <vt:lpstr>RW40</vt:lpstr>
      <vt:lpstr>LStop40</vt:lpstr>
      <vt:lpstr>LW30_40</vt:lpstr>
      <vt:lpstr>RW30_40</vt:lpstr>
      <vt:lpstr>LW40_30</vt:lpstr>
      <vt:lpstr>RW40_30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2017-11-16T03:45:15Z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