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activeTab="1"/>
  </bookViews>
  <sheets>
    <sheet name="info" sheetId="1" r:id="rId1"/>
    <sheet name="equations" sheetId="2" r:id="rId2"/>
    <sheet name="data" sheetId="3" r:id="rId3"/>
    <sheet name="graphs"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 i="2" l="1"/>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5" i="2"/>
  <c r="I33" i="2" l="1"/>
  <c r="G29" i="2"/>
  <c r="I29" i="2" s="1"/>
  <c r="G30" i="2"/>
  <c r="I30" i="2" s="1"/>
  <c r="G31" i="2"/>
  <c r="I31" i="2" s="1"/>
  <c r="G32" i="2"/>
  <c r="I32" i="2" s="1"/>
  <c r="G33" i="2"/>
  <c r="G34" i="2"/>
  <c r="I34" i="2" s="1"/>
  <c r="G35" i="2"/>
  <c r="I35" i="2" s="1"/>
  <c r="G36" i="2"/>
  <c r="I36" i="2" s="1"/>
  <c r="G37" i="2"/>
  <c r="I37" i="2" s="1"/>
  <c r="G28" i="2"/>
  <c r="I28" i="2" s="1"/>
  <c r="G19" i="2"/>
  <c r="I19" i="2" s="1"/>
  <c r="G20" i="2"/>
  <c r="I20" i="2" s="1"/>
  <c r="G21" i="2"/>
  <c r="I21" i="2" s="1"/>
  <c r="G22" i="2"/>
  <c r="I22" i="2" s="1"/>
  <c r="G23" i="2"/>
  <c r="I23" i="2" s="1"/>
  <c r="G24" i="2"/>
  <c r="I24" i="2" s="1"/>
  <c r="G25" i="2"/>
  <c r="I25" i="2" s="1"/>
  <c r="G26" i="2"/>
  <c r="I26" i="2" s="1"/>
  <c r="G27" i="2"/>
  <c r="I27" i="2" s="1"/>
  <c r="G18" i="2"/>
  <c r="I18" i="2" s="1"/>
  <c r="G9" i="2"/>
  <c r="I9" i="2" s="1"/>
  <c r="G10" i="2"/>
  <c r="I10" i="2" s="1"/>
  <c r="G11" i="2"/>
  <c r="I11" i="2" s="1"/>
  <c r="G12" i="2"/>
  <c r="I12" i="2" s="1"/>
  <c r="G13" i="2"/>
  <c r="I13" i="2" s="1"/>
  <c r="G14" i="2"/>
  <c r="I14" i="2" s="1"/>
  <c r="G15" i="2"/>
  <c r="I15" i="2" s="1"/>
  <c r="G16" i="2"/>
  <c r="I16" i="2" s="1"/>
  <c r="G17" i="2"/>
  <c r="I17" i="2" s="1"/>
  <c r="I8" i="2"/>
  <c r="G5" i="2"/>
  <c r="I5" i="2" s="1"/>
</calcChain>
</file>

<file path=xl/sharedStrings.xml><?xml version="1.0" encoding="utf-8"?>
<sst xmlns="http://schemas.openxmlformats.org/spreadsheetml/2006/main" count="44" uniqueCount="37">
  <si>
    <t>Table 1. Ash, Carbon (C), and Lignin Content for Different Classes of Biomassa</t>
  </si>
  <si>
    <t>feedstock</t>
  </si>
  <si>
    <t>ash</t>
  </si>
  <si>
    <t>sd</t>
  </si>
  <si>
    <t>n</t>
  </si>
  <si>
    <t>C</t>
  </si>
  <si>
    <t>lignin</t>
  </si>
  <si>
    <t>bagasse</t>
  </si>
  <si>
    <t>bamboo</t>
  </si>
  <si>
    <t>herbaceous</t>
  </si>
  <si>
    <t>maize stover</t>
  </si>
  <si>
    <t>manure</t>
  </si>
  <si>
    <t>paper sludge</t>
  </si>
  <si>
    <t>pits/shells/stones</t>
  </si>
  <si>
    <t>rice residues</t>
  </si>
  <si>
    <t>sewage sludge</t>
  </si>
  <si>
    <t>wheat straw</t>
  </si>
  <si>
    <t>wood</t>
  </si>
  <si>
    <t>Table 1 is reproduced from Woolf et al. 2021 (https://pubs.acs.org/doi/10.1021/acs.est.1c02425)</t>
  </si>
  <si>
    <t>Ash and lignin mass fractions are given on a DM basis. Carbon is given on a DAF basis. Rice residues include both rice hulls and rice straw. Herbaceous feedstocks include grasses, forbs and leaves, excluding rice husks and straw. Values provided are the means, number of samples (n), and standard deviations (sd) of data provided in the Phyllis2 database of biomass and waste (ECN, 2021).</t>
  </si>
  <si>
    <t>notes</t>
  </si>
  <si>
    <t>Model inputs</t>
  </si>
  <si>
    <t>Pyrolysis temperature</t>
  </si>
  <si>
    <t>Variable</t>
  </si>
  <si>
    <t>Unit</t>
  </si>
  <si>
    <t>Biomass lignin content</t>
  </si>
  <si>
    <t>Biomass ash content</t>
  </si>
  <si>
    <t>degree Celcius</t>
  </si>
  <si>
    <t>%, dry basis</t>
  </si>
  <si>
    <t>Model outputs</t>
  </si>
  <si>
    <t>Biochar yield</t>
  </si>
  <si>
    <t>Biochar carbon content</t>
  </si>
  <si>
    <t>Example</t>
  </si>
  <si>
    <t>#</t>
  </si>
  <si>
    <t>Calculated value</t>
  </si>
  <si>
    <t>Biochar carbon per unit of biomass</t>
  </si>
  <si>
    <t>kg C in biochar per kg dry biomass pyrolysed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</si>
</sst>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5" x14ac:knownFonts="1">
    <font>
      <sz val="11"/>
      <color theme="1"/>
      <name val="Arial"/>
      <family val="2"/>
      <scheme val="minor"/>
    </font>
    <font>
      <sz val="11"/>
      <color theme="1"/>
      <name val="Arial"/>
      <family val="2"/>
      <scheme val="minor"/>
    </font>
    <font>
      <b/>
      <sz val="11"/>
      <color theme="1"/>
      <name val="Arial"/>
      <family val="2"/>
      <scheme val="minor"/>
    </font>
    <font>
      <b/>
      <i/>
      <sz val="11"/>
      <color theme="1"/>
      <name val="Arial"/>
      <family val="2"/>
      <scheme val="minor"/>
    </font>
    <font>
      <u/>
      <sz val="11"/>
      <color theme="10"/>
      <name val="Arial"/>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7">
    <xf numFmtId="0" fontId="0" fillId="0" borderId="0" xfId="0"/>
    <xf numFmtId="0" fontId="4" fillId="0" borderId="0" xfId="2"/>
    <xf numFmtId="0" fontId="0" fillId="0" borderId="0" xfId="0"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2" fillId="0" borderId="0" xfId="0" applyFont="1"/>
    <xf numFmtId="0" fontId="0" fillId="0" borderId="0" xfId="0" applyAlignment="1">
      <alignment horizontal="left" vertical="center" wrapText="1"/>
    </xf>
    <xf numFmtId="0" fontId="2" fillId="0" borderId="0" xfId="0" applyFont="1" applyAlignment="1">
      <alignment horizontal="center"/>
    </xf>
    <xf numFmtId="0" fontId="0" fillId="0" borderId="0" xfId="0" applyAlignment="1">
      <alignment horizontal="center"/>
    </xf>
    <xf numFmtId="10" fontId="0" fillId="0" borderId="0" xfId="0" applyNumberFormat="1" applyAlignment="1">
      <alignment horizontal="center"/>
    </xf>
    <xf numFmtId="10" fontId="0" fillId="0" borderId="0" xfId="1" applyNumberFormat="1" applyFont="1" applyAlignment="1">
      <alignment horizontal="center"/>
    </xf>
    <xf numFmtId="0" fontId="0" fillId="3" borderId="0" xfId="0" applyFill="1" applyAlignment="1">
      <alignment horizontal="left" vertical="center" wrapText="1"/>
    </xf>
    <xf numFmtId="0" fontId="0" fillId="3" borderId="0" xfId="0" applyFill="1" applyAlignment="1">
      <alignment horizontal="center" vertical="center" wrapText="1"/>
    </xf>
    <xf numFmtId="164" fontId="0" fillId="0" borderId="0" xfId="0" applyNumberFormat="1" applyAlignment="1">
      <alignment horizontal="center"/>
    </xf>
    <xf numFmtId="0" fontId="2" fillId="2" borderId="0" xfId="0" applyFont="1" applyFill="1" applyAlignment="1">
      <alignment horizontal="center"/>
    </xf>
    <xf numFmtId="0" fontId="0" fillId="3" borderId="0" xfId="0" applyFill="1" applyAlignment="1">
      <alignment horizontal="center"/>
    </xf>
    <xf numFmtId="0" fontId="0" fillId="0" borderId="0" xfId="0" applyAlignment="1">
      <alignment horizontal="left" vertical="top"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wood</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equations!$B$8:$B$17</c:f>
              <c:numCache>
                <c:formatCode>General</c:formatCode>
                <c:ptCount val="10"/>
                <c:pt idx="0">
                  <c:v>250</c:v>
                </c:pt>
                <c:pt idx="1">
                  <c:v>300</c:v>
                </c:pt>
                <c:pt idx="2">
                  <c:v>350</c:v>
                </c:pt>
                <c:pt idx="3">
                  <c:v>450</c:v>
                </c:pt>
                <c:pt idx="4">
                  <c:v>500</c:v>
                </c:pt>
                <c:pt idx="5">
                  <c:v>565</c:v>
                </c:pt>
                <c:pt idx="6">
                  <c:v>630</c:v>
                </c:pt>
                <c:pt idx="7">
                  <c:v>695</c:v>
                </c:pt>
                <c:pt idx="8">
                  <c:v>760</c:v>
                </c:pt>
                <c:pt idx="9">
                  <c:v>825</c:v>
                </c:pt>
              </c:numCache>
            </c:numRef>
          </c:xVal>
          <c:yVal>
            <c:numRef>
              <c:f>equations!$F$8:$F$17</c:f>
              <c:numCache>
                <c:formatCode>0.00%</c:formatCode>
                <c:ptCount val="10"/>
                <c:pt idx="0">
                  <c:v>0.39192890673552455</c:v>
                </c:pt>
                <c:pt idx="1">
                  <c:v>0.35597889964186813</c:v>
                </c:pt>
                <c:pt idx="2">
                  <c:v>0.32654552326092001</c:v>
                </c:pt>
                <c:pt idx="3">
                  <c:v>0.28271773064025729</c:v>
                </c:pt>
                <c:pt idx="4">
                  <c:v>0.26656435119285787</c:v>
                </c:pt>
                <c:pt idx="5">
                  <c:v>0.24986044633129378</c:v>
                </c:pt>
                <c:pt idx="6">
                  <c:v>0.2369808739986729</c:v>
                </c:pt>
                <c:pt idx="7">
                  <c:v>0.22705005932713385</c:v>
                </c:pt>
                <c:pt idx="8">
                  <c:v>0.2193928889263223</c:v>
                </c:pt>
                <c:pt idx="9">
                  <c:v>0.21348881554600846</c:v>
                </c:pt>
              </c:numCache>
            </c:numRef>
          </c:yVal>
          <c:smooth val="0"/>
          <c:extLst>
            <c:ext xmlns:c16="http://schemas.microsoft.com/office/drawing/2014/chart" uri="{C3380CC4-5D6E-409C-BE32-E72D297353CC}">
              <c16:uniqueId val="{00000000-61AC-4E8B-9A4D-F6DA9A8F5008}"/>
            </c:ext>
          </c:extLst>
        </c:ser>
        <c:ser>
          <c:idx val="1"/>
          <c:order val="1"/>
          <c:tx>
            <c:v>grass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equations!$B$18:$B$27</c:f>
              <c:numCache>
                <c:formatCode>General</c:formatCode>
                <c:ptCount val="10"/>
                <c:pt idx="0">
                  <c:v>250</c:v>
                </c:pt>
                <c:pt idx="1">
                  <c:v>300</c:v>
                </c:pt>
                <c:pt idx="2">
                  <c:v>350</c:v>
                </c:pt>
                <c:pt idx="3">
                  <c:v>450</c:v>
                </c:pt>
                <c:pt idx="4">
                  <c:v>500</c:v>
                </c:pt>
                <c:pt idx="5">
                  <c:v>565</c:v>
                </c:pt>
                <c:pt idx="6">
                  <c:v>630</c:v>
                </c:pt>
                <c:pt idx="7">
                  <c:v>695</c:v>
                </c:pt>
                <c:pt idx="8">
                  <c:v>760</c:v>
                </c:pt>
                <c:pt idx="9">
                  <c:v>825</c:v>
                </c:pt>
              </c:numCache>
            </c:numRef>
          </c:xVal>
          <c:yVal>
            <c:numRef>
              <c:f>equations!$F$18:$F$27</c:f>
              <c:numCache>
                <c:formatCode>0.00%</c:formatCode>
                <c:ptCount val="10"/>
                <c:pt idx="0">
                  <c:v>0.35667320673552455</c:v>
                </c:pt>
                <c:pt idx="1">
                  <c:v>0.32072319964186813</c:v>
                </c:pt>
                <c:pt idx="2">
                  <c:v>0.29128982326092001</c:v>
                </c:pt>
                <c:pt idx="3">
                  <c:v>0.24746203064025729</c:v>
                </c:pt>
                <c:pt idx="4">
                  <c:v>0.23130865119285787</c:v>
                </c:pt>
                <c:pt idx="5">
                  <c:v>0.21460474633129378</c:v>
                </c:pt>
                <c:pt idx="6">
                  <c:v>0.2017251739986729</c:v>
                </c:pt>
                <c:pt idx="7">
                  <c:v>0.19179435932713385</c:v>
                </c:pt>
                <c:pt idx="8">
                  <c:v>0.1841371889263223</c:v>
                </c:pt>
                <c:pt idx="9">
                  <c:v>0.17823311554600846</c:v>
                </c:pt>
              </c:numCache>
            </c:numRef>
          </c:yVal>
          <c:smooth val="0"/>
          <c:extLst>
            <c:ext xmlns:c16="http://schemas.microsoft.com/office/drawing/2014/chart" uri="{C3380CC4-5D6E-409C-BE32-E72D297353CC}">
              <c16:uniqueId val="{00000001-61AC-4E8B-9A4D-F6DA9A8F5008}"/>
            </c:ext>
          </c:extLst>
        </c:ser>
        <c:ser>
          <c:idx val="2"/>
          <c:order val="2"/>
          <c:tx>
            <c:v>sewage</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equations!$B$28:$B$37</c:f>
              <c:numCache>
                <c:formatCode>General</c:formatCode>
                <c:ptCount val="10"/>
                <c:pt idx="0">
                  <c:v>250</c:v>
                </c:pt>
                <c:pt idx="1">
                  <c:v>300</c:v>
                </c:pt>
                <c:pt idx="2">
                  <c:v>350</c:v>
                </c:pt>
                <c:pt idx="3">
                  <c:v>450</c:v>
                </c:pt>
                <c:pt idx="4">
                  <c:v>500</c:v>
                </c:pt>
                <c:pt idx="5">
                  <c:v>565</c:v>
                </c:pt>
                <c:pt idx="6">
                  <c:v>630</c:v>
                </c:pt>
                <c:pt idx="7">
                  <c:v>695</c:v>
                </c:pt>
                <c:pt idx="8">
                  <c:v>760</c:v>
                </c:pt>
                <c:pt idx="9">
                  <c:v>825</c:v>
                </c:pt>
              </c:numCache>
            </c:numRef>
          </c:xVal>
          <c:yVal>
            <c:numRef>
              <c:f>equations!$F$28:$F$37</c:f>
              <c:numCache>
                <c:formatCode>0.00%</c:formatCode>
                <c:ptCount val="10"/>
                <c:pt idx="0">
                  <c:v>0.34082180673552459</c:v>
                </c:pt>
                <c:pt idx="1">
                  <c:v>0.30487179964186817</c:v>
                </c:pt>
                <c:pt idx="2">
                  <c:v>0.27543842326092005</c:v>
                </c:pt>
                <c:pt idx="3">
                  <c:v>0.2316106306402573</c:v>
                </c:pt>
                <c:pt idx="4">
                  <c:v>0.21545725119285788</c:v>
                </c:pt>
                <c:pt idx="5">
                  <c:v>0.1987533463312938</c:v>
                </c:pt>
                <c:pt idx="6">
                  <c:v>0.18587377399867291</c:v>
                </c:pt>
                <c:pt idx="7">
                  <c:v>0.17594295932713386</c:v>
                </c:pt>
                <c:pt idx="8">
                  <c:v>0.16828578892632232</c:v>
                </c:pt>
                <c:pt idx="9">
                  <c:v>0.16238171554600847</c:v>
                </c:pt>
              </c:numCache>
            </c:numRef>
          </c:yVal>
          <c:smooth val="0"/>
          <c:extLst>
            <c:ext xmlns:c16="http://schemas.microsoft.com/office/drawing/2014/chart" uri="{C3380CC4-5D6E-409C-BE32-E72D297353CC}">
              <c16:uniqueId val="{00000002-61AC-4E8B-9A4D-F6DA9A8F5008}"/>
            </c:ext>
          </c:extLst>
        </c:ser>
        <c:dLbls>
          <c:showLegendKey val="0"/>
          <c:showVal val="0"/>
          <c:showCatName val="0"/>
          <c:showSerName val="0"/>
          <c:showPercent val="0"/>
          <c:showBubbleSize val="0"/>
        </c:dLbls>
        <c:axId val="520044744"/>
        <c:axId val="520042448"/>
      </c:scatterChart>
      <c:valAx>
        <c:axId val="520044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fr-FR" sz="1100"/>
                  <a:t>Pyrolysis temperature (degree</a:t>
                </a:r>
                <a:r>
                  <a:rPr lang="fr-FR" sz="1100" baseline="0"/>
                  <a:t> Celcius)</a:t>
                </a:r>
                <a:endParaRPr lang="fr-FR"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ar-LB"/>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LB"/>
          </a:p>
        </c:txPr>
        <c:crossAx val="520042448"/>
        <c:crosses val="autoZero"/>
        <c:crossBetween val="midCat"/>
      </c:valAx>
      <c:valAx>
        <c:axId val="52004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fr-FR" sz="1100"/>
                  <a:t>Biochar yield</a:t>
                </a:r>
                <a:r>
                  <a:rPr lang="fr-FR" sz="1100" baseline="0"/>
                  <a:t> (%, dry basis)</a:t>
                </a:r>
                <a:endParaRPr lang="fr-FR"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ar-LB"/>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LB"/>
          </a:p>
        </c:txPr>
        <c:crossAx val="5200447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LB"/>
        </a:p>
      </c:txPr>
    </c:legend>
    <c:plotVisOnly val="1"/>
    <c:dispBlanksAs val="gap"/>
    <c:showDLblsOverMax val="0"/>
  </c:chart>
  <c:spPr>
    <a:solidFill>
      <a:schemeClr val="bg1"/>
    </a:solidFill>
    <a:ln w="9525" cap="flat" cmpd="sng" algn="ctr">
      <a:noFill/>
      <a:round/>
    </a:ln>
    <a:effectLst/>
  </c:spPr>
  <c:txPr>
    <a:bodyPr/>
    <a:lstStyle/>
    <a:p>
      <a:pPr>
        <a:defRPr/>
      </a:pPr>
      <a:endParaRPr lang="ar-LB"/>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wood</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equations!$B$8:$B$17</c:f>
              <c:numCache>
                <c:formatCode>General</c:formatCode>
                <c:ptCount val="10"/>
                <c:pt idx="0">
                  <c:v>250</c:v>
                </c:pt>
                <c:pt idx="1">
                  <c:v>300</c:v>
                </c:pt>
                <c:pt idx="2">
                  <c:v>350</c:v>
                </c:pt>
                <c:pt idx="3">
                  <c:v>450</c:v>
                </c:pt>
                <c:pt idx="4">
                  <c:v>500</c:v>
                </c:pt>
                <c:pt idx="5">
                  <c:v>565</c:v>
                </c:pt>
                <c:pt idx="6">
                  <c:v>630</c:v>
                </c:pt>
                <c:pt idx="7">
                  <c:v>695</c:v>
                </c:pt>
                <c:pt idx="8">
                  <c:v>760</c:v>
                </c:pt>
                <c:pt idx="9">
                  <c:v>825</c:v>
                </c:pt>
              </c:numCache>
            </c:numRef>
          </c:xVal>
          <c:yVal>
            <c:numRef>
              <c:f>equations!$G$8:$G$17</c:f>
              <c:numCache>
                <c:formatCode>0.00%</c:formatCode>
                <c:ptCount val="10"/>
                <c:pt idx="0">
                  <c:v>0.57573949899674803</c:v>
                </c:pt>
                <c:pt idx="1">
                  <c:v>0.63009738511544333</c:v>
                </c:pt>
                <c:pt idx="2">
                  <c:v>0.67311921724328461</c:v>
                </c:pt>
                <c:pt idx="3">
                  <c:v>0.73390433954810941</c:v>
                </c:pt>
                <c:pt idx="4">
                  <c:v>0.75502649176795311</c:v>
                </c:pt>
                <c:pt idx="5">
                  <c:v>0.77593493984243345</c:v>
                </c:pt>
                <c:pt idx="6">
                  <c:v>0.79128209257322002</c:v>
                </c:pt>
                <c:pt idx="7">
                  <c:v>0.8025667166474677</c:v>
                </c:pt>
                <c:pt idx="8">
                  <c:v>0.81088469876849689</c:v>
                </c:pt>
                <c:pt idx="9">
                  <c:v>0.81703360762850497</c:v>
                </c:pt>
              </c:numCache>
            </c:numRef>
          </c:yVal>
          <c:smooth val="0"/>
          <c:extLst>
            <c:ext xmlns:c16="http://schemas.microsoft.com/office/drawing/2014/chart" uri="{C3380CC4-5D6E-409C-BE32-E72D297353CC}">
              <c16:uniqueId val="{00000000-A87F-4EC0-9977-1AB29FDEB746}"/>
            </c:ext>
          </c:extLst>
        </c:ser>
        <c:ser>
          <c:idx val="1"/>
          <c:order val="1"/>
          <c:tx>
            <c:v>grass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equations!$B$18:$B$27</c:f>
              <c:numCache>
                <c:formatCode>General</c:formatCode>
                <c:ptCount val="10"/>
                <c:pt idx="0">
                  <c:v>250</c:v>
                </c:pt>
                <c:pt idx="1">
                  <c:v>300</c:v>
                </c:pt>
                <c:pt idx="2">
                  <c:v>350</c:v>
                </c:pt>
                <c:pt idx="3">
                  <c:v>450</c:v>
                </c:pt>
                <c:pt idx="4">
                  <c:v>500</c:v>
                </c:pt>
                <c:pt idx="5">
                  <c:v>565</c:v>
                </c:pt>
                <c:pt idx="6">
                  <c:v>630</c:v>
                </c:pt>
                <c:pt idx="7">
                  <c:v>695</c:v>
                </c:pt>
                <c:pt idx="8">
                  <c:v>760</c:v>
                </c:pt>
                <c:pt idx="9">
                  <c:v>825</c:v>
                </c:pt>
              </c:numCache>
            </c:numRef>
          </c:xVal>
          <c:yVal>
            <c:numRef>
              <c:f>equations!$G$18:$G$27</c:f>
              <c:numCache>
                <c:formatCode>0.00%</c:formatCode>
                <c:ptCount val="10"/>
                <c:pt idx="0">
                  <c:v>0.50829940394135487</c:v>
                </c:pt>
                <c:pt idx="1">
                  <c:v>0.54917676516504244</c:v>
                </c:pt>
                <c:pt idx="2">
                  <c:v>0.57926507897718849</c:v>
                </c:pt>
                <c:pt idx="3">
                  <c:v>0.6165963042587661</c:v>
                </c:pt>
                <c:pt idx="4">
                  <c:v>0.62745570733441436</c:v>
                </c:pt>
                <c:pt idx="5">
                  <c:v>0.6366064093850885</c:v>
                </c:pt>
                <c:pt idx="6">
                  <c:v>0.6419718070140793</c:v>
                </c:pt>
                <c:pt idx="7">
                  <c:v>0.6449435746579012</c:v>
                </c:pt>
                <c:pt idx="8">
                  <c:v>0.64644907431887944</c:v>
                </c:pt>
                <c:pt idx="9">
                  <c:v>0.64708861559433528</c:v>
                </c:pt>
              </c:numCache>
            </c:numRef>
          </c:yVal>
          <c:smooth val="0"/>
          <c:extLst>
            <c:ext xmlns:c16="http://schemas.microsoft.com/office/drawing/2014/chart" uri="{C3380CC4-5D6E-409C-BE32-E72D297353CC}">
              <c16:uniqueId val="{00000001-A87F-4EC0-9977-1AB29FDEB746}"/>
            </c:ext>
          </c:extLst>
        </c:ser>
        <c:ser>
          <c:idx val="2"/>
          <c:order val="2"/>
          <c:tx>
            <c:v>sewage</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equations!$B$28:$B$37</c:f>
              <c:numCache>
                <c:formatCode>General</c:formatCode>
                <c:ptCount val="10"/>
                <c:pt idx="0">
                  <c:v>250</c:v>
                </c:pt>
                <c:pt idx="1">
                  <c:v>300</c:v>
                </c:pt>
                <c:pt idx="2">
                  <c:v>350</c:v>
                </c:pt>
                <c:pt idx="3">
                  <c:v>450</c:v>
                </c:pt>
                <c:pt idx="4">
                  <c:v>500</c:v>
                </c:pt>
                <c:pt idx="5">
                  <c:v>565</c:v>
                </c:pt>
                <c:pt idx="6">
                  <c:v>630</c:v>
                </c:pt>
                <c:pt idx="7">
                  <c:v>695</c:v>
                </c:pt>
                <c:pt idx="8">
                  <c:v>760</c:v>
                </c:pt>
                <c:pt idx="9">
                  <c:v>825</c:v>
                </c:pt>
              </c:numCache>
            </c:numRef>
          </c:xVal>
          <c:yVal>
            <c:numRef>
              <c:f>equations!$G$28:$G$37</c:f>
              <c:numCache>
                <c:formatCode>0.00%</c:formatCode>
                <c:ptCount val="10"/>
                <c:pt idx="0">
                  <c:v>0.28202643925258797</c:v>
                </c:pt>
                <c:pt idx="1">
                  <c:v>0.29185740406121036</c:v>
                </c:pt>
                <c:pt idx="2">
                  <c:v>0.29561172274806524</c:v>
                </c:pt>
                <c:pt idx="3">
                  <c:v>0.29284546578869847</c:v>
                </c:pt>
                <c:pt idx="4">
                  <c:v>0.28894864713838891</c:v>
                </c:pt>
                <c:pt idx="5">
                  <c:v>0.28308330506726398</c:v>
                </c:pt>
                <c:pt idx="6">
                  <c:v>0.2771854198611991</c:v>
                </c:pt>
                <c:pt idx="7">
                  <c:v>0.27176071361820059</c:v>
                </c:pt>
                <c:pt idx="8">
                  <c:v>0.26702465738475173</c:v>
                </c:pt>
                <c:pt idx="9">
                  <c:v>0.2630264083795032</c:v>
                </c:pt>
              </c:numCache>
            </c:numRef>
          </c:yVal>
          <c:smooth val="0"/>
          <c:extLst>
            <c:ext xmlns:c16="http://schemas.microsoft.com/office/drawing/2014/chart" uri="{C3380CC4-5D6E-409C-BE32-E72D297353CC}">
              <c16:uniqueId val="{00000002-A87F-4EC0-9977-1AB29FDEB746}"/>
            </c:ext>
          </c:extLst>
        </c:ser>
        <c:dLbls>
          <c:showLegendKey val="0"/>
          <c:showVal val="0"/>
          <c:showCatName val="0"/>
          <c:showSerName val="0"/>
          <c:showPercent val="0"/>
          <c:showBubbleSize val="0"/>
        </c:dLbls>
        <c:axId val="520044744"/>
        <c:axId val="520042448"/>
      </c:scatterChart>
      <c:valAx>
        <c:axId val="520044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fr-FR" sz="1100"/>
                  <a:t>Pyrolysis temperature (degree</a:t>
                </a:r>
                <a:r>
                  <a:rPr lang="fr-FR" sz="1100" baseline="0"/>
                  <a:t> Celcius)</a:t>
                </a:r>
                <a:endParaRPr lang="fr-FR"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ar-LB"/>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LB"/>
          </a:p>
        </c:txPr>
        <c:crossAx val="520042448"/>
        <c:crosses val="autoZero"/>
        <c:crossBetween val="midCat"/>
      </c:valAx>
      <c:valAx>
        <c:axId val="52004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fr-FR" sz="1100"/>
                  <a:t>Biochar carbon</a:t>
                </a:r>
                <a:r>
                  <a:rPr lang="fr-FR" sz="1100" baseline="0"/>
                  <a:t> content (%, dry basis)</a:t>
                </a:r>
                <a:endParaRPr lang="fr-FR"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ar-LB"/>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LB"/>
          </a:p>
        </c:txPr>
        <c:crossAx val="5200447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LB"/>
        </a:p>
      </c:txPr>
    </c:legend>
    <c:plotVisOnly val="1"/>
    <c:dispBlanksAs val="gap"/>
    <c:showDLblsOverMax val="0"/>
  </c:chart>
  <c:spPr>
    <a:solidFill>
      <a:schemeClr val="bg1"/>
    </a:solidFill>
    <a:ln w="9525" cap="flat" cmpd="sng" algn="ctr">
      <a:noFill/>
      <a:round/>
    </a:ln>
    <a:effectLst/>
  </c:spPr>
  <c:txPr>
    <a:bodyPr/>
    <a:lstStyle/>
    <a:p>
      <a:pPr>
        <a:defRPr/>
      </a:pPr>
      <a:endParaRPr lang="ar-LB"/>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wood</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equations!$B$8:$B$17</c:f>
              <c:numCache>
                <c:formatCode>General</c:formatCode>
                <c:ptCount val="10"/>
                <c:pt idx="0">
                  <c:v>250</c:v>
                </c:pt>
                <c:pt idx="1">
                  <c:v>300</c:v>
                </c:pt>
                <c:pt idx="2">
                  <c:v>350</c:v>
                </c:pt>
                <c:pt idx="3">
                  <c:v>450</c:v>
                </c:pt>
                <c:pt idx="4">
                  <c:v>500</c:v>
                </c:pt>
                <c:pt idx="5">
                  <c:v>565</c:v>
                </c:pt>
                <c:pt idx="6">
                  <c:v>630</c:v>
                </c:pt>
                <c:pt idx="7">
                  <c:v>695</c:v>
                </c:pt>
                <c:pt idx="8">
                  <c:v>760</c:v>
                </c:pt>
                <c:pt idx="9">
                  <c:v>825</c:v>
                </c:pt>
              </c:numCache>
            </c:numRef>
          </c:xVal>
          <c:yVal>
            <c:numRef>
              <c:f>equations!$I$8:$I$17</c:f>
              <c:numCache>
                <c:formatCode>0.000</c:formatCode>
                <c:ptCount val="10"/>
                <c:pt idx="0">
                  <c:v>0.2256489524062541</c:v>
                </c:pt>
                <c:pt idx="1">
                  <c:v>0.22430137382061394</c:v>
                </c:pt>
                <c:pt idx="2">
                  <c:v>0.21980406701168925</c:v>
                </c:pt>
                <c:pt idx="3">
                  <c:v>0.20748776938407831</c:v>
                </c:pt>
                <c:pt idx="4">
                  <c:v>0.20126314691154407</c:v>
                </c:pt>
                <c:pt idx="5">
                  <c:v>0.19387545039307602</c:v>
                </c:pt>
                <c:pt idx="6">
                  <c:v>0.18751872187750049</c:v>
                </c:pt>
                <c:pt idx="7">
                  <c:v>0.18222282062879055</c:v>
                </c:pt>
                <c:pt idx="8">
                  <c:v>0.17790233664897115</c:v>
                </c:pt>
                <c:pt idx="9">
                  <c:v>0.17442753715389175</c:v>
                </c:pt>
              </c:numCache>
            </c:numRef>
          </c:yVal>
          <c:smooth val="0"/>
          <c:extLst>
            <c:ext xmlns:c16="http://schemas.microsoft.com/office/drawing/2014/chart" uri="{C3380CC4-5D6E-409C-BE32-E72D297353CC}">
              <c16:uniqueId val="{00000000-16A2-4706-95F1-E408B629DD82}"/>
            </c:ext>
          </c:extLst>
        </c:ser>
        <c:ser>
          <c:idx val="1"/>
          <c:order val="1"/>
          <c:tx>
            <c:v>grass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equations!$B$18:$B$27</c:f>
              <c:numCache>
                <c:formatCode>General</c:formatCode>
                <c:ptCount val="10"/>
                <c:pt idx="0">
                  <c:v>250</c:v>
                </c:pt>
                <c:pt idx="1">
                  <c:v>300</c:v>
                </c:pt>
                <c:pt idx="2">
                  <c:v>350</c:v>
                </c:pt>
                <c:pt idx="3">
                  <c:v>450</c:v>
                </c:pt>
                <c:pt idx="4">
                  <c:v>500</c:v>
                </c:pt>
                <c:pt idx="5">
                  <c:v>565</c:v>
                </c:pt>
                <c:pt idx="6">
                  <c:v>630</c:v>
                </c:pt>
                <c:pt idx="7">
                  <c:v>695</c:v>
                </c:pt>
                <c:pt idx="8">
                  <c:v>760</c:v>
                </c:pt>
                <c:pt idx="9">
                  <c:v>825</c:v>
                </c:pt>
              </c:numCache>
            </c:numRef>
          </c:xVal>
          <c:yVal>
            <c:numRef>
              <c:f>equations!$I$18:$I$27</c:f>
              <c:numCache>
                <c:formatCode>0.000</c:formatCode>
                <c:ptCount val="10"/>
                <c:pt idx="0">
                  <c:v>0.18129677838551878</c:v>
                </c:pt>
                <c:pt idx="1">
                  <c:v>0.17613372929270324</c:v>
                </c:pt>
                <c:pt idx="2">
                  <c:v>0.16873402247648811</c:v>
                </c:pt>
                <c:pt idx="3">
                  <c:v>0.15258417353715217</c:v>
                </c:pt>
                <c:pt idx="4">
                  <c:v>0.14513593334678396</c:v>
                </c:pt>
                <c:pt idx="5">
                  <c:v>0.13661875699896267</c:v>
                </c:pt>
                <c:pt idx="6">
                  <c:v>0.12950187447215761</c:v>
                </c:pt>
                <c:pt idx="7">
                  <c:v>0.12369653970366368</c:v>
                </c:pt>
                <c:pt idx="8">
                  <c:v>0.11903531532910167</c:v>
                </c:pt>
                <c:pt idx="9">
                  <c:v>0.11533261999173181</c:v>
                </c:pt>
              </c:numCache>
            </c:numRef>
          </c:yVal>
          <c:smooth val="0"/>
          <c:extLst>
            <c:ext xmlns:c16="http://schemas.microsoft.com/office/drawing/2014/chart" uri="{C3380CC4-5D6E-409C-BE32-E72D297353CC}">
              <c16:uniqueId val="{00000001-16A2-4706-95F1-E408B629DD82}"/>
            </c:ext>
          </c:extLst>
        </c:ser>
        <c:ser>
          <c:idx val="2"/>
          <c:order val="2"/>
          <c:tx>
            <c:v>sewage</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equations!$B$28:$B$37</c:f>
              <c:numCache>
                <c:formatCode>General</c:formatCode>
                <c:ptCount val="10"/>
                <c:pt idx="0">
                  <c:v>250</c:v>
                </c:pt>
                <c:pt idx="1">
                  <c:v>300</c:v>
                </c:pt>
                <c:pt idx="2">
                  <c:v>350</c:v>
                </c:pt>
                <c:pt idx="3">
                  <c:v>450</c:v>
                </c:pt>
                <c:pt idx="4">
                  <c:v>500</c:v>
                </c:pt>
                <c:pt idx="5">
                  <c:v>565</c:v>
                </c:pt>
                <c:pt idx="6">
                  <c:v>630</c:v>
                </c:pt>
                <c:pt idx="7">
                  <c:v>695</c:v>
                </c:pt>
                <c:pt idx="8">
                  <c:v>760</c:v>
                </c:pt>
                <c:pt idx="9">
                  <c:v>825</c:v>
                </c:pt>
              </c:numCache>
            </c:numRef>
          </c:xVal>
          <c:yVal>
            <c:numRef>
              <c:f>equations!$I$28:$I$37</c:f>
              <c:numCache>
                <c:formatCode>0.000</c:formatCode>
                <c:ptCount val="10"/>
                <c:pt idx="0">
                  <c:v>9.6120760573253708E-2</c:v>
                </c:pt>
                <c:pt idx="1">
                  <c:v>8.8979092014945083E-2</c:v>
                </c:pt>
                <c:pt idx="2">
                  <c:v>8.1422826811171342E-2</c:v>
                </c:pt>
                <c:pt idx="3">
                  <c:v>6.7826123011460349E-2</c:v>
                </c:pt>
                <c:pt idx="4">
                  <c:v>6.2256081248332318E-2</c:v>
                </c:pt>
                <c:pt idx="5">
                  <c:v>5.6263754172641213E-2</c:v>
                </c:pt>
                <c:pt idx="6">
                  <c:v>5.1521500087007781E-2</c:v>
                </c:pt>
                <c:pt idx="7">
                  <c:v>4.7814384182839939E-2</c:v>
                </c:pt>
                <c:pt idx="8">
                  <c:v>4.4936455130773864E-2</c:v>
                </c:pt>
                <c:pt idx="9">
                  <c:v>4.2710679426568747E-2</c:v>
                </c:pt>
              </c:numCache>
            </c:numRef>
          </c:yVal>
          <c:smooth val="0"/>
          <c:extLst>
            <c:ext xmlns:c16="http://schemas.microsoft.com/office/drawing/2014/chart" uri="{C3380CC4-5D6E-409C-BE32-E72D297353CC}">
              <c16:uniqueId val="{00000002-16A2-4706-95F1-E408B629DD82}"/>
            </c:ext>
          </c:extLst>
        </c:ser>
        <c:dLbls>
          <c:showLegendKey val="0"/>
          <c:showVal val="0"/>
          <c:showCatName val="0"/>
          <c:showSerName val="0"/>
          <c:showPercent val="0"/>
          <c:showBubbleSize val="0"/>
        </c:dLbls>
        <c:axId val="520044744"/>
        <c:axId val="520042448"/>
      </c:scatterChart>
      <c:valAx>
        <c:axId val="520044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fr-FR" sz="1100"/>
                  <a:t>Pyrolysis temperature (degree</a:t>
                </a:r>
                <a:r>
                  <a:rPr lang="fr-FR" sz="1100" baseline="0"/>
                  <a:t> Celcius)</a:t>
                </a:r>
                <a:endParaRPr lang="fr-FR"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ar-LB"/>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LB"/>
          </a:p>
        </c:txPr>
        <c:crossAx val="520042448"/>
        <c:crosses val="autoZero"/>
        <c:crossBetween val="midCat"/>
      </c:valAx>
      <c:valAx>
        <c:axId val="52004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fr-FR" sz="1100"/>
                  <a:t>kg biochar carbon per kg dry</a:t>
                </a:r>
                <a:r>
                  <a:rPr lang="fr-FR" sz="1100" baseline="0"/>
                  <a:t> biomass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ar-L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LB"/>
          </a:p>
        </c:txPr>
        <c:crossAx val="5200447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LB"/>
        </a:p>
      </c:txPr>
    </c:legend>
    <c:plotVisOnly val="1"/>
    <c:dispBlanksAs val="gap"/>
    <c:showDLblsOverMax val="0"/>
  </c:chart>
  <c:spPr>
    <a:solidFill>
      <a:schemeClr val="bg1"/>
    </a:solidFill>
    <a:ln w="9525" cap="flat" cmpd="sng" algn="ctr">
      <a:noFill/>
      <a:round/>
    </a:ln>
    <a:effectLst/>
  </c:spPr>
  <c:txPr>
    <a:bodyPr/>
    <a:lstStyle/>
    <a:p>
      <a:pPr>
        <a:defRPr/>
      </a:pPr>
      <a:endParaRPr lang="ar-LB"/>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69850</xdr:rowOff>
    </xdr:from>
    <xdr:to>
      <xdr:col>7</xdr:col>
      <xdr:colOff>628650</xdr:colOff>
      <xdr:row>18</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6350</xdr:colOff>
      <xdr:row>19</xdr:row>
      <xdr:rowOff>69850</xdr:rowOff>
    </xdr:from>
    <xdr:to>
      <xdr:col>7</xdr:col>
      <xdr:colOff>615950</xdr:colOff>
      <xdr:row>36</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xdr:colOff>
      <xdr:row>0</xdr:row>
      <xdr:rowOff>171450</xdr:rowOff>
    </xdr:from>
    <xdr:to>
      <xdr:col>15</xdr:col>
      <xdr:colOff>622300</xdr:colOff>
      <xdr:row>17</xdr:row>
      <xdr:rowOff>120650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ubs.acs.org/doi/10.1021/acs.est.1c02425"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abSelected="1" workbookViewId="0">
      <selection activeCell="G5" sqref="G5"/>
    </sheetView>
  </sheetViews>
  <sheetFormatPr defaultRowHeight="14" x14ac:dyDescent="0.3"/>
  <cols>
    <col min="2" max="2" width="20.9140625" style="8" customWidth="1"/>
    <col min="3" max="3" width="18.1640625" style="8" customWidth="1"/>
    <col min="4" max="4" width="19.1640625" style="8" customWidth="1"/>
    <col min="5" max="5" width="3.9140625" style="8" customWidth="1"/>
    <col min="6" max="6" width="20.9140625" style="8" customWidth="1"/>
    <col min="7" max="7" width="22" style="8" customWidth="1"/>
    <col min="8" max="8" width="3.83203125" customWidth="1"/>
    <col min="9" max="9" width="28.83203125" customWidth="1"/>
  </cols>
  <sheetData>
    <row r="1" spans="1:9" x14ac:dyDescent="0.3">
      <c r="B1" s="14" t="s">
        <v>21</v>
      </c>
      <c r="C1" s="14"/>
      <c r="D1" s="14"/>
      <c r="F1" s="15" t="s">
        <v>29</v>
      </c>
      <c r="G1" s="15"/>
      <c r="I1" s="8" t="s">
        <v>34</v>
      </c>
    </row>
    <row r="2" spans="1:9" x14ac:dyDescent="0.3">
      <c r="A2" s="5" t="s">
        <v>23</v>
      </c>
      <c r="B2" s="8" t="s">
        <v>22</v>
      </c>
      <c r="C2" s="8" t="s">
        <v>26</v>
      </c>
      <c r="D2" s="8" t="s">
        <v>25</v>
      </c>
      <c r="F2" s="8" t="s">
        <v>30</v>
      </c>
      <c r="G2" s="8" t="s">
        <v>31</v>
      </c>
      <c r="I2" s="8" t="s">
        <v>35</v>
      </c>
    </row>
    <row r="3" spans="1:9" x14ac:dyDescent="0.3">
      <c r="A3" s="5" t="s">
        <v>24</v>
      </c>
      <c r="B3" s="8" t="s">
        <v>27</v>
      </c>
      <c r="C3" s="8" t="s">
        <v>28</v>
      </c>
      <c r="D3" s="8" t="s">
        <v>28</v>
      </c>
      <c r="F3" s="8" t="s">
        <v>28</v>
      </c>
      <c r="G3" s="8" t="s">
        <v>28</v>
      </c>
      <c r="I3" s="8" t="s">
        <v>36</v>
      </c>
    </row>
    <row r="5" spans="1:9" x14ac:dyDescent="0.3">
      <c r="A5" s="5" t="s">
        <v>32</v>
      </c>
      <c r="B5" s="8">
        <v>600</v>
      </c>
      <c r="C5" s="9">
        <v>2.1999999999999999E-2</v>
      </c>
      <c r="D5" s="9">
        <v>0.247</v>
      </c>
      <c r="F5" s="10">
        <f>0.1261+0.5391*EXP(-0.004*B5)+0.2733*D5</f>
        <v>0.24251114861832229</v>
      </c>
      <c r="G5" s="10">
        <f>(1-C5/(C5+F5))*(0.93 - 0.92*EXP(-0.0042*B5))</f>
        <v>0.78478357445864455</v>
      </c>
      <c r="I5" s="13">
        <f>G5*F5</f>
        <v>0.19031876605875855</v>
      </c>
    </row>
    <row r="7" spans="1:9" x14ac:dyDescent="0.3">
      <c r="A7" s="7" t="s">
        <v>33</v>
      </c>
    </row>
    <row r="8" spans="1:9" x14ac:dyDescent="0.3">
      <c r="A8" s="8">
        <v>1</v>
      </c>
      <c r="B8" s="8">
        <v>250</v>
      </c>
      <c r="C8" s="9">
        <v>2.1999999999999999E-2</v>
      </c>
      <c r="D8" s="9">
        <v>0.247</v>
      </c>
      <c r="E8" s="9"/>
      <c r="F8" s="10">
        <f>0.1261+0.5391*EXP(-0.004*B8)+0.2733*D8</f>
        <v>0.39192890673552455</v>
      </c>
      <c r="G8" s="10">
        <f>(1-C8/(C8+F8))*(0.93 - 0.92*EXP(-0.0042*B8))</f>
        <v>0.57573949899674803</v>
      </c>
      <c r="I8" s="13">
        <f>G8*F8</f>
        <v>0.2256489524062541</v>
      </c>
    </row>
    <row r="9" spans="1:9" x14ac:dyDescent="0.3">
      <c r="A9" s="8">
        <v>2</v>
      </c>
      <c r="B9" s="8">
        <v>300</v>
      </c>
      <c r="C9" s="9">
        <v>2.1999999999999999E-2</v>
      </c>
      <c r="D9" s="9">
        <v>0.247</v>
      </c>
      <c r="E9" s="9"/>
      <c r="F9" s="10">
        <f t="shared" ref="F9:F37" si="0">0.1261+0.5391*EXP(-0.004*B9)+0.2733*D9</f>
        <v>0.35597889964186813</v>
      </c>
      <c r="G9" s="10">
        <f t="shared" ref="G9:G18" si="1">(1-C9/(C9+F9))*(0.93 - 0.92*EXP(-0.0042*B9))</f>
        <v>0.63009738511544333</v>
      </c>
      <c r="I9" s="13">
        <f t="shared" ref="I9:I37" si="2">G9*F9</f>
        <v>0.22430137382061394</v>
      </c>
    </row>
    <row r="10" spans="1:9" x14ac:dyDescent="0.3">
      <c r="A10" s="8">
        <v>3</v>
      </c>
      <c r="B10" s="8">
        <v>350</v>
      </c>
      <c r="C10" s="9">
        <v>2.1999999999999999E-2</v>
      </c>
      <c r="D10" s="9">
        <v>0.247</v>
      </c>
      <c r="E10" s="9"/>
      <c r="F10" s="10">
        <f t="shared" si="0"/>
        <v>0.32654552326092001</v>
      </c>
      <c r="G10" s="10">
        <f t="shared" si="1"/>
        <v>0.67311921724328461</v>
      </c>
      <c r="I10" s="13">
        <f t="shared" si="2"/>
        <v>0.21980406701168925</v>
      </c>
    </row>
    <row r="11" spans="1:9" x14ac:dyDescent="0.3">
      <c r="A11" s="8">
        <v>4</v>
      </c>
      <c r="B11" s="8">
        <v>450</v>
      </c>
      <c r="C11" s="9">
        <v>2.1999999999999999E-2</v>
      </c>
      <c r="D11" s="9">
        <v>0.247</v>
      </c>
      <c r="E11" s="9"/>
      <c r="F11" s="10">
        <f t="shared" si="0"/>
        <v>0.28271773064025729</v>
      </c>
      <c r="G11" s="10">
        <f t="shared" si="1"/>
        <v>0.73390433954810941</v>
      </c>
      <c r="I11" s="13">
        <f t="shared" si="2"/>
        <v>0.20748776938407831</v>
      </c>
    </row>
    <row r="12" spans="1:9" x14ac:dyDescent="0.3">
      <c r="A12" s="8">
        <v>5</v>
      </c>
      <c r="B12" s="8">
        <v>500</v>
      </c>
      <c r="C12" s="9">
        <v>2.1999999999999999E-2</v>
      </c>
      <c r="D12" s="9">
        <v>0.247</v>
      </c>
      <c r="E12" s="9"/>
      <c r="F12" s="10">
        <f t="shared" si="0"/>
        <v>0.26656435119285787</v>
      </c>
      <c r="G12" s="10">
        <f t="shared" si="1"/>
        <v>0.75502649176795311</v>
      </c>
      <c r="I12" s="13">
        <f t="shared" si="2"/>
        <v>0.20126314691154407</v>
      </c>
    </row>
    <row r="13" spans="1:9" x14ac:dyDescent="0.3">
      <c r="A13" s="8">
        <v>6</v>
      </c>
      <c r="B13" s="8">
        <v>565</v>
      </c>
      <c r="C13" s="9">
        <v>2.1999999999999999E-2</v>
      </c>
      <c r="D13" s="9">
        <v>0.247</v>
      </c>
      <c r="E13" s="9"/>
      <c r="F13" s="10">
        <f t="shared" si="0"/>
        <v>0.24986044633129378</v>
      </c>
      <c r="G13" s="10">
        <f t="shared" si="1"/>
        <v>0.77593493984243345</v>
      </c>
      <c r="I13" s="13">
        <f t="shared" si="2"/>
        <v>0.19387545039307602</v>
      </c>
    </row>
    <row r="14" spans="1:9" x14ac:dyDescent="0.3">
      <c r="A14" s="8">
        <v>7</v>
      </c>
      <c r="B14" s="8">
        <v>630</v>
      </c>
      <c r="C14" s="9">
        <v>2.1999999999999999E-2</v>
      </c>
      <c r="D14" s="9">
        <v>0.247</v>
      </c>
      <c r="E14" s="9"/>
      <c r="F14" s="10">
        <f t="shared" si="0"/>
        <v>0.2369808739986729</v>
      </c>
      <c r="G14" s="10">
        <f t="shared" si="1"/>
        <v>0.79128209257322002</v>
      </c>
      <c r="I14" s="13">
        <f t="shared" si="2"/>
        <v>0.18751872187750049</v>
      </c>
    </row>
    <row r="15" spans="1:9" x14ac:dyDescent="0.3">
      <c r="A15" s="8">
        <v>8</v>
      </c>
      <c r="B15" s="8">
        <v>695</v>
      </c>
      <c r="C15" s="9">
        <v>2.1999999999999999E-2</v>
      </c>
      <c r="D15" s="9">
        <v>0.247</v>
      </c>
      <c r="E15" s="9"/>
      <c r="F15" s="10">
        <f t="shared" si="0"/>
        <v>0.22705005932713385</v>
      </c>
      <c r="G15" s="10">
        <f t="shared" si="1"/>
        <v>0.8025667166474677</v>
      </c>
      <c r="I15" s="13">
        <f t="shared" si="2"/>
        <v>0.18222282062879055</v>
      </c>
    </row>
    <row r="16" spans="1:9" x14ac:dyDescent="0.3">
      <c r="A16" s="8">
        <v>9</v>
      </c>
      <c r="B16" s="8">
        <v>760</v>
      </c>
      <c r="C16" s="9">
        <v>2.1999999999999999E-2</v>
      </c>
      <c r="D16" s="9">
        <v>0.247</v>
      </c>
      <c r="E16" s="9"/>
      <c r="F16" s="10">
        <f t="shared" si="0"/>
        <v>0.2193928889263223</v>
      </c>
      <c r="G16" s="10">
        <f t="shared" si="1"/>
        <v>0.81088469876849689</v>
      </c>
      <c r="I16" s="13">
        <f t="shared" si="2"/>
        <v>0.17790233664897115</v>
      </c>
    </row>
    <row r="17" spans="1:9" x14ac:dyDescent="0.3">
      <c r="A17" s="8">
        <v>10</v>
      </c>
      <c r="B17" s="8">
        <v>825</v>
      </c>
      <c r="C17" s="9">
        <v>2.1999999999999999E-2</v>
      </c>
      <c r="D17" s="9">
        <v>0.247</v>
      </c>
      <c r="E17" s="9"/>
      <c r="F17" s="10">
        <f t="shared" si="0"/>
        <v>0.21348881554600846</v>
      </c>
      <c r="G17" s="10">
        <f t="shared" si="1"/>
        <v>0.81703360762850497</v>
      </c>
      <c r="I17" s="13">
        <f t="shared" si="2"/>
        <v>0.17442753715389175</v>
      </c>
    </row>
    <row r="18" spans="1:9" x14ac:dyDescent="0.3">
      <c r="A18" s="8">
        <v>11</v>
      </c>
      <c r="B18" s="8">
        <v>250</v>
      </c>
      <c r="C18" s="9">
        <v>7.0000000000000007E-2</v>
      </c>
      <c r="D18" s="9">
        <v>0.11799999999999999</v>
      </c>
      <c r="E18" s="9"/>
      <c r="F18" s="10">
        <f t="shared" si="0"/>
        <v>0.35667320673552455</v>
      </c>
      <c r="G18" s="10">
        <f t="shared" si="1"/>
        <v>0.50829940394135487</v>
      </c>
      <c r="I18" s="13">
        <f t="shared" si="2"/>
        <v>0.18129677838551878</v>
      </c>
    </row>
    <row r="19" spans="1:9" x14ac:dyDescent="0.3">
      <c r="A19" s="8">
        <v>12</v>
      </c>
      <c r="B19" s="8">
        <v>300</v>
      </c>
      <c r="C19" s="9">
        <v>7.0000000000000007E-2</v>
      </c>
      <c r="D19" s="9">
        <v>0.11799999999999999</v>
      </c>
      <c r="E19" s="9"/>
      <c r="F19" s="10">
        <f t="shared" si="0"/>
        <v>0.32072319964186813</v>
      </c>
      <c r="G19" s="10">
        <f t="shared" ref="G19:G28" si="3">(1-C19/(C19+F19))*(0.93 - 0.92*EXP(-0.0042*B19))</f>
        <v>0.54917676516504244</v>
      </c>
      <c r="I19" s="13">
        <f t="shared" si="2"/>
        <v>0.17613372929270324</v>
      </c>
    </row>
    <row r="20" spans="1:9" x14ac:dyDescent="0.3">
      <c r="A20" s="8">
        <v>13</v>
      </c>
      <c r="B20" s="8">
        <v>350</v>
      </c>
      <c r="C20" s="9">
        <v>7.0000000000000007E-2</v>
      </c>
      <c r="D20" s="9">
        <v>0.11799999999999999</v>
      </c>
      <c r="E20" s="9"/>
      <c r="F20" s="10">
        <f t="shared" si="0"/>
        <v>0.29128982326092001</v>
      </c>
      <c r="G20" s="10">
        <f t="shared" si="3"/>
        <v>0.57926507897718849</v>
      </c>
      <c r="I20" s="13">
        <f t="shared" si="2"/>
        <v>0.16873402247648811</v>
      </c>
    </row>
    <row r="21" spans="1:9" x14ac:dyDescent="0.3">
      <c r="A21" s="8">
        <v>14</v>
      </c>
      <c r="B21" s="8">
        <v>450</v>
      </c>
      <c r="C21" s="9">
        <v>7.0000000000000007E-2</v>
      </c>
      <c r="D21" s="9">
        <v>0.11799999999999999</v>
      </c>
      <c r="E21" s="9"/>
      <c r="F21" s="10">
        <f t="shared" si="0"/>
        <v>0.24746203064025729</v>
      </c>
      <c r="G21" s="10">
        <f t="shared" si="3"/>
        <v>0.6165963042587661</v>
      </c>
      <c r="I21" s="13">
        <f t="shared" si="2"/>
        <v>0.15258417353715217</v>
      </c>
    </row>
    <row r="22" spans="1:9" x14ac:dyDescent="0.3">
      <c r="A22" s="8">
        <v>15</v>
      </c>
      <c r="B22" s="8">
        <v>500</v>
      </c>
      <c r="C22" s="9">
        <v>7.0000000000000007E-2</v>
      </c>
      <c r="D22" s="9">
        <v>0.11799999999999999</v>
      </c>
      <c r="E22" s="9"/>
      <c r="F22" s="10">
        <f t="shared" si="0"/>
        <v>0.23130865119285787</v>
      </c>
      <c r="G22" s="10">
        <f t="shared" si="3"/>
        <v>0.62745570733441436</v>
      </c>
      <c r="I22" s="13">
        <f t="shared" si="2"/>
        <v>0.14513593334678396</v>
      </c>
    </row>
    <row r="23" spans="1:9" x14ac:dyDescent="0.3">
      <c r="A23" s="8">
        <v>16</v>
      </c>
      <c r="B23" s="8">
        <v>565</v>
      </c>
      <c r="C23" s="9">
        <v>7.0000000000000007E-2</v>
      </c>
      <c r="D23" s="9">
        <v>0.11799999999999999</v>
      </c>
      <c r="E23" s="9"/>
      <c r="F23" s="10">
        <f t="shared" si="0"/>
        <v>0.21460474633129378</v>
      </c>
      <c r="G23" s="10">
        <f t="shared" si="3"/>
        <v>0.6366064093850885</v>
      </c>
      <c r="I23" s="13">
        <f t="shared" si="2"/>
        <v>0.13661875699896267</v>
      </c>
    </row>
    <row r="24" spans="1:9" x14ac:dyDescent="0.3">
      <c r="A24" s="8">
        <v>17</v>
      </c>
      <c r="B24" s="8">
        <v>630</v>
      </c>
      <c r="C24" s="9">
        <v>7.0000000000000007E-2</v>
      </c>
      <c r="D24" s="9">
        <v>0.11799999999999999</v>
      </c>
      <c r="E24" s="9"/>
      <c r="F24" s="10">
        <f t="shared" si="0"/>
        <v>0.2017251739986729</v>
      </c>
      <c r="G24" s="10">
        <f t="shared" si="3"/>
        <v>0.6419718070140793</v>
      </c>
      <c r="I24" s="13">
        <f t="shared" si="2"/>
        <v>0.12950187447215761</v>
      </c>
    </row>
    <row r="25" spans="1:9" x14ac:dyDescent="0.3">
      <c r="A25" s="8">
        <v>18</v>
      </c>
      <c r="B25" s="8">
        <v>695</v>
      </c>
      <c r="C25" s="9">
        <v>7.0000000000000007E-2</v>
      </c>
      <c r="D25" s="9">
        <v>0.11799999999999999</v>
      </c>
      <c r="E25" s="9"/>
      <c r="F25" s="10">
        <f t="shared" si="0"/>
        <v>0.19179435932713385</v>
      </c>
      <c r="G25" s="10">
        <f t="shared" si="3"/>
        <v>0.6449435746579012</v>
      </c>
      <c r="I25" s="13">
        <f t="shared" si="2"/>
        <v>0.12369653970366368</v>
      </c>
    </row>
    <row r="26" spans="1:9" x14ac:dyDescent="0.3">
      <c r="A26" s="8">
        <v>19</v>
      </c>
      <c r="B26" s="8">
        <v>760</v>
      </c>
      <c r="C26" s="9">
        <v>7.0000000000000007E-2</v>
      </c>
      <c r="D26" s="9">
        <v>0.11799999999999999</v>
      </c>
      <c r="E26" s="9"/>
      <c r="F26" s="10">
        <f t="shared" si="0"/>
        <v>0.1841371889263223</v>
      </c>
      <c r="G26" s="10">
        <f t="shared" si="3"/>
        <v>0.64644907431887944</v>
      </c>
      <c r="I26" s="13">
        <f t="shared" si="2"/>
        <v>0.11903531532910167</v>
      </c>
    </row>
    <row r="27" spans="1:9" x14ac:dyDescent="0.3">
      <c r="A27" s="8">
        <v>20</v>
      </c>
      <c r="B27" s="8">
        <v>825</v>
      </c>
      <c r="C27" s="9">
        <v>7.0000000000000007E-2</v>
      </c>
      <c r="D27" s="9">
        <v>0.11799999999999999</v>
      </c>
      <c r="E27" s="9"/>
      <c r="F27" s="10">
        <f t="shared" si="0"/>
        <v>0.17823311554600846</v>
      </c>
      <c r="G27" s="10">
        <f t="shared" si="3"/>
        <v>0.64708861559433528</v>
      </c>
      <c r="I27" s="13">
        <f t="shared" si="2"/>
        <v>0.11533261999173181</v>
      </c>
    </row>
    <row r="28" spans="1:9" x14ac:dyDescent="0.3">
      <c r="A28" s="8">
        <v>21</v>
      </c>
      <c r="B28" s="8">
        <v>250</v>
      </c>
      <c r="C28" s="9">
        <v>0.39400000000000002</v>
      </c>
      <c r="D28" s="9">
        <v>0.06</v>
      </c>
      <c r="E28" s="9"/>
      <c r="F28" s="10">
        <f t="shared" si="0"/>
        <v>0.34082180673552459</v>
      </c>
      <c r="G28" s="9">
        <f t="shared" si="3"/>
        <v>0.28202643925258797</v>
      </c>
      <c r="I28" s="13">
        <f t="shared" si="2"/>
        <v>9.6120760573253708E-2</v>
      </c>
    </row>
    <row r="29" spans="1:9" x14ac:dyDescent="0.3">
      <c r="A29" s="8">
        <v>22</v>
      </c>
      <c r="B29" s="8">
        <v>300</v>
      </c>
      <c r="C29" s="9">
        <v>0.39400000000000002</v>
      </c>
      <c r="D29" s="9">
        <v>0.06</v>
      </c>
      <c r="E29" s="9"/>
      <c r="F29" s="10">
        <f t="shared" si="0"/>
        <v>0.30487179964186817</v>
      </c>
      <c r="G29" s="9">
        <f t="shared" ref="G29:G37" si="4">(1-C29/(C29+F29))*(0.93 - 0.92*EXP(-0.0042*B29))</f>
        <v>0.29185740406121036</v>
      </c>
      <c r="I29" s="13">
        <f t="shared" si="2"/>
        <v>8.8979092014945083E-2</v>
      </c>
    </row>
    <row r="30" spans="1:9" x14ac:dyDescent="0.3">
      <c r="A30" s="8">
        <v>23</v>
      </c>
      <c r="B30" s="8">
        <v>350</v>
      </c>
      <c r="C30" s="9">
        <v>0.39400000000000002</v>
      </c>
      <c r="D30" s="9">
        <v>0.06</v>
      </c>
      <c r="E30" s="9"/>
      <c r="F30" s="10">
        <f t="shared" si="0"/>
        <v>0.27543842326092005</v>
      </c>
      <c r="G30" s="9">
        <f t="shared" si="4"/>
        <v>0.29561172274806524</v>
      </c>
      <c r="I30" s="13">
        <f t="shared" si="2"/>
        <v>8.1422826811171342E-2</v>
      </c>
    </row>
    <row r="31" spans="1:9" x14ac:dyDescent="0.3">
      <c r="A31" s="8">
        <v>24</v>
      </c>
      <c r="B31" s="8">
        <v>450</v>
      </c>
      <c r="C31" s="9">
        <v>0.39400000000000002</v>
      </c>
      <c r="D31" s="9">
        <v>0.06</v>
      </c>
      <c r="E31" s="9"/>
      <c r="F31" s="10">
        <f t="shared" si="0"/>
        <v>0.2316106306402573</v>
      </c>
      <c r="G31" s="9">
        <f t="shared" si="4"/>
        <v>0.29284546578869847</v>
      </c>
      <c r="I31" s="13">
        <f t="shared" si="2"/>
        <v>6.7826123011460349E-2</v>
      </c>
    </row>
    <row r="32" spans="1:9" x14ac:dyDescent="0.3">
      <c r="A32" s="8">
        <v>25</v>
      </c>
      <c r="B32" s="8">
        <v>500</v>
      </c>
      <c r="C32" s="9">
        <v>0.39400000000000002</v>
      </c>
      <c r="D32" s="9">
        <v>0.06</v>
      </c>
      <c r="E32" s="9"/>
      <c r="F32" s="10">
        <f t="shared" si="0"/>
        <v>0.21545725119285788</v>
      </c>
      <c r="G32" s="9">
        <f t="shared" si="4"/>
        <v>0.28894864713838891</v>
      </c>
      <c r="I32" s="13">
        <f t="shared" si="2"/>
        <v>6.2256081248332318E-2</v>
      </c>
    </row>
    <row r="33" spans="1:9" x14ac:dyDescent="0.3">
      <c r="A33" s="8">
        <v>26</v>
      </c>
      <c r="B33" s="8">
        <v>565</v>
      </c>
      <c r="C33" s="9">
        <v>0.39400000000000002</v>
      </c>
      <c r="D33" s="9">
        <v>0.06</v>
      </c>
      <c r="E33" s="9"/>
      <c r="F33" s="10">
        <f t="shared" si="0"/>
        <v>0.1987533463312938</v>
      </c>
      <c r="G33" s="9">
        <f t="shared" si="4"/>
        <v>0.28308330506726398</v>
      </c>
      <c r="I33" s="13">
        <f t="shared" si="2"/>
        <v>5.6263754172641213E-2</v>
      </c>
    </row>
    <row r="34" spans="1:9" x14ac:dyDescent="0.3">
      <c r="A34" s="8">
        <v>27</v>
      </c>
      <c r="B34" s="8">
        <v>630</v>
      </c>
      <c r="C34" s="9">
        <v>0.39400000000000002</v>
      </c>
      <c r="D34" s="9">
        <v>0.06</v>
      </c>
      <c r="E34" s="9"/>
      <c r="F34" s="10">
        <f t="shared" si="0"/>
        <v>0.18587377399867291</v>
      </c>
      <c r="G34" s="9">
        <f t="shared" si="4"/>
        <v>0.2771854198611991</v>
      </c>
      <c r="I34" s="13">
        <f t="shared" si="2"/>
        <v>5.1521500087007781E-2</v>
      </c>
    </row>
    <row r="35" spans="1:9" x14ac:dyDescent="0.3">
      <c r="A35" s="8">
        <v>28</v>
      </c>
      <c r="B35" s="8">
        <v>695</v>
      </c>
      <c r="C35" s="9">
        <v>0.39400000000000002</v>
      </c>
      <c r="D35" s="9">
        <v>0.06</v>
      </c>
      <c r="E35" s="9"/>
      <c r="F35" s="10">
        <f t="shared" si="0"/>
        <v>0.17594295932713386</v>
      </c>
      <c r="G35" s="9">
        <f t="shared" si="4"/>
        <v>0.27176071361820059</v>
      </c>
      <c r="I35" s="13">
        <f t="shared" si="2"/>
        <v>4.7814384182839939E-2</v>
      </c>
    </row>
    <row r="36" spans="1:9" x14ac:dyDescent="0.3">
      <c r="A36" s="8">
        <v>29</v>
      </c>
      <c r="B36" s="8">
        <v>760</v>
      </c>
      <c r="C36" s="9">
        <v>0.39400000000000002</v>
      </c>
      <c r="D36" s="9">
        <v>0.06</v>
      </c>
      <c r="E36" s="9"/>
      <c r="F36" s="10">
        <f t="shared" si="0"/>
        <v>0.16828578892632232</v>
      </c>
      <c r="G36" s="9">
        <f t="shared" si="4"/>
        <v>0.26702465738475173</v>
      </c>
      <c r="I36" s="13">
        <f t="shared" si="2"/>
        <v>4.4936455130773864E-2</v>
      </c>
    </row>
    <row r="37" spans="1:9" x14ac:dyDescent="0.3">
      <c r="A37" s="8">
        <v>30</v>
      </c>
      <c r="B37" s="8">
        <v>825</v>
      </c>
      <c r="C37" s="9">
        <v>0.39400000000000002</v>
      </c>
      <c r="D37" s="9">
        <v>0.06</v>
      </c>
      <c r="E37" s="9"/>
      <c r="F37" s="10">
        <f t="shared" si="0"/>
        <v>0.16238171554600847</v>
      </c>
      <c r="G37" s="9">
        <f t="shared" si="4"/>
        <v>0.2630264083795032</v>
      </c>
      <c r="I37" s="13">
        <f t="shared" si="2"/>
        <v>4.2710679426568747E-2</v>
      </c>
    </row>
  </sheetData>
  <mergeCells count="2">
    <mergeCell ref="B1:D1"/>
    <mergeCell ref="F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1"/>
  <sheetViews>
    <sheetView workbookViewId="0">
      <selection activeCell="I13" sqref="I13"/>
    </sheetView>
  </sheetViews>
  <sheetFormatPr defaultRowHeight="14" x14ac:dyDescent="0.3"/>
  <cols>
    <col min="1" max="1" width="2.83203125" customWidth="1"/>
    <col min="2" max="2" width="15.5" customWidth="1"/>
    <col min="11" max="11" width="8.6640625" customWidth="1"/>
  </cols>
  <sheetData>
    <row r="2" spans="2:11" x14ac:dyDescent="0.3">
      <c r="B2" t="s">
        <v>18</v>
      </c>
    </row>
    <row r="3" spans="2:11" x14ac:dyDescent="0.3">
      <c r="B3" s="1" t="s">
        <v>0</v>
      </c>
    </row>
    <row r="4" spans="2:11" x14ac:dyDescent="0.3">
      <c r="B4" s="3" t="s">
        <v>1</v>
      </c>
      <c r="C4" s="3" t="s">
        <v>2</v>
      </c>
      <c r="D4" s="3" t="s">
        <v>3</v>
      </c>
      <c r="E4" s="4" t="s">
        <v>4</v>
      </c>
      <c r="F4" s="3" t="s">
        <v>5</v>
      </c>
      <c r="G4" s="3" t="s">
        <v>3</v>
      </c>
      <c r="H4" s="4" t="s">
        <v>4</v>
      </c>
      <c r="I4" s="3" t="s">
        <v>6</v>
      </c>
      <c r="J4" s="3" t="s">
        <v>3</v>
      </c>
      <c r="K4" s="4" t="s">
        <v>4</v>
      </c>
    </row>
    <row r="5" spans="2:11" x14ac:dyDescent="0.3">
      <c r="B5" s="6" t="s">
        <v>7</v>
      </c>
      <c r="C5" s="2">
        <v>5.8</v>
      </c>
      <c r="D5" s="2">
        <v>4.4000000000000004</v>
      </c>
      <c r="E5" s="2">
        <v>20</v>
      </c>
      <c r="F5" s="2">
        <v>49</v>
      </c>
      <c r="G5" s="2">
        <v>2.2000000000000002</v>
      </c>
      <c r="H5" s="2">
        <v>18</v>
      </c>
      <c r="I5" s="2">
        <v>17.7</v>
      </c>
      <c r="J5" s="2">
        <v>2.7</v>
      </c>
      <c r="K5" s="2">
        <v>13</v>
      </c>
    </row>
    <row r="6" spans="2:11" x14ac:dyDescent="0.3">
      <c r="B6" s="6" t="s">
        <v>8</v>
      </c>
      <c r="C6" s="2">
        <v>3.9</v>
      </c>
      <c r="D6" s="2">
        <v>2.6</v>
      </c>
      <c r="E6" s="2">
        <v>6</v>
      </c>
      <c r="F6" s="2">
        <v>48.3</v>
      </c>
      <c r="G6" s="2">
        <v>1.2</v>
      </c>
      <c r="H6" s="2">
        <v>6</v>
      </c>
      <c r="I6" s="2">
        <v>23.3</v>
      </c>
      <c r="J6" s="2">
        <v>2.1</v>
      </c>
      <c r="K6" s="2">
        <v>6</v>
      </c>
    </row>
    <row r="7" spans="2:11" x14ac:dyDescent="0.3">
      <c r="B7" s="11" t="s">
        <v>9</v>
      </c>
      <c r="C7" s="12">
        <v>7</v>
      </c>
      <c r="D7" s="12">
        <v>5.4</v>
      </c>
      <c r="E7" s="12">
        <v>495</v>
      </c>
      <c r="F7" s="12">
        <v>48.9</v>
      </c>
      <c r="G7" s="12">
        <v>2.4</v>
      </c>
      <c r="H7" s="12">
        <v>390</v>
      </c>
      <c r="I7" s="12">
        <v>11.8</v>
      </c>
      <c r="J7" s="12">
        <v>7.1</v>
      </c>
      <c r="K7" s="12">
        <v>294</v>
      </c>
    </row>
    <row r="8" spans="2:11" x14ac:dyDescent="0.3">
      <c r="B8" s="6" t="s">
        <v>10</v>
      </c>
      <c r="C8" s="2">
        <v>5.2</v>
      </c>
      <c r="D8" s="2">
        <v>3.9</v>
      </c>
      <c r="E8" s="2">
        <v>29</v>
      </c>
      <c r="F8" s="2">
        <v>47.7</v>
      </c>
      <c r="G8" s="2">
        <v>2.4</v>
      </c>
      <c r="H8" s="2">
        <v>18</v>
      </c>
      <c r="I8" s="2">
        <v>9.5</v>
      </c>
      <c r="J8" s="2">
        <v>4.8</v>
      </c>
      <c r="K8" s="2">
        <v>28</v>
      </c>
    </row>
    <row r="9" spans="2:11" x14ac:dyDescent="0.3">
      <c r="B9" s="6" t="s">
        <v>11</v>
      </c>
      <c r="C9" s="2">
        <v>28.5</v>
      </c>
      <c r="D9" s="2">
        <v>15.2</v>
      </c>
      <c r="E9" s="2">
        <v>30</v>
      </c>
      <c r="F9" s="2">
        <v>45.2</v>
      </c>
      <c r="G9" s="2">
        <v>9.9</v>
      </c>
      <c r="H9" s="2">
        <v>36</v>
      </c>
      <c r="I9" s="2">
        <v>11.3</v>
      </c>
      <c r="J9" s="2">
        <v>11.3</v>
      </c>
      <c r="K9" s="2">
        <v>5</v>
      </c>
    </row>
    <row r="10" spans="2:11" x14ac:dyDescent="0.3">
      <c r="B10" s="6" t="s">
        <v>12</v>
      </c>
      <c r="C10" s="2">
        <v>32.700000000000003</v>
      </c>
      <c r="D10" s="2">
        <v>14.1</v>
      </c>
      <c r="E10" s="2">
        <v>16</v>
      </c>
      <c r="F10" s="2">
        <v>48.4</v>
      </c>
      <c r="G10" s="2">
        <v>9.1999999999999993</v>
      </c>
      <c r="H10" s="2">
        <v>12</v>
      </c>
      <c r="I10" s="2">
        <v>23.5</v>
      </c>
      <c r="J10" s="2">
        <v>6.4</v>
      </c>
      <c r="K10" s="2">
        <v>4</v>
      </c>
    </row>
    <row r="11" spans="2:11" x14ac:dyDescent="0.3">
      <c r="B11" s="6" t="s">
        <v>13</v>
      </c>
      <c r="C11" s="2">
        <v>3.8</v>
      </c>
      <c r="D11" s="2">
        <v>3.2</v>
      </c>
      <c r="E11" s="2">
        <v>119</v>
      </c>
      <c r="F11" s="2">
        <v>50.6</v>
      </c>
      <c r="G11" s="2">
        <v>4.3</v>
      </c>
      <c r="H11" s="2">
        <v>119</v>
      </c>
      <c r="I11" s="2">
        <v>33.200000000000003</v>
      </c>
      <c r="J11" s="2">
        <v>14.8</v>
      </c>
      <c r="K11" s="2">
        <v>53</v>
      </c>
    </row>
    <row r="12" spans="2:11" x14ac:dyDescent="0.3">
      <c r="B12" s="6" t="s">
        <v>14</v>
      </c>
      <c r="C12" s="2">
        <v>17.899999999999999</v>
      </c>
      <c r="D12" s="2">
        <v>3.9</v>
      </c>
      <c r="E12" s="2">
        <v>42</v>
      </c>
      <c r="F12" s="2">
        <v>48.3</v>
      </c>
      <c r="G12" s="2">
        <v>3.2</v>
      </c>
      <c r="H12" s="2">
        <v>33</v>
      </c>
      <c r="I12" s="2">
        <v>17.899999999999999</v>
      </c>
      <c r="J12" s="2">
        <v>9.6</v>
      </c>
      <c r="K12" s="2">
        <v>13</v>
      </c>
    </row>
    <row r="13" spans="2:11" x14ac:dyDescent="0.3">
      <c r="B13" s="11" t="s">
        <v>15</v>
      </c>
      <c r="C13" s="12">
        <v>39.4</v>
      </c>
      <c r="D13" s="12">
        <v>9.9</v>
      </c>
      <c r="E13" s="12">
        <v>54</v>
      </c>
      <c r="F13" s="12">
        <v>51.1</v>
      </c>
      <c r="G13" s="12">
        <v>5.6</v>
      </c>
      <c r="H13" s="12">
        <v>56</v>
      </c>
      <c r="I13" s="12">
        <v>6</v>
      </c>
      <c r="J13" s="12">
        <v>9.6999999999999993</v>
      </c>
      <c r="K13" s="12">
        <v>13</v>
      </c>
    </row>
    <row r="14" spans="2:11" x14ac:dyDescent="0.3">
      <c r="B14" s="6" t="s">
        <v>16</v>
      </c>
      <c r="C14" s="2">
        <v>7.2</v>
      </c>
      <c r="D14" s="2">
        <v>3.8</v>
      </c>
      <c r="E14" s="2">
        <v>104</v>
      </c>
      <c r="F14" s="2">
        <v>48.8</v>
      </c>
      <c r="G14" s="2">
        <v>1.5</v>
      </c>
      <c r="H14" s="2">
        <v>69</v>
      </c>
      <c r="I14" s="2">
        <v>12.3</v>
      </c>
      <c r="J14" s="2">
        <v>7</v>
      </c>
      <c r="K14" s="2">
        <v>42</v>
      </c>
    </row>
    <row r="15" spans="2:11" x14ac:dyDescent="0.3">
      <c r="B15" s="11" t="s">
        <v>17</v>
      </c>
      <c r="C15" s="12">
        <v>2.2000000000000002</v>
      </c>
      <c r="D15" s="12">
        <v>3.9</v>
      </c>
      <c r="E15" s="12">
        <v>507</v>
      </c>
      <c r="F15" s="12">
        <v>50.7</v>
      </c>
      <c r="G15" s="12">
        <v>2.1</v>
      </c>
      <c r="H15" s="12">
        <v>488</v>
      </c>
      <c r="I15" s="12">
        <v>24.7</v>
      </c>
      <c r="J15" s="12">
        <v>6.8</v>
      </c>
      <c r="K15" s="12">
        <v>136</v>
      </c>
    </row>
    <row r="16" spans="2:11" x14ac:dyDescent="0.3">
      <c r="B16" s="7" t="s">
        <v>20</v>
      </c>
    </row>
    <row r="17" spans="2:11" ht="14" customHeight="1" x14ac:dyDescent="0.3">
      <c r="B17" s="16" t="s">
        <v>19</v>
      </c>
      <c r="C17" s="16"/>
      <c r="D17" s="16"/>
      <c r="E17" s="16"/>
      <c r="F17" s="16"/>
      <c r="G17" s="16"/>
      <c r="H17" s="16"/>
      <c r="I17" s="16"/>
      <c r="J17" s="16"/>
      <c r="K17" s="16"/>
    </row>
    <row r="18" spans="2:11" x14ac:dyDescent="0.3">
      <c r="B18" s="16"/>
      <c r="C18" s="16"/>
      <c r="D18" s="16"/>
      <c r="E18" s="16"/>
      <c r="F18" s="16"/>
      <c r="G18" s="16"/>
      <c r="H18" s="16"/>
      <c r="I18" s="16"/>
      <c r="J18" s="16"/>
      <c r="K18" s="16"/>
    </row>
    <row r="19" spans="2:11" x14ac:dyDescent="0.3">
      <c r="B19" s="16"/>
      <c r="C19" s="16"/>
      <c r="D19" s="16"/>
      <c r="E19" s="16"/>
      <c r="F19" s="16"/>
      <c r="G19" s="16"/>
      <c r="H19" s="16"/>
      <c r="I19" s="16"/>
      <c r="J19" s="16"/>
      <c r="K19" s="16"/>
    </row>
    <row r="20" spans="2:11" x14ac:dyDescent="0.3">
      <c r="B20" s="16"/>
      <c r="C20" s="16"/>
      <c r="D20" s="16"/>
      <c r="E20" s="16"/>
      <c r="F20" s="16"/>
      <c r="G20" s="16"/>
      <c r="H20" s="16"/>
      <c r="I20" s="16"/>
      <c r="J20" s="16"/>
      <c r="K20" s="16"/>
    </row>
    <row r="21" spans="2:11" x14ac:dyDescent="0.3">
      <c r="B21" s="16"/>
      <c r="C21" s="16"/>
      <c r="D21" s="16"/>
      <c r="E21" s="16"/>
      <c r="F21" s="16"/>
      <c r="G21" s="16"/>
      <c r="H21" s="16"/>
      <c r="I21" s="16"/>
      <c r="J21" s="16"/>
      <c r="K21" s="16"/>
    </row>
  </sheetData>
  <mergeCells count="1">
    <mergeCell ref="B17:K21"/>
  </mergeCells>
  <hyperlinks>
    <hyperlink ref="B3" r:id="rId1" location="t1fn1" display="t1fn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2" sqref="I12"/>
    </sheetView>
  </sheetViews>
  <sheetFormatPr defaultRowHeight="1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equations</vt:lpstr>
      <vt:lpstr>data</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2021-12-22T14:55:12Z</dcterms:modified>
</cp:coreProperties>
</file>