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ithub\biocharStability_database\biocharStability_database\former-assessment\"/>
    </mc:Choice>
  </mc:AlternateContent>
  <xr:revisionPtr revIDLastSave="0" documentId="13_ncr:1_{DD501AC5-E145-46A0-A409-C7DCA66D2173}" xr6:coauthVersionLast="47" xr6:coauthVersionMax="47" xr10:uidLastSave="{00000000-0000-0000-0000-000000000000}"/>
  <bookViews>
    <workbookView minimized="1" xWindow="1740" yWindow="3888" windowWidth="11064" windowHeight="573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M4" i="1"/>
  <c r="M5" i="1"/>
  <c r="N5" i="1"/>
  <c r="O5" i="1"/>
  <c r="M6" i="1"/>
  <c r="N6" i="1"/>
  <c r="O6" i="1"/>
  <c r="N4" i="1"/>
  <c r="O4" i="1"/>
</calcChain>
</file>

<file path=xl/sharedStrings.xml><?xml version="1.0" encoding="utf-8"?>
<sst xmlns="http://schemas.openxmlformats.org/spreadsheetml/2006/main" count="343" uniqueCount="140">
  <si>
    <t>Major et al 2010</t>
  </si>
  <si>
    <t>72hrs</t>
  </si>
  <si>
    <t>Zimmerman, 2010</t>
  </si>
  <si>
    <t>Zimmerman and Gao, 2013</t>
  </si>
  <si>
    <t>Alfisol</t>
  </si>
  <si>
    <t>activated</t>
  </si>
  <si>
    <t>not activated</t>
  </si>
  <si>
    <t>Fang et al 2013</t>
  </si>
  <si>
    <t>Inceptisol</t>
  </si>
  <si>
    <t>Entisol</t>
  </si>
  <si>
    <t>Oxisol</t>
  </si>
  <si>
    <t>Vertisol</t>
  </si>
  <si>
    <t>Oak</t>
  </si>
  <si>
    <t>Pine</t>
  </si>
  <si>
    <t>Andisol</t>
  </si>
  <si>
    <t>Time of experiment (yrs)</t>
  </si>
  <si>
    <t>Kuzyakov et al 2014</t>
  </si>
  <si>
    <t>Lolium Perenne</t>
  </si>
  <si>
    <t>Rice straw</t>
  </si>
  <si>
    <t>Soil LN</t>
  </si>
  <si>
    <t>Soil SD</t>
  </si>
  <si>
    <t>Soil ZJ</t>
  </si>
  <si>
    <t>Soil GD</t>
  </si>
  <si>
    <t>Soil JS</t>
  </si>
  <si>
    <t>Fpermp</t>
  </si>
  <si>
    <t>Pyrolysis temperature</t>
  </si>
  <si>
    <t>Feedstock</t>
  </si>
  <si>
    <t>Reference</t>
  </si>
  <si>
    <t>Other Description</t>
  </si>
  <si>
    <t>[g/g]</t>
  </si>
  <si>
    <t>Singh et al 2012</t>
  </si>
  <si>
    <t>Dharmakeerthi et al 2015</t>
  </si>
  <si>
    <t>Herath et al 2014</t>
  </si>
  <si>
    <t>Grass</t>
  </si>
  <si>
    <t>Sugar cane</t>
  </si>
  <si>
    <t>Bubinga</t>
  </si>
  <si>
    <t>Cedar</t>
  </si>
  <si>
    <t>Woody</t>
  </si>
  <si>
    <t>Eucalyptus wood</t>
  </si>
  <si>
    <t xml:space="preserve">Eucalyptus wood </t>
  </si>
  <si>
    <t xml:space="preserve">Eucalyptus leaves </t>
  </si>
  <si>
    <t>Papermill sludge</t>
  </si>
  <si>
    <t xml:space="preserve">Poultry litter </t>
  </si>
  <si>
    <t xml:space="preserve">Cow manure </t>
  </si>
  <si>
    <t>Mango wood</t>
  </si>
  <si>
    <t>Corn stover</t>
  </si>
  <si>
    <t>without sugar cane</t>
  </si>
  <si>
    <t>with sugar cane</t>
  </si>
  <si>
    <t>Wu et al 2016</t>
  </si>
  <si>
    <t>Wu et al 2017</t>
  </si>
  <si>
    <t>Wu et al 2018</t>
  </si>
  <si>
    <t>Wu et al 2019</t>
  </si>
  <si>
    <t>Wu et al 2020</t>
  </si>
  <si>
    <t>categories</t>
  </si>
  <si>
    <t>low</t>
  </si>
  <si>
    <t>medium</t>
  </si>
  <si>
    <t>high</t>
  </si>
  <si>
    <t>Fpermp [g/g]</t>
  </si>
  <si>
    <t>Temperature</t>
  </si>
  <si>
    <t>group</t>
  </si>
  <si>
    <t>IPPC appendix</t>
  </si>
  <si>
    <r>
      <t>[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C]</t>
    </r>
  </si>
  <si>
    <t>raw data received</t>
  </si>
  <si>
    <t>raw data received [2014]</t>
  </si>
  <si>
    <t>mailed, data not received</t>
  </si>
  <si>
    <t>mailed, raw data lost</t>
  </si>
  <si>
    <t>reference</t>
  </si>
  <si>
    <t>Pyr temperature</t>
  </si>
  <si>
    <t>Time</t>
  </si>
  <si>
    <t>(years)</t>
  </si>
  <si>
    <t>Dharmakeerthi</t>
  </si>
  <si>
    <t>Herath</t>
  </si>
  <si>
    <t>Lu et al 2016</t>
  </si>
  <si>
    <t>Major</t>
  </si>
  <si>
    <t>Singh</t>
  </si>
  <si>
    <t>Zimmer and Gao</t>
  </si>
  <si>
    <t>paper says</t>
  </si>
  <si>
    <t>Kuzyakov</t>
  </si>
  <si>
    <t>&lt;&lt; but I calculate 65%, and Bird calculates range 65-70%</t>
  </si>
  <si>
    <t>,</t>
  </si>
  <si>
    <t>ID_Lehmann2019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</si>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</sst>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2" borderId="0" xfId="0" applyFont="1" applyFill="1"/>
    <xf numFmtId="165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right"/>
    </xf>
    <xf numFmtId="0" fontId="10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2" fontId="10" fillId="0" borderId="0" xfId="0" applyNumberFormat="1" applyFont="1" applyAlignment="1">
      <alignment horizontal="right" vertical="center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top"/>
    </xf>
    <xf numFmtId="164" fontId="11" fillId="2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2" borderId="0" xfId="0" applyFont="1" applyFill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66" fontId="13" fillId="0" borderId="0" xfId="0" applyNumberFormat="1" applyFont="1" applyAlignment="1">
      <alignment horizontal="right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2" fontId="9" fillId="4" borderId="0" xfId="0" applyNumberFormat="1" applyFont="1" applyFill="1" applyAlignment="1">
      <alignment horizontal="right" vertical="center"/>
    </xf>
    <xf numFmtId="9" fontId="11" fillId="2" borderId="0" xfId="0" applyNumberFormat="1" applyFont="1" applyFill="1"/>
    <xf numFmtId="0" fontId="1" fillId="5" borderId="0" xfId="0" applyFont="1" applyFill="1"/>
    <xf numFmtId="0" fontId="12" fillId="5" borderId="0" xfId="0" applyFont="1" applyFill="1"/>
    <xf numFmtId="0" fontId="6" fillId="5" borderId="0" xfId="0" applyFont="1" applyFill="1"/>
    <xf numFmtId="0" fontId="14" fillId="0" borderId="0" xfId="0" applyFont="1"/>
    <xf numFmtId="0" fontId="16" fillId="2" borderId="0" xfId="0" applyFont="1" applyFill="1" applyAlignment="1">
      <alignment horizontal="left" indent="3"/>
    </xf>
    <xf numFmtId="0" fontId="16" fillId="3" borderId="0" xfId="0" applyFont="1" applyFill="1" applyAlignment="1">
      <alignment horizontal="left" indent="3"/>
    </xf>
  </cellXfs>
  <cellStyles count="2">
    <cellStyle name="Normal" xfId="0" builtinId="0"/>
    <cellStyle name="Normal_Calculations of MRT and MRT at 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Pyrolysis Temperature x F_perm</a:t>
            </a:r>
            <a:r>
              <a:rPr lang="en-GB" baseline="0"/>
              <a:t> (IPCC 2019)</a:t>
            </a:r>
            <a:endParaRPr lang="en-GB"/>
          </a:p>
        </c:rich>
      </c:tx>
      <c:layout>
        <c:manualLayout>
          <c:xMode val="edge"/>
          <c:yMode val="edge"/>
          <c:x val="0.27223289680262752"/>
          <c:y val="3.6096124596599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994863125210702"/>
          <c:y val="0.11587143515029626"/>
          <c:w val="0.85663670570475303"/>
          <c:h val="0.622488897270149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78930284015496"/>
                  <c:y val="-3.91811232094111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Sheet1!$F$4:$F$62</c:f>
              <c:numCache>
                <c:formatCode>General</c:formatCode>
                <c:ptCount val="59"/>
                <c:pt idx="0">
                  <c:v>500</c:v>
                </c:pt>
                <c:pt idx="1">
                  <c:v>500</c:v>
                </c:pt>
                <c:pt idx="2">
                  <c:v>400</c:v>
                </c:pt>
                <c:pt idx="3">
                  <c:v>550</c:v>
                </c:pt>
                <c:pt idx="4">
                  <c:v>400</c:v>
                </c:pt>
                <c:pt idx="5">
                  <c:v>550</c:v>
                </c:pt>
                <c:pt idx="6">
                  <c:v>400</c:v>
                </c:pt>
                <c:pt idx="7">
                  <c:v>550</c:v>
                </c:pt>
                <c:pt idx="8">
                  <c:v>400</c:v>
                </c:pt>
                <c:pt idx="9">
                  <c:v>550</c:v>
                </c:pt>
                <c:pt idx="10">
                  <c:v>400</c:v>
                </c:pt>
                <c:pt idx="11">
                  <c:v>550</c:v>
                </c:pt>
                <c:pt idx="12">
                  <c:v>400</c:v>
                </c:pt>
                <c:pt idx="13">
                  <c:v>550</c:v>
                </c:pt>
                <c:pt idx="14">
                  <c:v>400</c:v>
                </c:pt>
                <c:pt idx="15">
                  <c:v>550</c:v>
                </c:pt>
                <c:pt idx="16">
                  <c:v>400</c:v>
                </c:pt>
                <c:pt idx="17">
                  <c:v>550</c:v>
                </c:pt>
                <c:pt idx="18">
                  <c:v>350</c:v>
                </c:pt>
                <c:pt idx="19">
                  <c:v>550</c:v>
                </c:pt>
                <c:pt idx="20">
                  <c:v>350</c:v>
                </c:pt>
                <c:pt idx="21">
                  <c:v>550</c:v>
                </c:pt>
                <c:pt idx="22">
                  <c:v>400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400</c:v>
                </c:pt>
                <c:pt idx="30">
                  <c:v>550</c:v>
                </c:pt>
                <c:pt idx="31">
                  <c:v>400</c:v>
                </c:pt>
                <c:pt idx="32">
                  <c:v>550</c:v>
                </c:pt>
                <c:pt idx="33">
                  <c:v>400</c:v>
                </c:pt>
                <c:pt idx="34">
                  <c:v>550</c:v>
                </c:pt>
                <c:pt idx="35">
                  <c:v>550</c:v>
                </c:pt>
                <c:pt idx="36">
                  <c:v>400</c:v>
                </c:pt>
                <c:pt idx="37">
                  <c:v>550</c:v>
                </c:pt>
                <c:pt idx="38">
                  <c:v>400</c:v>
                </c:pt>
                <c:pt idx="39">
                  <c:v>550</c:v>
                </c:pt>
                <c:pt idx="40">
                  <c:v>400</c:v>
                </c:pt>
                <c:pt idx="41">
                  <c:v>525</c:v>
                </c:pt>
                <c:pt idx="42">
                  <c:v>650</c:v>
                </c:pt>
                <c:pt idx="43">
                  <c:v>400</c:v>
                </c:pt>
                <c:pt idx="44">
                  <c:v>525</c:v>
                </c:pt>
                <c:pt idx="45">
                  <c:v>650</c:v>
                </c:pt>
                <c:pt idx="46">
                  <c:v>650</c:v>
                </c:pt>
                <c:pt idx="47">
                  <c:v>400</c:v>
                </c:pt>
                <c:pt idx="48">
                  <c:v>525</c:v>
                </c:pt>
                <c:pt idx="49">
                  <c:v>650</c:v>
                </c:pt>
                <c:pt idx="50">
                  <c:v>650</c:v>
                </c:pt>
                <c:pt idx="51">
                  <c:v>400</c:v>
                </c:pt>
                <c:pt idx="52">
                  <c:v>525</c:v>
                </c:pt>
                <c:pt idx="53">
                  <c:v>650</c:v>
                </c:pt>
                <c:pt idx="54">
                  <c:v>400</c:v>
                </c:pt>
                <c:pt idx="55">
                  <c:v>650</c:v>
                </c:pt>
                <c:pt idx="56">
                  <c:v>400</c:v>
                </c:pt>
                <c:pt idx="57">
                  <c:v>525</c:v>
                </c:pt>
                <c:pt idx="58">
                  <c:v>650</c:v>
                </c:pt>
              </c:numCache>
            </c:numRef>
          </c:xVal>
          <c:yVal>
            <c:numRef>
              <c:f>Sheet1!$AA$4:$AA$62</c:f>
              <c:numCache>
                <c:formatCode>0.00</c:formatCode>
                <c:ptCount val="59"/>
                <c:pt idx="0">
                  <c:v>0.83899999999999997</c:v>
                </c:pt>
                <c:pt idx="1">
                  <c:v>0.82</c:v>
                </c:pt>
                <c:pt idx="2">
                  <c:v>0.80400000000000005</c:v>
                </c:pt>
                <c:pt idx="3">
                  <c:v>0.84909999999999997</c:v>
                </c:pt>
                <c:pt idx="4">
                  <c:v>0.76529999999999998</c:v>
                </c:pt>
                <c:pt idx="5">
                  <c:v>0.91090000000000004</c:v>
                </c:pt>
                <c:pt idx="6">
                  <c:v>0.78549999999999998</c:v>
                </c:pt>
                <c:pt idx="7">
                  <c:v>0.90669999999999995</c:v>
                </c:pt>
                <c:pt idx="8">
                  <c:v>0.77180000000000004</c:v>
                </c:pt>
                <c:pt idx="9">
                  <c:v>0.88270000000000004</c:v>
                </c:pt>
                <c:pt idx="10">
                  <c:v>0.65780000000000005</c:v>
                </c:pt>
                <c:pt idx="11">
                  <c:v>0.90229999999999999</c:v>
                </c:pt>
                <c:pt idx="12">
                  <c:v>0.50739999999999996</c:v>
                </c:pt>
                <c:pt idx="13">
                  <c:v>0.78879999999999995</c:v>
                </c:pt>
                <c:pt idx="14">
                  <c:v>0.67259999999999998</c:v>
                </c:pt>
                <c:pt idx="15">
                  <c:v>0.80010000000000003</c:v>
                </c:pt>
                <c:pt idx="16">
                  <c:v>0.38769999999999999</c:v>
                </c:pt>
                <c:pt idx="17">
                  <c:v>0.71789999999999998</c:v>
                </c:pt>
                <c:pt idx="18" formatCode="0.000000">
                  <c:v>3.4199999999999999E-3</c:v>
                </c:pt>
                <c:pt idx="19" formatCode="0.000000">
                  <c:v>1.64E-3</c:v>
                </c:pt>
                <c:pt idx="20" formatCode="0.000000">
                  <c:v>2.0900000000000001E-4</c:v>
                </c:pt>
                <c:pt idx="21" formatCode="0.000000">
                  <c:v>5.1700000000000003E-5</c:v>
                </c:pt>
                <c:pt idx="22">
                  <c:v>0.98350000000000004</c:v>
                </c:pt>
                <c:pt idx="23">
                  <c:v>0.94140000000000001</c:v>
                </c:pt>
                <c:pt idx="24">
                  <c:v>0.98070000000000002</c:v>
                </c:pt>
                <c:pt idx="25">
                  <c:v>0.97260000000000002</c:v>
                </c:pt>
                <c:pt idx="26">
                  <c:v>0.94799999999999995</c:v>
                </c:pt>
                <c:pt idx="27">
                  <c:v>0.92020000000000002</c:v>
                </c:pt>
                <c:pt idx="28">
                  <c:v>0.99450000000000005</c:v>
                </c:pt>
                <c:pt idx="29">
                  <c:v>0.84650000000000003</c:v>
                </c:pt>
                <c:pt idx="30">
                  <c:v>0.95389999999999997</c:v>
                </c:pt>
                <c:pt idx="31">
                  <c:v>0.83460000000000001</c:v>
                </c:pt>
                <c:pt idx="32">
                  <c:v>0.95569999999999999</c:v>
                </c:pt>
                <c:pt idx="33">
                  <c:v>0.80349999999999999</c:v>
                </c:pt>
                <c:pt idx="34">
                  <c:v>0.90180000000000005</c:v>
                </c:pt>
                <c:pt idx="35">
                  <c:v>0.54079999999999995</c:v>
                </c:pt>
                <c:pt idx="36">
                  <c:v>0.61770000000000003</c:v>
                </c:pt>
                <c:pt idx="37">
                  <c:v>0.82930000000000004</c:v>
                </c:pt>
                <c:pt idx="38">
                  <c:v>0.51900000000000002</c:v>
                </c:pt>
                <c:pt idx="39">
                  <c:v>0.86450000000000005</c:v>
                </c:pt>
                <c:pt idx="40">
                  <c:v>0.62460000000000004</c:v>
                </c:pt>
                <c:pt idx="41">
                  <c:v>0.82650000000000001</c:v>
                </c:pt>
                <c:pt idx="42">
                  <c:v>0.95540000000000003</c:v>
                </c:pt>
                <c:pt idx="43">
                  <c:v>0.72940000000000005</c:v>
                </c:pt>
                <c:pt idx="44">
                  <c:v>0.86280000000000001</c:v>
                </c:pt>
                <c:pt idx="45">
                  <c:v>0.89300000000000002</c:v>
                </c:pt>
                <c:pt idx="46">
                  <c:v>0.93540000000000001</c:v>
                </c:pt>
                <c:pt idx="47">
                  <c:v>0.73150000000000004</c:v>
                </c:pt>
                <c:pt idx="48">
                  <c:v>0.66900000000000004</c:v>
                </c:pt>
                <c:pt idx="49">
                  <c:v>0.8448</c:v>
                </c:pt>
                <c:pt idx="50">
                  <c:v>0.68779999999999997</c:v>
                </c:pt>
                <c:pt idx="51">
                  <c:v>0.81740000000000002</c:v>
                </c:pt>
                <c:pt idx="52">
                  <c:v>0.61270000000000002</c:v>
                </c:pt>
                <c:pt idx="53">
                  <c:v>0.72170000000000001</c:v>
                </c:pt>
                <c:pt idx="54">
                  <c:v>0.79520000000000002</c:v>
                </c:pt>
                <c:pt idx="55">
                  <c:v>0.79690000000000005</c:v>
                </c:pt>
                <c:pt idx="56">
                  <c:v>0.83909999999999996</c:v>
                </c:pt>
                <c:pt idx="57">
                  <c:v>0.95540000000000003</c:v>
                </c:pt>
                <c:pt idx="58">
                  <c:v>0.91149999999999998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1-4857-A0E4-6DD4B955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29208"/>
        <c:axId val="706022976"/>
      </c:scatterChart>
      <c:valAx>
        <c:axId val="70602920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Pyrolysis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6022976"/>
        <c:crosses val="autoZero"/>
        <c:crossBetween val="midCat"/>
      </c:valAx>
      <c:valAx>
        <c:axId val="706022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F</a:t>
                </a:r>
                <a:r>
                  <a:rPr lang="en-GB" sz="2000" baseline="-25000"/>
                  <a:t>perm</a:t>
                </a:r>
              </a:p>
            </c:rich>
          </c:tx>
          <c:layout>
            <c:manualLayout>
              <c:xMode val="edge"/>
              <c:yMode val="edge"/>
              <c:x val="1.6231778550484282E-2"/>
              <c:y val="0.42106518589369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60292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178870</xdr:colOff>
      <xdr:row>7</xdr:row>
      <xdr:rowOff>172055</xdr:rowOff>
    </xdr:from>
    <xdr:to>
      <xdr:col>23</xdr:col>
      <xdr:colOff>433617</xdr:colOff>
      <xdr:row>36</xdr:row>
      <xdr:rowOff>4888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1488" y="1432819"/>
          <a:ext cx="7666929" cy="5055996"/>
        </a:xfrm>
        <a:prstGeom prst="rect">
          <a:avLst/>
        </a:prstGeom>
      </xdr:spPr>
    </xdr:pic>
    <xdr:clientData/>
  </xdr:twoCellAnchor>
  <xdr:twoCellAnchor>
    <xdr:from>
      <xdr:col>12</xdr:col>
      <xdr:colOff>389189</xdr:colOff>
      <xdr:row>40</xdr:row>
      <xdr:rowOff>75717</xdr:rowOff>
    </xdr:from>
    <xdr:to>
      <xdr:col>20</xdr:col>
      <xdr:colOff>589132</xdr:colOff>
      <xdr:row>63</xdr:row>
      <xdr:rowOff>84598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2"/>
  <sheetViews>
    <sheetView tabSelected="1" topLeftCell="B1" zoomScale="85" zoomScaleNormal="85" workbookViewId="0">
      <selection activeCell="G6" sqref="G6:G21"/>
    </sheetView>
  </sheetViews>
  <sheetFormatPr defaultColWidth="8.77734375" defaultRowHeight="14.4" x14ac:dyDescent="0.3"/>
  <cols>
    <col min="1" max="1" width="8.77734375" style="2"/>
    <col min="2" max="2" width="15.109375" style="2" customWidth="1"/>
    <col min="3" max="3" width="15.44140625" style="2" customWidth="1"/>
    <col min="4" max="4" width="25.88671875" style="2" customWidth="1"/>
    <col min="5" max="5" width="17.88671875" style="2" customWidth="1"/>
    <col min="6" max="6" width="13.44140625" style="4" customWidth="1"/>
    <col min="7" max="7" width="12.6640625" style="4" customWidth="1"/>
    <col min="8" max="8" width="21.44140625" style="4" customWidth="1"/>
    <col min="9" max="9" width="11.88671875" style="4" bestFit="1" customWidth="1"/>
    <col min="10" max="10" width="3.33203125" style="7" customWidth="1"/>
    <col min="11" max="16" width="8.77734375" style="2"/>
    <col min="17" max="17" width="12.44140625" style="2" customWidth="1"/>
    <col min="18" max="24" width="8.77734375" style="2"/>
    <col min="25" max="25" width="15.77734375" style="2" customWidth="1"/>
    <col min="26" max="26" width="14.21875" style="2" customWidth="1"/>
    <col min="27" max="27" width="14.109375" style="2" customWidth="1"/>
    <col min="28" max="28" width="11.88671875" style="2" customWidth="1"/>
    <col min="29" max="16384" width="8.77734375" style="2"/>
  </cols>
  <sheetData>
    <row r="1" spans="2:27" x14ac:dyDescent="0.3">
      <c r="D1" s="1"/>
      <c r="E1" s="1"/>
      <c r="F1" s="3"/>
      <c r="G1" s="3"/>
      <c r="Y1" s="19" t="s">
        <v>66</v>
      </c>
      <c r="Z1" s="19" t="s">
        <v>67</v>
      </c>
      <c r="AA1" s="19" t="s">
        <v>68</v>
      </c>
    </row>
    <row r="2" spans="2:27" x14ac:dyDescent="0.3">
      <c r="C2" s="40" t="s">
        <v>80</v>
      </c>
      <c r="D2" s="13" t="s">
        <v>27</v>
      </c>
      <c r="E2" s="13" t="s">
        <v>26</v>
      </c>
      <c r="F2" s="14" t="s">
        <v>25</v>
      </c>
      <c r="G2" s="14" t="s">
        <v>28</v>
      </c>
      <c r="H2" s="15" t="s">
        <v>15</v>
      </c>
      <c r="I2" s="15" t="s">
        <v>24</v>
      </c>
      <c r="J2" s="16"/>
      <c r="K2" s="9" t="s">
        <v>58</v>
      </c>
      <c r="M2" s="2" t="s">
        <v>53</v>
      </c>
      <c r="N2" s="2">
        <v>450</v>
      </c>
      <c r="O2" s="2">
        <v>600</v>
      </c>
      <c r="Y2" s="20"/>
      <c r="Z2" s="20"/>
      <c r="AA2" s="21" t="s">
        <v>79</v>
      </c>
    </row>
    <row r="3" spans="2:27" x14ac:dyDescent="0.3">
      <c r="D3" s="13"/>
      <c r="E3" s="13"/>
      <c r="F3" s="14" t="s">
        <v>61</v>
      </c>
      <c r="G3" s="14"/>
      <c r="H3" s="15"/>
      <c r="I3" s="15" t="s">
        <v>29</v>
      </c>
      <c r="J3" s="16"/>
      <c r="K3" s="9" t="s">
        <v>59</v>
      </c>
      <c r="O3" s="4" t="s">
        <v>57</v>
      </c>
      <c r="Y3" s="20"/>
      <c r="Z3" s="20"/>
      <c r="AA3" s="19" t="s">
        <v>69</v>
      </c>
    </row>
    <row r="4" spans="2:27" x14ac:dyDescent="0.3">
      <c r="B4" s="18" t="s">
        <v>62</v>
      </c>
      <c r="C4" s="42" t="s">
        <v>81</v>
      </c>
      <c r="D4" s="13" t="s">
        <v>31</v>
      </c>
      <c r="E4" s="1" t="s">
        <v>44</v>
      </c>
      <c r="F4" s="25">
        <v>500</v>
      </c>
      <c r="G4" s="3" t="s">
        <v>46</v>
      </c>
      <c r="H4" s="5">
        <v>7.1</v>
      </c>
      <c r="I4" s="5">
        <v>0.18701344614533924</v>
      </c>
      <c r="J4" s="8"/>
      <c r="K4" s="2" t="str">
        <f>IF(F4&lt;$N$2,"low",IF(F4&lt;$O$2,"medium","high"))</f>
        <v>medium</v>
      </c>
      <c r="M4" s="2">
        <f>SUMIF($K$4:$K$62,P4,$I$4:$I$62)</f>
        <v>2.0066685946028966</v>
      </c>
      <c r="N4" s="2">
        <f>COUNTIF($K$4:$K$62,P4)</f>
        <v>22</v>
      </c>
      <c r="O4" s="10">
        <f>M4/N4</f>
        <v>9.1212208845586215E-2</v>
      </c>
      <c r="P4" s="11" t="s">
        <v>54</v>
      </c>
      <c r="R4" s="2">
        <v>0.65</v>
      </c>
      <c r="Y4" s="22" t="s">
        <v>70</v>
      </c>
      <c r="Z4" s="21">
        <v>500</v>
      </c>
      <c r="AA4" s="23">
        <v>0.83899999999999997</v>
      </c>
    </row>
    <row r="5" spans="2:27" x14ac:dyDescent="0.3">
      <c r="B5" s="18" t="s">
        <v>62</v>
      </c>
      <c r="C5" s="42" t="s">
        <v>82</v>
      </c>
      <c r="D5" s="13" t="s">
        <v>31</v>
      </c>
      <c r="E5" s="1" t="s">
        <v>44</v>
      </c>
      <c r="F5" s="25">
        <v>500</v>
      </c>
      <c r="G5" s="3" t="s">
        <v>47</v>
      </c>
      <c r="H5" s="5">
        <v>7.1</v>
      </c>
      <c r="I5" s="5">
        <v>0.13734670352222186</v>
      </c>
      <c r="J5" s="8"/>
      <c r="K5" s="2" t="str">
        <f t="shared" ref="K5:K62" si="0">IF(F5&lt;$N$2,"low",IF(F5&lt;$O$2,"medium","high"))</f>
        <v>medium</v>
      </c>
      <c r="M5" s="2">
        <f t="shared" ref="M5:M6" si="1">SUMIF($K$4:$K$62,P5,$I$4:$I$62)</f>
        <v>9.2544346934890029</v>
      </c>
      <c r="N5" s="2">
        <f t="shared" ref="N5:N6" si="2">COUNTIF($K$4:$K$62,P5)</f>
        <v>29</v>
      </c>
      <c r="O5" s="10">
        <f t="shared" ref="O5:O6" si="3">M5/N5</f>
        <v>0.31911843770651732</v>
      </c>
      <c r="P5" s="11" t="s">
        <v>55</v>
      </c>
      <c r="Q5" s="12" t="s">
        <v>60</v>
      </c>
      <c r="R5" s="2">
        <v>0.8</v>
      </c>
      <c r="Y5" s="22" t="s">
        <v>70</v>
      </c>
      <c r="Z5" s="21">
        <v>500</v>
      </c>
      <c r="AA5" s="23">
        <v>0.82</v>
      </c>
    </row>
    <row r="6" spans="2:27" x14ac:dyDescent="0.3">
      <c r="B6" s="18" t="s">
        <v>63</v>
      </c>
      <c r="C6" s="41" t="s">
        <v>83</v>
      </c>
      <c r="D6" s="37" t="s">
        <v>7</v>
      </c>
      <c r="E6" s="1" t="s">
        <v>39</v>
      </c>
      <c r="F6" s="3">
        <v>400</v>
      </c>
      <c r="G6" s="3" t="s">
        <v>8</v>
      </c>
      <c r="H6" s="5">
        <v>1</v>
      </c>
      <c r="I6" s="5">
        <v>0.11591221805547852</v>
      </c>
      <c r="J6" s="8"/>
      <c r="K6" s="2" t="str">
        <f t="shared" si="0"/>
        <v>low</v>
      </c>
      <c r="M6" s="2">
        <f t="shared" si="1"/>
        <v>3.2247040326752692</v>
      </c>
      <c r="N6" s="2">
        <f t="shared" si="2"/>
        <v>8</v>
      </c>
      <c r="O6" s="10">
        <f t="shared" si="3"/>
        <v>0.40308800408440865</v>
      </c>
      <c r="P6" s="11" t="s">
        <v>56</v>
      </c>
      <c r="R6" s="2">
        <v>0.89</v>
      </c>
      <c r="Y6" s="19" t="s">
        <v>7</v>
      </c>
      <c r="Z6" s="21">
        <v>400</v>
      </c>
      <c r="AA6" s="23">
        <v>0.80400000000000005</v>
      </c>
    </row>
    <row r="7" spans="2:27" x14ac:dyDescent="0.3">
      <c r="B7" s="18" t="s">
        <v>63</v>
      </c>
      <c r="C7" s="41" t="s">
        <v>84</v>
      </c>
      <c r="D7" s="37" t="s">
        <v>7</v>
      </c>
      <c r="E7" s="1" t="s">
        <v>39</v>
      </c>
      <c r="F7" s="3">
        <v>550</v>
      </c>
      <c r="G7" s="3" t="s">
        <v>8</v>
      </c>
      <c r="H7" s="5">
        <v>1</v>
      </c>
      <c r="I7" s="5">
        <v>0.19754864548869047</v>
      </c>
      <c r="J7" s="8"/>
      <c r="K7" s="2" t="str">
        <f t="shared" si="0"/>
        <v>medium</v>
      </c>
      <c r="Y7" s="19" t="s">
        <v>7</v>
      </c>
      <c r="Z7" s="21">
        <v>550</v>
      </c>
      <c r="AA7" s="23">
        <v>0.84909999999999997</v>
      </c>
    </row>
    <row r="8" spans="2:27" x14ac:dyDescent="0.3">
      <c r="B8" s="18" t="s">
        <v>63</v>
      </c>
      <c r="C8" s="41" t="s">
        <v>85</v>
      </c>
      <c r="D8" s="37" t="s">
        <v>7</v>
      </c>
      <c r="E8" s="1" t="s">
        <v>38</v>
      </c>
      <c r="F8" s="3">
        <v>400</v>
      </c>
      <c r="G8" s="3" t="s">
        <v>9</v>
      </c>
      <c r="H8" s="5">
        <v>1</v>
      </c>
      <c r="I8" s="5">
        <v>7.3419211101005771E-2</v>
      </c>
      <c r="J8" s="8"/>
      <c r="K8" s="2" t="str">
        <f t="shared" si="0"/>
        <v>low</v>
      </c>
      <c r="Y8" s="19" t="s">
        <v>7</v>
      </c>
      <c r="Z8" s="21">
        <v>400</v>
      </c>
      <c r="AA8" s="23">
        <v>0.76529999999999998</v>
      </c>
    </row>
    <row r="9" spans="2:27" x14ac:dyDescent="0.3">
      <c r="B9" s="18" t="s">
        <v>63</v>
      </c>
      <c r="C9" s="41" t="s">
        <v>86</v>
      </c>
      <c r="D9" s="37" t="s">
        <v>7</v>
      </c>
      <c r="E9" s="1" t="s">
        <v>39</v>
      </c>
      <c r="F9" s="3">
        <v>550</v>
      </c>
      <c r="G9" s="3" t="s">
        <v>9</v>
      </c>
      <c r="H9" s="5">
        <v>1</v>
      </c>
      <c r="I9" s="5">
        <v>0.4002654043068184</v>
      </c>
      <c r="J9" s="8"/>
      <c r="K9" s="2" t="str">
        <f t="shared" si="0"/>
        <v>medium</v>
      </c>
      <c r="Y9" s="19" t="s">
        <v>7</v>
      </c>
      <c r="Z9" s="21">
        <v>550</v>
      </c>
      <c r="AA9" s="23">
        <v>0.91090000000000004</v>
      </c>
    </row>
    <row r="10" spans="2:27" x14ac:dyDescent="0.3">
      <c r="B10" s="18" t="s">
        <v>63</v>
      </c>
      <c r="C10" s="41" t="s">
        <v>87</v>
      </c>
      <c r="D10" s="37" t="s">
        <v>7</v>
      </c>
      <c r="E10" s="1" t="s">
        <v>39</v>
      </c>
      <c r="F10" s="3">
        <v>400</v>
      </c>
      <c r="G10" s="3" t="s">
        <v>10</v>
      </c>
      <c r="H10" s="5">
        <v>1</v>
      </c>
      <c r="I10" s="5">
        <v>9.2911511744812714E-2</v>
      </c>
      <c r="J10" s="8"/>
      <c r="K10" s="2" t="str">
        <f t="shared" si="0"/>
        <v>low</v>
      </c>
      <c r="Y10" s="19" t="s">
        <v>7</v>
      </c>
      <c r="Z10" s="21">
        <v>400</v>
      </c>
      <c r="AA10" s="23">
        <v>0.78549999999999998</v>
      </c>
    </row>
    <row r="11" spans="2:27" x14ac:dyDescent="0.3">
      <c r="B11" s="18" t="s">
        <v>63</v>
      </c>
      <c r="C11" s="41" t="s">
        <v>88</v>
      </c>
      <c r="D11" s="37" t="s">
        <v>7</v>
      </c>
      <c r="E11" s="1" t="s">
        <v>38</v>
      </c>
      <c r="F11" s="3">
        <v>550</v>
      </c>
      <c r="G11" s="3" t="s">
        <v>10</v>
      </c>
      <c r="H11" s="5">
        <v>1</v>
      </c>
      <c r="I11" s="5">
        <v>0.38123149594044564</v>
      </c>
      <c r="J11" s="8"/>
      <c r="K11" s="2" t="str">
        <f t="shared" si="0"/>
        <v>medium</v>
      </c>
      <c r="Y11" s="19" t="s">
        <v>7</v>
      </c>
      <c r="Z11" s="21">
        <v>550</v>
      </c>
      <c r="AA11" s="23">
        <v>0.90669999999999995</v>
      </c>
    </row>
    <row r="12" spans="2:27" x14ac:dyDescent="0.3">
      <c r="B12" s="18" t="s">
        <v>63</v>
      </c>
      <c r="C12" s="41" t="s">
        <v>89</v>
      </c>
      <c r="D12" s="37" t="s">
        <v>7</v>
      </c>
      <c r="E12" s="1" t="s">
        <v>38</v>
      </c>
      <c r="F12" s="3">
        <v>400</v>
      </c>
      <c r="G12" s="3" t="s">
        <v>11</v>
      </c>
      <c r="H12" s="5">
        <v>1</v>
      </c>
      <c r="I12" s="5">
        <v>7.7292294833130326E-2</v>
      </c>
      <c r="J12" s="8"/>
      <c r="K12" s="2" t="str">
        <f t="shared" si="0"/>
        <v>low</v>
      </c>
      <c r="Y12" s="19" t="s">
        <v>7</v>
      </c>
      <c r="Z12" s="21">
        <v>400</v>
      </c>
      <c r="AA12" s="23">
        <v>0.77180000000000004</v>
      </c>
    </row>
    <row r="13" spans="2:27" x14ac:dyDescent="0.3">
      <c r="B13" s="18" t="s">
        <v>63</v>
      </c>
      <c r="C13" s="41" t="s">
        <v>90</v>
      </c>
      <c r="D13" s="37" t="s">
        <v>7</v>
      </c>
      <c r="E13" s="1" t="s">
        <v>39</v>
      </c>
      <c r="F13" s="3">
        <v>550</v>
      </c>
      <c r="G13" s="3" t="s">
        <v>11</v>
      </c>
      <c r="H13" s="5">
        <v>1</v>
      </c>
      <c r="I13" s="5">
        <v>0.28952713249222767</v>
      </c>
      <c r="J13" s="8"/>
      <c r="K13" s="2" t="str">
        <f t="shared" si="0"/>
        <v>medium</v>
      </c>
      <c r="Y13" s="19" t="s">
        <v>7</v>
      </c>
      <c r="Z13" s="21">
        <v>550</v>
      </c>
      <c r="AA13" s="23">
        <v>0.88270000000000004</v>
      </c>
    </row>
    <row r="14" spans="2:27" x14ac:dyDescent="0.3">
      <c r="B14" s="18" t="s">
        <v>63</v>
      </c>
      <c r="C14" s="41" t="s">
        <v>91</v>
      </c>
      <c r="D14" s="37" t="s">
        <v>7</v>
      </c>
      <c r="E14" s="1" t="s">
        <v>38</v>
      </c>
      <c r="F14" s="3">
        <v>400</v>
      </c>
      <c r="G14" s="3" t="s">
        <v>8</v>
      </c>
      <c r="H14" s="5">
        <v>1</v>
      </c>
      <c r="I14" s="5">
        <v>1.6888593326059128E-2</v>
      </c>
      <c r="J14" s="8"/>
      <c r="K14" s="2" t="str">
        <f t="shared" si="0"/>
        <v>low</v>
      </c>
      <c r="Y14" s="19" t="s">
        <v>7</v>
      </c>
      <c r="Z14" s="21">
        <v>400</v>
      </c>
      <c r="AA14" s="23">
        <v>0.65780000000000005</v>
      </c>
    </row>
    <row r="15" spans="2:27" x14ac:dyDescent="0.3">
      <c r="B15" s="18" t="s">
        <v>63</v>
      </c>
      <c r="C15" s="41" t="s">
        <v>92</v>
      </c>
      <c r="D15" s="37" t="s">
        <v>7</v>
      </c>
      <c r="E15" s="1" t="s">
        <v>38</v>
      </c>
      <c r="F15" s="3">
        <v>550</v>
      </c>
      <c r="G15" s="3" t="s">
        <v>8</v>
      </c>
      <c r="H15" s="5">
        <v>1</v>
      </c>
      <c r="I15" s="5">
        <v>0.38531871364835252</v>
      </c>
      <c r="J15" s="8"/>
      <c r="K15" s="2" t="str">
        <f t="shared" si="0"/>
        <v>medium</v>
      </c>
      <c r="Y15" s="19" t="s">
        <v>7</v>
      </c>
      <c r="Z15" s="21">
        <v>550</v>
      </c>
      <c r="AA15" s="23">
        <v>0.90229999999999999</v>
      </c>
    </row>
    <row r="16" spans="2:27" x14ac:dyDescent="0.3">
      <c r="B16" s="18" t="s">
        <v>63</v>
      </c>
      <c r="C16" s="41" t="s">
        <v>93</v>
      </c>
      <c r="D16" s="37" t="s">
        <v>7</v>
      </c>
      <c r="E16" s="1" t="s">
        <v>39</v>
      </c>
      <c r="F16" s="3">
        <v>400</v>
      </c>
      <c r="G16" s="3" t="s">
        <v>9</v>
      </c>
      <c r="H16" s="5">
        <v>1</v>
      </c>
      <c r="I16" s="5">
        <v>1.2266831878935851E-3</v>
      </c>
      <c r="J16" s="8"/>
      <c r="K16" s="2" t="str">
        <f t="shared" si="0"/>
        <v>low</v>
      </c>
      <c r="Y16" s="19" t="s">
        <v>7</v>
      </c>
      <c r="Z16" s="21">
        <v>400</v>
      </c>
      <c r="AA16" s="23">
        <v>0.50739999999999996</v>
      </c>
    </row>
    <row r="17" spans="2:29" x14ac:dyDescent="0.3">
      <c r="B17" s="18" t="s">
        <v>63</v>
      </c>
      <c r="C17" s="41" t="s">
        <v>94</v>
      </c>
      <c r="D17" s="37" t="s">
        <v>7</v>
      </c>
      <c r="E17" s="1" t="s">
        <v>39</v>
      </c>
      <c r="F17" s="3">
        <v>550</v>
      </c>
      <c r="G17" s="3" t="s">
        <v>9</v>
      </c>
      <c r="H17" s="5">
        <v>1</v>
      </c>
      <c r="I17" s="5">
        <v>9.6736399109519006E-2</v>
      </c>
      <c r="J17" s="8"/>
      <c r="K17" s="2" t="str">
        <f t="shared" si="0"/>
        <v>medium</v>
      </c>
      <c r="Y17" s="19" t="s">
        <v>7</v>
      </c>
      <c r="Z17" s="21">
        <v>550</v>
      </c>
      <c r="AA17" s="23">
        <v>0.78879999999999995</v>
      </c>
    </row>
    <row r="18" spans="2:29" x14ac:dyDescent="0.3">
      <c r="B18" s="18" t="s">
        <v>63</v>
      </c>
      <c r="C18" s="41" t="s">
        <v>95</v>
      </c>
      <c r="D18" s="37" t="s">
        <v>7</v>
      </c>
      <c r="E18" s="1" t="s">
        <v>38</v>
      </c>
      <c r="F18" s="3">
        <v>400</v>
      </c>
      <c r="G18" s="3" t="s">
        <v>10</v>
      </c>
      <c r="H18" s="5">
        <v>1</v>
      </c>
      <c r="I18" s="5">
        <v>1.9829087630423042E-2</v>
      </c>
      <c r="J18" s="8"/>
      <c r="K18" s="2" t="str">
        <f t="shared" si="0"/>
        <v>low</v>
      </c>
      <c r="Y18" s="19" t="s">
        <v>7</v>
      </c>
      <c r="Z18" s="21">
        <v>400</v>
      </c>
      <c r="AA18" s="23">
        <v>0.67259999999999998</v>
      </c>
    </row>
    <row r="19" spans="2:29" x14ac:dyDescent="0.3">
      <c r="B19" s="18" t="s">
        <v>63</v>
      </c>
      <c r="C19" s="41" t="s">
        <v>96</v>
      </c>
      <c r="D19" s="37" t="s">
        <v>7</v>
      </c>
      <c r="E19" s="1" t="s">
        <v>39</v>
      </c>
      <c r="F19" s="3">
        <v>550</v>
      </c>
      <c r="G19" s="3" t="s">
        <v>10</v>
      </c>
      <c r="H19" s="5">
        <v>1</v>
      </c>
      <c r="I19" s="5">
        <v>0.11202885878649074</v>
      </c>
      <c r="J19" s="8"/>
      <c r="K19" s="2" t="str">
        <f t="shared" si="0"/>
        <v>medium</v>
      </c>
      <c r="Y19" s="19" t="s">
        <v>7</v>
      </c>
      <c r="Z19" s="21">
        <v>550</v>
      </c>
      <c r="AA19" s="23">
        <v>0.80010000000000003</v>
      </c>
    </row>
    <row r="20" spans="2:29" x14ac:dyDescent="0.3">
      <c r="B20" s="18" t="s">
        <v>63</v>
      </c>
      <c r="C20" s="41" t="s">
        <v>97</v>
      </c>
      <c r="D20" s="37" t="s">
        <v>7</v>
      </c>
      <c r="E20" s="1" t="s">
        <v>39</v>
      </c>
      <c r="F20" s="3">
        <v>400</v>
      </c>
      <c r="G20" s="3" t="s">
        <v>11</v>
      </c>
      <c r="H20" s="5">
        <v>1</v>
      </c>
      <c r="I20" s="5">
        <v>7.9701043803896167E-5</v>
      </c>
      <c r="J20" s="8"/>
      <c r="K20" s="2" t="str">
        <f t="shared" si="0"/>
        <v>low</v>
      </c>
      <c r="Y20" s="19" t="s">
        <v>7</v>
      </c>
      <c r="Z20" s="21">
        <v>400</v>
      </c>
      <c r="AA20" s="23">
        <v>0.38769999999999999</v>
      </c>
    </row>
    <row r="21" spans="2:29" x14ac:dyDescent="0.3">
      <c r="B21" s="18" t="s">
        <v>63</v>
      </c>
      <c r="C21" s="41" t="s">
        <v>98</v>
      </c>
      <c r="D21" s="37" t="s">
        <v>7</v>
      </c>
      <c r="E21" s="1" t="s">
        <v>39</v>
      </c>
      <c r="F21" s="3">
        <v>550</v>
      </c>
      <c r="G21" s="3" t="s">
        <v>11</v>
      </c>
      <c r="H21" s="5">
        <v>1</v>
      </c>
      <c r="I21" s="5">
        <v>3.7028324194900826E-2</v>
      </c>
      <c r="J21" s="8"/>
      <c r="K21" s="2" t="str">
        <f t="shared" si="0"/>
        <v>medium</v>
      </c>
      <c r="Y21" s="19" t="s">
        <v>7</v>
      </c>
      <c r="Z21" s="21">
        <v>550</v>
      </c>
      <c r="AA21" s="23">
        <v>0.71789999999999998</v>
      </c>
    </row>
    <row r="22" spans="2:29" x14ac:dyDescent="0.3">
      <c r="C22" s="42" t="s">
        <v>99</v>
      </c>
      <c r="D22" s="38" t="s">
        <v>32</v>
      </c>
      <c r="E22" s="24" t="s">
        <v>45</v>
      </c>
      <c r="F22" s="26">
        <v>350</v>
      </c>
      <c r="G22" s="25" t="s">
        <v>4</v>
      </c>
      <c r="H22" s="27">
        <v>1.4027397260273973</v>
      </c>
      <c r="I22" s="27">
        <v>2.3753314039306261E-25</v>
      </c>
      <c r="J22" s="28"/>
      <c r="K22" s="29" t="str">
        <f t="shared" si="0"/>
        <v>low</v>
      </c>
      <c r="Y22" s="30" t="s">
        <v>71</v>
      </c>
      <c r="Z22" s="31">
        <v>350</v>
      </c>
      <c r="AA22" s="32">
        <v>3.4199999999999999E-3</v>
      </c>
      <c r="AB22" s="29" t="s">
        <v>76</v>
      </c>
      <c r="AC22" s="36">
        <v>0.2</v>
      </c>
    </row>
    <row r="23" spans="2:29" x14ac:dyDescent="0.3">
      <c r="C23" s="42" t="s">
        <v>100</v>
      </c>
      <c r="D23" s="38" t="s">
        <v>32</v>
      </c>
      <c r="E23" s="24" t="s">
        <v>45</v>
      </c>
      <c r="F23" s="26">
        <v>550</v>
      </c>
      <c r="G23" s="25" t="s">
        <v>4</v>
      </c>
      <c r="H23" s="27">
        <v>1.4027397260273973</v>
      </c>
      <c r="I23" s="27">
        <v>1.5786952321388867E-28</v>
      </c>
      <c r="J23" s="28"/>
      <c r="K23" s="29" t="str">
        <f t="shared" si="0"/>
        <v>medium</v>
      </c>
      <c r="Y23" s="30" t="s">
        <v>71</v>
      </c>
      <c r="Z23" s="31">
        <v>550</v>
      </c>
      <c r="AA23" s="32">
        <v>1.64E-3</v>
      </c>
      <c r="AB23" s="29"/>
      <c r="AC23" s="36">
        <v>0.53</v>
      </c>
    </row>
    <row r="24" spans="2:29" x14ac:dyDescent="0.3">
      <c r="C24" s="42" t="s">
        <v>101</v>
      </c>
      <c r="D24" s="38" t="s">
        <v>32</v>
      </c>
      <c r="E24" s="24" t="s">
        <v>45</v>
      </c>
      <c r="F24" s="26">
        <v>350</v>
      </c>
      <c r="G24" s="25" t="s">
        <v>14</v>
      </c>
      <c r="H24" s="27">
        <v>1.4027397260273973</v>
      </c>
      <c r="I24" s="27">
        <v>2.175373066397492E-37</v>
      </c>
      <c r="J24" s="28"/>
      <c r="K24" s="29" t="str">
        <f t="shared" si="0"/>
        <v>low</v>
      </c>
      <c r="Y24" s="30" t="s">
        <v>71</v>
      </c>
      <c r="Z24" s="31">
        <v>350</v>
      </c>
      <c r="AA24" s="32">
        <v>2.0900000000000001E-4</v>
      </c>
      <c r="AB24" s="29"/>
      <c r="AC24" s="36">
        <v>0.5</v>
      </c>
    </row>
    <row r="25" spans="2:29" x14ac:dyDescent="0.3">
      <c r="C25" s="42" t="s">
        <v>102</v>
      </c>
      <c r="D25" s="38" t="s">
        <v>32</v>
      </c>
      <c r="E25" s="24" t="s">
        <v>45</v>
      </c>
      <c r="F25" s="26">
        <v>550</v>
      </c>
      <c r="G25" s="25" t="s">
        <v>14</v>
      </c>
      <c r="H25" s="27">
        <v>1.4027397260273973</v>
      </c>
      <c r="I25" s="27">
        <v>1.8384498880634323E-43</v>
      </c>
      <c r="J25" s="28"/>
      <c r="K25" s="29" t="str">
        <f t="shared" si="0"/>
        <v>medium</v>
      </c>
      <c r="Y25" s="30" t="s">
        <v>71</v>
      </c>
      <c r="Z25" s="31">
        <v>550</v>
      </c>
      <c r="AA25" s="32">
        <v>5.1700000000000003E-5</v>
      </c>
      <c r="AB25" s="29"/>
      <c r="AC25" s="36">
        <v>0.5</v>
      </c>
    </row>
    <row r="26" spans="2:29" x14ac:dyDescent="0.3">
      <c r="C26" s="42" t="s">
        <v>103</v>
      </c>
      <c r="D26" s="37" t="s">
        <v>16</v>
      </c>
      <c r="E26" s="1" t="s">
        <v>17</v>
      </c>
      <c r="F26" s="3">
        <v>400</v>
      </c>
      <c r="G26" s="3"/>
      <c r="H26" s="5"/>
      <c r="I26" s="5">
        <v>0.84648172489061413</v>
      </c>
      <c r="J26" s="8"/>
      <c r="K26" s="2" t="str">
        <f t="shared" si="0"/>
        <v>low</v>
      </c>
      <c r="Y26" s="33" t="s">
        <v>77</v>
      </c>
      <c r="Z26" s="34">
        <v>400</v>
      </c>
      <c r="AA26" s="35">
        <v>0.98350000000000004</v>
      </c>
      <c r="AB26" s="29" t="s">
        <v>78</v>
      </c>
      <c r="AC26" s="29"/>
    </row>
    <row r="27" spans="2:29" x14ac:dyDescent="0.3">
      <c r="B27" s="2" t="s">
        <v>65</v>
      </c>
      <c r="C27" s="42" t="s">
        <v>104</v>
      </c>
      <c r="D27" s="37" t="s">
        <v>48</v>
      </c>
      <c r="E27" s="1" t="s">
        <v>18</v>
      </c>
      <c r="F27" s="3">
        <v>500</v>
      </c>
      <c r="G27" s="3" t="s">
        <v>19</v>
      </c>
      <c r="H27" s="5">
        <v>1.0684931506849316</v>
      </c>
      <c r="I27" s="5">
        <v>0.55342591738567914</v>
      </c>
      <c r="J27" s="8"/>
      <c r="K27" s="2" t="str">
        <f t="shared" si="0"/>
        <v>medium</v>
      </c>
      <c r="Y27" s="19" t="s">
        <v>72</v>
      </c>
      <c r="Z27" s="21">
        <v>500</v>
      </c>
      <c r="AA27" s="23">
        <v>0.94140000000000001</v>
      </c>
    </row>
    <row r="28" spans="2:29" x14ac:dyDescent="0.3">
      <c r="B28" s="2" t="s">
        <v>65</v>
      </c>
      <c r="C28" s="42" t="s">
        <v>105</v>
      </c>
      <c r="D28" s="37" t="s">
        <v>49</v>
      </c>
      <c r="E28" s="1" t="s">
        <v>18</v>
      </c>
      <c r="F28" s="3">
        <v>500</v>
      </c>
      <c r="G28" s="3" t="s">
        <v>20</v>
      </c>
      <c r="H28" s="5">
        <v>1.0684931506849316</v>
      </c>
      <c r="I28" s="5">
        <v>0.83493544742493531</v>
      </c>
      <c r="J28" s="8"/>
      <c r="K28" s="2" t="str">
        <f t="shared" si="0"/>
        <v>medium</v>
      </c>
      <c r="Y28" s="19" t="s">
        <v>72</v>
      </c>
      <c r="Z28" s="21">
        <v>500</v>
      </c>
      <c r="AA28" s="23">
        <v>0.98070000000000002</v>
      </c>
    </row>
    <row r="29" spans="2:29" x14ac:dyDescent="0.3">
      <c r="B29" s="2" t="s">
        <v>65</v>
      </c>
      <c r="C29" s="42" t="s">
        <v>106</v>
      </c>
      <c r="D29" s="37" t="s">
        <v>50</v>
      </c>
      <c r="E29" s="1" t="s">
        <v>18</v>
      </c>
      <c r="F29" s="3">
        <v>500</v>
      </c>
      <c r="G29" s="3" t="s">
        <v>23</v>
      </c>
      <c r="H29" s="5">
        <v>1.0684931506849316</v>
      </c>
      <c r="I29" s="5">
        <v>0.76499542305342416</v>
      </c>
      <c r="J29" s="8"/>
      <c r="K29" s="2" t="str">
        <f t="shared" si="0"/>
        <v>medium</v>
      </c>
      <c r="Y29" s="19" t="s">
        <v>72</v>
      </c>
      <c r="Z29" s="21">
        <v>500</v>
      </c>
      <c r="AA29" s="23">
        <v>0.97260000000000002</v>
      </c>
    </row>
    <row r="30" spans="2:29" x14ac:dyDescent="0.3">
      <c r="B30" s="2" t="s">
        <v>65</v>
      </c>
      <c r="C30" s="42" t="s">
        <v>107</v>
      </c>
      <c r="D30" s="37" t="s">
        <v>51</v>
      </c>
      <c r="E30" s="1" t="s">
        <v>18</v>
      </c>
      <c r="F30" s="3">
        <v>500</v>
      </c>
      <c r="G30" s="3" t="s">
        <v>21</v>
      </c>
      <c r="H30" s="5">
        <v>1.0684931506849316</v>
      </c>
      <c r="I30" s="5">
        <v>0.59319513550117597</v>
      </c>
      <c r="J30" s="8"/>
      <c r="K30" s="2" t="str">
        <f t="shared" si="0"/>
        <v>medium</v>
      </c>
      <c r="Y30" s="19" t="s">
        <v>72</v>
      </c>
      <c r="Z30" s="21">
        <v>500</v>
      </c>
      <c r="AA30" s="23">
        <v>0.94799999999999995</v>
      </c>
    </row>
    <row r="31" spans="2:29" x14ac:dyDescent="0.3">
      <c r="B31" s="2" t="s">
        <v>65</v>
      </c>
      <c r="C31" s="42" t="s">
        <v>108</v>
      </c>
      <c r="D31" s="37" t="s">
        <v>52</v>
      </c>
      <c r="E31" s="1" t="s">
        <v>18</v>
      </c>
      <c r="F31" s="3">
        <v>500</v>
      </c>
      <c r="G31" s="3" t="s">
        <v>22</v>
      </c>
      <c r="H31" s="5">
        <v>1.0684931506849316</v>
      </c>
      <c r="I31" s="5">
        <v>0.43998583198302343</v>
      </c>
      <c r="J31" s="8"/>
      <c r="K31" s="2" t="str">
        <f t="shared" si="0"/>
        <v>medium</v>
      </c>
      <c r="Y31" s="19" t="s">
        <v>72</v>
      </c>
      <c r="Z31" s="21">
        <v>500</v>
      </c>
      <c r="AA31" s="23">
        <v>0.92020000000000002</v>
      </c>
    </row>
    <row r="32" spans="2:29" x14ac:dyDescent="0.3">
      <c r="B32" s="18" t="s">
        <v>62</v>
      </c>
      <c r="C32" s="42" t="s">
        <v>109</v>
      </c>
      <c r="D32" s="39" t="s">
        <v>0</v>
      </c>
      <c r="E32" s="24" t="s">
        <v>37</v>
      </c>
      <c r="F32" s="25">
        <v>500</v>
      </c>
      <c r="G32" s="3"/>
      <c r="H32" s="5">
        <v>2</v>
      </c>
      <c r="I32" s="5">
        <v>0.97918413573568186</v>
      </c>
      <c r="J32" s="8"/>
      <c r="K32" s="2" t="str">
        <f t="shared" si="0"/>
        <v>medium</v>
      </c>
      <c r="Y32" s="19" t="s">
        <v>73</v>
      </c>
      <c r="Z32" s="21">
        <v>500</v>
      </c>
      <c r="AA32" s="23">
        <v>0.99450000000000005</v>
      </c>
    </row>
    <row r="33" spans="2:27" x14ac:dyDescent="0.3">
      <c r="C33" s="42" t="s">
        <v>110</v>
      </c>
      <c r="D33" s="1" t="s">
        <v>30</v>
      </c>
      <c r="E33" s="1" t="s">
        <v>38</v>
      </c>
      <c r="F33" s="3">
        <v>400</v>
      </c>
      <c r="G33" s="3" t="s">
        <v>5</v>
      </c>
      <c r="H33" s="5">
        <v>5</v>
      </c>
      <c r="I33" s="5">
        <v>0.19306398807877531</v>
      </c>
      <c r="J33" s="8"/>
      <c r="K33" s="2" t="str">
        <f t="shared" si="0"/>
        <v>low</v>
      </c>
      <c r="Y33" s="19" t="s">
        <v>74</v>
      </c>
      <c r="Z33" s="21">
        <v>400</v>
      </c>
      <c r="AA33" s="23">
        <v>0.84650000000000003</v>
      </c>
    </row>
    <row r="34" spans="2:27" x14ac:dyDescent="0.3">
      <c r="C34" s="42" t="s">
        <v>111</v>
      </c>
      <c r="D34" s="1" t="s">
        <v>30</v>
      </c>
      <c r="E34" s="1" t="s">
        <v>39</v>
      </c>
      <c r="F34" s="3">
        <v>550</v>
      </c>
      <c r="G34" s="3" t="s">
        <v>5</v>
      </c>
      <c r="H34" s="5">
        <v>5</v>
      </c>
      <c r="I34" s="5">
        <v>0.68257361793734006</v>
      </c>
      <c r="J34" s="8"/>
      <c r="K34" s="2" t="str">
        <f t="shared" si="0"/>
        <v>medium</v>
      </c>
      <c r="Y34" s="19" t="s">
        <v>74</v>
      </c>
      <c r="Z34" s="21">
        <v>550</v>
      </c>
      <c r="AA34" s="23">
        <v>0.95389999999999997</v>
      </c>
    </row>
    <row r="35" spans="2:27" x14ac:dyDescent="0.3">
      <c r="C35" s="42" t="s">
        <v>112</v>
      </c>
      <c r="D35" s="1" t="s">
        <v>30</v>
      </c>
      <c r="E35" s="1" t="s">
        <v>39</v>
      </c>
      <c r="F35" s="3">
        <v>400</v>
      </c>
      <c r="G35" s="3" t="s">
        <v>6</v>
      </c>
      <c r="H35" s="5">
        <v>5</v>
      </c>
      <c r="I35" s="5">
        <v>0.16151677033698503</v>
      </c>
      <c r="J35" s="8"/>
      <c r="K35" s="2" t="str">
        <f t="shared" si="0"/>
        <v>low</v>
      </c>
      <c r="Y35" s="19" t="s">
        <v>74</v>
      </c>
      <c r="Z35" s="21">
        <v>400</v>
      </c>
      <c r="AA35" s="23">
        <v>0.83460000000000001</v>
      </c>
    </row>
    <row r="36" spans="2:27" x14ac:dyDescent="0.3">
      <c r="C36" s="42" t="s">
        <v>113</v>
      </c>
      <c r="D36" s="1" t="s">
        <v>30</v>
      </c>
      <c r="E36" s="1" t="s">
        <v>39</v>
      </c>
      <c r="F36" s="3">
        <v>550</v>
      </c>
      <c r="G36" s="3" t="s">
        <v>6</v>
      </c>
      <c r="H36" s="5">
        <v>5</v>
      </c>
      <c r="I36" s="5">
        <v>0.70728191703997523</v>
      </c>
      <c r="J36" s="8"/>
      <c r="K36" s="2" t="str">
        <f t="shared" si="0"/>
        <v>medium</v>
      </c>
      <c r="Y36" s="19" t="s">
        <v>74</v>
      </c>
      <c r="Z36" s="21">
        <v>550</v>
      </c>
      <c r="AA36" s="23">
        <v>0.95569999999999999</v>
      </c>
    </row>
    <row r="37" spans="2:27" x14ac:dyDescent="0.3">
      <c r="C37" s="42" t="s">
        <v>114</v>
      </c>
      <c r="D37" s="1" t="s">
        <v>30</v>
      </c>
      <c r="E37" s="1" t="s">
        <v>40</v>
      </c>
      <c r="F37" s="3">
        <v>400</v>
      </c>
      <c r="G37" s="3" t="s">
        <v>5</v>
      </c>
      <c r="H37" s="5">
        <v>5</v>
      </c>
      <c r="I37" s="5">
        <v>0.13505048658719362</v>
      </c>
      <c r="J37" s="8"/>
      <c r="K37" s="2" t="str">
        <f t="shared" si="0"/>
        <v>low</v>
      </c>
      <c r="Y37" s="19" t="s">
        <v>74</v>
      </c>
      <c r="Z37" s="21">
        <v>400</v>
      </c>
      <c r="AA37" s="23">
        <v>0.80349999999999999</v>
      </c>
    </row>
    <row r="38" spans="2:27" x14ac:dyDescent="0.3">
      <c r="C38" s="42" t="s">
        <v>115</v>
      </c>
      <c r="D38" s="1" t="s">
        <v>30</v>
      </c>
      <c r="E38" s="1" t="s">
        <v>40</v>
      </c>
      <c r="F38" s="3">
        <v>550</v>
      </c>
      <c r="G38" s="3" t="s">
        <v>5</v>
      </c>
      <c r="H38" s="5">
        <v>5</v>
      </c>
      <c r="I38" s="5">
        <v>0.38980343602036865</v>
      </c>
      <c r="J38" s="8"/>
      <c r="K38" s="2" t="str">
        <f t="shared" si="0"/>
        <v>medium</v>
      </c>
      <c r="Y38" s="19" t="s">
        <v>74</v>
      </c>
      <c r="Z38" s="21">
        <v>550</v>
      </c>
      <c r="AA38" s="23">
        <v>0.90180000000000005</v>
      </c>
    </row>
    <row r="39" spans="2:27" x14ac:dyDescent="0.3">
      <c r="C39" s="42" t="s">
        <v>116</v>
      </c>
      <c r="D39" s="1" t="s">
        <v>30</v>
      </c>
      <c r="E39" s="1" t="s">
        <v>41</v>
      </c>
      <c r="F39" s="3">
        <v>550</v>
      </c>
      <c r="G39" s="3" t="s">
        <v>5</v>
      </c>
      <c r="H39" s="5">
        <v>5</v>
      </c>
      <c r="I39" s="5">
        <v>6.9987193133434003E-3</v>
      </c>
      <c r="J39" s="8"/>
      <c r="K39" s="2" t="str">
        <f t="shared" si="0"/>
        <v>medium</v>
      </c>
      <c r="Y39" s="19" t="s">
        <v>74</v>
      </c>
      <c r="Z39" s="21">
        <v>550</v>
      </c>
      <c r="AA39" s="23">
        <v>0.54079999999999995</v>
      </c>
    </row>
    <row r="40" spans="2:27" x14ac:dyDescent="0.3">
      <c r="C40" s="42" t="s">
        <v>117</v>
      </c>
      <c r="D40" s="1" t="s">
        <v>30</v>
      </c>
      <c r="E40" s="1" t="s">
        <v>17</v>
      </c>
      <c r="F40" s="3">
        <v>400</v>
      </c>
      <c r="G40" s="3" t="s">
        <v>6</v>
      </c>
      <c r="H40" s="5">
        <v>5</v>
      </c>
      <c r="I40" s="5">
        <v>1.5585204440164363E-2</v>
      </c>
      <c r="J40" s="8"/>
      <c r="K40" s="2" t="str">
        <f t="shared" si="0"/>
        <v>low</v>
      </c>
      <c r="Y40" s="19" t="s">
        <v>74</v>
      </c>
      <c r="Z40" s="21">
        <v>400</v>
      </c>
      <c r="AA40" s="23">
        <v>0.61770000000000003</v>
      </c>
    </row>
    <row r="41" spans="2:27" x14ac:dyDescent="0.3">
      <c r="C41" s="42" t="s">
        <v>118</v>
      </c>
      <c r="D41" s="1" t="s">
        <v>30</v>
      </c>
      <c r="E41" s="1" t="s">
        <v>42</v>
      </c>
      <c r="F41" s="3">
        <v>550</v>
      </c>
      <c r="G41" s="3" t="s">
        <v>5</v>
      </c>
      <c r="H41" s="5">
        <v>5</v>
      </c>
      <c r="I41" s="5">
        <v>0.25233354864392893</v>
      </c>
      <c r="J41" s="8"/>
      <c r="K41" s="2" t="str">
        <f t="shared" si="0"/>
        <v>medium</v>
      </c>
      <c r="Y41" s="19" t="s">
        <v>74</v>
      </c>
      <c r="Z41" s="21">
        <v>550</v>
      </c>
      <c r="AA41" s="23">
        <v>0.82930000000000004</v>
      </c>
    </row>
    <row r="42" spans="2:27" x14ac:dyDescent="0.3">
      <c r="C42" s="42" t="s">
        <v>119</v>
      </c>
      <c r="D42" s="1" t="s">
        <v>30</v>
      </c>
      <c r="E42" s="1" t="s">
        <v>43</v>
      </c>
      <c r="F42" s="3">
        <v>400</v>
      </c>
      <c r="G42" s="3" t="s">
        <v>6</v>
      </c>
      <c r="H42" s="5">
        <v>5</v>
      </c>
      <c r="I42" s="5">
        <v>2.8095608352562266E-3</v>
      </c>
      <c r="J42" s="8"/>
      <c r="K42" s="2" t="str">
        <f t="shared" si="0"/>
        <v>low</v>
      </c>
      <c r="Y42" s="19" t="s">
        <v>74</v>
      </c>
      <c r="Z42" s="21">
        <v>400</v>
      </c>
      <c r="AA42" s="23">
        <v>0.51900000000000002</v>
      </c>
    </row>
    <row r="43" spans="2:27" x14ac:dyDescent="0.3">
      <c r="C43" s="42" t="s">
        <v>120</v>
      </c>
      <c r="D43" s="1" t="s">
        <v>30</v>
      </c>
      <c r="E43" s="1" t="s">
        <v>43</v>
      </c>
      <c r="F43" s="3">
        <v>550</v>
      </c>
      <c r="G43" s="3" t="s">
        <v>5</v>
      </c>
      <c r="H43" s="5">
        <v>5</v>
      </c>
      <c r="I43" s="5">
        <v>0.17810842843054506</v>
      </c>
      <c r="J43" s="8"/>
      <c r="K43" s="2" t="str">
        <f t="shared" si="0"/>
        <v>medium</v>
      </c>
      <c r="Y43" s="19" t="s">
        <v>74</v>
      </c>
      <c r="Z43" s="21">
        <v>550</v>
      </c>
      <c r="AA43" s="23">
        <v>0.86450000000000005</v>
      </c>
    </row>
    <row r="44" spans="2:27" x14ac:dyDescent="0.3">
      <c r="B44" s="17" t="s">
        <v>64</v>
      </c>
      <c r="C44" s="42" t="s">
        <v>121</v>
      </c>
      <c r="D44" s="37" t="s">
        <v>3</v>
      </c>
      <c r="E44" s="37" t="s">
        <v>33</v>
      </c>
      <c r="F44" s="6">
        <v>400</v>
      </c>
      <c r="G44" s="6"/>
      <c r="H44" s="5">
        <v>3.2136986301369861</v>
      </c>
      <c r="I44" s="5">
        <v>1.0538908203172189E-2</v>
      </c>
      <c r="J44" s="8"/>
      <c r="K44" s="2" t="str">
        <f t="shared" si="0"/>
        <v>low</v>
      </c>
      <c r="Y44" s="19" t="s">
        <v>75</v>
      </c>
      <c r="Z44" s="21">
        <v>400</v>
      </c>
      <c r="AA44" s="23">
        <v>0.62460000000000004</v>
      </c>
    </row>
    <row r="45" spans="2:27" x14ac:dyDescent="0.3">
      <c r="B45" s="17" t="s">
        <v>64</v>
      </c>
      <c r="C45" s="42" t="s">
        <v>122</v>
      </c>
      <c r="D45" s="37" t="s">
        <v>3</v>
      </c>
      <c r="E45" s="37" t="s">
        <v>33</v>
      </c>
      <c r="F45" s="3">
        <v>525</v>
      </c>
      <c r="G45" s="3"/>
      <c r="H45" s="5">
        <v>3.2136986301369861</v>
      </c>
      <c r="I45" s="5">
        <v>0.16332028142611205</v>
      </c>
      <c r="J45" s="8"/>
      <c r="K45" s="2" t="str">
        <f t="shared" si="0"/>
        <v>medium</v>
      </c>
      <c r="Y45" s="19" t="s">
        <v>75</v>
      </c>
      <c r="Z45" s="21">
        <v>525</v>
      </c>
      <c r="AA45" s="23">
        <v>0.82650000000000001</v>
      </c>
    </row>
    <row r="46" spans="2:27" x14ac:dyDescent="0.3">
      <c r="B46" s="17" t="s">
        <v>64</v>
      </c>
      <c r="C46" s="42" t="s">
        <v>123</v>
      </c>
      <c r="D46" s="37" t="s">
        <v>3</v>
      </c>
      <c r="E46" s="37" t="s">
        <v>33</v>
      </c>
      <c r="F46" s="3">
        <v>650</v>
      </c>
      <c r="G46" s="3"/>
      <c r="H46" s="5">
        <v>3.2136986301369861</v>
      </c>
      <c r="I46" s="5">
        <v>0.78305838199306033</v>
      </c>
      <c r="J46" s="8"/>
      <c r="K46" s="2" t="str">
        <f t="shared" si="0"/>
        <v>high</v>
      </c>
      <c r="Y46" s="19" t="s">
        <v>75</v>
      </c>
      <c r="Z46" s="21">
        <v>650</v>
      </c>
      <c r="AA46" s="23">
        <v>0.95540000000000003</v>
      </c>
    </row>
    <row r="47" spans="2:27" x14ac:dyDescent="0.3">
      <c r="B47" s="17" t="s">
        <v>64</v>
      </c>
      <c r="C47" s="42" t="s">
        <v>124</v>
      </c>
      <c r="D47" s="37" t="s">
        <v>3</v>
      </c>
      <c r="E47" s="37" t="s">
        <v>12</v>
      </c>
      <c r="F47" s="6">
        <v>400</v>
      </c>
      <c r="G47" s="6"/>
      <c r="H47" s="5">
        <v>3.2136986301369861</v>
      </c>
      <c r="I47" s="5">
        <v>5.0471808210911649E-2</v>
      </c>
      <c r="J47" s="8"/>
      <c r="K47" s="2" t="str">
        <f t="shared" si="0"/>
        <v>low</v>
      </c>
      <c r="Y47" s="19" t="s">
        <v>75</v>
      </c>
      <c r="Z47" s="21">
        <v>400</v>
      </c>
      <c r="AA47" s="23">
        <v>0.72940000000000005</v>
      </c>
    </row>
    <row r="48" spans="2:27" x14ac:dyDescent="0.3">
      <c r="B48" s="17" t="s">
        <v>64</v>
      </c>
      <c r="C48" s="42" t="s">
        <v>125</v>
      </c>
      <c r="D48" s="37" t="s">
        <v>3</v>
      </c>
      <c r="E48" s="37" t="s">
        <v>12</v>
      </c>
      <c r="F48" s="6">
        <v>525</v>
      </c>
      <c r="G48" s="6"/>
      <c r="H48" s="5">
        <v>3.2136986301369861</v>
      </c>
      <c r="I48" s="5">
        <v>0.24500216326134489</v>
      </c>
      <c r="J48" s="8"/>
      <c r="K48" s="2" t="str">
        <f t="shared" si="0"/>
        <v>medium</v>
      </c>
      <c r="Y48" s="19" t="s">
        <v>75</v>
      </c>
      <c r="Z48" s="21">
        <v>525</v>
      </c>
      <c r="AA48" s="23">
        <v>0.86280000000000001</v>
      </c>
    </row>
    <row r="49" spans="2:27" x14ac:dyDescent="0.3">
      <c r="B49" s="17" t="s">
        <v>64</v>
      </c>
      <c r="C49" s="42" t="s">
        <v>126</v>
      </c>
      <c r="D49" s="37" t="s">
        <v>3</v>
      </c>
      <c r="E49" s="37" t="s">
        <v>12</v>
      </c>
      <c r="F49" s="3">
        <v>650</v>
      </c>
      <c r="G49" s="3"/>
      <c r="H49" s="5">
        <v>3.2136986301369861</v>
      </c>
      <c r="I49" s="5">
        <v>0.34944303627801465</v>
      </c>
      <c r="J49" s="8"/>
      <c r="K49" s="2" t="str">
        <f t="shared" si="0"/>
        <v>high</v>
      </c>
      <c r="Y49" s="19" t="s">
        <v>75</v>
      </c>
      <c r="Z49" s="21">
        <v>650</v>
      </c>
      <c r="AA49" s="23">
        <v>0.89300000000000002</v>
      </c>
    </row>
    <row r="50" spans="2:27" x14ac:dyDescent="0.3">
      <c r="B50" s="17" t="s">
        <v>64</v>
      </c>
      <c r="C50" s="42" t="s">
        <v>127</v>
      </c>
      <c r="D50" s="37" t="s">
        <v>3</v>
      </c>
      <c r="E50" s="37" t="s">
        <v>12</v>
      </c>
      <c r="F50" s="3">
        <v>650</v>
      </c>
      <c r="G50" s="3" t="s">
        <v>1</v>
      </c>
      <c r="H50" s="5">
        <v>3.2136986301369861</v>
      </c>
      <c r="I50" s="5">
        <v>0.52575119810656123</v>
      </c>
      <c r="J50" s="8"/>
      <c r="K50" s="2" t="str">
        <f t="shared" si="0"/>
        <v>high</v>
      </c>
      <c r="Y50" s="19" t="s">
        <v>75</v>
      </c>
      <c r="Z50" s="21">
        <v>650</v>
      </c>
      <c r="AA50" s="23">
        <v>0.93540000000000001</v>
      </c>
    </row>
    <row r="51" spans="2:27" x14ac:dyDescent="0.3">
      <c r="B51" s="17" t="s">
        <v>64</v>
      </c>
      <c r="C51" s="42" t="s">
        <v>128</v>
      </c>
      <c r="D51" s="37" t="s">
        <v>2</v>
      </c>
      <c r="E51" s="1" t="s">
        <v>13</v>
      </c>
      <c r="F51" s="3">
        <v>400</v>
      </c>
      <c r="G51" s="3">
        <v>400</v>
      </c>
      <c r="H51" s="5">
        <v>3.2136986301369861</v>
      </c>
      <c r="I51" s="5">
        <v>0.11401611637162777</v>
      </c>
      <c r="J51" s="8"/>
      <c r="K51" s="2" t="str">
        <f t="shared" si="0"/>
        <v>low</v>
      </c>
      <c r="Y51" s="19" t="s">
        <v>2</v>
      </c>
      <c r="Z51" s="21">
        <v>400</v>
      </c>
      <c r="AA51" s="23">
        <v>0.73150000000000004</v>
      </c>
    </row>
    <row r="52" spans="2:27" x14ac:dyDescent="0.3">
      <c r="B52" s="17" t="s">
        <v>64</v>
      </c>
      <c r="C52" s="42" t="s">
        <v>129</v>
      </c>
      <c r="D52" s="37" t="s">
        <v>2</v>
      </c>
      <c r="E52" s="1" t="s">
        <v>13</v>
      </c>
      <c r="F52" s="3">
        <v>525</v>
      </c>
      <c r="G52" s="3">
        <v>525</v>
      </c>
      <c r="H52" s="5">
        <v>3.2136986301369861</v>
      </c>
      <c r="I52" s="5">
        <v>0.17998888104102892</v>
      </c>
      <c r="J52" s="8"/>
      <c r="K52" s="2" t="str">
        <f t="shared" si="0"/>
        <v>medium</v>
      </c>
      <c r="Y52" s="19" t="s">
        <v>2</v>
      </c>
      <c r="Z52" s="21">
        <v>525</v>
      </c>
      <c r="AA52" s="23">
        <v>0.66900000000000004</v>
      </c>
    </row>
    <row r="53" spans="2:27" x14ac:dyDescent="0.3">
      <c r="B53" s="17" t="s">
        <v>64</v>
      </c>
      <c r="C53" s="42" t="s">
        <v>130</v>
      </c>
      <c r="D53" s="37" t="s">
        <v>2</v>
      </c>
      <c r="E53" s="1" t="s">
        <v>13</v>
      </c>
      <c r="F53" s="3">
        <v>650</v>
      </c>
      <c r="G53" s="3">
        <v>650</v>
      </c>
      <c r="H53" s="5">
        <v>3.2136986301369861</v>
      </c>
      <c r="I53" s="5">
        <v>0.72432147411675818</v>
      </c>
      <c r="J53" s="8"/>
      <c r="K53" s="2" t="str">
        <f t="shared" si="0"/>
        <v>high</v>
      </c>
      <c r="Y53" s="19" t="s">
        <v>2</v>
      </c>
      <c r="Z53" s="21">
        <v>650</v>
      </c>
      <c r="AA53" s="23">
        <v>0.8448</v>
      </c>
    </row>
    <row r="54" spans="2:27" x14ac:dyDescent="0.3">
      <c r="B54" s="17" t="s">
        <v>64</v>
      </c>
      <c r="C54" s="42" t="s">
        <v>131</v>
      </c>
      <c r="D54" s="37" t="s">
        <v>2</v>
      </c>
      <c r="E54" s="1" t="s">
        <v>13</v>
      </c>
      <c r="F54" s="3">
        <v>650</v>
      </c>
      <c r="G54" s="3" t="s">
        <v>1</v>
      </c>
      <c r="H54" s="5">
        <v>3.2136986301369861</v>
      </c>
      <c r="I54" s="5">
        <v>0.40745025745455948</v>
      </c>
      <c r="J54" s="8"/>
      <c r="K54" s="2" t="str">
        <f t="shared" si="0"/>
        <v>high</v>
      </c>
      <c r="Y54" s="19" t="s">
        <v>2</v>
      </c>
      <c r="Z54" s="21">
        <v>650</v>
      </c>
      <c r="AA54" s="23">
        <v>0.68779999999999997</v>
      </c>
    </row>
    <row r="55" spans="2:27" x14ac:dyDescent="0.3">
      <c r="B55" s="17" t="s">
        <v>64</v>
      </c>
      <c r="C55" s="42" t="s">
        <v>132</v>
      </c>
      <c r="D55" s="37" t="s">
        <v>2</v>
      </c>
      <c r="E55" s="1" t="s">
        <v>36</v>
      </c>
      <c r="F55" s="3">
        <v>400</v>
      </c>
      <c r="G55" s="3"/>
      <c r="H55" s="5">
        <v>1.0383561643835617</v>
      </c>
      <c r="I55" s="5">
        <v>4.7010442818004962E-2</v>
      </c>
      <c r="J55" s="8"/>
      <c r="K55" s="2" t="str">
        <f t="shared" si="0"/>
        <v>low</v>
      </c>
      <c r="Y55" s="19" t="s">
        <v>2</v>
      </c>
      <c r="Z55" s="21">
        <v>400</v>
      </c>
      <c r="AA55" s="23">
        <v>0.81740000000000002</v>
      </c>
    </row>
    <row r="56" spans="2:27" x14ac:dyDescent="0.3">
      <c r="B56" s="17" t="s">
        <v>64</v>
      </c>
      <c r="C56" s="42" t="s">
        <v>133</v>
      </c>
      <c r="D56" s="37" t="s">
        <v>2</v>
      </c>
      <c r="E56" s="1" t="s">
        <v>36</v>
      </c>
      <c r="F56" s="3">
        <v>525</v>
      </c>
      <c r="G56" s="3"/>
      <c r="H56" s="5">
        <v>1.0383561643835617</v>
      </c>
      <c r="I56" s="5">
        <v>1.8757334665795905E-2</v>
      </c>
      <c r="J56" s="8"/>
      <c r="K56" s="2" t="str">
        <f t="shared" si="0"/>
        <v>medium</v>
      </c>
      <c r="Y56" s="19" t="s">
        <v>2</v>
      </c>
      <c r="Z56" s="21">
        <v>525</v>
      </c>
      <c r="AA56" s="23">
        <v>0.61270000000000002</v>
      </c>
    </row>
    <row r="57" spans="2:27" x14ac:dyDescent="0.3">
      <c r="B57" s="17" t="s">
        <v>64</v>
      </c>
      <c r="C57" s="42" t="s">
        <v>134</v>
      </c>
      <c r="D57" s="37" t="s">
        <v>2</v>
      </c>
      <c r="E57" s="1" t="s">
        <v>36</v>
      </c>
      <c r="F57" s="3">
        <v>650</v>
      </c>
      <c r="G57" s="3"/>
      <c r="H57" s="5">
        <v>1.0383561643835617</v>
      </c>
      <c r="I57" s="5">
        <v>0.19198306012345842</v>
      </c>
      <c r="J57" s="8"/>
      <c r="K57" s="2" t="str">
        <f t="shared" si="0"/>
        <v>high</v>
      </c>
      <c r="Y57" s="19" t="s">
        <v>2</v>
      </c>
      <c r="Z57" s="21">
        <v>650</v>
      </c>
      <c r="AA57" s="23">
        <v>0.72170000000000001</v>
      </c>
    </row>
    <row r="58" spans="2:27" x14ac:dyDescent="0.3">
      <c r="B58" s="17" t="s">
        <v>64</v>
      </c>
      <c r="C58" s="42" t="s">
        <v>135</v>
      </c>
      <c r="D58" s="37" t="s">
        <v>2</v>
      </c>
      <c r="E58" s="1" t="s">
        <v>35</v>
      </c>
      <c r="F58" s="3">
        <v>400</v>
      </c>
      <c r="G58" s="3"/>
      <c r="H58" s="5">
        <v>1.0383561643835617</v>
      </c>
      <c r="I58" s="5">
        <v>2.4491839003072502E-2</v>
      </c>
      <c r="J58" s="8"/>
      <c r="K58" s="2" t="str">
        <f t="shared" si="0"/>
        <v>low</v>
      </c>
      <c r="Y58" s="19" t="s">
        <v>2</v>
      </c>
      <c r="Z58" s="21">
        <v>400</v>
      </c>
      <c r="AA58" s="23">
        <v>0.79520000000000002</v>
      </c>
    </row>
    <row r="59" spans="2:27" x14ac:dyDescent="0.3">
      <c r="B59" s="17" t="s">
        <v>64</v>
      </c>
      <c r="C59" s="42" t="s">
        <v>136</v>
      </c>
      <c r="D59" s="37" t="s">
        <v>2</v>
      </c>
      <c r="E59" s="1" t="s">
        <v>35</v>
      </c>
      <c r="F59" s="3">
        <v>650</v>
      </c>
      <c r="G59" s="3"/>
      <c r="H59" s="5">
        <v>1.0383561643835617</v>
      </c>
      <c r="I59" s="5">
        <v>0.13897263966879059</v>
      </c>
      <c r="J59" s="8"/>
      <c r="K59" s="2" t="str">
        <f t="shared" si="0"/>
        <v>high</v>
      </c>
      <c r="Y59" s="19" t="s">
        <v>2</v>
      </c>
      <c r="Z59" s="21">
        <v>650</v>
      </c>
      <c r="AA59" s="23">
        <v>0.79690000000000005</v>
      </c>
    </row>
    <row r="60" spans="2:27" x14ac:dyDescent="0.3">
      <c r="B60" s="17" t="s">
        <v>64</v>
      </c>
      <c r="C60" s="42" t="s">
        <v>137</v>
      </c>
      <c r="D60" s="37" t="s">
        <v>2</v>
      </c>
      <c r="E60" s="1" t="s">
        <v>34</v>
      </c>
      <c r="F60" s="3">
        <v>400</v>
      </c>
      <c r="G60" s="3"/>
      <c r="H60" s="5">
        <v>1.0383561643835617</v>
      </c>
      <c r="I60" s="5">
        <v>8.0724439045121409E-3</v>
      </c>
      <c r="J60" s="8"/>
      <c r="K60" s="2" t="str">
        <f t="shared" si="0"/>
        <v>low</v>
      </c>
      <c r="Y60" s="19" t="s">
        <v>2</v>
      </c>
      <c r="Z60" s="21">
        <v>400</v>
      </c>
      <c r="AA60" s="23">
        <v>0.83909999999999996</v>
      </c>
    </row>
    <row r="61" spans="2:27" x14ac:dyDescent="0.3">
      <c r="B61" s="17" t="s">
        <v>64</v>
      </c>
      <c r="C61" s="42" t="s">
        <v>138</v>
      </c>
      <c r="D61" s="37" t="s">
        <v>2</v>
      </c>
      <c r="E61" s="1" t="s">
        <v>34</v>
      </c>
      <c r="F61" s="3">
        <v>525</v>
      </c>
      <c r="G61" s="3"/>
      <c r="H61" s="5">
        <v>1.0383561643835617</v>
      </c>
      <c r="I61" s="5">
        <v>4.0499350990292761E-2</v>
      </c>
      <c r="J61" s="8"/>
      <c r="K61" s="2" t="str">
        <f t="shared" si="0"/>
        <v>medium</v>
      </c>
      <c r="Y61" s="19" t="s">
        <v>2</v>
      </c>
      <c r="Z61" s="21">
        <v>525</v>
      </c>
      <c r="AA61" s="23">
        <v>0.95540000000000003</v>
      </c>
    </row>
    <row r="62" spans="2:27" x14ac:dyDescent="0.3">
      <c r="B62" s="17" t="s">
        <v>64</v>
      </c>
      <c r="C62" s="42" t="s">
        <v>139</v>
      </c>
      <c r="D62" s="37" t="s">
        <v>2</v>
      </c>
      <c r="E62" s="1" t="s">
        <v>34</v>
      </c>
      <c r="F62" s="3">
        <v>650</v>
      </c>
      <c r="G62" s="3"/>
      <c r="H62" s="5">
        <v>1.0383561643835617</v>
      </c>
      <c r="I62" s="5">
        <v>0.10372398493406648</v>
      </c>
      <c r="J62" s="8"/>
      <c r="K62" s="2" t="str">
        <f t="shared" si="0"/>
        <v>high</v>
      </c>
      <c r="Y62" s="19" t="s">
        <v>2</v>
      </c>
      <c r="Z62" s="21">
        <v>650</v>
      </c>
      <c r="AA62" s="23">
        <v>0.91149999999999998</v>
      </c>
    </row>
  </sheetData>
  <sortState xmlns:xlrd2="http://schemas.microsoft.com/office/spreadsheetml/2017/richdata2" ref="D10:I68">
    <sortCondition ref="D10"/>
  </sortState>
  <phoneticPr fontId="15" type="noConversion"/>
  <conditionalFormatting sqref="I4:J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{2E9DA666-FB01-494A-9DC4-258492820B29}</x14:id>
        </ext>
      </extLst>
    </cfRule>
  </conditionalFormatting>
  <conditionalFormatting sqref="AA4:AA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{A6E3C687-C80D-45A6-A0B2-4EBB7C38771B}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9DA666-FB01-494A-9DC4-25849282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I4:J62</xm:sqref>
        </x14:conditionalFormatting>
        <x14:conditionalFormatting xmlns:xm="http://schemas.microsoft.com/office/excel/2006/main">
          <x14:cfRule type="dataBar" id="{A6E3C687-C80D-45A6-A0B2-4EBB7C387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Lehmann</dc:creator>
  <cp:lastModifiedBy>Elias Azzi</cp:lastModifiedBy>
  <dcterms:created xsi:type="dcterms:W3CDTF">2017-11-01T20:23:25Z</dcterms:created>
  <dcterms:modified xsi:type="dcterms:W3CDTF">2022-04-19T14:27:58Z</dcterms:modified>
</cp:coreProperties>
</file>