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github\biocharStability\biocharStability\database\former-assessment\"/>
    </mc:Choice>
  </mc:AlternateContent>
  <xr:revisionPtr revIDLastSave="0" documentId="13_ncr:1_{8DD651E8-C118-425D-B295-AAA051B3D578}" xr6:coauthVersionLast="47" xr6:coauthVersionMax="47" xr10:uidLastSave="{00000000-0000-0000-0000-000000000000}"/>
  <bookViews>
    <workbookView xWindow="-120" yWindow="-16320" windowWidth="29040" windowHeight="15720" activeTab="1" xr2:uid="{00000000-000D-0000-FFFF-FFFF00000000}"/>
  </bookViews>
  <sheets>
    <sheet name="info" sheetId="2" r:id="rId1"/>
    <sheet name="Tables 5 and 6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8" i="1" l="1"/>
  <c r="Y38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X40" i="1"/>
  <c r="W40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X10" i="1"/>
  <c r="W10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U9" i="1"/>
  <c r="T9" i="1"/>
</calcChain>
</file>

<file path=xl/sharedStrings.xml><?xml version="1.0" encoding="utf-8"?>
<sst xmlns="http://schemas.openxmlformats.org/spreadsheetml/2006/main" count="131" uniqueCount="81">
  <si>
    <t>Table 5. Sample sizes of crop quality (n), soil and climatic factor categories in association with carbon emissions from residues.</t>
  </si>
  <si>
    <r>
      <t>C</t>
    </r>
    <r>
      <rPr>
        <b/>
        <sz val="6"/>
        <color theme="1"/>
        <rFont val="Georgia"/>
        <family val="1"/>
      </rPr>
      <t>R</t>
    </r>
    <r>
      <rPr>
        <b/>
        <sz val="8"/>
        <color theme="1"/>
        <rFont val="Georgia"/>
        <family val="1"/>
      </rPr>
      <t>30</t>
    </r>
  </si>
  <si>
    <r>
      <t>C</t>
    </r>
    <r>
      <rPr>
        <b/>
        <sz val="6"/>
        <color theme="1"/>
        <rFont val="Georgia"/>
        <family val="1"/>
      </rPr>
      <t>R</t>
    </r>
    <r>
      <rPr>
        <b/>
        <sz val="8"/>
        <color theme="1"/>
        <rFont val="Georgia"/>
        <family val="1"/>
      </rPr>
      <t>90</t>
    </r>
  </si>
  <si>
    <r>
      <t>C</t>
    </r>
    <r>
      <rPr>
        <b/>
        <sz val="6"/>
        <color theme="1"/>
        <rFont val="Georgia"/>
        <family val="1"/>
      </rPr>
      <t>R</t>
    </r>
    <r>
      <rPr>
        <b/>
        <sz val="8"/>
        <color theme="1"/>
        <rFont val="Georgia"/>
        <family val="1"/>
      </rPr>
      <t>120</t>
    </r>
  </si>
  <si>
    <r>
      <t>1-[C</t>
    </r>
    <r>
      <rPr>
        <b/>
        <sz val="6"/>
        <color theme="1"/>
        <rFont val="Georgia"/>
        <family val="1"/>
      </rPr>
      <t>R</t>
    </r>
    <r>
      <rPr>
        <b/>
        <sz val="8"/>
        <color theme="1"/>
        <rFont val="Georgia"/>
        <family val="1"/>
      </rPr>
      <t>30/C</t>
    </r>
    <r>
      <rPr>
        <b/>
        <sz val="6"/>
        <color theme="1"/>
        <rFont val="Georgia"/>
        <family val="1"/>
      </rPr>
      <t>R</t>
    </r>
    <r>
      <rPr>
        <b/>
        <sz val="8"/>
        <color theme="1"/>
        <rFont val="Georgia"/>
        <family val="1"/>
      </rPr>
      <t>120]</t>
    </r>
  </si>
  <si>
    <t>n</t>
  </si>
  <si>
    <t>Mean</t>
  </si>
  <si>
    <t>STDEV</t>
  </si>
  <si>
    <t>Overall</t>
  </si>
  <si>
    <t>Crop type</t>
  </si>
  <si>
    <t>Cereal</t>
  </si>
  <si>
    <t>Grass</t>
  </si>
  <si>
    <t>Legume</t>
  </si>
  <si>
    <t>Oilseed</t>
  </si>
  <si>
    <t>Residue lignin</t>
  </si>
  <si>
    <t>Concentration</t>
  </si>
  <si>
    <t>High</t>
  </si>
  <si>
    <t>Low</t>
  </si>
  <si>
    <t>Residue C: N</t>
  </si>
  <si>
    <t>Ratio</t>
  </si>
  <si>
    <t>Medium</t>
  </si>
  <si>
    <t>TC</t>
  </si>
  <si>
    <t>Soil texture</t>
  </si>
  <si>
    <t>Clayey</t>
  </si>
  <si>
    <t>Silt</t>
  </si>
  <si>
    <t>Sandy</t>
  </si>
  <si>
    <t>Soil pH</t>
  </si>
  <si>
    <t>Alkaline</t>
  </si>
  <si>
    <t>Neutral</t>
  </si>
  <si>
    <t>Slightly acidic</t>
  </si>
  <si>
    <t>Strongly acidic</t>
  </si>
  <si>
    <t>Soil organic carbon</t>
  </si>
  <si>
    <t>Climate</t>
  </si>
  <si>
    <t>Subtropical</t>
  </si>
  <si>
    <t>Temperate</t>
  </si>
  <si>
    <t>Tropical</t>
  </si>
  <si>
    <t>Data extracted from research article:</t>
  </si>
  <si>
    <t>Ntonta, S., I. Mathew, R. Zengeni, P. Muchaonyerwa, and V. Chaplot, 2022, Crop residues differ in their decomposition dynamics: Review of available data from world literature: Geoderma, v. 419, https://doi.org/10.1016/j.geoderma.2022.115855</t>
  </si>
  <si>
    <t>Table 5 and 6 were extracted, on 2023-05-25.</t>
  </si>
  <si>
    <t>Calculations were made to calculate the average decay rates of various crop residues over 0-120 days.</t>
  </si>
  <si>
    <t>Unit: Cumulative mg CO2-C per gC, after 30, 90, 120 days</t>
  </si>
  <si>
    <t>From orginal article:</t>
  </si>
  <si>
    <r>
      <t>The effect of adding crop residues on soil CO</t>
    </r>
    <r>
      <rPr>
        <sz val="7"/>
        <color rgb="FF2E2E2E"/>
        <rFont val="Georgia"/>
        <family val="1"/>
      </rPr>
      <t>2</t>
    </r>
    <r>
      <rPr>
        <sz val="10"/>
        <color rgb="FF2E2E2E"/>
        <rFont val="Georgia"/>
        <family val="1"/>
      </rPr>
      <t> emissions were calculated as the difference between CO</t>
    </r>
    <r>
      <rPr>
        <sz val="7"/>
        <color rgb="FF2E2E2E"/>
        <rFont val="Georgia"/>
        <family val="1"/>
      </rPr>
      <t>2</t>
    </r>
    <r>
      <rPr>
        <sz val="10"/>
        <color rgb="FF2E2E2E"/>
        <rFont val="Georgia"/>
        <family val="1"/>
      </rPr>
      <t> emitted from the soil containing residues and CO</t>
    </r>
    <r>
      <rPr>
        <sz val="7"/>
        <color rgb="FF2E2E2E"/>
        <rFont val="Georgia"/>
        <family val="1"/>
      </rPr>
      <t>2</t>
    </r>
    <r>
      <rPr>
        <sz val="10"/>
        <color rgb="FF2E2E2E"/>
        <rFont val="Georgia"/>
        <family val="1"/>
      </rPr>
      <t xml:space="preserve"> evolved from the control. </t>
    </r>
  </si>
  <si>
    <t>The values were converted from their original units and normalized to common units (mg CO2-C/ g C added of soil over 30, 90 and 120 day periods of incubation) </t>
  </si>
  <si>
    <r>
      <t>Table 2</t>
    </r>
    <r>
      <rPr>
        <sz val="11"/>
        <color rgb="FF2E2E2E"/>
        <rFont val="Georgia"/>
        <family val="1"/>
      </rPr>
      <t>. Definition of CO</t>
    </r>
    <r>
      <rPr>
        <sz val="7"/>
        <color rgb="FF2E2E2E"/>
        <rFont val="Georgia"/>
        <family val="1"/>
      </rPr>
      <t>2</t>
    </r>
    <r>
      <rPr>
        <sz val="11"/>
        <color rgb="FF2E2E2E"/>
        <rFont val="Georgia"/>
        <family val="1"/>
      </rPr>
      <t> emission variables used in the database.</t>
    </r>
  </si>
  <si>
    <t>Variable</t>
  </si>
  <si>
    <t>Units</t>
  </si>
  <si>
    <t>Definition</t>
  </si>
  <si>
    <r>
      <t>C</t>
    </r>
    <r>
      <rPr>
        <sz val="6"/>
        <color theme="1"/>
        <rFont val="Georgia"/>
        <family val="1"/>
      </rPr>
      <t>R</t>
    </r>
    <r>
      <rPr>
        <sz val="8"/>
        <color theme="1"/>
        <rFont val="Georgia"/>
        <family val="1"/>
      </rPr>
      <t>30</t>
    </r>
  </si>
  <si>
    <r>
      <t>mgCO</t>
    </r>
    <r>
      <rPr>
        <sz val="6"/>
        <color theme="1"/>
        <rFont val="Georgia"/>
        <family val="1"/>
      </rPr>
      <t>2</t>
    </r>
    <r>
      <rPr>
        <sz val="8"/>
        <color theme="1"/>
        <rFont val="Georgia"/>
        <family val="1"/>
      </rPr>
      <t>-C g</t>
    </r>
    <r>
      <rPr>
        <sz val="6"/>
        <color theme="1"/>
        <rFont val="Georgia"/>
        <family val="1"/>
      </rPr>
      <t>−1</t>
    </r>
    <r>
      <rPr>
        <sz val="8"/>
        <color theme="1"/>
        <rFont val="Georgia"/>
        <family val="1"/>
      </rPr>
      <t>C</t>
    </r>
  </si>
  <si>
    <r>
      <t>Cumulative CO</t>
    </r>
    <r>
      <rPr>
        <sz val="6"/>
        <color theme="1"/>
        <rFont val="Georgia"/>
        <family val="1"/>
      </rPr>
      <t>2</t>
    </r>
    <r>
      <rPr>
        <sz val="8"/>
        <color theme="1"/>
        <rFont val="Georgia"/>
        <family val="1"/>
      </rPr>
      <t> emitted from crop residues from 0 to 30 days</t>
    </r>
  </si>
  <si>
    <r>
      <t>C</t>
    </r>
    <r>
      <rPr>
        <sz val="6"/>
        <color theme="1"/>
        <rFont val="Georgia"/>
        <family val="1"/>
      </rPr>
      <t>R</t>
    </r>
    <r>
      <rPr>
        <sz val="8"/>
        <color theme="1"/>
        <rFont val="Georgia"/>
        <family val="1"/>
      </rPr>
      <t>90</t>
    </r>
  </si>
  <si>
    <r>
      <t>Cumulative CO</t>
    </r>
    <r>
      <rPr>
        <sz val="6"/>
        <color theme="1"/>
        <rFont val="Georgia"/>
        <family val="1"/>
      </rPr>
      <t>2</t>
    </r>
    <r>
      <rPr>
        <sz val="8"/>
        <color theme="1"/>
        <rFont val="Georgia"/>
        <family val="1"/>
      </rPr>
      <t> emitted from crop residues from 0 to 90 days</t>
    </r>
  </si>
  <si>
    <r>
      <t>C</t>
    </r>
    <r>
      <rPr>
        <sz val="6"/>
        <color theme="1"/>
        <rFont val="Georgia"/>
        <family val="1"/>
      </rPr>
      <t>R</t>
    </r>
    <r>
      <rPr>
        <sz val="8"/>
        <color theme="1"/>
        <rFont val="Georgia"/>
        <family val="1"/>
      </rPr>
      <t>120</t>
    </r>
  </si>
  <si>
    <r>
      <t>Cumulative CO</t>
    </r>
    <r>
      <rPr>
        <sz val="6"/>
        <color theme="1"/>
        <rFont val="Georgia"/>
        <family val="1"/>
      </rPr>
      <t>2</t>
    </r>
    <r>
      <rPr>
        <sz val="8"/>
        <color theme="1"/>
        <rFont val="Georgia"/>
        <family val="1"/>
      </rPr>
      <t> emitted from crop residues from 0 to 120 days</t>
    </r>
  </si>
  <si>
    <r>
      <t>1-[C</t>
    </r>
    <r>
      <rPr>
        <sz val="6"/>
        <color theme="1"/>
        <rFont val="Georgia"/>
        <family val="1"/>
      </rPr>
      <t>R</t>
    </r>
    <r>
      <rPr>
        <sz val="8"/>
        <color theme="1"/>
        <rFont val="Georgia"/>
        <family val="1"/>
      </rPr>
      <t>30/C</t>
    </r>
    <r>
      <rPr>
        <sz val="6"/>
        <color theme="1"/>
        <rFont val="Georgia"/>
        <family val="1"/>
      </rPr>
      <t>R</t>
    </r>
    <r>
      <rPr>
        <sz val="8"/>
        <color theme="1"/>
        <rFont val="Georgia"/>
        <family val="1"/>
      </rPr>
      <t> 120]</t>
    </r>
  </si>
  <si>
    <t>Carbon emitted to day 30 as a fraction of carbon emitted to day 120</t>
  </si>
  <si>
    <t>Average decay rate, over 0-120 days</t>
  </si>
  <si>
    <t>g CO2-C per gC added, per day</t>
  </si>
  <si>
    <t>MIN</t>
  </si>
  <si>
    <t>MAX</t>
  </si>
  <si>
    <r>
      <t>Table 6</t>
    </r>
    <r>
      <rPr>
        <sz val="11"/>
        <color rgb="FF2E2E2E"/>
        <rFont val="Georgia"/>
        <family val="1"/>
      </rPr>
      <t>. Sample sizes of crop type categories associated with residue carbon emission variables.</t>
    </r>
  </si>
  <si>
    <t>Crop</t>
  </si>
  <si>
    <t>Barley</t>
  </si>
  <si>
    <t>Maize</t>
  </si>
  <si>
    <t>Oat</t>
  </si>
  <si>
    <t>Rice</t>
  </si>
  <si>
    <t>Rye</t>
  </si>
  <si>
    <t>Sorghum</t>
  </si>
  <si>
    <t>Wheat</t>
  </si>
  <si>
    <t>Alfalfa</t>
  </si>
  <si>
    <t>Bean</t>
  </si>
  <si>
    <t>Clover</t>
  </si>
  <si>
    <t>Pea</t>
  </si>
  <si>
    <t>Soyabean</t>
  </si>
  <si>
    <t>Vetch</t>
  </si>
  <si>
    <t>Canola</t>
  </si>
  <si>
    <t>Cotton</t>
  </si>
  <si>
    <t>Sunflower</t>
  </si>
  <si>
    <t>M - STD</t>
  </si>
  <si>
    <t>M +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</si>
</sst>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E2E2E"/>
      <name val="Georgia"/>
      <family val="1"/>
    </font>
    <font>
      <sz val="8"/>
      <color rgb="FF2E2E2E"/>
      <name val="Georgia"/>
      <family val="1"/>
    </font>
    <font>
      <sz val="8"/>
      <color theme="1"/>
      <name val="Georgia"/>
      <family val="1"/>
    </font>
    <font>
      <b/>
      <sz val="8"/>
      <color theme="1"/>
      <name val="Georgia"/>
      <family val="1"/>
    </font>
    <font>
      <b/>
      <sz val="6"/>
      <color theme="1"/>
      <name val="Georgia"/>
      <family val="1"/>
    </font>
    <font>
      <u/>
      <sz val="11"/>
      <color theme="10"/>
      <name val="Calibri"/>
      <family val="2"/>
      <scheme val="minor"/>
    </font>
    <font>
      <sz val="10"/>
      <color rgb="FF2E2E2E"/>
      <name val="Georgia"/>
      <family val="1"/>
    </font>
    <font>
      <sz val="7"/>
      <color rgb="FF2E2E2E"/>
      <name val="Georgia"/>
      <family val="1"/>
    </font>
    <font>
      <sz val="6"/>
      <color theme="1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EBEBEB"/>
      </bottom>
      <diagonal/>
    </border>
    <border>
      <left/>
      <right/>
      <top style="medium">
        <color rgb="FFEBEBEB"/>
      </top>
      <bottom/>
      <diagonal/>
    </border>
    <border>
      <left/>
      <right/>
      <top style="medium">
        <color rgb="FFEBEBEB"/>
      </top>
      <bottom style="medium">
        <color rgb="FFEBEBEB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7" fillId="0" borderId="0" xfId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0" xfId="0" applyAlignment="1"/>
    <xf numFmtId="0" fontId="8" fillId="0" borderId="0" xfId="0" applyFont="1"/>
    <xf numFmtId="0" fontId="3" fillId="0" borderId="0" xfId="0" applyFont="1" applyAlignment="1">
      <alignment vertical="center"/>
    </xf>
    <xf numFmtId="0" fontId="5" fillId="0" borderId="3" xfId="0" applyFont="1" applyBorder="1" applyAlignment="1">
      <alignment horizontal="left" vertical="center"/>
    </xf>
    <xf numFmtId="169" fontId="4" fillId="0" borderId="0" xfId="0" applyNumberFormat="1" applyFont="1" applyAlignment="1">
      <alignment horizontal="right" vertical="center"/>
    </xf>
    <xf numFmtId="169" fontId="4" fillId="0" borderId="1" xfId="0" applyNumberFormat="1" applyFont="1" applyBorder="1" applyAlignment="1">
      <alignment horizontal="right" vertical="center"/>
    </xf>
    <xf numFmtId="169" fontId="4" fillId="2" borderId="0" xfId="0" applyNumberFormat="1" applyFont="1" applyFill="1" applyAlignment="1">
      <alignment horizontal="right" vertical="center"/>
    </xf>
    <xf numFmtId="169" fontId="4" fillId="2" borderId="1" xfId="0" applyNumberFormat="1" applyFont="1" applyFill="1" applyBorder="1" applyAlignment="1">
      <alignment horizontal="right" vertical="center"/>
    </xf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4" fillId="0" borderId="2" xfId="0" applyFont="1" applyBorder="1" applyAlignment="1">
      <alignment horizontal="left" vertical="center" wrapText="1"/>
    </xf>
    <xf numFmtId="0" fontId="4" fillId="2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2" borderId="0" xfId="0" applyFill="1" applyAlignment="1">
      <alignment horizontal="center"/>
    </xf>
    <xf numFmtId="11" fontId="0" fillId="2" borderId="0" xfId="0" applyNumberFormat="1" applyFill="1" applyAlignment="1">
      <alignment horizontal="center"/>
    </xf>
    <xf numFmtId="11" fontId="0" fillId="2" borderId="0" xfId="0" applyNumberFormat="1" applyFill="1"/>
    <xf numFmtId="11" fontId="1" fillId="2" borderId="0" xfId="0" applyNumberFormat="1" applyFont="1" applyFill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ncedirect.com/topics/agricultural-and-biological-sciences/climatic-fac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ADDA-5DAF-4ABF-B181-4DC5DD0876D0}">
  <dimension ref="B3:E20"/>
  <sheetViews>
    <sheetView workbookViewId="0">
      <selection activeCell="B8" sqref="B8"/>
    </sheetView>
  </sheetViews>
  <sheetFormatPr defaultRowHeight="14.4" x14ac:dyDescent="0.3"/>
  <cols>
    <col min="4" max="4" width="13" customWidth="1"/>
  </cols>
  <sheetData>
    <row r="3" spans="2:5" x14ac:dyDescent="0.3">
      <c r="B3" t="s">
        <v>36</v>
      </c>
    </row>
    <row r="4" spans="2:5" x14ac:dyDescent="0.3">
      <c r="C4" s="21" t="s">
        <v>37</v>
      </c>
    </row>
    <row r="6" spans="2:5" x14ac:dyDescent="0.3">
      <c r="B6" t="s">
        <v>38</v>
      </c>
    </row>
    <row r="8" spans="2:5" x14ac:dyDescent="0.3">
      <c r="B8" t="s">
        <v>39</v>
      </c>
    </row>
    <row r="11" spans="2:5" x14ac:dyDescent="0.3">
      <c r="B11" t="s">
        <v>41</v>
      </c>
    </row>
    <row r="12" spans="2:5" x14ac:dyDescent="0.3">
      <c r="C12" s="22" t="s">
        <v>42</v>
      </c>
    </row>
    <row r="13" spans="2:5" x14ac:dyDescent="0.3">
      <c r="C13" t="s">
        <v>43</v>
      </c>
    </row>
    <row r="15" spans="2:5" ht="15" thickBot="1" x14ac:dyDescent="0.35">
      <c r="C15" s="23" t="s">
        <v>44</v>
      </c>
      <c r="D15" s="21"/>
      <c r="E15" s="21"/>
    </row>
    <row r="16" spans="2:5" ht="15" thickBot="1" x14ac:dyDescent="0.35">
      <c r="C16" s="24" t="s">
        <v>45</v>
      </c>
      <c r="D16" s="24" t="s">
        <v>46</v>
      </c>
      <c r="E16" s="24" t="s">
        <v>47</v>
      </c>
    </row>
    <row r="17" spans="3:5" x14ac:dyDescent="0.3">
      <c r="C17" s="18" t="s">
        <v>48</v>
      </c>
      <c r="D17" s="18" t="s">
        <v>49</v>
      </c>
      <c r="E17" s="18" t="s">
        <v>50</v>
      </c>
    </row>
    <row r="18" spans="3:5" x14ac:dyDescent="0.3">
      <c r="C18" s="18" t="s">
        <v>51</v>
      </c>
      <c r="D18" s="18" t="s">
        <v>49</v>
      </c>
      <c r="E18" s="18" t="s">
        <v>52</v>
      </c>
    </row>
    <row r="19" spans="3:5" x14ac:dyDescent="0.3">
      <c r="C19" s="18" t="s">
        <v>53</v>
      </c>
      <c r="D19" s="18" t="s">
        <v>49</v>
      </c>
      <c r="E19" s="18" t="s">
        <v>54</v>
      </c>
    </row>
    <row r="20" spans="3:5" ht="15" thickBot="1" x14ac:dyDescent="0.35">
      <c r="C20" s="14" t="s">
        <v>55</v>
      </c>
      <c r="D20" s="14"/>
      <c r="E20" s="14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Y64"/>
  <sheetViews>
    <sheetView tabSelected="1" topLeftCell="A25" workbookViewId="0">
      <selection activeCell="X38" sqref="X37:Y38"/>
    </sheetView>
  </sheetViews>
  <sheetFormatPr defaultRowHeight="14.4" x14ac:dyDescent="0.3"/>
  <cols>
    <col min="4" max="4" width="11.88671875" customWidth="1"/>
    <col min="5" max="5" width="10.5546875" customWidth="1"/>
  </cols>
  <sheetData>
    <row r="4" spans="4:24" x14ac:dyDescent="0.3">
      <c r="F4" t="s">
        <v>40</v>
      </c>
    </row>
    <row r="6" spans="4:24" ht="15" thickBot="1" x14ac:dyDescent="0.35">
      <c r="D6" s="11" t="s">
        <v>0</v>
      </c>
      <c r="T6" t="s">
        <v>58</v>
      </c>
    </row>
    <row r="7" spans="4:24" ht="14.4" customHeight="1" x14ac:dyDescent="0.3">
      <c r="D7" s="12"/>
      <c r="E7" s="12"/>
      <c r="F7" s="13" t="s">
        <v>1</v>
      </c>
      <c r="G7" s="13"/>
      <c r="H7" s="13"/>
      <c r="I7" s="13" t="s">
        <v>2</v>
      </c>
      <c r="J7" s="13"/>
      <c r="K7" s="13"/>
      <c r="L7" s="13" t="s">
        <v>3</v>
      </c>
      <c r="M7" s="13"/>
      <c r="N7" s="13"/>
      <c r="O7" s="13" t="s">
        <v>4</v>
      </c>
      <c r="P7" s="13"/>
      <c r="Q7" s="13"/>
      <c r="T7" t="s">
        <v>57</v>
      </c>
    </row>
    <row r="8" spans="4:24" ht="15" thickBot="1" x14ac:dyDescent="0.35">
      <c r="D8" s="14"/>
      <c r="E8" s="14"/>
      <c r="F8" s="15" t="s">
        <v>5</v>
      </c>
      <c r="G8" s="16" t="s">
        <v>6</v>
      </c>
      <c r="H8" s="16" t="s">
        <v>7</v>
      </c>
      <c r="I8" s="15" t="s">
        <v>5</v>
      </c>
      <c r="J8" s="16" t="s">
        <v>6</v>
      </c>
      <c r="K8" s="16" t="s">
        <v>7</v>
      </c>
      <c r="L8" s="15" t="s">
        <v>5</v>
      </c>
      <c r="M8" s="16" t="s">
        <v>6</v>
      </c>
      <c r="N8" s="16" t="s">
        <v>7</v>
      </c>
      <c r="O8" s="15" t="s">
        <v>5</v>
      </c>
      <c r="P8" s="16" t="s">
        <v>6</v>
      </c>
      <c r="Q8" s="16" t="s">
        <v>7</v>
      </c>
      <c r="T8" s="16" t="s">
        <v>6</v>
      </c>
      <c r="U8" s="16" t="s">
        <v>7</v>
      </c>
    </row>
    <row r="9" spans="4:24" x14ac:dyDescent="0.3">
      <c r="D9" s="17" t="s">
        <v>8</v>
      </c>
      <c r="E9" s="18"/>
      <c r="F9" s="25">
        <v>394</v>
      </c>
      <c r="G9" s="25">
        <v>196.3</v>
      </c>
      <c r="H9" s="25">
        <v>193.3</v>
      </c>
      <c r="I9" s="25">
        <v>394</v>
      </c>
      <c r="J9" s="25">
        <v>518.79999999999995</v>
      </c>
      <c r="K9" s="25">
        <v>461.9</v>
      </c>
      <c r="L9" s="25">
        <v>394</v>
      </c>
      <c r="M9" s="27">
        <v>914.2</v>
      </c>
      <c r="N9" s="27">
        <v>765.1</v>
      </c>
      <c r="O9" s="25">
        <v>394</v>
      </c>
      <c r="P9" s="25">
        <v>0.81</v>
      </c>
      <c r="Q9" s="25">
        <v>7.0000000000000007E-2</v>
      </c>
      <c r="T9" s="29">
        <f>M9/120/1000</f>
        <v>7.6183333333333337E-3</v>
      </c>
      <c r="U9" s="29">
        <f>N9/120/1000</f>
        <v>6.3758333333333332E-3</v>
      </c>
      <c r="W9" s="30" t="s">
        <v>59</v>
      </c>
      <c r="X9" s="30" t="s">
        <v>60</v>
      </c>
    </row>
    <row r="10" spans="4:24" x14ac:dyDescent="0.3">
      <c r="D10" s="19" t="s">
        <v>9</v>
      </c>
      <c r="E10" s="17" t="s">
        <v>10</v>
      </c>
      <c r="F10" s="25">
        <v>195</v>
      </c>
      <c r="G10" s="25">
        <v>171</v>
      </c>
      <c r="H10" s="25">
        <v>185.9</v>
      </c>
      <c r="I10" s="25">
        <v>195</v>
      </c>
      <c r="J10" s="25">
        <v>473.9</v>
      </c>
      <c r="K10" s="25">
        <v>445.4</v>
      </c>
      <c r="L10" s="25">
        <v>195</v>
      </c>
      <c r="M10" s="27">
        <v>846.6</v>
      </c>
      <c r="N10" s="27">
        <v>777.1</v>
      </c>
      <c r="O10" s="25">
        <v>195</v>
      </c>
      <c r="P10" s="25">
        <v>0.82</v>
      </c>
      <c r="Q10" s="25">
        <v>7.0000000000000007E-2</v>
      </c>
      <c r="T10" s="29">
        <f t="shared" ref="T10:T33" si="0">M10/120/1000</f>
        <v>7.0550000000000005E-3</v>
      </c>
      <c r="U10" s="29">
        <f t="shared" ref="U10:U33" si="1">N10/120/1000</f>
        <v>6.4758333333333334E-3</v>
      </c>
      <c r="W10" s="31">
        <f>MIN(T9:T33)</f>
        <v>4.9283333333333332E-3</v>
      </c>
      <c r="X10" s="31">
        <f>MAX(T9:T33)</f>
        <v>9.6924999999999997E-3</v>
      </c>
    </row>
    <row r="11" spans="4:24" x14ac:dyDescent="0.3">
      <c r="D11" s="19"/>
      <c r="E11" s="17" t="s">
        <v>11</v>
      </c>
      <c r="F11" s="25">
        <v>54</v>
      </c>
      <c r="G11" s="25">
        <v>217</v>
      </c>
      <c r="H11" s="25">
        <v>185.8</v>
      </c>
      <c r="I11" s="25">
        <v>54</v>
      </c>
      <c r="J11" s="25">
        <v>529.70000000000005</v>
      </c>
      <c r="K11" s="25">
        <v>426.7</v>
      </c>
      <c r="L11" s="25">
        <v>54</v>
      </c>
      <c r="M11" s="27">
        <v>946.8</v>
      </c>
      <c r="N11" s="27">
        <v>741</v>
      </c>
      <c r="O11" s="25">
        <v>54</v>
      </c>
      <c r="P11" s="25">
        <v>0.79</v>
      </c>
      <c r="Q11" s="25">
        <v>0.06</v>
      </c>
      <c r="T11" s="29">
        <f t="shared" si="0"/>
        <v>7.8899999999999994E-3</v>
      </c>
      <c r="U11" s="29">
        <f t="shared" si="1"/>
        <v>6.1749999999999999E-3</v>
      </c>
    </row>
    <row r="12" spans="4:24" x14ac:dyDescent="0.3">
      <c r="D12" s="19"/>
      <c r="E12" s="17" t="s">
        <v>12</v>
      </c>
      <c r="F12" s="25">
        <v>120</v>
      </c>
      <c r="G12" s="25">
        <v>228</v>
      </c>
      <c r="H12" s="25">
        <v>203.2</v>
      </c>
      <c r="I12" s="25">
        <v>120</v>
      </c>
      <c r="J12" s="25">
        <v>586.70000000000005</v>
      </c>
      <c r="K12" s="25">
        <v>505.7</v>
      </c>
      <c r="L12" s="25">
        <v>120</v>
      </c>
      <c r="M12" s="27">
        <v>1003</v>
      </c>
      <c r="N12" s="27">
        <v>758.3</v>
      </c>
      <c r="O12" s="25">
        <v>120</v>
      </c>
      <c r="P12" s="25">
        <v>0.78</v>
      </c>
      <c r="Q12" s="25">
        <v>0.08</v>
      </c>
      <c r="T12" s="29">
        <f t="shared" si="0"/>
        <v>8.3583333333333322E-3</v>
      </c>
      <c r="U12" s="29">
        <f t="shared" si="1"/>
        <v>6.3191666666666656E-3</v>
      </c>
    </row>
    <row r="13" spans="4:24" x14ac:dyDescent="0.3">
      <c r="D13" s="19"/>
      <c r="E13" s="17" t="s">
        <v>13</v>
      </c>
      <c r="F13" s="25">
        <v>25</v>
      </c>
      <c r="G13" s="25">
        <v>196</v>
      </c>
      <c r="H13" s="25">
        <v>211.9</v>
      </c>
      <c r="I13" s="25">
        <v>25</v>
      </c>
      <c r="J13" s="25">
        <v>519.20000000000005</v>
      </c>
      <c r="K13" s="25">
        <v>459.2</v>
      </c>
      <c r="L13" s="25">
        <v>25</v>
      </c>
      <c r="M13" s="27">
        <v>944</v>
      </c>
      <c r="N13" s="27">
        <v>742.5</v>
      </c>
      <c r="O13" s="25">
        <v>25</v>
      </c>
      <c r="P13" s="25">
        <v>0.83</v>
      </c>
      <c r="Q13" s="25">
        <v>7.0000000000000007E-2</v>
      </c>
      <c r="T13" s="29">
        <f t="shared" si="0"/>
        <v>7.8666666666666659E-3</v>
      </c>
      <c r="U13" s="29">
        <f t="shared" si="1"/>
        <v>6.1875000000000003E-3</v>
      </c>
    </row>
    <row r="14" spans="4:24" x14ac:dyDescent="0.3">
      <c r="D14" s="18" t="s">
        <v>14</v>
      </c>
      <c r="E14" s="17" t="s">
        <v>16</v>
      </c>
      <c r="F14" s="25">
        <v>73</v>
      </c>
      <c r="G14" s="25">
        <v>173</v>
      </c>
      <c r="H14" s="25">
        <v>165.2</v>
      </c>
      <c r="I14" s="25">
        <v>73</v>
      </c>
      <c r="J14" s="25">
        <v>457</v>
      </c>
      <c r="K14" s="25">
        <v>402.3</v>
      </c>
      <c r="L14" s="25">
        <v>73</v>
      </c>
      <c r="M14" s="27">
        <v>816.9</v>
      </c>
      <c r="N14" s="27">
        <v>694.2</v>
      </c>
      <c r="O14" s="25">
        <v>73</v>
      </c>
      <c r="P14" s="25">
        <v>0.8</v>
      </c>
      <c r="Q14" s="25">
        <v>7.0000000000000007E-2</v>
      </c>
      <c r="T14" s="29">
        <f t="shared" si="0"/>
        <v>6.8075000000000002E-3</v>
      </c>
      <c r="U14" s="29">
        <f t="shared" si="1"/>
        <v>5.7850000000000002E-3</v>
      </c>
    </row>
    <row r="15" spans="4:24" x14ac:dyDescent="0.3">
      <c r="D15" s="18" t="s">
        <v>15</v>
      </c>
      <c r="E15" s="17" t="s">
        <v>17</v>
      </c>
      <c r="F15" s="25">
        <v>119</v>
      </c>
      <c r="G15" s="25">
        <v>218</v>
      </c>
      <c r="H15" s="25">
        <v>188.9</v>
      </c>
      <c r="I15" s="25">
        <v>119</v>
      </c>
      <c r="J15" s="25">
        <v>602.29999999999995</v>
      </c>
      <c r="K15" s="25">
        <v>524.29999999999995</v>
      </c>
      <c r="L15" s="25">
        <v>119</v>
      </c>
      <c r="M15" s="27">
        <v>1055</v>
      </c>
      <c r="N15" s="27">
        <v>853</v>
      </c>
      <c r="O15" s="25">
        <v>119</v>
      </c>
      <c r="P15" s="25">
        <v>0.84</v>
      </c>
      <c r="Q15" s="25">
        <v>0.05</v>
      </c>
      <c r="T15" s="29">
        <f t="shared" si="0"/>
        <v>8.7916666666666664E-3</v>
      </c>
      <c r="U15" s="29">
        <f t="shared" si="1"/>
        <v>7.1083333333333337E-3</v>
      </c>
    </row>
    <row r="16" spans="4:24" x14ac:dyDescent="0.3">
      <c r="D16" s="18" t="s">
        <v>18</v>
      </c>
      <c r="E16" s="17" t="s">
        <v>16</v>
      </c>
      <c r="F16" s="25">
        <v>142</v>
      </c>
      <c r="G16" s="25">
        <v>144.9</v>
      </c>
      <c r="H16" s="25">
        <v>159</v>
      </c>
      <c r="I16" s="25">
        <v>142</v>
      </c>
      <c r="J16" s="25">
        <v>447</v>
      </c>
      <c r="K16" s="25">
        <v>424.9</v>
      </c>
      <c r="L16" s="25">
        <v>142</v>
      </c>
      <c r="M16" s="27">
        <v>837.9</v>
      </c>
      <c r="N16" s="27">
        <v>777.4</v>
      </c>
      <c r="O16" s="25">
        <v>142</v>
      </c>
      <c r="P16" s="25">
        <v>0.78</v>
      </c>
      <c r="Q16" s="25">
        <v>7.0000000000000007E-2</v>
      </c>
      <c r="T16" s="29">
        <f t="shared" si="0"/>
        <v>6.9825E-3</v>
      </c>
      <c r="U16" s="29">
        <f t="shared" si="1"/>
        <v>6.4783333333333333E-3</v>
      </c>
    </row>
    <row r="17" spans="4:21" x14ac:dyDescent="0.3">
      <c r="D17" s="18" t="s">
        <v>19</v>
      </c>
      <c r="E17" s="17" t="s">
        <v>17</v>
      </c>
      <c r="F17" s="25">
        <v>103</v>
      </c>
      <c r="G17" s="25">
        <v>273.7</v>
      </c>
      <c r="H17" s="25">
        <v>223.4</v>
      </c>
      <c r="I17" s="25">
        <v>103</v>
      </c>
      <c r="J17" s="25">
        <v>686.9</v>
      </c>
      <c r="K17" s="25">
        <v>537.4</v>
      </c>
      <c r="L17" s="25">
        <v>103</v>
      </c>
      <c r="M17" s="27">
        <v>1163.0999999999999</v>
      </c>
      <c r="N17" s="27">
        <v>814.7</v>
      </c>
      <c r="O17" s="25">
        <v>103</v>
      </c>
      <c r="P17" s="25">
        <v>0.8</v>
      </c>
      <c r="Q17" s="25">
        <v>7.0000000000000007E-2</v>
      </c>
      <c r="T17" s="29">
        <f t="shared" si="0"/>
        <v>9.6924999999999997E-3</v>
      </c>
      <c r="U17" s="29">
        <f t="shared" si="1"/>
        <v>6.7891666666666673E-3</v>
      </c>
    </row>
    <row r="18" spans="4:21" x14ac:dyDescent="0.3">
      <c r="D18" s="18"/>
      <c r="E18" s="17" t="s">
        <v>20</v>
      </c>
      <c r="F18" s="25">
        <v>59</v>
      </c>
      <c r="G18" s="25">
        <v>201.1</v>
      </c>
      <c r="H18" s="25">
        <v>214.7</v>
      </c>
      <c r="I18" s="25">
        <v>59</v>
      </c>
      <c r="J18" s="25">
        <v>484.9</v>
      </c>
      <c r="K18" s="25">
        <v>449.7</v>
      </c>
      <c r="L18" s="25">
        <v>59</v>
      </c>
      <c r="M18" s="27">
        <v>856.8</v>
      </c>
      <c r="N18" s="27">
        <v>734.8</v>
      </c>
      <c r="O18" s="25">
        <v>59</v>
      </c>
      <c r="P18" s="25">
        <v>0.8</v>
      </c>
      <c r="Q18" s="25">
        <v>0.08</v>
      </c>
      <c r="T18" s="29">
        <f t="shared" si="0"/>
        <v>7.1399999999999996E-3</v>
      </c>
      <c r="U18" s="29">
        <f t="shared" si="1"/>
        <v>6.1233333333333331E-3</v>
      </c>
    </row>
    <row r="19" spans="4:21" x14ac:dyDescent="0.3">
      <c r="D19" s="19" t="s">
        <v>21</v>
      </c>
      <c r="E19" s="17" t="s">
        <v>16</v>
      </c>
      <c r="F19" s="25">
        <v>284</v>
      </c>
      <c r="G19" s="25">
        <v>201.8</v>
      </c>
      <c r="H19" s="25">
        <v>198.7</v>
      </c>
      <c r="I19" s="25">
        <v>284</v>
      </c>
      <c r="J19" s="25">
        <v>524.6</v>
      </c>
      <c r="K19" s="25">
        <v>450.5</v>
      </c>
      <c r="L19" s="25">
        <v>284</v>
      </c>
      <c r="M19" s="27">
        <v>927.3</v>
      </c>
      <c r="N19" s="27">
        <v>759.9</v>
      </c>
      <c r="O19" s="25">
        <v>284</v>
      </c>
      <c r="P19" s="25">
        <v>0.8</v>
      </c>
      <c r="Q19" s="25">
        <v>0.08</v>
      </c>
      <c r="T19" s="29">
        <f t="shared" si="0"/>
        <v>7.7275E-3</v>
      </c>
      <c r="U19" s="29">
        <f t="shared" si="1"/>
        <v>6.3324999999999996E-3</v>
      </c>
    </row>
    <row r="20" spans="4:21" x14ac:dyDescent="0.3">
      <c r="D20" s="19"/>
      <c r="E20" s="17" t="s">
        <v>17</v>
      </c>
      <c r="F20" s="25">
        <v>110</v>
      </c>
      <c r="G20" s="25">
        <v>181.9</v>
      </c>
      <c r="H20" s="25">
        <v>168.9</v>
      </c>
      <c r="I20" s="25">
        <v>110</v>
      </c>
      <c r="J20" s="25">
        <v>503.6</v>
      </c>
      <c r="K20" s="25">
        <v>635.6</v>
      </c>
      <c r="L20" s="25">
        <v>110</v>
      </c>
      <c r="M20" s="27">
        <v>880.2</v>
      </c>
      <c r="N20" s="27">
        <v>803.9</v>
      </c>
      <c r="O20" s="25">
        <v>110</v>
      </c>
      <c r="P20" s="25">
        <v>0.82</v>
      </c>
      <c r="Q20" s="25">
        <v>7.0000000000000007E-2</v>
      </c>
      <c r="T20" s="29">
        <f t="shared" si="0"/>
        <v>7.3350000000000004E-3</v>
      </c>
      <c r="U20" s="29">
        <f t="shared" si="1"/>
        <v>6.6991666666666666E-3</v>
      </c>
    </row>
    <row r="21" spans="4:21" ht="14.4" customHeight="1" x14ac:dyDescent="0.3">
      <c r="D21" s="19" t="s">
        <v>22</v>
      </c>
      <c r="E21" s="17" t="s">
        <v>23</v>
      </c>
      <c r="F21" s="25">
        <v>121</v>
      </c>
      <c r="G21" s="25">
        <v>224.4</v>
      </c>
      <c r="H21" s="25">
        <v>179</v>
      </c>
      <c r="I21" s="25">
        <v>121</v>
      </c>
      <c r="J21" s="25">
        <v>587.5</v>
      </c>
      <c r="K21" s="25">
        <v>440.7</v>
      </c>
      <c r="L21" s="25">
        <v>121</v>
      </c>
      <c r="M21" s="27">
        <v>1060.5999999999999</v>
      </c>
      <c r="N21" s="27">
        <v>777.5</v>
      </c>
      <c r="O21" s="25">
        <v>121</v>
      </c>
      <c r="P21" s="25">
        <v>0.81</v>
      </c>
      <c r="Q21" s="25">
        <v>7.0000000000000007E-2</v>
      </c>
      <c r="T21" s="29">
        <f t="shared" si="0"/>
        <v>8.8383333333333335E-3</v>
      </c>
      <c r="U21" s="29">
        <f t="shared" si="1"/>
        <v>6.4791666666666669E-3</v>
      </c>
    </row>
    <row r="22" spans="4:21" x14ac:dyDescent="0.3">
      <c r="D22" s="19"/>
      <c r="E22" s="17" t="s">
        <v>24</v>
      </c>
      <c r="F22" s="25">
        <v>130</v>
      </c>
      <c r="G22" s="25">
        <v>191.1</v>
      </c>
      <c r="H22" s="25">
        <v>215.6</v>
      </c>
      <c r="I22" s="25">
        <v>130</v>
      </c>
      <c r="J22" s="25">
        <v>505.8</v>
      </c>
      <c r="K22" s="25">
        <v>523.9</v>
      </c>
      <c r="L22" s="25">
        <v>130</v>
      </c>
      <c r="M22" s="27">
        <v>894.3</v>
      </c>
      <c r="N22" s="27">
        <v>819.4</v>
      </c>
      <c r="O22" s="25">
        <v>130</v>
      </c>
      <c r="P22" s="25">
        <v>0.82</v>
      </c>
      <c r="Q22" s="25">
        <v>0.08</v>
      </c>
      <c r="T22" s="29">
        <f t="shared" si="0"/>
        <v>7.4524999999999999E-3</v>
      </c>
      <c r="U22" s="29">
        <f t="shared" si="1"/>
        <v>6.828333333333333E-3</v>
      </c>
    </row>
    <row r="23" spans="4:21" x14ac:dyDescent="0.3">
      <c r="D23" s="19"/>
      <c r="E23" s="17" t="s">
        <v>25</v>
      </c>
      <c r="F23" s="25">
        <v>137</v>
      </c>
      <c r="G23" s="25">
        <v>178.2</v>
      </c>
      <c r="H23" s="25">
        <v>184.7</v>
      </c>
      <c r="I23" s="25">
        <v>137</v>
      </c>
      <c r="J23" s="25">
        <v>454.7</v>
      </c>
      <c r="K23" s="25">
        <v>417.8</v>
      </c>
      <c r="L23" s="25">
        <v>137</v>
      </c>
      <c r="M23" s="27">
        <v>789.9</v>
      </c>
      <c r="N23" s="27">
        <v>699.2</v>
      </c>
      <c r="O23" s="25">
        <v>137</v>
      </c>
      <c r="P23" s="25">
        <v>0.79</v>
      </c>
      <c r="Q23" s="25">
        <v>0.08</v>
      </c>
      <c r="T23" s="29">
        <f t="shared" si="0"/>
        <v>6.5824999999999998E-3</v>
      </c>
      <c r="U23" s="29">
        <f t="shared" si="1"/>
        <v>5.8266666666666675E-3</v>
      </c>
    </row>
    <row r="24" spans="4:21" x14ac:dyDescent="0.3">
      <c r="D24" s="19" t="s">
        <v>26</v>
      </c>
      <c r="E24" s="17" t="s">
        <v>27</v>
      </c>
      <c r="F24" s="25">
        <v>133</v>
      </c>
      <c r="G24" s="25">
        <v>178.1</v>
      </c>
      <c r="H24" s="25">
        <v>170</v>
      </c>
      <c r="I24" s="25">
        <v>133</v>
      </c>
      <c r="J24" s="25">
        <v>487.2</v>
      </c>
      <c r="K24" s="25">
        <v>410.7</v>
      </c>
      <c r="L24" s="25">
        <v>133</v>
      </c>
      <c r="M24" s="27">
        <v>869.2</v>
      </c>
      <c r="N24" s="27">
        <v>712.5</v>
      </c>
      <c r="O24" s="25">
        <v>133</v>
      </c>
      <c r="P24" s="25">
        <v>0.82</v>
      </c>
      <c r="Q24" s="25">
        <v>7.0000000000000007E-2</v>
      </c>
      <c r="T24" s="29">
        <f t="shared" si="0"/>
        <v>7.2433333333333343E-3</v>
      </c>
      <c r="U24" s="29">
        <f t="shared" si="1"/>
        <v>5.9375000000000001E-3</v>
      </c>
    </row>
    <row r="25" spans="4:21" x14ac:dyDescent="0.3">
      <c r="D25" s="19"/>
      <c r="E25" s="17" t="s">
        <v>28</v>
      </c>
      <c r="F25" s="25">
        <v>57</v>
      </c>
      <c r="G25" s="25">
        <v>195.4</v>
      </c>
      <c r="H25" s="25">
        <v>165.4</v>
      </c>
      <c r="I25" s="25">
        <v>57</v>
      </c>
      <c r="J25" s="25">
        <v>532.29999999999995</v>
      </c>
      <c r="K25" s="25">
        <v>362</v>
      </c>
      <c r="L25" s="25">
        <v>57</v>
      </c>
      <c r="M25" s="27">
        <v>919.4</v>
      </c>
      <c r="N25" s="27">
        <v>613.79999999999995</v>
      </c>
      <c r="O25" s="25">
        <v>57</v>
      </c>
      <c r="P25" s="25">
        <v>0.79</v>
      </c>
      <c r="Q25" s="25">
        <v>7.0000000000000007E-2</v>
      </c>
      <c r="T25" s="29">
        <f t="shared" si="0"/>
        <v>7.6616666666666665E-3</v>
      </c>
      <c r="U25" s="29">
        <f t="shared" si="1"/>
        <v>5.1149999999999998E-3</v>
      </c>
    </row>
    <row r="26" spans="4:21" x14ac:dyDescent="0.3">
      <c r="D26" s="19"/>
      <c r="E26" s="17" t="s">
        <v>29</v>
      </c>
      <c r="F26" s="25">
        <v>86</v>
      </c>
      <c r="G26" s="25">
        <v>262.10000000000002</v>
      </c>
      <c r="H26" s="25">
        <v>203.3</v>
      </c>
      <c r="I26" s="25">
        <v>86</v>
      </c>
      <c r="J26" s="25">
        <v>634.6</v>
      </c>
      <c r="K26" s="25">
        <v>560.29999999999995</v>
      </c>
      <c r="L26" s="25">
        <v>86</v>
      </c>
      <c r="M26" s="27">
        <v>1140.2</v>
      </c>
      <c r="N26" s="27">
        <v>874</v>
      </c>
      <c r="O26" s="25">
        <v>86</v>
      </c>
      <c r="P26" s="25">
        <v>0.78</v>
      </c>
      <c r="Q26" s="25">
        <v>7.0000000000000007E-2</v>
      </c>
      <c r="T26" s="29">
        <f t="shared" si="0"/>
        <v>9.5016666666666669E-3</v>
      </c>
      <c r="U26" s="29">
        <f t="shared" si="1"/>
        <v>7.2833333333333335E-3</v>
      </c>
    </row>
    <row r="27" spans="4:21" x14ac:dyDescent="0.3">
      <c r="D27" s="19"/>
      <c r="E27" s="17" t="s">
        <v>30</v>
      </c>
      <c r="F27" s="25">
        <v>57</v>
      </c>
      <c r="G27" s="25">
        <v>175.3</v>
      </c>
      <c r="H27" s="25">
        <v>222.3</v>
      </c>
      <c r="I27" s="25">
        <v>57</v>
      </c>
      <c r="J27" s="25">
        <v>414.7</v>
      </c>
      <c r="K27" s="25">
        <v>443.4</v>
      </c>
      <c r="L27" s="25">
        <v>57</v>
      </c>
      <c r="M27" s="27">
        <v>709.9</v>
      </c>
      <c r="N27" s="27">
        <v>687.7</v>
      </c>
      <c r="O27" s="25">
        <v>57</v>
      </c>
      <c r="P27" s="25">
        <v>0.79</v>
      </c>
      <c r="Q27" s="25">
        <v>0.09</v>
      </c>
      <c r="T27" s="29">
        <f t="shared" si="0"/>
        <v>5.9158333333333337E-3</v>
      </c>
      <c r="U27" s="29">
        <f t="shared" si="1"/>
        <v>5.7308333333333343E-3</v>
      </c>
    </row>
    <row r="28" spans="4:21" x14ac:dyDescent="0.3">
      <c r="D28" s="18" t="s">
        <v>31</v>
      </c>
      <c r="E28" s="17" t="s">
        <v>16</v>
      </c>
      <c r="F28" s="25">
        <v>39</v>
      </c>
      <c r="G28" s="25">
        <v>149.4</v>
      </c>
      <c r="H28" s="25">
        <v>148.9</v>
      </c>
      <c r="I28" s="25">
        <v>39</v>
      </c>
      <c r="J28" s="25">
        <v>356.7</v>
      </c>
      <c r="K28" s="25">
        <v>529.6</v>
      </c>
      <c r="L28" s="25">
        <v>39</v>
      </c>
      <c r="M28" s="27">
        <v>591.4</v>
      </c>
      <c r="N28" s="27">
        <v>695.8</v>
      </c>
      <c r="O28" s="25">
        <v>39</v>
      </c>
      <c r="P28" s="25">
        <v>0.81</v>
      </c>
      <c r="Q28" s="25">
        <v>7.0000000000000007E-2</v>
      </c>
      <c r="T28" s="29">
        <f t="shared" si="0"/>
        <v>4.9283333333333332E-3</v>
      </c>
      <c r="U28" s="29">
        <f t="shared" si="1"/>
        <v>5.7983333333333333E-3</v>
      </c>
    </row>
    <row r="29" spans="4:21" x14ac:dyDescent="0.3">
      <c r="D29" s="18" t="s">
        <v>15</v>
      </c>
      <c r="E29" s="17" t="s">
        <v>17</v>
      </c>
      <c r="F29" s="25">
        <v>153</v>
      </c>
      <c r="G29" s="25">
        <v>157.5</v>
      </c>
      <c r="H29" s="25">
        <v>188.9</v>
      </c>
      <c r="I29" s="25">
        <v>153</v>
      </c>
      <c r="J29" s="25">
        <v>421.3</v>
      </c>
      <c r="K29" s="25">
        <v>430.9</v>
      </c>
      <c r="L29" s="25">
        <v>153</v>
      </c>
      <c r="M29" s="27">
        <v>746.9</v>
      </c>
      <c r="N29" s="27">
        <v>725.8</v>
      </c>
      <c r="O29" s="25">
        <v>153</v>
      </c>
      <c r="P29" s="25">
        <v>0.81</v>
      </c>
      <c r="Q29" s="25">
        <v>7.0000000000000007E-2</v>
      </c>
      <c r="T29" s="29">
        <f t="shared" si="0"/>
        <v>6.224166666666666E-3</v>
      </c>
      <c r="U29" s="29">
        <f t="shared" si="1"/>
        <v>6.0483333333333326E-3</v>
      </c>
    </row>
    <row r="30" spans="4:21" x14ac:dyDescent="0.3">
      <c r="D30" s="18"/>
      <c r="E30" s="17" t="s">
        <v>20</v>
      </c>
      <c r="F30" s="25">
        <v>101</v>
      </c>
      <c r="G30" s="25">
        <v>230.3</v>
      </c>
      <c r="H30" s="25">
        <v>184.9</v>
      </c>
      <c r="I30" s="25">
        <v>101</v>
      </c>
      <c r="J30" s="25">
        <v>595.20000000000005</v>
      </c>
      <c r="K30" s="25">
        <v>432</v>
      </c>
      <c r="L30" s="25">
        <v>101</v>
      </c>
      <c r="M30" s="27">
        <v>1066.4000000000001</v>
      </c>
      <c r="N30" s="27">
        <v>746.6</v>
      </c>
      <c r="O30" s="25">
        <v>101</v>
      </c>
      <c r="P30" s="25">
        <v>0.81</v>
      </c>
      <c r="Q30" s="25">
        <v>7.0000000000000007E-2</v>
      </c>
      <c r="T30" s="29">
        <f t="shared" si="0"/>
        <v>8.886666666666666E-3</v>
      </c>
      <c r="U30" s="29">
        <f t="shared" si="1"/>
        <v>6.221666666666667E-3</v>
      </c>
    </row>
    <row r="31" spans="4:21" x14ac:dyDescent="0.3">
      <c r="D31" s="19" t="s">
        <v>32</v>
      </c>
      <c r="E31" s="17" t="s">
        <v>33</v>
      </c>
      <c r="F31" s="25">
        <v>198</v>
      </c>
      <c r="G31" s="25">
        <v>192.5</v>
      </c>
      <c r="H31" s="25">
        <v>181.8</v>
      </c>
      <c r="I31" s="25">
        <v>198</v>
      </c>
      <c r="J31" s="25">
        <v>522.79999999999995</v>
      </c>
      <c r="K31" s="25">
        <v>427.3</v>
      </c>
      <c r="L31" s="25">
        <v>198</v>
      </c>
      <c r="M31" s="27">
        <v>912.2</v>
      </c>
      <c r="N31" s="27">
        <v>736.5</v>
      </c>
      <c r="O31" s="25">
        <v>198</v>
      </c>
      <c r="P31" s="25">
        <v>0.81</v>
      </c>
      <c r="Q31" s="25">
        <v>7.0000000000000007E-2</v>
      </c>
      <c r="T31" s="29">
        <f t="shared" si="0"/>
        <v>7.6016666666666672E-3</v>
      </c>
      <c r="U31" s="29">
        <f t="shared" si="1"/>
        <v>6.1375000000000006E-3</v>
      </c>
    </row>
    <row r="32" spans="4:21" x14ac:dyDescent="0.3">
      <c r="D32" s="19"/>
      <c r="E32" s="17" t="s">
        <v>34</v>
      </c>
      <c r="F32" s="25">
        <v>101</v>
      </c>
      <c r="G32" s="25">
        <v>149.80000000000001</v>
      </c>
      <c r="H32" s="25">
        <v>213.8</v>
      </c>
      <c r="I32" s="25">
        <v>101</v>
      </c>
      <c r="J32" s="25">
        <v>430.3</v>
      </c>
      <c r="K32" s="25">
        <v>536.5</v>
      </c>
      <c r="L32" s="25">
        <v>101</v>
      </c>
      <c r="M32" s="27">
        <v>779.7</v>
      </c>
      <c r="N32" s="27">
        <v>828.1</v>
      </c>
      <c r="O32" s="25">
        <v>101</v>
      </c>
      <c r="P32" s="25">
        <v>0.82</v>
      </c>
      <c r="Q32" s="25">
        <v>0.08</v>
      </c>
      <c r="T32" s="29">
        <f t="shared" si="0"/>
        <v>6.4975000000000007E-3</v>
      </c>
      <c r="U32" s="29">
        <f t="shared" si="1"/>
        <v>6.9008333333333335E-3</v>
      </c>
    </row>
    <row r="33" spans="4:25" ht="15" thickBot="1" x14ac:dyDescent="0.35">
      <c r="D33" s="20"/>
      <c r="E33" s="15" t="s">
        <v>35</v>
      </c>
      <c r="F33" s="26">
        <v>95</v>
      </c>
      <c r="G33" s="26">
        <v>253.4</v>
      </c>
      <c r="H33" s="26">
        <v>193.7</v>
      </c>
      <c r="I33" s="26">
        <v>95</v>
      </c>
      <c r="J33" s="26">
        <v>604.5</v>
      </c>
      <c r="K33" s="26">
        <v>444.7</v>
      </c>
      <c r="L33" s="26">
        <v>95</v>
      </c>
      <c r="M33" s="28">
        <v>1061.2</v>
      </c>
      <c r="N33" s="28">
        <v>755.8</v>
      </c>
      <c r="O33" s="26">
        <v>95</v>
      </c>
      <c r="P33" s="26">
        <v>0.78</v>
      </c>
      <c r="Q33" s="26">
        <v>0.08</v>
      </c>
      <c r="T33" s="29">
        <f t="shared" si="0"/>
        <v>8.8433333333333333E-3</v>
      </c>
      <c r="U33" s="29">
        <f t="shared" si="1"/>
        <v>6.2983333333333329E-3</v>
      </c>
    </row>
    <row r="37" spans="4:25" ht="15" thickBot="1" x14ac:dyDescent="0.35">
      <c r="D37" s="23" t="s">
        <v>61</v>
      </c>
      <c r="T37" t="s">
        <v>58</v>
      </c>
      <c r="X37" s="35" t="s">
        <v>59</v>
      </c>
      <c r="Y37" s="35" t="s">
        <v>60</v>
      </c>
    </row>
    <row r="38" spans="4:25" x14ac:dyDescent="0.3">
      <c r="D38" s="32"/>
      <c r="E38" s="32"/>
      <c r="F38" s="7" t="s">
        <v>1</v>
      </c>
      <c r="G38" s="7"/>
      <c r="H38" s="7"/>
      <c r="I38" s="7" t="s">
        <v>2</v>
      </c>
      <c r="J38" s="7"/>
      <c r="K38" s="7"/>
      <c r="L38" s="7" t="s">
        <v>3</v>
      </c>
      <c r="M38" s="7"/>
      <c r="N38" s="7"/>
      <c r="O38" s="8" t="s">
        <v>4</v>
      </c>
      <c r="P38" s="8"/>
      <c r="Q38" s="8"/>
      <c r="T38" t="s">
        <v>57</v>
      </c>
      <c r="X38" s="36">
        <f>MIN(T41:T57)</f>
        <v>4.1250000000000002E-3</v>
      </c>
      <c r="Y38" s="36">
        <f>MAX(T41:T57)</f>
        <v>1.0991666666666667E-2</v>
      </c>
    </row>
    <row r="39" spans="4:25" ht="15" thickBot="1" x14ac:dyDescent="0.35">
      <c r="D39" s="3" t="s">
        <v>9</v>
      </c>
      <c r="E39" s="3" t="s">
        <v>62</v>
      </c>
      <c r="F39" s="3" t="s">
        <v>5</v>
      </c>
      <c r="G39" s="3" t="s">
        <v>6</v>
      </c>
      <c r="H39" s="4" t="s">
        <v>7</v>
      </c>
      <c r="I39" s="3" t="s">
        <v>5</v>
      </c>
      <c r="J39" s="3" t="s">
        <v>6</v>
      </c>
      <c r="K39" s="4" t="s">
        <v>7</v>
      </c>
      <c r="L39" s="3" t="s">
        <v>5</v>
      </c>
      <c r="M39" s="3" t="s">
        <v>6</v>
      </c>
      <c r="N39" s="4" t="s">
        <v>7</v>
      </c>
      <c r="O39" s="3" t="s">
        <v>5</v>
      </c>
      <c r="P39" s="4" t="s">
        <v>6</v>
      </c>
      <c r="Q39" s="4" t="s">
        <v>7</v>
      </c>
      <c r="T39" s="16" t="s">
        <v>6</v>
      </c>
      <c r="U39" s="16" t="s">
        <v>7</v>
      </c>
      <c r="W39" s="39" t="s">
        <v>79</v>
      </c>
      <c r="X39" s="39" t="s">
        <v>80</v>
      </c>
    </row>
    <row r="40" spans="4:25" x14ac:dyDescent="0.3">
      <c r="D40" s="1"/>
      <c r="E40" s="2" t="s">
        <v>8</v>
      </c>
      <c r="F40" s="5">
        <v>394</v>
      </c>
      <c r="G40" s="5">
        <v>196.3</v>
      </c>
      <c r="H40" s="5">
        <v>193.3</v>
      </c>
      <c r="I40" s="5">
        <v>394</v>
      </c>
      <c r="J40" s="5">
        <v>518.79999999999995</v>
      </c>
      <c r="K40" s="5">
        <v>461.95</v>
      </c>
      <c r="L40" s="5">
        <v>394</v>
      </c>
      <c r="M40" s="33">
        <v>914.2</v>
      </c>
      <c r="N40" s="33">
        <v>765.07</v>
      </c>
      <c r="O40" s="5">
        <v>394</v>
      </c>
      <c r="P40" s="5">
        <v>0.81</v>
      </c>
      <c r="Q40" s="5">
        <v>7.0000000000000007E-2</v>
      </c>
      <c r="T40" s="29">
        <f>M40/120/1000</f>
        <v>7.6183333333333337E-3</v>
      </c>
      <c r="U40" s="29">
        <f>N40/120/1000</f>
        <v>6.3755833333333338E-3</v>
      </c>
      <c r="W40" s="38">
        <f>T40-U40</f>
        <v>1.2427499999999999E-3</v>
      </c>
      <c r="X40" s="38">
        <f>T40+U40</f>
        <v>1.3993916666666668E-2</v>
      </c>
    </row>
    <row r="41" spans="4:25" x14ac:dyDescent="0.3">
      <c r="D41" s="9" t="s">
        <v>10</v>
      </c>
      <c r="E41" s="2" t="s">
        <v>63</v>
      </c>
      <c r="F41" s="5">
        <v>9</v>
      </c>
      <c r="G41" s="5">
        <v>177.7</v>
      </c>
      <c r="H41" s="5">
        <v>156.80000000000001</v>
      </c>
      <c r="I41" s="5">
        <v>9</v>
      </c>
      <c r="J41" s="5">
        <v>547.20000000000005</v>
      </c>
      <c r="K41" s="5">
        <v>436.1</v>
      </c>
      <c r="L41" s="5">
        <v>9</v>
      </c>
      <c r="M41" s="33">
        <v>1005</v>
      </c>
      <c r="N41" s="33">
        <v>778.6</v>
      </c>
      <c r="O41" s="5">
        <v>9</v>
      </c>
      <c r="P41" s="5">
        <v>0.84</v>
      </c>
      <c r="Q41" s="5">
        <v>0.05</v>
      </c>
      <c r="T41" s="29">
        <f t="shared" ref="T41:T64" si="2">M41/120/1000</f>
        <v>8.3750000000000005E-3</v>
      </c>
      <c r="U41" s="29">
        <f t="shared" ref="U41:U64" si="3">N41/120/1000</f>
        <v>6.4883333333333329E-3</v>
      </c>
      <c r="W41" s="29">
        <f t="shared" ref="W41:W57" si="4">T41-U41</f>
        <v>1.8866666666666676E-3</v>
      </c>
      <c r="X41" s="29">
        <f t="shared" ref="X41:X57" si="5">T41+U41</f>
        <v>1.4863333333333333E-2</v>
      </c>
    </row>
    <row r="42" spans="4:25" x14ac:dyDescent="0.3">
      <c r="D42" s="9"/>
      <c r="E42" s="2" t="s">
        <v>64</v>
      </c>
      <c r="F42" s="5">
        <v>59</v>
      </c>
      <c r="G42" s="5">
        <v>85.8</v>
      </c>
      <c r="H42" s="5">
        <v>124.3</v>
      </c>
      <c r="I42" s="5">
        <v>59</v>
      </c>
      <c r="J42" s="5">
        <v>275.10000000000002</v>
      </c>
      <c r="K42" s="5">
        <v>319.8</v>
      </c>
      <c r="L42" s="5">
        <v>59</v>
      </c>
      <c r="M42" s="33">
        <v>495</v>
      </c>
      <c r="N42" s="33">
        <v>541.70000000000005</v>
      </c>
      <c r="O42" s="5">
        <v>59</v>
      </c>
      <c r="P42" s="5">
        <v>0.84</v>
      </c>
      <c r="Q42" s="5">
        <v>0.08</v>
      </c>
      <c r="T42" s="37">
        <f t="shared" si="2"/>
        <v>4.1250000000000002E-3</v>
      </c>
      <c r="U42" s="37">
        <f t="shared" si="3"/>
        <v>4.5141666666666672E-3</v>
      </c>
      <c r="W42" s="37">
        <f t="shared" si="4"/>
        <v>-3.89166666666667E-4</v>
      </c>
      <c r="X42" s="37">
        <f t="shared" si="5"/>
        <v>8.6391666666666665E-3</v>
      </c>
    </row>
    <row r="43" spans="4:25" x14ac:dyDescent="0.3">
      <c r="D43" s="9"/>
      <c r="E43" s="2" t="s">
        <v>65</v>
      </c>
      <c r="F43" s="5">
        <v>8</v>
      </c>
      <c r="G43" s="5">
        <v>212.1</v>
      </c>
      <c r="H43" s="5">
        <v>190.8</v>
      </c>
      <c r="I43" s="5">
        <v>8</v>
      </c>
      <c r="J43" s="5">
        <v>501.9</v>
      </c>
      <c r="K43" s="5">
        <v>425.5</v>
      </c>
      <c r="L43" s="5">
        <v>8</v>
      </c>
      <c r="M43" s="33">
        <v>872.7</v>
      </c>
      <c r="N43" s="33">
        <v>724.5</v>
      </c>
      <c r="O43" s="5">
        <v>8</v>
      </c>
      <c r="P43" s="5">
        <v>0.79</v>
      </c>
      <c r="Q43" s="5">
        <v>0.06</v>
      </c>
      <c r="T43" s="29">
        <f t="shared" si="2"/>
        <v>7.2725000000000003E-3</v>
      </c>
      <c r="U43" s="29">
        <f t="shared" si="3"/>
        <v>6.0374999999999995E-3</v>
      </c>
      <c r="W43" s="29">
        <f t="shared" si="4"/>
        <v>1.2350000000000009E-3</v>
      </c>
      <c r="X43" s="29">
        <f t="shared" si="5"/>
        <v>1.3309999999999999E-2</v>
      </c>
    </row>
    <row r="44" spans="4:25" x14ac:dyDescent="0.3">
      <c r="D44" s="9"/>
      <c r="E44" s="2" t="s">
        <v>66</v>
      </c>
      <c r="F44" s="5">
        <v>10</v>
      </c>
      <c r="G44" s="5">
        <v>251.9</v>
      </c>
      <c r="H44" s="5">
        <v>255.7</v>
      </c>
      <c r="I44" s="5">
        <v>10</v>
      </c>
      <c r="J44" s="5">
        <v>657.1</v>
      </c>
      <c r="K44" s="5">
        <v>662.3</v>
      </c>
      <c r="L44" s="5">
        <v>10</v>
      </c>
      <c r="M44" s="33">
        <v>1211</v>
      </c>
      <c r="N44" s="33">
        <v>1196.5999999999999</v>
      </c>
      <c r="O44" s="5">
        <v>10</v>
      </c>
      <c r="P44" s="5">
        <v>0.82</v>
      </c>
      <c r="Q44" s="5">
        <v>0.08</v>
      </c>
      <c r="T44" s="29">
        <f t="shared" si="2"/>
        <v>1.0091666666666667E-2</v>
      </c>
      <c r="U44" s="29">
        <f t="shared" si="3"/>
        <v>9.9716666666666651E-3</v>
      </c>
      <c r="W44" s="29">
        <f t="shared" si="4"/>
        <v>1.2000000000000205E-4</v>
      </c>
      <c r="X44" s="29">
        <f t="shared" si="5"/>
        <v>2.0063333333333332E-2</v>
      </c>
    </row>
    <row r="45" spans="4:25" x14ac:dyDescent="0.3">
      <c r="D45" s="9"/>
      <c r="E45" s="2" t="s">
        <v>67</v>
      </c>
      <c r="F45" s="5">
        <v>12</v>
      </c>
      <c r="G45" s="5">
        <v>199.3</v>
      </c>
      <c r="H45" s="5">
        <v>190.8</v>
      </c>
      <c r="I45" s="5">
        <v>12</v>
      </c>
      <c r="J45" s="5">
        <v>501.6</v>
      </c>
      <c r="K45" s="5">
        <v>453.5</v>
      </c>
      <c r="L45" s="5">
        <v>12</v>
      </c>
      <c r="M45" s="33">
        <v>824.2</v>
      </c>
      <c r="N45" s="33">
        <v>729.5</v>
      </c>
      <c r="O45" s="5">
        <v>12</v>
      </c>
      <c r="P45" s="5">
        <v>0.77</v>
      </c>
      <c r="Q45" s="5">
        <v>0.04</v>
      </c>
      <c r="T45" s="29">
        <f t="shared" si="2"/>
        <v>6.8683333333333339E-3</v>
      </c>
      <c r="U45" s="29">
        <f t="shared" si="3"/>
        <v>6.0791666666666667E-3</v>
      </c>
      <c r="W45" s="29">
        <f t="shared" si="4"/>
        <v>7.8916666666666718E-4</v>
      </c>
      <c r="X45" s="29">
        <f t="shared" si="5"/>
        <v>1.2947500000000001E-2</v>
      </c>
    </row>
    <row r="46" spans="4:25" x14ac:dyDescent="0.3">
      <c r="D46" s="9"/>
      <c r="E46" s="2" t="s">
        <v>68</v>
      </c>
      <c r="F46" s="5">
        <v>16</v>
      </c>
      <c r="G46" s="5">
        <v>261.10000000000002</v>
      </c>
      <c r="H46" s="5">
        <v>218.8</v>
      </c>
      <c r="I46" s="5">
        <v>16</v>
      </c>
      <c r="J46" s="5">
        <v>714</v>
      </c>
      <c r="K46" s="5">
        <v>496.7</v>
      </c>
      <c r="L46" s="5">
        <v>16</v>
      </c>
      <c r="M46" s="33">
        <v>1303</v>
      </c>
      <c r="N46" s="33">
        <v>855.9</v>
      </c>
      <c r="O46" s="5">
        <v>16</v>
      </c>
      <c r="P46" s="5">
        <v>0.83</v>
      </c>
      <c r="Q46" s="5">
        <v>0.08</v>
      </c>
      <c r="T46" s="29">
        <f t="shared" si="2"/>
        <v>1.0858333333333333E-2</v>
      </c>
      <c r="U46" s="29">
        <f t="shared" si="3"/>
        <v>7.1324999999999991E-3</v>
      </c>
      <c r="W46" s="29">
        <f t="shared" si="4"/>
        <v>3.7258333333333336E-3</v>
      </c>
      <c r="X46" s="29">
        <f t="shared" si="5"/>
        <v>1.7990833333333331E-2</v>
      </c>
    </row>
    <row r="47" spans="4:25" x14ac:dyDescent="0.3">
      <c r="D47" s="9"/>
      <c r="E47" s="2" t="s">
        <v>69</v>
      </c>
      <c r="F47" s="5">
        <v>81</v>
      </c>
      <c r="G47" s="5">
        <v>196.3</v>
      </c>
      <c r="H47" s="5">
        <v>194.8</v>
      </c>
      <c r="I47" s="5">
        <v>81</v>
      </c>
      <c r="J47" s="5">
        <v>533.6</v>
      </c>
      <c r="K47" s="5">
        <v>452.3</v>
      </c>
      <c r="L47" s="5">
        <v>81</v>
      </c>
      <c r="M47" s="33">
        <v>950.7</v>
      </c>
      <c r="N47" s="33">
        <v>791.8</v>
      </c>
      <c r="O47" s="5">
        <v>81</v>
      </c>
      <c r="P47" s="5">
        <v>0.81</v>
      </c>
      <c r="Q47" s="5">
        <v>7.0000000000000007E-2</v>
      </c>
      <c r="T47" s="29">
        <f t="shared" si="2"/>
        <v>7.9225000000000007E-3</v>
      </c>
      <c r="U47" s="29">
        <f t="shared" si="3"/>
        <v>6.5983333333333328E-3</v>
      </c>
      <c r="W47" s="29">
        <f t="shared" si="4"/>
        <v>1.3241666666666679E-3</v>
      </c>
      <c r="X47" s="29">
        <f t="shared" si="5"/>
        <v>1.4520833333333334E-2</v>
      </c>
    </row>
    <row r="48" spans="4:25" x14ac:dyDescent="0.3">
      <c r="D48" s="2" t="s">
        <v>11</v>
      </c>
      <c r="E48" s="2" t="s">
        <v>11</v>
      </c>
      <c r="F48" s="5">
        <v>54</v>
      </c>
      <c r="G48" s="5">
        <v>217</v>
      </c>
      <c r="H48" s="5">
        <v>184.9</v>
      </c>
      <c r="I48" s="5">
        <v>54</v>
      </c>
      <c r="J48" s="5">
        <v>529.70000000000005</v>
      </c>
      <c r="K48" s="5">
        <v>420.3</v>
      </c>
      <c r="L48" s="5">
        <v>54</v>
      </c>
      <c r="M48" s="33">
        <v>946.8</v>
      </c>
      <c r="N48" s="33">
        <v>734.2</v>
      </c>
      <c r="O48" s="5">
        <v>54</v>
      </c>
      <c r="P48" s="5">
        <v>0.79</v>
      </c>
      <c r="Q48" s="5">
        <v>0.06</v>
      </c>
      <c r="T48" s="29">
        <f t="shared" si="2"/>
        <v>7.8899999999999994E-3</v>
      </c>
      <c r="U48" s="29">
        <f t="shared" si="3"/>
        <v>6.1183333333333341E-3</v>
      </c>
      <c r="W48" s="29">
        <f t="shared" si="4"/>
        <v>1.7716666666666653E-3</v>
      </c>
      <c r="X48" s="29">
        <f t="shared" si="5"/>
        <v>1.4008333333333334E-2</v>
      </c>
    </row>
    <row r="49" spans="4:24" x14ac:dyDescent="0.3">
      <c r="D49" s="9" t="s">
        <v>12</v>
      </c>
      <c r="E49" s="2" t="s">
        <v>70</v>
      </c>
      <c r="F49" s="5">
        <v>24</v>
      </c>
      <c r="G49" s="5">
        <v>359</v>
      </c>
      <c r="H49" s="5">
        <v>262.7</v>
      </c>
      <c r="I49" s="5">
        <v>24</v>
      </c>
      <c r="J49" s="5">
        <v>796</v>
      </c>
      <c r="K49" s="5">
        <v>515</v>
      </c>
      <c r="L49" s="5">
        <v>24</v>
      </c>
      <c r="M49" s="33">
        <v>1319</v>
      </c>
      <c r="N49" s="33">
        <v>801</v>
      </c>
      <c r="O49" s="5">
        <v>24</v>
      </c>
      <c r="P49" s="5">
        <v>0.76</v>
      </c>
      <c r="Q49" s="5">
        <v>7.0000000000000007E-2</v>
      </c>
      <c r="T49" s="37">
        <f t="shared" si="2"/>
        <v>1.0991666666666667E-2</v>
      </c>
      <c r="U49" s="37">
        <f t="shared" si="3"/>
        <v>6.6749999999999995E-3</v>
      </c>
      <c r="W49" s="37">
        <f t="shared" si="4"/>
        <v>4.3166666666666674E-3</v>
      </c>
      <c r="X49" s="38">
        <f t="shared" si="5"/>
        <v>1.7666666666666667E-2</v>
      </c>
    </row>
    <row r="50" spans="4:24" x14ac:dyDescent="0.3">
      <c r="D50" s="9"/>
      <c r="E50" s="2" t="s">
        <v>71</v>
      </c>
      <c r="F50" s="5">
        <v>12</v>
      </c>
      <c r="G50" s="5">
        <v>223.7</v>
      </c>
      <c r="H50" s="5">
        <v>239.9</v>
      </c>
      <c r="I50" s="5">
        <v>12</v>
      </c>
      <c r="J50" s="5">
        <v>538.70000000000005</v>
      </c>
      <c r="K50" s="5">
        <v>471</v>
      </c>
      <c r="L50" s="5">
        <v>12</v>
      </c>
      <c r="M50" s="33">
        <v>962.1</v>
      </c>
      <c r="N50" s="33">
        <v>667</v>
      </c>
      <c r="O50" s="5">
        <v>12</v>
      </c>
      <c r="P50" s="5">
        <v>0.8</v>
      </c>
      <c r="Q50" s="5">
        <v>0.06</v>
      </c>
      <c r="T50" s="29">
        <f t="shared" si="2"/>
        <v>8.0175000000000003E-3</v>
      </c>
      <c r="U50" s="29">
        <f t="shared" si="3"/>
        <v>5.5583333333333335E-3</v>
      </c>
      <c r="W50" s="29">
        <f t="shared" si="4"/>
        <v>2.4591666666666668E-3</v>
      </c>
      <c r="X50" s="29">
        <f t="shared" si="5"/>
        <v>1.3575833333333334E-2</v>
      </c>
    </row>
    <row r="51" spans="4:24" x14ac:dyDescent="0.3">
      <c r="D51" s="9"/>
      <c r="E51" s="2" t="s">
        <v>72</v>
      </c>
      <c r="F51" s="5">
        <v>26</v>
      </c>
      <c r="G51" s="5">
        <v>184.2</v>
      </c>
      <c r="H51" s="5">
        <v>139.6</v>
      </c>
      <c r="I51" s="5">
        <v>26</v>
      </c>
      <c r="J51" s="5">
        <v>580.6</v>
      </c>
      <c r="K51" s="5">
        <v>661</v>
      </c>
      <c r="L51" s="5">
        <v>26</v>
      </c>
      <c r="M51" s="33">
        <v>940.3</v>
      </c>
      <c r="N51" s="33">
        <v>866.5</v>
      </c>
      <c r="O51" s="5">
        <v>26</v>
      </c>
      <c r="P51" s="5">
        <v>0.78</v>
      </c>
      <c r="Q51" s="5">
        <v>0.06</v>
      </c>
      <c r="T51" s="29">
        <f t="shared" si="2"/>
        <v>7.8358333333333318E-3</v>
      </c>
      <c r="U51" s="29">
        <f t="shared" si="3"/>
        <v>7.2208333333333334E-3</v>
      </c>
      <c r="W51" s="29">
        <f t="shared" si="4"/>
        <v>6.1499999999999836E-4</v>
      </c>
      <c r="X51" s="29">
        <f t="shared" si="5"/>
        <v>1.5056666666666666E-2</v>
      </c>
    </row>
    <row r="52" spans="4:24" x14ac:dyDescent="0.3">
      <c r="D52" s="9"/>
      <c r="E52" s="2" t="s">
        <v>73</v>
      </c>
      <c r="F52" s="5">
        <v>27</v>
      </c>
      <c r="G52" s="5">
        <v>184.2</v>
      </c>
      <c r="H52" s="5">
        <v>152.69999999999999</v>
      </c>
      <c r="I52" s="5">
        <v>27</v>
      </c>
      <c r="J52" s="5">
        <v>452</v>
      </c>
      <c r="K52" s="5">
        <v>343.8</v>
      </c>
      <c r="L52" s="5">
        <v>27</v>
      </c>
      <c r="M52" s="33">
        <v>809</v>
      </c>
      <c r="N52" s="33">
        <v>554.1</v>
      </c>
      <c r="O52" s="5">
        <v>27</v>
      </c>
      <c r="P52" s="5">
        <v>0.78</v>
      </c>
      <c r="Q52" s="5">
        <v>7.0000000000000007E-2</v>
      </c>
      <c r="T52" s="29">
        <f t="shared" si="2"/>
        <v>6.7416666666666666E-3</v>
      </c>
      <c r="U52" s="29">
        <f t="shared" si="3"/>
        <v>4.6175000000000009E-3</v>
      </c>
      <c r="W52" s="29">
        <f t="shared" si="4"/>
        <v>2.1241666666666657E-3</v>
      </c>
      <c r="X52" s="29">
        <f t="shared" si="5"/>
        <v>1.1359166666666667E-2</v>
      </c>
    </row>
    <row r="53" spans="4:24" x14ac:dyDescent="0.3">
      <c r="D53" s="9"/>
      <c r="E53" s="2" t="s">
        <v>74</v>
      </c>
      <c r="F53" s="5">
        <v>23</v>
      </c>
      <c r="G53" s="5">
        <v>207.8</v>
      </c>
      <c r="H53" s="5">
        <v>157</v>
      </c>
      <c r="I53" s="5">
        <v>23</v>
      </c>
      <c r="J53" s="5">
        <v>577.5</v>
      </c>
      <c r="K53" s="5">
        <v>401.7</v>
      </c>
      <c r="L53" s="5">
        <v>23</v>
      </c>
      <c r="M53" s="33">
        <v>1039</v>
      </c>
      <c r="N53" s="33">
        <v>715.6</v>
      </c>
      <c r="O53" s="5">
        <v>23</v>
      </c>
      <c r="P53" s="5">
        <v>0.81</v>
      </c>
      <c r="Q53" s="5">
        <v>0.1</v>
      </c>
      <c r="T53" s="29">
        <f t="shared" si="2"/>
        <v>8.6583333333333339E-3</v>
      </c>
      <c r="U53" s="29">
        <f t="shared" si="3"/>
        <v>5.9633333333333335E-3</v>
      </c>
      <c r="W53" s="29">
        <f t="shared" si="4"/>
        <v>2.6950000000000003E-3</v>
      </c>
      <c r="X53" s="29">
        <f t="shared" si="5"/>
        <v>1.4621666666666668E-2</v>
      </c>
    </row>
    <row r="54" spans="4:24" x14ac:dyDescent="0.3">
      <c r="D54" s="9"/>
      <c r="E54" s="2" t="s">
        <v>75</v>
      </c>
      <c r="F54" s="5">
        <v>8</v>
      </c>
      <c r="G54" s="5">
        <v>190.2</v>
      </c>
      <c r="H54" s="5">
        <v>182.6</v>
      </c>
      <c r="I54" s="5">
        <v>8</v>
      </c>
      <c r="J54" s="5">
        <v>531.1</v>
      </c>
      <c r="K54" s="5">
        <v>433.4</v>
      </c>
      <c r="L54" s="5">
        <v>8</v>
      </c>
      <c r="M54" s="33">
        <v>870.4</v>
      </c>
      <c r="N54" s="33">
        <v>696.1</v>
      </c>
      <c r="O54" s="5">
        <v>8</v>
      </c>
      <c r="P54" s="5">
        <v>0.8</v>
      </c>
      <c r="Q54" s="5">
        <v>0.05</v>
      </c>
      <c r="T54" s="29">
        <f t="shared" si="2"/>
        <v>7.253333333333333E-3</v>
      </c>
      <c r="U54" s="29">
        <f t="shared" si="3"/>
        <v>5.8008333333333332E-3</v>
      </c>
      <c r="W54" s="29">
        <f t="shared" si="4"/>
        <v>1.4524999999999998E-3</v>
      </c>
      <c r="X54" s="29">
        <f t="shared" si="5"/>
        <v>1.3054166666666665E-2</v>
      </c>
    </row>
    <row r="55" spans="4:24" x14ac:dyDescent="0.3">
      <c r="D55" s="9" t="s">
        <v>13</v>
      </c>
      <c r="E55" s="2" t="s">
        <v>76</v>
      </c>
      <c r="F55" s="5">
        <v>8</v>
      </c>
      <c r="G55" s="5">
        <v>293.5</v>
      </c>
      <c r="H55" s="5">
        <v>327.3</v>
      </c>
      <c r="I55" s="5">
        <v>8</v>
      </c>
      <c r="J55" s="5">
        <v>670.5</v>
      </c>
      <c r="K55" s="5">
        <v>717.3</v>
      </c>
      <c r="L55" s="5">
        <v>8</v>
      </c>
      <c r="M55" s="33">
        <v>1211</v>
      </c>
      <c r="N55" s="33">
        <v>1184.5</v>
      </c>
      <c r="O55" s="5">
        <v>8</v>
      </c>
      <c r="P55" s="5">
        <v>0.79</v>
      </c>
      <c r="Q55" s="5">
        <v>7.0000000000000007E-2</v>
      </c>
      <c r="T55" s="29">
        <f t="shared" si="2"/>
        <v>1.0091666666666667E-2</v>
      </c>
      <c r="U55" s="29">
        <f t="shared" si="3"/>
        <v>9.8708333333333339E-3</v>
      </c>
      <c r="W55" s="29">
        <f t="shared" si="4"/>
        <v>2.208333333333333E-4</v>
      </c>
      <c r="X55" s="29">
        <f t="shared" si="5"/>
        <v>1.9962500000000001E-2</v>
      </c>
    </row>
    <row r="56" spans="4:24" x14ac:dyDescent="0.3">
      <c r="D56" s="9"/>
      <c r="E56" s="2" t="s">
        <v>77</v>
      </c>
      <c r="F56" s="5">
        <v>9</v>
      </c>
      <c r="G56" s="5">
        <v>135.5</v>
      </c>
      <c r="H56" s="5">
        <v>98.8</v>
      </c>
      <c r="I56" s="5">
        <v>9</v>
      </c>
      <c r="J56" s="5">
        <v>442.5</v>
      </c>
      <c r="K56" s="5">
        <v>281</v>
      </c>
      <c r="L56" s="5">
        <v>9</v>
      </c>
      <c r="M56" s="33">
        <v>841.1</v>
      </c>
      <c r="N56" s="33">
        <v>513.9</v>
      </c>
      <c r="O56" s="5">
        <v>9</v>
      </c>
      <c r="P56" s="5">
        <v>0.85</v>
      </c>
      <c r="Q56" s="5">
        <v>0.03</v>
      </c>
      <c r="T56" s="29">
        <f t="shared" si="2"/>
        <v>7.009166666666667E-3</v>
      </c>
      <c r="U56" s="29">
        <f t="shared" si="3"/>
        <v>4.2824999999999998E-3</v>
      </c>
      <c r="W56" s="29">
        <f t="shared" si="4"/>
        <v>2.7266666666666672E-3</v>
      </c>
      <c r="X56" s="29">
        <f t="shared" si="5"/>
        <v>1.1291666666666667E-2</v>
      </c>
    </row>
    <row r="57" spans="4:24" ht="21" thickBot="1" x14ac:dyDescent="0.35">
      <c r="D57" s="10"/>
      <c r="E57" s="3" t="s">
        <v>78</v>
      </c>
      <c r="F57" s="6">
        <v>8</v>
      </c>
      <c r="G57" s="6">
        <v>166.5</v>
      </c>
      <c r="H57" s="6">
        <v>208.7</v>
      </c>
      <c r="I57" s="6">
        <v>8</v>
      </c>
      <c r="J57" s="6">
        <v>454.2</v>
      </c>
      <c r="K57" s="6">
        <v>451.7</v>
      </c>
      <c r="L57" s="6">
        <v>8</v>
      </c>
      <c r="M57" s="34">
        <v>792.5</v>
      </c>
      <c r="N57" s="34">
        <v>667.4</v>
      </c>
      <c r="O57" s="6">
        <v>8</v>
      </c>
      <c r="P57" s="6">
        <v>0.84</v>
      </c>
      <c r="Q57" s="6">
        <v>0.1</v>
      </c>
      <c r="T57" s="29">
        <f t="shared" si="2"/>
        <v>6.604166666666667E-3</v>
      </c>
      <c r="U57" s="29">
        <f t="shared" si="3"/>
        <v>5.5616666666666661E-3</v>
      </c>
      <c r="W57" s="29">
        <f t="shared" si="4"/>
        <v>1.0425000000000009E-3</v>
      </c>
      <c r="X57" s="29">
        <f t="shared" si="5"/>
        <v>1.2165833333333334E-2</v>
      </c>
    </row>
    <row r="58" spans="4:24" x14ac:dyDescent="0.3">
      <c r="T58" s="29"/>
      <c r="U58" s="29"/>
    </row>
    <row r="59" spans="4:24" x14ac:dyDescent="0.3">
      <c r="T59" s="29"/>
      <c r="U59" s="29"/>
    </row>
    <row r="60" spans="4:24" x14ac:dyDescent="0.3">
      <c r="T60" s="29"/>
      <c r="U60" s="29"/>
    </row>
    <row r="61" spans="4:24" x14ac:dyDescent="0.3">
      <c r="T61" s="29"/>
      <c r="U61" s="29"/>
    </row>
    <row r="62" spans="4:24" x14ac:dyDescent="0.3">
      <c r="T62" s="29"/>
      <c r="U62" s="29"/>
    </row>
    <row r="63" spans="4:24" x14ac:dyDescent="0.3">
      <c r="T63" s="29"/>
      <c r="U63" s="29"/>
    </row>
    <row r="64" spans="4:24" x14ac:dyDescent="0.3">
      <c r="T64" s="29"/>
      <c r="U64" s="29"/>
    </row>
  </sheetData>
  <mergeCells count="8">
    <mergeCell ref="L38:N38"/>
    <mergeCell ref="O38:Q38"/>
    <mergeCell ref="D41:D47"/>
    <mergeCell ref="D49:D54"/>
    <mergeCell ref="D55:D57"/>
    <mergeCell ref="D38:E38"/>
    <mergeCell ref="F38:H38"/>
    <mergeCell ref="I38:K38"/>
  </mergeCells>
  <hyperlinks>
    <hyperlink ref="D6" r:id="rId1" tooltip="Learn more about climatic factor from ScienceDirect's AI-generated Topic Pages" display="https://www.sciencedirect.com/topics/agricultural-and-biological-sciences/climatic-factor" xr:uid="{85D4DE79-0F68-446C-9C89-239F9FC63D91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Tables 5 and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S. Azzi</dc:creator>
  <cp:lastModifiedBy>Elias S. Azzi</cp:lastModifiedBy>
  <dcterms:created xsi:type="dcterms:W3CDTF">2015-06-05T18:17:20Z</dcterms:created>
  <dcterms:modified xsi:type="dcterms:W3CDTF">2023-05-25T07:26:44Z</dcterms:modified>
</cp:coreProperties>
</file>