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ofuel_location\compare_res\"/>
    </mc:Choice>
  </mc:AlternateContent>
  <bookViews>
    <workbookView xWindow="0" yWindow="0" windowWidth="11220" windowHeight="6555" activeTab="1"/>
  </bookViews>
  <sheets>
    <sheet name="Sheet1" sheetId="1" r:id="rId1"/>
    <sheet name="production" sheetId="4" r:id="rId2"/>
    <sheet name="objective" sheetId="2" r:id="rId3"/>
    <sheet name="ave distance" sheetId="5" r:id="rId4"/>
    <sheet name="example" sheetId="3" r:id="rId5"/>
  </sheets>
  <calcPr calcId="162913"/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2" i="5" l="1"/>
  <c r="C2" i="5"/>
  <c r="D2" i="5"/>
  <c r="E2" i="5"/>
  <c r="F2" i="5"/>
  <c r="G2" i="5"/>
  <c r="H2" i="5"/>
  <c r="I2" i="5"/>
  <c r="J2" i="5"/>
  <c r="A2" i="5"/>
  <c r="A3" i="4" l="1"/>
  <c r="B3" i="4"/>
  <c r="D3" i="4"/>
  <c r="E3" i="4"/>
  <c r="F3" i="4"/>
  <c r="G3" i="4"/>
  <c r="H3" i="4"/>
  <c r="I3" i="4"/>
  <c r="J3" i="4"/>
  <c r="K3" i="4"/>
  <c r="L3" i="4"/>
  <c r="M3" i="4"/>
  <c r="A4" i="4"/>
  <c r="B4" i="4"/>
  <c r="D4" i="4"/>
  <c r="E4" i="4"/>
  <c r="F4" i="4"/>
  <c r="G4" i="4"/>
  <c r="H4" i="4"/>
  <c r="I4" i="4"/>
  <c r="J4" i="4"/>
  <c r="K4" i="4"/>
  <c r="L4" i="4"/>
  <c r="M4" i="4"/>
  <c r="A5" i="4"/>
  <c r="B5" i="4"/>
  <c r="D5" i="4"/>
  <c r="E5" i="4"/>
  <c r="F5" i="4"/>
  <c r="G5" i="4"/>
  <c r="H5" i="4"/>
  <c r="I5" i="4"/>
  <c r="J5" i="4"/>
  <c r="K5" i="4"/>
  <c r="L5" i="4"/>
  <c r="M5" i="4"/>
  <c r="A6" i="4"/>
  <c r="B6" i="4"/>
  <c r="D6" i="4"/>
  <c r="E6" i="4"/>
  <c r="F6" i="4"/>
  <c r="G6" i="4"/>
  <c r="H6" i="4"/>
  <c r="I6" i="4"/>
  <c r="J6" i="4"/>
  <c r="K6" i="4"/>
  <c r="L6" i="4"/>
  <c r="M6" i="4"/>
  <c r="A7" i="4"/>
  <c r="B7" i="4"/>
  <c r="D7" i="4"/>
  <c r="E7" i="4"/>
  <c r="F7" i="4"/>
  <c r="G7" i="4"/>
  <c r="H7" i="4"/>
  <c r="I7" i="4"/>
  <c r="J7" i="4"/>
  <c r="K7" i="4"/>
  <c r="L7" i="4"/>
  <c r="M7" i="4"/>
  <c r="A8" i="4"/>
  <c r="B8" i="4"/>
  <c r="D8" i="4"/>
  <c r="E8" i="4"/>
  <c r="F8" i="4"/>
  <c r="G8" i="4"/>
  <c r="H8" i="4"/>
  <c r="I8" i="4"/>
  <c r="J8" i="4"/>
  <c r="K8" i="4"/>
  <c r="L8" i="4"/>
  <c r="M8" i="4"/>
  <c r="B2" i="4"/>
  <c r="D2" i="4"/>
  <c r="E2" i="4"/>
  <c r="F2" i="4"/>
  <c r="G2" i="4"/>
  <c r="H2" i="4"/>
  <c r="I2" i="4"/>
  <c r="J2" i="4"/>
  <c r="K2" i="4"/>
  <c r="L2" i="4"/>
  <c r="M2" i="4"/>
  <c r="A2" i="4"/>
  <c r="F10" i="2" l="1"/>
  <c r="H10" i="2" s="1"/>
  <c r="I10" i="2" l="1"/>
  <c r="F3" i="2"/>
  <c r="F4" i="2"/>
  <c r="F5" i="2"/>
  <c r="F6" i="2"/>
  <c r="F7" i="2"/>
  <c r="F8" i="2"/>
  <c r="F9" i="2"/>
  <c r="F2" i="2"/>
  <c r="R39" i="3"/>
  <c r="L32" i="3"/>
  <c r="N40" i="3"/>
  <c r="H5" i="2" l="1"/>
  <c r="I5" i="2"/>
  <c r="I7" i="2"/>
  <c r="H7" i="2"/>
  <c r="I9" i="2"/>
  <c r="H9" i="2"/>
  <c r="I8" i="2"/>
  <c r="H8" i="2"/>
  <c r="I4" i="2"/>
  <c r="H4" i="2"/>
  <c r="I3" i="2"/>
  <c r="H3" i="2"/>
  <c r="I2" i="2"/>
  <c r="H2" i="2"/>
  <c r="H6" i="2"/>
  <c r="I6" i="2"/>
</calcChain>
</file>

<file path=xl/sharedStrings.xml><?xml version="1.0" encoding="utf-8"?>
<sst xmlns="http://schemas.openxmlformats.org/spreadsheetml/2006/main" count="158" uniqueCount="107">
  <si>
    <t>facilites</t>
  </si>
  <si>
    <t>ethanol</t>
  </si>
  <si>
    <t>low</t>
  </si>
  <si>
    <t/>
  </si>
  <si>
    <t>medium</t>
  </si>
  <si>
    <t>aveProd</t>
  </si>
  <si>
    <t>aveDist</t>
  </si>
  <si>
    <t>total</t>
  </si>
  <si>
    <t>level</t>
  </si>
  <si>
    <t>scenario</t>
  </si>
  <si>
    <t>1a</t>
  </si>
  <si>
    <t>1b</t>
  </si>
  <si>
    <t>1c</t>
  </si>
  <si>
    <t>2a</t>
  </si>
  <si>
    <t>2b</t>
  </si>
  <si>
    <t>2nd high</t>
  </si>
  <si>
    <t>3rd high</t>
  </si>
  <si>
    <t>1st low</t>
  </si>
  <si>
    <t>2nd low</t>
  </si>
  <si>
    <t>1st high</t>
  </si>
  <si>
    <t>scen 1</t>
  </si>
  <si>
    <t>scen 2</t>
  </si>
  <si>
    <t>scen3</t>
  </si>
  <si>
    <t>scen4</t>
  </si>
  <si>
    <t>scen 5</t>
  </si>
  <si>
    <t>scen 6</t>
  </si>
  <si>
    <t>scen 7</t>
  </si>
  <si>
    <t>scen 8</t>
  </si>
  <si>
    <t>scen 9</t>
  </si>
  <si>
    <t>scen 10</t>
  </si>
  <si>
    <t>objective</t>
  </si>
  <si>
    <t>scenario1</t>
  </si>
  <si>
    <t>scenario2</t>
  </si>
  <si>
    <t>scenario3</t>
  </si>
  <si>
    <t>scenario4</t>
  </si>
  <si>
    <t>scenario5</t>
  </si>
  <si>
    <t>scenario6</t>
  </si>
  <si>
    <t>scenario7</t>
  </si>
  <si>
    <t>scenario8</t>
  </si>
  <si>
    <t>scenario9</t>
  </si>
  <si>
    <t>change</t>
  </si>
  <si>
    <t>production</t>
  </si>
  <si>
    <t>low1</t>
  </si>
  <si>
    <t>low2</t>
  </si>
  <si>
    <t>high1</t>
  </si>
  <si>
    <t>high2</t>
  </si>
  <si>
    <t>high3</t>
  </si>
  <si>
    <t>low3</t>
  </si>
  <si>
    <t>million SEK</t>
  </si>
  <si>
    <t>Demand_target70_sensA_feedPrice_decr_025p_serv</t>
  </si>
  <si>
    <t>Demand_target70_sensA_feedPrice_incr_025p_serv</t>
  </si>
  <si>
    <t>Demand_target70_sensA_feedstock_decr_025p_serv</t>
  </si>
  <si>
    <t>Demand_target70_sensA_feedstock_incr_025p_serv</t>
  </si>
  <si>
    <t>Demand_target70_sensA_fixedInv_decr10_025p_serv</t>
  </si>
  <si>
    <t>Demand_target70_sensA_fixedInv_Incr10_025p_serv</t>
  </si>
  <si>
    <t>Demand_target70_sensA_trans_decr_025p_serv</t>
  </si>
  <si>
    <t>Demand_target70_sensA_trans_incr_025p_serv</t>
  </si>
  <si>
    <t>feedpriceDecr</t>
  </si>
  <si>
    <t>feedpriceIncr</t>
  </si>
  <si>
    <t>feedesetockDecr</t>
  </si>
  <si>
    <t>feedstockIncr</t>
  </si>
  <si>
    <t>fixedInvdecr</t>
  </si>
  <si>
    <t>fixedIncIncr</t>
  </si>
  <si>
    <t>TransDecr</t>
  </si>
  <si>
    <t>TransIncr</t>
  </si>
  <si>
    <t>Main70</t>
  </si>
  <si>
    <t>CprMain</t>
  </si>
  <si>
    <t>CprMain%</t>
  </si>
  <si>
    <t>high4</t>
  </si>
  <si>
    <t>Demand_target70_025percent_serv</t>
  </si>
  <si>
    <t>Feedstock price (-)</t>
  </si>
  <si>
    <t>Feedstock price (+)</t>
  </si>
  <si>
    <t>Investment cost (-)</t>
  </si>
  <si>
    <t>Investment cost (+)</t>
  </si>
  <si>
    <t>Transport cost (-)</t>
  </si>
  <si>
    <t>Transport cost (+)</t>
  </si>
  <si>
    <t>Available feedstock(-)</t>
  </si>
  <si>
    <t>Available feedstock (+)</t>
  </si>
  <si>
    <t>Low 1</t>
  </si>
  <si>
    <t>Low2</t>
  </si>
  <si>
    <t>Low 3</t>
  </si>
  <si>
    <t>High 1</t>
  </si>
  <si>
    <t>High 2</t>
  </si>
  <si>
    <t>High 3</t>
  </si>
  <si>
    <t>High 4</t>
  </si>
  <si>
    <t>Target 70%</t>
  </si>
  <si>
    <t>1</t>
  </si>
  <si>
    <t>3</t>
  </si>
  <si>
    <t>5</t>
  </si>
  <si>
    <t>6</t>
  </si>
  <si>
    <t>7</t>
  </si>
  <si>
    <t>8</t>
  </si>
  <si>
    <t>2</t>
  </si>
  <si>
    <t>4</t>
  </si>
  <si>
    <t>Target 70</t>
  </si>
  <si>
    <t>Feedstock cost (-)</t>
  </si>
  <si>
    <t>Feedstock cost (+)</t>
  </si>
  <si>
    <t>data_rev_Demand_target70_gap025_sensA_feedPrice_incr_c</t>
  </si>
  <si>
    <t>data_rev_Demand_target70_gap025_sensA_feedPrice_decr_c</t>
  </si>
  <si>
    <t>data_rev_Demand_target70_gap025_sensA_feedstock_incr_c</t>
  </si>
  <si>
    <t>data_rev_Demand_target70_gap025_sensA_feedstock_decr_c</t>
  </si>
  <si>
    <t>data_rev_Demand_target70_gap025_sensA_fixedInv_Incr10_c</t>
  </si>
  <si>
    <t>data_rev_Demand_target70_gap025_sensA_fixedInv_decr10_c</t>
  </si>
  <si>
    <t>data_rev_Demand_target70_gap025_sensA_trans_incr_c</t>
  </si>
  <si>
    <t>data_rev_Demand_target70_gap025_sensA_trans_decr_c</t>
  </si>
  <si>
    <t>Available feedstock(+)</t>
  </si>
  <si>
    <t>Available feedstock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</si>
</sst>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164" fontId="1" fillId="0" borderId="0" xfId="1" applyNumberFormat="1" applyFont="1"/>
    <xf numFmtId="164" fontId="0" fillId="0" borderId="0" xfId="1" applyNumberFormat="1" applyFont="1"/>
    <xf numFmtId="9" fontId="0" fillId="0" borderId="0" xfId="0" quotePrefix="1" applyNumberForma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production!$C$2:$D$2</c:f>
              <c:strCache>
                <c:ptCount val="2"/>
                <c:pt idx="0">
                  <c:v>Low 1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production!$E$1:$M$1</c:f>
              <c:strCache>
                <c:ptCount val="9"/>
                <c:pt idx="0">
                  <c:v>Feedstock cost (+)</c:v>
                </c:pt>
                <c:pt idx="1">
                  <c:v>Feedstock cost (-)</c:v>
                </c:pt>
                <c:pt idx="2">
                  <c:v>Available feedstock(+)</c:v>
                </c:pt>
                <c:pt idx="3">
                  <c:v>Available feedstock (-)</c:v>
                </c:pt>
                <c:pt idx="4">
                  <c:v>Investment cost (+)</c:v>
                </c:pt>
                <c:pt idx="5">
                  <c:v>Investment cost (-)</c:v>
                </c:pt>
                <c:pt idx="6">
                  <c:v>Transport cost (+)</c:v>
                </c:pt>
                <c:pt idx="7">
                  <c:v>Transport cost (-)</c:v>
                </c:pt>
                <c:pt idx="8">
                  <c:v>Target 70%</c:v>
                </c:pt>
              </c:strCache>
            </c:strRef>
          </c:cat>
          <c:val>
            <c:numRef>
              <c:f>production!$E$2:$M$2</c:f>
              <c:numCache>
                <c:formatCode>General</c:formatCode>
                <c:ptCount val="9"/>
                <c:pt idx="0">
                  <c:v>46028.370892127074</c:v>
                </c:pt>
                <c:pt idx="1">
                  <c:v>59561.866256767957</c:v>
                </c:pt>
                <c:pt idx="2">
                  <c:v>81722.172165414377</c:v>
                </c:pt>
                <c:pt idx="3">
                  <c:v>54444.696626187848</c:v>
                </c:pt>
                <c:pt idx="4">
                  <c:v>1</c:v>
                </c:pt>
                <c:pt idx="5">
                  <c:v>67416.320033701646</c:v>
                </c:pt>
                <c:pt idx="6">
                  <c:v>68164.108412154717</c:v>
                </c:pt>
                <c:pt idx="7">
                  <c:v>69382.633766022103</c:v>
                </c:pt>
                <c:pt idx="8">
                  <c:v>69382.633766022103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6-4B23-BBED-57C6126B8A3D}"/>
            </c:ext>
          </c:extLst>
        </c:ser>
        <c:ser>
          <c:idx val="1"/>
          <c:order val="1"/>
          <c:tx>
            <c:strRef>
              <c:f>production!$C$3:$D$3</c:f>
              <c:strCache>
                <c:ptCount val="2"/>
                <c:pt idx="0">
                  <c:v>Low2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production!$E$1:$M$1</c:f>
              <c:strCache>
                <c:ptCount val="9"/>
                <c:pt idx="0">
                  <c:v>Feedstock cost (+)</c:v>
                </c:pt>
                <c:pt idx="1">
                  <c:v>Feedstock cost (-)</c:v>
                </c:pt>
                <c:pt idx="2">
                  <c:v>Available feedstock(+)</c:v>
                </c:pt>
                <c:pt idx="3">
                  <c:v>Available feedstock (-)</c:v>
                </c:pt>
                <c:pt idx="4">
                  <c:v>Investment cost (+)</c:v>
                </c:pt>
                <c:pt idx="5">
                  <c:v>Investment cost (-)</c:v>
                </c:pt>
                <c:pt idx="6">
                  <c:v>Transport cost (+)</c:v>
                </c:pt>
                <c:pt idx="7">
                  <c:v>Transport cost (-)</c:v>
                </c:pt>
                <c:pt idx="8">
                  <c:v>Target 70%</c:v>
                </c:pt>
              </c:strCache>
            </c:strRef>
          </c:cat>
          <c:val>
            <c:numRef>
              <c:f>production!$E$3:$M$3</c:f>
              <c:numCache>
                <c:formatCode>General</c:formatCode>
                <c:ptCount val="9"/>
                <c:pt idx="0">
                  <c:v>42235.229760911599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43350.029904281771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6-4B23-BBED-57C6126B8A3D}"/>
            </c:ext>
          </c:extLst>
        </c:ser>
        <c:ser>
          <c:idx val="2"/>
          <c:order val="2"/>
          <c:tx>
            <c:strRef>
              <c:f>production!$C$4:$D$4</c:f>
              <c:strCache>
                <c:ptCount val="2"/>
                <c:pt idx="0">
                  <c:v>Low 3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production!$E$1:$M$1</c:f>
              <c:strCache>
                <c:ptCount val="9"/>
                <c:pt idx="0">
                  <c:v>Feedstock cost (+)</c:v>
                </c:pt>
                <c:pt idx="1">
                  <c:v>Feedstock cost (-)</c:v>
                </c:pt>
                <c:pt idx="2">
                  <c:v>Available feedstock(+)</c:v>
                </c:pt>
                <c:pt idx="3">
                  <c:v>Available feedstock (-)</c:v>
                </c:pt>
                <c:pt idx="4">
                  <c:v>Investment cost (+)</c:v>
                </c:pt>
                <c:pt idx="5">
                  <c:v>Investment cost (-)</c:v>
                </c:pt>
                <c:pt idx="6">
                  <c:v>Transport cost (+)</c:v>
                </c:pt>
                <c:pt idx="7">
                  <c:v>Transport cost (-)</c:v>
                </c:pt>
                <c:pt idx="8">
                  <c:v>Target 70%</c:v>
                </c:pt>
              </c:strCache>
            </c:strRef>
          </c:cat>
          <c:val>
            <c:numRef>
              <c:f>production!$E$4:$M$4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25728.305332872929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6-4B23-BBED-57C6126B8A3D}"/>
            </c:ext>
          </c:extLst>
        </c:ser>
        <c:ser>
          <c:idx val="3"/>
          <c:order val="3"/>
          <c:tx>
            <c:strRef>
              <c:f>production!$C$5:$D$5</c:f>
              <c:strCache>
                <c:ptCount val="2"/>
                <c:pt idx="0">
                  <c:v>High 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production!$E$1:$M$1</c:f>
              <c:strCache>
                <c:ptCount val="9"/>
                <c:pt idx="0">
                  <c:v>Feedstock cost (+)</c:v>
                </c:pt>
                <c:pt idx="1">
                  <c:v>Feedstock cost (-)</c:v>
                </c:pt>
                <c:pt idx="2">
                  <c:v>Available feedstock(+)</c:v>
                </c:pt>
                <c:pt idx="3">
                  <c:v>Available feedstock (-)</c:v>
                </c:pt>
                <c:pt idx="4">
                  <c:v>Investment cost (+)</c:v>
                </c:pt>
                <c:pt idx="5">
                  <c:v>Investment cost (-)</c:v>
                </c:pt>
                <c:pt idx="6">
                  <c:v>Transport cost (+)</c:v>
                </c:pt>
                <c:pt idx="7">
                  <c:v>Transport cost (-)</c:v>
                </c:pt>
                <c:pt idx="8">
                  <c:v>Target 70%</c:v>
                </c:pt>
              </c:strCache>
            </c:strRef>
          </c:cat>
          <c:val>
            <c:numRef>
              <c:f>production!$E$5:$M$5</c:f>
              <c:numCache>
                <c:formatCode>General</c:formatCode>
                <c:ptCount val="9"/>
                <c:pt idx="0">
                  <c:v>326162.36637845298</c:v>
                </c:pt>
                <c:pt idx="1">
                  <c:v>360000</c:v>
                </c:pt>
                <c:pt idx="2">
                  <c:v>360000</c:v>
                </c:pt>
                <c:pt idx="3">
                  <c:v>297054.20975509391</c:v>
                </c:pt>
                <c:pt idx="4">
                  <c:v>360000</c:v>
                </c:pt>
                <c:pt idx="5">
                  <c:v>358546.80518900545</c:v>
                </c:pt>
                <c:pt idx="6">
                  <c:v>360000</c:v>
                </c:pt>
                <c:pt idx="7">
                  <c:v>351632.89031637437</c:v>
                </c:pt>
                <c:pt idx="8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6-4B23-BBED-57C6126B8A3D}"/>
            </c:ext>
          </c:extLst>
        </c:ser>
        <c:ser>
          <c:idx val="4"/>
          <c:order val="4"/>
          <c:tx>
            <c:strRef>
              <c:f>production!$C$6:$D$6</c:f>
              <c:strCache>
                <c:ptCount val="2"/>
                <c:pt idx="0">
                  <c:v>High 2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production!$E$1:$M$1</c:f>
              <c:strCache>
                <c:ptCount val="9"/>
                <c:pt idx="0">
                  <c:v>Feedstock cost (+)</c:v>
                </c:pt>
                <c:pt idx="1">
                  <c:v>Feedstock cost (-)</c:v>
                </c:pt>
                <c:pt idx="2">
                  <c:v>Available feedstock(+)</c:v>
                </c:pt>
                <c:pt idx="3">
                  <c:v>Available feedstock (-)</c:v>
                </c:pt>
                <c:pt idx="4">
                  <c:v>Investment cost (+)</c:v>
                </c:pt>
                <c:pt idx="5">
                  <c:v>Investment cost (-)</c:v>
                </c:pt>
                <c:pt idx="6">
                  <c:v>Transport cost (+)</c:v>
                </c:pt>
                <c:pt idx="7">
                  <c:v>Transport cost (-)</c:v>
                </c:pt>
                <c:pt idx="8">
                  <c:v>Target 70%</c:v>
                </c:pt>
              </c:strCache>
            </c:strRef>
          </c:cat>
          <c:val>
            <c:numRef>
              <c:f>production!$E$6:$M$6</c:f>
              <c:numCache>
                <c:formatCode>General</c:formatCode>
                <c:ptCount val="9"/>
                <c:pt idx="0">
                  <c:v>262338.47877878457</c:v>
                </c:pt>
                <c:pt idx="1">
                  <c:v>360000</c:v>
                </c:pt>
                <c:pt idx="2">
                  <c:v>347974.33694917115</c:v>
                </c:pt>
                <c:pt idx="3">
                  <c:v>258823.70589107426</c:v>
                </c:pt>
                <c:pt idx="4">
                  <c:v>360000</c:v>
                </c:pt>
                <c:pt idx="5">
                  <c:v>318602.6856521478</c:v>
                </c:pt>
                <c:pt idx="6">
                  <c:v>360000</c:v>
                </c:pt>
                <c:pt idx="7">
                  <c:v>346925.40433135367</c:v>
                </c:pt>
                <c:pt idx="8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6-4B23-BBED-57C6126B8A3D}"/>
            </c:ext>
          </c:extLst>
        </c:ser>
        <c:ser>
          <c:idx val="5"/>
          <c:order val="5"/>
          <c:tx>
            <c:strRef>
              <c:f>production!$C$7:$D$7</c:f>
              <c:strCache>
                <c:ptCount val="2"/>
                <c:pt idx="0">
                  <c:v>High 3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production!$E$1:$M$1</c:f>
              <c:strCache>
                <c:ptCount val="9"/>
                <c:pt idx="0">
                  <c:v>Feedstock cost (+)</c:v>
                </c:pt>
                <c:pt idx="1">
                  <c:v>Feedstock cost (-)</c:v>
                </c:pt>
                <c:pt idx="2">
                  <c:v>Available feedstock(+)</c:v>
                </c:pt>
                <c:pt idx="3">
                  <c:v>Available feedstock (-)</c:v>
                </c:pt>
                <c:pt idx="4">
                  <c:v>Investment cost (+)</c:v>
                </c:pt>
                <c:pt idx="5">
                  <c:v>Investment cost (-)</c:v>
                </c:pt>
                <c:pt idx="6">
                  <c:v>Transport cost (+)</c:v>
                </c:pt>
                <c:pt idx="7">
                  <c:v>Transport cost (-)</c:v>
                </c:pt>
                <c:pt idx="8">
                  <c:v>Target 70%</c:v>
                </c:pt>
              </c:strCache>
            </c:strRef>
          </c:cat>
          <c:val>
            <c:numRef>
              <c:f>production!$E$7:$M$7</c:f>
              <c:numCache>
                <c:formatCode>General</c:formatCode>
                <c:ptCount val="9"/>
                <c:pt idx="0">
                  <c:v>189798.40377596678</c:v>
                </c:pt>
                <c:pt idx="1">
                  <c:v>270438.133743232</c:v>
                </c:pt>
                <c:pt idx="2">
                  <c:v>260303.49088541447</c:v>
                </c:pt>
                <c:pt idx="3">
                  <c:v>232518.08092763842</c:v>
                </c:pt>
                <c:pt idx="4">
                  <c:v>330000</c:v>
                </c:pt>
                <c:pt idx="5">
                  <c:v>236355.85388799044</c:v>
                </c:pt>
                <c:pt idx="6">
                  <c:v>261835.89158784528</c:v>
                </c:pt>
                <c:pt idx="7">
                  <c:v>282059.0715862498</c:v>
                </c:pt>
                <c:pt idx="8">
                  <c:v>260617.3662339779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6-4B23-BBED-57C6126B8A3D}"/>
            </c:ext>
          </c:extLst>
        </c:ser>
        <c:ser>
          <c:idx val="6"/>
          <c:order val="6"/>
          <c:tx>
            <c:strRef>
              <c:f>production!$C$8:$D$8</c:f>
              <c:strCache>
                <c:ptCount val="2"/>
                <c:pt idx="0">
                  <c:v>High 4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production!$E$1:$M$1</c:f>
              <c:strCache>
                <c:ptCount val="9"/>
                <c:pt idx="0">
                  <c:v>Feedstock cost (+)</c:v>
                </c:pt>
                <c:pt idx="1">
                  <c:v>Feedstock cost (-)</c:v>
                </c:pt>
                <c:pt idx="2">
                  <c:v>Available feedstock(+)</c:v>
                </c:pt>
                <c:pt idx="3">
                  <c:v>Available feedstock (-)</c:v>
                </c:pt>
                <c:pt idx="4">
                  <c:v>Investment cost (+)</c:v>
                </c:pt>
                <c:pt idx="5">
                  <c:v>Investment cost (-)</c:v>
                </c:pt>
                <c:pt idx="6">
                  <c:v>Transport cost (+)</c:v>
                </c:pt>
                <c:pt idx="7">
                  <c:v>Transport cost (-)</c:v>
                </c:pt>
                <c:pt idx="8">
                  <c:v>Target 70%</c:v>
                </c:pt>
              </c:strCache>
            </c:strRef>
          </c:cat>
          <c:val>
            <c:numRef>
              <c:f>production!$E$8:$M$8</c:f>
              <c:numCache>
                <c:formatCode>General</c:formatCode>
                <c:ptCount val="9"/>
                <c:pt idx="0">
                  <c:v>183437.15041375696</c:v>
                </c:pt>
                <c:pt idx="1">
                  <c:v>1</c:v>
                </c:pt>
                <c:pt idx="2">
                  <c:v>1</c:v>
                </c:pt>
                <c:pt idx="3">
                  <c:v>207159.30680000552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6-4B27-A4AA-CEF479B7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1556928"/>
        <c:axId val="171558888"/>
      </c:barChart>
      <c:catAx>
        <c:axId val="1715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Scenario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1558888"/>
        <c:crosses val="autoZero"/>
        <c:auto val="1"/>
        <c:lblAlgn val="ctr"/>
        <c:lblOffset val="100"/>
        <c:noMultiLvlLbl val="0"/>
      </c:catAx>
      <c:valAx>
        <c:axId val="1715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Production (thousand m</a:t>
                </a:r>
                <a:r>
                  <a:rPr lang="en-GB" sz="1000" b="1" i="0" u="none" strike="noStrike" baseline="30000">
                    <a:effectLst/>
                  </a:rPr>
                  <a:t>3</a:t>
                </a:r>
                <a:r>
                  <a:rPr lang="en-GB" sz="1000" b="1" i="0" u="none" strike="noStrike" baseline="0">
                    <a:effectLst/>
                  </a:rPr>
                  <a:t>)</a:t>
                </a:r>
                <a:endParaRPr lang="sv-SE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1556928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4433024601358"/>
          <c:y val="0.92970727418879806"/>
          <c:w val="0.62983337240463144"/>
          <c:h val="5.1020765261485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costs for increasing the target by one tonne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objective!$E$1</c:f>
              <c:strCache>
                <c:ptCount val="1"/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objective!$A$2:$A$11</c:f>
              <c:strCache>
                <c:ptCount val="9"/>
                <c:pt idx="0">
                  <c:v>Feedstock price (-)</c:v>
                </c:pt>
                <c:pt idx="1">
                  <c:v>Feedstock price (+)</c:v>
                </c:pt>
                <c:pt idx="2">
                  <c:v>Available feedstock(-)</c:v>
                </c:pt>
                <c:pt idx="3">
                  <c:v>Available feedstock (+)</c:v>
                </c:pt>
                <c:pt idx="4">
                  <c:v>Investment cost (-)</c:v>
                </c:pt>
                <c:pt idx="5">
                  <c:v>Investment cost (+)</c:v>
                </c:pt>
                <c:pt idx="6">
                  <c:v>Transport cost (-)</c:v>
                </c:pt>
                <c:pt idx="7">
                  <c:v>Transport cost (+)</c:v>
                </c:pt>
                <c:pt idx="8">
                  <c:v>70%</c:v>
                </c:pt>
              </c:strCache>
            </c:strRef>
          </c:cat>
          <c:val>
            <c:numRef>
              <c:f>objective!$E$2:$E$11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1A3-439B-BC41-5B4E1F5FC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989056"/>
        <c:axId val="248986312"/>
      </c:barChart>
      <c:catAx>
        <c:axId val="2489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level (%)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8986312"/>
        <c:crosses val="autoZero"/>
        <c:auto val="1"/>
        <c:lblAlgn val="ctr"/>
        <c:lblOffset val="100"/>
        <c:noMultiLvlLbl val="0"/>
      </c:catAx>
      <c:valAx>
        <c:axId val="2489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increase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8989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(</a:t>
            </a:r>
            <a:r>
              <a:rPr lang="en-US"/>
              <a:t>million SEK)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objective!$F$1</c:f>
              <c:strCache>
                <c:ptCount val="1"/>
                <c:pt idx="0">
                  <c:v>million SEK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objective!$A$2:$A$10</c:f>
              <c:strCache>
                <c:ptCount val="9"/>
                <c:pt idx="0">
                  <c:v>Feedstock price (-)</c:v>
                </c:pt>
                <c:pt idx="1">
                  <c:v>Feedstock price (+)</c:v>
                </c:pt>
                <c:pt idx="2">
                  <c:v>Available feedstock(-)</c:v>
                </c:pt>
                <c:pt idx="3">
                  <c:v>Available feedstock (+)</c:v>
                </c:pt>
                <c:pt idx="4">
                  <c:v>Investment cost (-)</c:v>
                </c:pt>
                <c:pt idx="5">
                  <c:v>Investment cost (+)</c:v>
                </c:pt>
                <c:pt idx="6">
                  <c:v>Transport cost (-)</c:v>
                </c:pt>
                <c:pt idx="7">
                  <c:v>Transport cost (+)</c:v>
                </c:pt>
                <c:pt idx="8">
                  <c:v>70%</c:v>
                </c:pt>
              </c:strCache>
            </c:strRef>
          </c:cat>
          <c:val>
            <c:numRef>
              <c:f>objective!$F$2:$F$10</c:f>
              <c:numCache>
                <c:formatCode>General</c:formatCode>
                <c:ptCount val="9"/>
                <c:pt idx="0">
                  <c:v>12947.885224466632</c:v>
                </c:pt>
                <c:pt idx="1">
                  <c:v>10108.710006547342</c:v>
                </c:pt>
                <c:pt idx="2">
                  <c:v>11221.242240741101</c:v>
                </c:pt>
                <c:pt idx="3">
                  <c:v>11840.180069961951</c:v>
                </c:pt>
                <c:pt idx="4">
                  <c:v>11618.646226358887</c:v>
                </c:pt>
                <c:pt idx="5">
                  <c:v>11216.931715172144</c:v>
                </c:pt>
                <c:pt idx="6">
                  <c:v>11588.334920886236</c:v>
                </c:pt>
                <c:pt idx="7">
                  <c:v>11280.214540071986</c:v>
                </c:pt>
                <c:pt idx="8">
                  <c:v>11421.182897903445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6-40AF-9A8F-D25A1E51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986704"/>
        <c:axId val="248987096"/>
      </c:barChart>
      <c:catAx>
        <c:axId val="2489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8987096"/>
        <c:crosses val="autoZero"/>
        <c:auto val="1"/>
        <c:lblAlgn val="ctr"/>
        <c:lblOffset val="100"/>
        <c:noMultiLvlLbl val="0"/>
      </c:catAx>
      <c:valAx>
        <c:axId val="2489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8986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of objective function (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objective!$B$1</c:f>
              <c:strCache>
                <c:ptCount val="1"/>
                <c:pt idx="0">
                  <c:v>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objective!$A$2:$A$11</c:f>
              <c:strCache>
                <c:ptCount val="9"/>
                <c:pt idx="0">
                  <c:v>Feedstock price (-)</c:v>
                </c:pt>
                <c:pt idx="1">
                  <c:v>Feedstock price (+)</c:v>
                </c:pt>
                <c:pt idx="2">
                  <c:v>Available feedstock(-)</c:v>
                </c:pt>
                <c:pt idx="3">
                  <c:v>Available feedstock (+)</c:v>
                </c:pt>
                <c:pt idx="4">
                  <c:v>Investment cost (-)</c:v>
                </c:pt>
                <c:pt idx="5">
                  <c:v>Investment cost (+)</c:v>
                </c:pt>
                <c:pt idx="6">
                  <c:v>Transport cost (-)</c:v>
                </c:pt>
                <c:pt idx="7">
                  <c:v>Transport cost (+)</c:v>
                </c:pt>
                <c:pt idx="8">
                  <c:v>70%</c:v>
                </c:pt>
              </c:strCache>
            </c:strRef>
          </c:cat>
          <c:val>
            <c:numRef>
              <c:f>objective!$B$2:$B$11</c:f>
              <c:numCache>
                <c:formatCode>General</c:formatCode>
                <c:ptCount val="10"/>
                <c:pt idx="0">
                  <c:v>12947885224.466633</c:v>
                </c:pt>
                <c:pt idx="1">
                  <c:v>10108710006.547342</c:v>
                </c:pt>
                <c:pt idx="2">
                  <c:v>11221242240.741102</c:v>
                </c:pt>
                <c:pt idx="3">
                  <c:v>11840180069.96195</c:v>
                </c:pt>
                <c:pt idx="4">
                  <c:v>11618646226.358887</c:v>
                </c:pt>
                <c:pt idx="5">
                  <c:v>11216931715.172144</c:v>
                </c:pt>
                <c:pt idx="6">
                  <c:v>11588334920.886236</c:v>
                </c:pt>
                <c:pt idx="7">
                  <c:v>11280214540.071985</c:v>
                </c:pt>
                <c:pt idx="8">
                  <c:v>11421182897.903446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2-46A0-B1F9-12817821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989448"/>
        <c:axId val="248987488"/>
      </c:barChart>
      <c:catAx>
        <c:axId val="2489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8987488"/>
        <c:crosses val="autoZero"/>
        <c:auto val="1"/>
        <c:lblAlgn val="ctr"/>
        <c:lblOffset val="100"/>
        <c:noMultiLvlLbl val="0"/>
      </c:catAx>
      <c:valAx>
        <c:axId val="2489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8989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objective!$H$1</c:f>
              <c:strCache>
                <c:ptCount val="1"/>
                <c:pt idx="0">
                  <c:v>CprMain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objective!$A$2:$A$10</c:f>
              <c:strCache>
                <c:ptCount val="9"/>
                <c:pt idx="0">
                  <c:v>Feedstock price (-)</c:v>
                </c:pt>
                <c:pt idx="1">
                  <c:v>Feedstock price (+)</c:v>
                </c:pt>
                <c:pt idx="2">
                  <c:v>Available feedstock(-)</c:v>
                </c:pt>
                <c:pt idx="3">
                  <c:v>Available feedstock (+)</c:v>
                </c:pt>
                <c:pt idx="4">
                  <c:v>Investment cost (-)</c:v>
                </c:pt>
                <c:pt idx="5">
                  <c:v>Investment cost (+)</c:v>
                </c:pt>
                <c:pt idx="6">
                  <c:v>Transport cost (-)</c:v>
                </c:pt>
                <c:pt idx="7">
                  <c:v>Transport cost (+)</c:v>
                </c:pt>
                <c:pt idx="8">
                  <c:v>70%</c:v>
                </c:pt>
              </c:strCache>
            </c:strRef>
          </c:cat>
          <c:val>
            <c:numRef>
              <c:f>objective!$H$2:$H$10</c:f>
              <c:numCache>
                <c:formatCode>General</c:formatCode>
                <c:ptCount val="9"/>
                <c:pt idx="0">
                  <c:v>1526.7023265631869</c:v>
                </c:pt>
                <c:pt idx="1">
                  <c:v>-1312.472891356103</c:v>
                </c:pt>
                <c:pt idx="2">
                  <c:v>-199.940657162344</c:v>
                </c:pt>
                <c:pt idx="3">
                  <c:v>418.99717205850538</c:v>
                </c:pt>
                <c:pt idx="4">
                  <c:v>197.46332845544202</c:v>
                </c:pt>
                <c:pt idx="5">
                  <c:v>-204.25118273130101</c:v>
                </c:pt>
                <c:pt idx="6">
                  <c:v>167.1520229827911</c:v>
                </c:pt>
                <c:pt idx="7">
                  <c:v>-140.9683578314598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5-4AD2-81D2-25B66318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309304"/>
        <c:axId val="250309696"/>
      </c:barChart>
      <c:catAx>
        <c:axId val="25030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09696"/>
        <c:crosses val="autoZero"/>
        <c:auto val="1"/>
        <c:lblAlgn val="ctr"/>
        <c:lblOffset val="100"/>
        <c:noMultiLvlLbl val="0"/>
      </c:catAx>
      <c:valAx>
        <c:axId val="250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0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Total cost compared to main, %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objective!$I$1</c:f>
              <c:strCache>
                <c:ptCount val="1"/>
                <c:pt idx="0">
                  <c:v>CprMain%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objective!$A$2:$A$10</c15:sqref>
                  </c15:fullRef>
                </c:ext>
              </c:extLst>
              <c:f>objective!$A$2:$A$9</c:f>
              <c:strCache>
                <c:ptCount val="8"/>
                <c:pt idx="0">
                  <c:v>Feedstock price (-)</c:v>
                </c:pt>
                <c:pt idx="1">
                  <c:v>Feedstock price (+)</c:v>
                </c:pt>
                <c:pt idx="2">
                  <c:v>Available feedstock(-)</c:v>
                </c:pt>
                <c:pt idx="3">
                  <c:v>Available feedstock (+)</c:v>
                </c:pt>
                <c:pt idx="4">
                  <c:v>Investment cost (-)</c:v>
                </c:pt>
                <c:pt idx="5">
                  <c:v>Investment cost (+)</c:v>
                </c:pt>
                <c:pt idx="6">
                  <c:v>Transport cost (-)</c:v>
                </c:pt>
                <c:pt idx="7">
                  <c:v>Transport cost (+)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objective!$I$2:$I$10</c15:sqref>
                  </c15:fullRef>
                </c:ext>
              </c:extLst>
              <c:f>objective!$I$2:$I$9</c:f>
              <c:numCache>
                <c:formatCode>0.0%</c:formatCode>
                <c:ptCount val="8"/>
                <c:pt idx="0">
                  <c:v>0.13367287260966987</c:v>
                </c:pt>
                <c:pt idx="1">
                  <c:v>-0.11491567056482654</c:v>
                </c:pt>
                <c:pt idx="2">
                  <c:v>-1.7506125149177598E-2</c:v>
                </c:pt>
                <c:pt idx="3">
                  <c:v>3.668596990381956E-2</c:v>
                </c:pt>
                <c:pt idx="4">
                  <c:v>1.7289218658050665E-2</c:v>
                </c:pt>
                <c:pt idx="5">
                  <c:v>-1.7883540133902809E-2</c:v>
                </c:pt>
                <c:pt idx="6">
                  <c:v>1.463526365675083E-2</c:v>
                </c:pt>
                <c:pt idx="7">
                  <c:v>-1.2342710828782577E-2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1-462E-832C-784158BA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314792"/>
        <c:axId val="250311264"/>
      </c:barChart>
      <c:catAx>
        <c:axId val="25031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11264"/>
        <c:crosses val="autoZero"/>
        <c:auto val="1"/>
        <c:lblAlgn val="ctr"/>
        <c:lblOffset val="100"/>
        <c:noMultiLvlLbl val="0"/>
      </c:catAx>
      <c:valAx>
        <c:axId val="2503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1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distance to feedstock supply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 distance'!$A$2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 distance'!$B$1:$K$1</c:f>
              <c:strCache>
                <c:ptCount val="9"/>
                <c:pt idx="0">
                  <c:v>feedpriceDecr</c:v>
                </c:pt>
                <c:pt idx="1">
                  <c:v>feedpriceIncr</c:v>
                </c:pt>
                <c:pt idx="2">
                  <c:v>feedesetockDecr</c:v>
                </c:pt>
                <c:pt idx="3">
                  <c:v>feedstockIncr</c:v>
                </c:pt>
                <c:pt idx="4">
                  <c:v>fixedInvdecr</c:v>
                </c:pt>
                <c:pt idx="5">
                  <c:v>fixedIncIncr</c:v>
                </c:pt>
                <c:pt idx="6">
                  <c:v>TransDecr</c:v>
                </c:pt>
                <c:pt idx="7">
                  <c:v>TransIncr</c:v>
                </c:pt>
                <c:pt idx="8">
                  <c:v>Main70</c:v>
                </c:pt>
              </c:strCache>
            </c:strRef>
          </c:cat>
          <c:val>
            <c:numRef>
              <c:f>'ave distance'!$B$2:$K$2</c:f>
              <c:numCache>
                <c:formatCode>General</c:formatCode>
                <c:ptCount val="10"/>
                <c:pt idx="0">
                  <c:v>102.55228179966207</c:v>
                </c:pt>
                <c:pt idx="1">
                  <c:v>130.41967035437906</c:v>
                </c:pt>
                <c:pt idx="2">
                  <c:v>128.36461546122686</c:v>
                </c:pt>
                <c:pt idx="3">
                  <c:v>112.75449067574435</c:v>
                </c:pt>
                <c:pt idx="4">
                  <c:v>139.52348876935295</c:v>
                </c:pt>
                <c:pt idx="5">
                  <c:v>111.61838073433428</c:v>
                </c:pt>
                <c:pt idx="6">
                  <c:v>127.53247480190478</c:v>
                </c:pt>
                <c:pt idx="7">
                  <c:v>141.03759625733124</c:v>
                </c:pt>
                <c:pt idx="8">
                  <c:v>131.59129686056377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1-445F-9576-7342F87B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312048"/>
        <c:axId val="250312440"/>
      </c:barChart>
      <c:catAx>
        <c:axId val="2503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12440"/>
        <c:crosses val="autoZero"/>
        <c:auto val="1"/>
        <c:lblAlgn val="ctr"/>
        <c:lblOffset val="100"/>
        <c:noMultiLvlLbl val="0"/>
      </c:catAx>
      <c:valAx>
        <c:axId val="2503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1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total production per facility, high and low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example!$C$12</c:f>
              <c:strCache>
                <c:ptCount val="1"/>
                <c:pt idx="0">
                  <c:v>1st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example!$C$13:$C$22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8-4D1A-AA92-143C01907667}"/>
            </c:ext>
          </c:extLst>
        </c:ser>
        <c:ser>
          <c:idx val="1"/>
          <c:order val="1"/>
          <c:tx>
            <c:strRef>
              <c:f>example!$D$12</c:f>
              <c:strCache>
                <c:ptCount val="1"/>
                <c:pt idx="0">
                  <c:v>2nd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example!$D$13:$D$22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4.5</c:v>
                </c:pt>
                <c:pt idx="5">
                  <c:v>4.8</c:v>
                </c:pt>
                <c:pt idx="6">
                  <c:v>5.0999999999999996</c:v>
                </c:pt>
                <c:pt idx="7">
                  <c:v>5.4</c:v>
                </c:pt>
                <c:pt idx="8">
                  <c:v>5.7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8-4D1A-AA92-143C01907667}"/>
            </c:ext>
          </c:extLst>
        </c:ser>
        <c:ser>
          <c:idx val="2"/>
          <c:order val="2"/>
          <c:tx>
            <c:strRef>
              <c:f>example!$E$12</c:f>
              <c:strCache>
                <c:ptCount val="1"/>
                <c:pt idx="0">
                  <c:v>3rd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example!$E$13:$E$22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8-4D1A-AA92-143C01907667}"/>
            </c:ext>
          </c:extLst>
        </c:ser>
        <c:ser>
          <c:idx val="3"/>
          <c:order val="3"/>
          <c:tx>
            <c:strRef>
              <c:f>example!$F$12</c:f>
              <c:strCache>
                <c:ptCount val="1"/>
                <c:pt idx="0">
                  <c:v>1st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example!$F$13:$F$22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3.5</c:v>
                </c:pt>
                <c:pt idx="5">
                  <c:v>4.4000000000000004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8-4D1A-AA92-143C01907667}"/>
            </c:ext>
          </c:extLst>
        </c:ser>
        <c:ser>
          <c:idx val="4"/>
          <c:order val="4"/>
          <c:tx>
            <c:strRef>
              <c:f>example!$G$12</c:f>
              <c:strCache>
                <c:ptCount val="1"/>
                <c:pt idx="0">
                  <c:v>2nd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example!$G$13:$G$22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8-4D1A-AA92-143C0190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308520"/>
        <c:axId val="250313224"/>
      </c:barChart>
      <c:catAx>
        <c:axId val="25030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13224"/>
        <c:crosses val="autoZero"/>
        <c:auto val="1"/>
        <c:lblAlgn val="ctr"/>
        <c:lblOffset val="100"/>
        <c:noMultiLvlLbl val="0"/>
      </c:catAx>
      <c:valAx>
        <c:axId val="25031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08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083368089534687"/>
          <c:y val="0.90278083896497585"/>
          <c:w val="0.65208466000297038"/>
          <c:h val="7.638914791242103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example!$C$12</c:f>
              <c:strCache>
                <c:ptCount val="1"/>
                <c:pt idx="0">
                  <c:v>1st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example!$C$13:$C$22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5.5</c:v>
                </c:pt>
                <c:pt idx="5">
                  <c:v>6.4</c:v>
                </c:pt>
                <c:pt idx="6">
                  <c:v>7.3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A-4195-BCF4-5DA5166ADDF6}"/>
            </c:ext>
          </c:extLst>
        </c:ser>
        <c:ser>
          <c:idx val="1"/>
          <c:order val="1"/>
          <c:tx>
            <c:strRef>
              <c:f>example!$D$12</c:f>
              <c:strCache>
                <c:ptCount val="1"/>
                <c:pt idx="0">
                  <c:v>2nd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example!$D$13:$D$22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4.5</c:v>
                </c:pt>
                <c:pt idx="5">
                  <c:v>4.8</c:v>
                </c:pt>
                <c:pt idx="6">
                  <c:v>5.0999999999999996</c:v>
                </c:pt>
                <c:pt idx="7">
                  <c:v>5.4</c:v>
                </c:pt>
                <c:pt idx="8">
                  <c:v>5.7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A-4195-BCF4-5DA5166ADDF6}"/>
            </c:ext>
          </c:extLst>
        </c:ser>
        <c:ser>
          <c:idx val="2"/>
          <c:order val="2"/>
          <c:tx>
            <c:strRef>
              <c:f>example!$E$12</c:f>
              <c:strCache>
                <c:ptCount val="1"/>
                <c:pt idx="0">
                  <c:v>3rd high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example!$E$13:$E$22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A-4195-BCF4-5DA5166ADDF6}"/>
            </c:ext>
          </c:extLst>
        </c:ser>
        <c:ser>
          <c:idx val="3"/>
          <c:order val="3"/>
          <c:tx>
            <c:strRef>
              <c:f>example!$F$12</c:f>
              <c:strCache>
                <c:ptCount val="1"/>
                <c:pt idx="0">
                  <c:v>1st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example!$F$13:$F$22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3.5</c:v>
                </c:pt>
                <c:pt idx="5">
                  <c:v>4.4000000000000004</c:v>
                </c:pt>
                <c:pt idx="6">
                  <c:v>5.3</c:v>
                </c:pt>
                <c:pt idx="7">
                  <c:v>6.2</c:v>
                </c:pt>
                <c:pt idx="8">
                  <c:v>7.1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2A-4195-BCF4-5DA5166ADDF6}"/>
            </c:ext>
          </c:extLst>
        </c:ser>
        <c:ser>
          <c:idx val="4"/>
          <c:order val="4"/>
          <c:tx>
            <c:strRef>
              <c:f>example!$G$12</c:f>
              <c:strCache>
                <c:ptCount val="1"/>
                <c:pt idx="0">
                  <c:v>2nd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example!$B$13:$B$22</c:f>
              <c:strCache>
                <c:ptCount val="10"/>
                <c:pt idx="0">
                  <c:v>scen 1</c:v>
                </c:pt>
                <c:pt idx="1">
                  <c:v>scen 2</c:v>
                </c:pt>
                <c:pt idx="2">
                  <c:v>scen3</c:v>
                </c:pt>
                <c:pt idx="3">
                  <c:v>scen4</c:v>
                </c:pt>
                <c:pt idx="4">
                  <c:v>scen 5</c:v>
                </c:pt>
                <c:pt idx="5">
                  <c:v>scen 6</c:v>
                </c:pt>
                <c:pt idx="6">
                  <c:v>scen 7</c:v>
                </c:pt>
                <c:pt idx="7">
                  <c:v>scen 8</c:v>
                </c:pt>
                <c:pt idx="8">
                  <c:v>scen 9</c:v>
                </c:pt>
                <c:pt idx="9">
                  <c:v>scen 10</c:v>
                </c:pt>
              </c:strCache>
            </c:strRef>
          </c:cat>
          <c:val>
            <c:numRef>
              <c:f>example!$G$13:$G$22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2A-4195-BCF4-5DA5166A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313616"/>
        <c:axId val="250310088"/>
      </c:barChart>
      <c:catAx>
        <c:axId val="2503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10088"/>
        <c:crosses val="autoZero"/>
        <c:auto val="1"/>
        <c:lblAlgn val="ctr"/>
        <c:lblOffset val="100"/>
        <c:noMultiLvlLbl val="0"/>
      </c:catAx>
      <c:valAx>
        <c:axId val="2503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31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291701846724133"/>
          <c:y val="0.89236413697691841"/>
          <c:w val="0.65208466000297038"/>
          <c:h val="7.638914791242103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</xdr:row>
      <xdr:rowOff>171450</xdr:rowOff>
    </xdr:from>
    <xdr:to>
      <xdr:col>25</xdr:col>
      <xdr:colOff>66675</xdr:colOff>
      <xdr:row>24</xdr:row>
      <xdr:rowOff>180975</xdr:rowOff>
    </xdr:to>
    <xdr:graphicFrame macro="">
      <xdr:nvGraphicFramePr>
        <xdr:cNvPr id="1341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17</xdr:row>
      <xdr:rowOff>57150</xdr:rowOff>
    </xdr:from>
    <xdr:to>
      <xdr:col>16</xdr:col>
      <xdr:colOff>333375</xdr:colOff>
      <xdr:row>31</xdr:row>
      <xdr:rowOff>133350</xdr:rowOff>
    </xdr:to>
    <xdr:graphicFrame macro="">
      <xdr:nvGraphicFramePr>
        <xdr:cNvPr id="5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4</xdr:row>
      <xdr:rowOff>66675</xdr:rowOff>
    </xdr:from>
    <xdr:to>
      <xdr:col>24</xdr:col>
      <xdr:colOff>390525</xdr:colOff>
      <xdr:row>18</xdr:row>
      <xdr:rowOff>142875</xdr:rowOff>
    </xdr:to>
    <xdr:graphicFrame macro="">
      <xdr:nvGraphicFramePr>
        <xdr:cNvPr id="51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1</xdr:row>
      <xdr:rowOff>76200</xdr:rowOff>
    </xdr:from>
    <xdr:to>
      <xdr:col>16</xdr:col>
      <xdr:colOff>523875</xdr:colOff>
      <xdr:row>16</xdr:row>
      <xdr:rowOff>57150</xdr:rowOff>
    </xdr:to>
    <xdr:graphicFrame macro="">
      <xdr:nvGraphicFramePr>
        <xdr:cNvPr id="51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133350</xdr:colOff>
      <xdr:row>21</xdr:row>
      <xdr:rowOff>52387</xdr:rowOff>
    </xdr:from>
    <xdr:to>
      <xdr:col>23</xdr:col>
      <xdr:colOff>438150</xdr:colOff>
      <xdr:row>35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29</xdr:row>
      <xdr:rowOff>119062</xdr:rowOff>
    </xdr:from>
    <xdr:to>
      <xdr:col>16</xdr:col>
      <xdr:colOff>190500</xdr:colOff>
      <xdr:row>44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</xdr:row>
      <xdr:rowOff>85725</xdr:rowOff>
    </xdr:from>
    <xdr:to>
      <xdr:col>20</xdr:col>
      <xdr:colOff>390525</xdr:colOff>
      <xdr:row>17</xdr:row>
      <xdr:rowOff>66675</xdr:rowOff>
    </xdr:to>
    <xdr:graphicFrame macro="">
      <xdr:nvGraphicFramePr>
        <xdr:cNvPr id="149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152400</xdr:rowOff>
    </xdr:from>
    <xdr:to>
      <xdr:col>18</xdr:col>
      <xdr:colOff>352425</xdr:colOff>
      <xdr:row>27</xdr:row>
      <xdr:rowOff>38100</xdr:rowOff>
    </xdr:to>
    <xdr:graphicFrame macro="">
      <xdr:nvGraphicFramePr>
        <xdr:cNvPr id="235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104775</xdr:colOff>
      <xdr:row>4</xdr:row>
      <xdr:rowOff>38100</xdr:rowOff>
    </xdr:from>
    <xdr:to>
      <xdr:col>26</xdr:col>
      <xdr:colOff>409575</xdr:colOff>
      <xdr:row>18</xdr:row>
      <xdr:rowOff>114300</xdr:rowOff>
    </xdr:to>
    <xdr:graphicFrame macro="">
      <xdr:nvGraphicFramePr>
        <xdr:cNvPr id="2359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O13" sqref="O13"/>
    </sheetView>
  </sheetViews>
  <sheetFormatPr defaultRowHeight="15" x14ac:dyDescent="0.25"/>
  <sheetData>
    <row r="1" spans="1:16" x14ac:dyDescent="0.25">
      <c r="E1" s="1" t="s">
        <v>86</v>
      </c>
      <c r="F1" s="1" t="s">
        <v>92</v>
      </c>
      <c r="G1" s="1" t="s">
        <v>87</v>
      </c>
      <c r="H1" s="1" t="s">
        <v>93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94</v>
      </c>
      <c r="O1" t="s">
        <v>31</v>
      </c>
      <c r="P1" t="s">
        <v>49</v>
      </c>
    </row>
    <row r="2" spans="1:16" x14ac:dyDescent="0.25">
      <c r="A2" s="1" t="s">
        <v>41</v>
      </c>
      <c r="B2" s="1" t="s">
        <v>1</v>
      </c>
      <c r="C2" s="1" t="s">
        <v>42</v>
      </c>
      <c r="D2" s="1" t="s">
        <v>3</v>
      </c>
      <c r="E2">
        <v>46028.370892127074</v>
      </c>
      <c r="F2">
        <v>59561.866256767957</v>
      </c>
      <c r="G2">
        <v>81722.172165414377</v>
      </c>
      <c r="H2">
        <v>54444.696626187848</v>
      </c>
      <c r="I2">
        <v>1</v>
      </c>
      <c r="J2">
        <v>67416.320033701646</v>
      </c>
      <c r="K2">
        <v>68164.108412154717</v>
      </c>
      <c r="L2">
        <v>69382.633766022103</v>
      </c>
      <c r="M2">
        <v>69382.633766022103</v>
      </c>
      <c r="O2" t="s">
        <v>32</v>
      </c>
      <c r="P2" t="s">
        <v>50</v>
      </c>
    </row>
    <row r="3" spans="1:16" x14ac:dyDescent="0.25">
      <c r="A3" s="1" t="s">
        <v>41</v>
      </c>
      <c r="B3" s="1" t="s">
        <v>1</v>
      </c>
      <c r="C3" s="1" t="s">
        <v>43</v>
      </c>
      <c r="D3" s="1" t="s">
        <v>3</v>
      </c>
      <c r="E3">
        <v>42235.229760911599</v>
      </c>
      <c r="F3">
        <v>1</v>
      </c>
      <c r="G3">
        <v>1</v>
      </c>
      <c r="H3">
        <v>1</v>
      </c>
      <c r="I3">
        <v>1</v>
      </c>
      <c r="J3">
        <v>43350.029904281771</v>
      </c>
      <c r="K3">
        <v>1</v>
      </c>
      <c r="L3">
        <v>1</v>
      </c>
      <c r="M3">
        <v>1</v>
      </c>
      <c r="O3" t="s">
        <v>33</v>
      </c>
      <c r="P3" t="s">
        <v>51</v>
      </c>
    </row>
    <row r="4" spans="1:16" x14ac:dyDescent="0.25">
      <c r="A4" s="1" t="s">
        <v>41</v>
      </c>
      <c r="B4" s="1" t="s">
        <v>1</v>
      </c>
      <c r="C4" s="1" t="s">
        <v>47</v>
      </c>
      <c r="D4" s="1" t="s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25728.305332872929</v>
      </c>
      <c r="K4">
        <v>1</v>
      </c>
      <c r="L4">
        <v>1</v>
      </c>
      <c r="M4">
        <v>1</v>
      </c>
      <c r="O4" t="s">
        <v>34</v>
      </c>
      <c r="P4" t="s">
        <v>52</v>
      </c>
    </row>
    <row r="5" spans="1:16" x14ac:dyDescent="0.25">
      <c r="A5" s="1" t="s">
        <v>41</v>
      </c>
      <c r="B5" s="1" t="s">
        <v>1</v>
      </c>
      <c r="C5" s="1" t="s">
        <v>44</v>
      </c>
      <c r="D5" s="1" t="s">
        <v>3</v>
      </c>
      <c r="E5">
        <v>326162.36637845298</v>
      </c>
      <c r="F5">
        <v>360000</v>
      </c>
      <c r="G5">
        <v>360000</v>
      </c>
      <c r="H5">
        <v>297054.20975509391</v>
      </c>
      <c r="I5">
        <v>360000</v>
      </c>
      <c r="J5">
        <v>358546.80518900545</v>
      </c>
      <c r="K5">
        <v>360000</v>
      </c>
      <c r="L5">
        <v>351632.89031637437</v>
      </c>
      <c r="M5">
        <v>360000</v>
      </c>
      <c r="O5" t="s">
        <v>35</v>
      </c>
      <c r="P5" t="s">
        <v>53</v>
      </c>
    </row>
    <row r="6" spans="1:16" x14ac:dyDescent="0.25">
      <c r="A6" s="1" t="s">
        <v>41</v>
      </c>
      <c r="B6" s="1" t="s">
        <v>1</v>
      </c>
      <c r="C6" s="1" t="s">
        <v>45</v>
      </c>
      <c r="D6" s="1" t="s">
        <v>3</v>
      </c>
      <c r="E6">
        <v>262338.47877878457</v>
      </c>
      <c r="F6">
        <v>360000</v>
      </c>
      <c r="G6">
        <v>347974.33694917115</v>
      </c>
      <c r="H6">
        <v>258823.70589107426</v>
      </c>
      <c r="I6">
        <v>360000</v>
      </c>
      <c r="J6">
        <v>318602.6856521478</v>
      </c>
      <c r="K6">
        <v>360000</v>
      </c>
      <c r="L6">
        <v>346925.40433135367</v>
      </c>
      <c r="M6">
        <v>360000</v>
      </c>
      <c r="O6" t="s">
        <v>36</v>
      </c>
      <c r="P6" t="s">
        <v>54</v>
      </c>
    </row>
    <row r="7" spans="1:16" x14ac:dyDescent="0.25">
      <c r="A7" s="1" t="s">
        <v>41</v>
      </c>
      <c r="B7" s="1" t="s">
        <v>1</v>
      </c>
      <c r="C7" s="1" t="s">
        <v>46</v>
      </c>
      <c r="D7" s="1" t="s">
        <v>3</v>
      </c>
      <c r="E7">
        <v>189798.40377596678</v>
      </c>
      <c r="F7">
        <v>270438.133743232</v>
      </c>
      <c r="G7">
        <v>260303.49088541447</v>
      </c>
      <c r="H7">
        <v>232518.08092763842</v>
      </c>
      <c r="I7">
        <v>330000</v>
      </c>
      <c r="J7">
        <v>236355.85388799044</v>
      </c>
      <c r="K7">
        <v>261835.89158784528</v>
      </c>
      <c r="L7">
        <v>282059.0715862498</v>
      </c>
      <c r="M7">
        <v>260617.3662339779</v>
      </c>
      <c r="O7" t="s">
        <v>37</v>
      </c>
      <c r="P7" t="s">
        <v>55</v>
      </c>
    </row>
    <row r="8" spans="1:16" x14ac:dyDescent="0.25">
      <c r="A8" s="1" t="s">
        <v>41</v>
      </c>
      <c r="B8" s="1" t="s">
        <v>1</v>
      </c>
      <c r="C8" s="1" t="s">
        <v>68</v>
      </c>
      <c r="D8" s="1" t="s">
        <v>3</v>
      </c>
      <c r="E8">
        <v>183437.15041375696</v>
      </c>
      <c r="F8">
        <v>1</v>
      </c>
      <c r="G8">
        <v>1</v>
      </c>
      <c r="H8">
        <v>207159.30680000552</v>
      </c>
      <c r="I8">
        <v>1</v>
      </c>
      <c r="J8">
        <v>1</v>
      </c>
      <c r="K8">
        <v>1</v>
      </c>
      <c r="L8">
        <v>1</v>
      </c>
      <c r="M8">
        <v>1</v>
      </c>
      <c r="O8" t="s">
        <v>38</v>
      </c>
      <c r="P8" t="s">
        <v>56</v>
      </c>
    </row>
    <row r="9" spans="1:16" x14ac:dyDescent="0.25">
      <c r="A9" s="1" t="s">
        <v>0</v>
      </c>
      <c r="B9" s="1" t="s">
        <v>1</v>
      </c>
      <c r="C9" s="1" t="s">
        <v>2</v>
      </c>
      <c r="D9" s="1" t="s">
        <v>3</v>
      </c>
      <c r="E9">
        <v>2</v>
      </c>
      <c r="F9">
        <v>1</v>
      </c>
      <c r="G9">
        <v>1</v>
      </c>
      <c r="H9">
        <v>1</v>
      </c>
      <c r="J9">
        <v>3</v>
      </c>
      <c r="K9">
        <v>1</v>
      </c>
      <c r="L9">
        <v>1</v>
      </c>
      <c r="M9">
        <v>1</v>
      </c>
      <c r="O9" t="s">
        <v>39</v>
      </c>
      <c r="P9" t="s">
        <v>69</v>
      </c>
    </row>
    <row r="10" spans="1:16" x14ac:dyDescent="0.25">
      <c r="A10" s="1" t="s">
        <v>0</v>
      </c>
      <c r="B10" s="1" t="s">
        <v>1</v>
      </c>
      <c r="C10" s="1" t="s">
        <v>4</v>
      </c>
      <c r="D10" s="1" t="s">
        <v>3</v>
      </c>
      <c r="E10">
        <v>4</v>
      </c>
      <c r="F10">
        <v>3</v>
      </c>
      <c r="G10">
        <v>3</v>
      </c>
      <c r="H10">
        <v>4</v>
      </c>
      <c r="I10">
        <v>3</v>
      </c>
      <c r="J10">
        <v>3</v>
      </c>
      <c r="K10">
        <v>3</v>
      </c>
      <c r="L10">
        <v>3</v>
      </c>
      <c r="M10">
        <v>3</v>
      </c>
    </row>
    <row r="11" spans="1:16" x14ac:dyDescent="0.25">
      <c r="A11" s="1" t="s">
        <v>5</v>
      </c>
      <c r="B11" s="1" t="s">
        <v>1</v>
      </c>
      <c r="C11" s="1" t="s">
        <v>2</v>
      </c>
      <c r="D11" s="1" t="s">
        <v>3</v>
      </c>
      <c r="E11">
        <v>44131.80032651934</v>
      </c>
      <c r="F11">
        <v>59561.866256767957</v>
      </c>
      <c r="G11">
        <v>81722.172165414377</v>
      </c>
      <c r="H11">
        <v>54444.696626187848</v>
      </c>
      <c r="J11">
        <v>45498.218423618782</v>
      </c>
      <c r="K11">
        <v>68164.108412154717</v>
      </c>
      <c r="L11">
        <v>69382.633766022103</v>
      </c>
      <c r="M11">
        <v>69382.633766022103</v>
      </c>
    </row>
    <row r="12" spans="1:16" x14ac:dyDescent="0.25">
      <c r="A12" s="1" t="s">
        <v>5</v>
      </c>
      <c r="B12" s="1" t="s">
        <v>1</v>
      </c>
      <c r="C12" s="1" t="s">
        <v>4</v>
      </c>
      <c r="D12" s="1" t="s">
        <v>3</v>
      </c>
      <c r="E12">
        <v>240434.09983674032</v>
      </c>
      <c r="F12">
        <v>330146.04458107735</v>
      </c>
      <c r="G12">
        <v>322759.27594486187</v>
      </c>
      <c r="H12">
        <v>248888.82584345303</v>
      </c>
      <c r="I12">
        <v>350000</v>
      </c>
      <c r="J12">
        <v>304501.78157638124</v>
      </c>
      <c r="K12">
        <v>327278.63052928174</v>
      </c>
      <c r="L12">
        <v>326872.45541132597</v>
      </c>
      <c r="M12">
        <v>326872.45541132597</v>
      </c>
    </row>
    <row r="13" spans="1:16" x14ac:dyDescent="0.25">
      <c r="A13" s="1" t="s">
        <v>6</v>
      </c>
      <c r="B13" s="1" t="s">
        <v>1</v>
      </c>
      <c r="C13" s="1" t="s">
        <v>3</v>
      </c>
      <c r="D13" s="1" t="s">
        <v>7</v>
      </c>
      <c r="E13">
        <v>102.55228179966207</v>
      </c>
      <c r="F13">
        <v>130.41967035437906</v>
      </c>
      <c r="G13">
        <v>128.36461546122686</v>
      </c>
      <c r="H13">
        <v>112.75449067574435</v>
      </c>
      <c r="I13">
        <v>139.52348876935295</v>
      </c>
      <c r="J13">
        <v>111.61838073433428</v>
      </c>
      <c r="K13">
        <v>127.53247480190478</v>
      </c>
      <c r="L13">
        <v>141.03759625733124</v>
      </c>
      <c r="M13">
        <v>131.59129686056377</v>
      </c>
    </row>
    <row r="14" spans="1:16" x14ac:dyDescent="0.25">
      <c r="A14" s="1" t="s">
        <v>30</v>
      </c>
      <c r="B14" s="1" t="s">
        <v>3</v>
      </c>
      <c r="C14" s="1" t="s">
        <v>7</v>
      </c>
      <c r="D14" s="1" t="s">
        <v>3</v>
      </c>
      <c r="E14">
        <v>12947885224.466633</v>
      </c>
      <c r="F14">
        <v>10108710006.547342</v>
      </c>
      <c r="G14">
        <v>11221242240.741102</v>
      </c>
      <c r="H14">
        <v>11840180069.96195</v>
      </c>
      <c r="I14">
        <v>11618646226.358887</v>
      </c>
      <c r="J14">
        <v>11216931715.172144</v>
      </c>
      <c r="K14">
        <v>11588334920.886236</v>
      </c>
      <c r="L14">
        <v>11280214540.071985</v>
      </c>
      <c r="M14">
        <v>11421182897.903446</v>
      </c>
    </row>
    <row r="15" spans="1:16" x14ac:dyDescent="0.25">
      <c r="A15" s="1"/>
      <c r="B15" s="1"/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I4" workbookViewId="0">
      <selection activeCell="N12" sqref="N12"/>
    </sheetView>
  </sheetViews>
  <sheetFormatPr defaultRowHeight="15" x14ac:dyDescent="0.25"/>
  <cols>
    <col min="5" max="5" width="13.7109375" bestFit="1" customWidth="1"/>
    <col min="6" max="6" width="12.85546875" bestFit="1" customWidth="1"/>
    <col min="7" max="7" width="16.140625" bestFit="1" customWidth="1"/>
    <col min="8" max="8" width="13.140625" bestFit="1" customWidth="1"/>
    <col min="9" max="9" width="12.140625" bestFit="1" customWidth="1"/>
    <col min="10" max="13" width="12" bestFit="1" customWidth="1"/>
  </cols>
  <sheetData>
    <row r="1" spans="1:14" x14ac:dyDescent="0.25">
      <c r="E1" s="1" t="s">
        <v>96</v>
      </c>
      <c r="F1" s="1" t="s">
        <v>95</v>
      </c>
      <c r="G1" s="1" t="s">
        <v>105</v>
      </c>
      <c r="H1" s="1" t="s">
        <v>106</v>
      </c>
      <c r="I1" s="1" t="s">
        <v>73</v>
      </c>
      <c r="J1" s="1" t="s">
        <v>72</v>
      </c>
      <c r="K1" s="1" t="s">
        <v>75</v>
      </c>
      <c r="L1" s="1" t="s">
        <v>74</v>
      </c>
      <c r="M1" s="4" t="s">
        <v>85</v>
      </c>
      <c r="N1" s="1"/>
    </row>
    <row r="2" spans="1:14" x14ac:dyDescent="0.25">
      <c r="A2" s="1" t="str">
        <f>Sheet1!A2</f>
        <v>production</v>
      </c>
      <c r="B2" s="1" t="str">
        <f>Sheet1!B2</f>
        <v>ethanol</v>
      </c>
      <c r="C2" t="s">
        <v>78</v>
      </c>
      <c r="D2" s="1" t="str">
        <f>Sheet1!D2</f>
        <v/>
      </c>
      <c r="E2" s="1">
        <f>Sheet1!E2</f>
        <v>46028.370892127074</v>
      </c>
      <c r="F2" s="1">
        <f>Sheet1!F2</f>
        <v>59561.866256767957</v>
      </c>
      <c r="G2" s="1">
        <f>Sheet1!G2</f>
        <v>81722.172165414377</v>
      </c>
      <c r="H2" s="1">
        <f>Sheet1!H2</f>
        <v>54444.696626187848</v>
      </c>
      <c r="I2" s="1">
        <f>Sheet1!I2</f>
        <v>1</v>
      </c>
      <c r="J2" s="1">
        <f>Sheet1!J2</f>
        <v>67416.320033701646</v>
      </c>
      <c r="K2" s="1">
        <f>Sheet1!K2</f>
        <v>68164.108412154717</v>
      </c>
      <c r="L2" s="1">
        <f>Sheet1!L2</f>
        <v>69382.633766022103</v>
      </c>
      <c r="M2" s="1">
        <f>Sheet1!M2</f>
        <v>69382.633766022103</v>
      </c>
    </row>
    <row r="3" spans="1:14" x14ac:dyDescent="0.25">
      <c r="A3" s="1" t="str">
        <f>Sheet1!A3</f>
        <v>production</v>
      </c>
      <c r="B3" s="1" t="str">
        <f>Sheet1!B3</f>
        <v>ethanol</v>
      </c>
      <c r="C3" t="s">
        <v>79</v>
      </c>
      <c r="D3" s="1" t="str">
        <f>Sheet1!D3</f>
        <v/>
      </c>
      <c r="E3" s="1">
        <f>Sheet1!E3</f>
        <v>42235.229760911599</v>
      </c>
      <c r="F3" s="1">
        <f>Sheet1!F3</f>
        <v>1</v>
      </c>
      <c r="G3" s="1">
        <f>Sheet1!G3</f>
        <v>1</v>
      </c>
      <c r="H3" s="1">
        <f>Sheet1!H3</f>
        <v>1</v>
      </c>
      <c r="I3" s="1">
        <f>Sheet1!I3</f>
        <v>1</v>
      </c>
      <c r="J3" s="1">
        <f>Sheet1!J3</f>
        <v>43350.029904281771</v>
      </c>
      <c r="K3" s="1">
        <f>Sheet1!K3</f>
        <v>1</v>
      </c>
      <c r="L3" s="1">
        <f>Sheet1!L3</f>
        <v>1</v>
      </c>
      <c r="M3" s="1">
        <f>Sheet1!M3</f>
        <v>1</v>
      </c>
    </row>
    <row r="4" spans="1:14" x14ac:dyDescent="0.25">
      <c r="A4" s="1" t="str">
        <f>Sheet1!A4</f>
        <v>production</v>
      </c>
      <c r="B4" s="1" t="str">
        <f>Sheet1!B4</f>
        <v>ethanol</v>
      </c>
      <c r="C4" t="s">
        <v>80</v>
      </c>
      <c r="D4" s="1" t="str">
        <f>Sheet1!D4</f>
        <v/>
      </c>
      <c r="E4" s="1">
        <f>Sheet1!E4</f>
        <v>1</v>
      </c>
      <c r="F4" s="1">
        <f>Sheet1!F4</f>
        <v>1</v>
      </c>
      <c r="G4" s="1">
        <f>Sheet1!G4</f>
        <v>1</v>
      </c>
      <c r="H4" s="1">
        <f>Sheet1!H4</f>
        <v>1</v>
      </c>
      <c r="I4" s="1">
        <f>Sheet1!I4</f>
        <v>1</v>
      </c>
      <c r="J4" s="1">
        <f>Sheet1!J4</f>
        <v>25728.305332872929</v>
      </c>
      <c r="K4" s="1">
        <f>Sheet1!K4</f>
        <v>1</v>
      </c>
      <c r="L4" s="1">
        <f>Sheet1!L4</f>
        <v>1</v>
      </c>
      <c r="M4" s="1">
        <f>Sheet1!M4</f>
        <v>1</v>
      </c>
    </row>
    <row r="5" spans="1:14" x14ac:dyDescent="0.25">
      <c r="A5" s="1" t="str">
        <f>Sheet1!A5</f>
        <v>production</v>
      </c>
      <c r="B5" s="1" t="str">
        <f>Sheet1!B5</f>
        <v>ethanol</v>
      </c>
      <c r="C5" t="s">
        <v>81</v>
      </c>
      <c r="D5" s="1" t="str">
        <f>Sheet1!D5</f>
        <v/>
      </c>
      <c r="E5" s="1">
        <f>Sheet1!E5</f>
        <v>326162.36637845298</v>
      </c>
      <c r="F5" s="1">
        <f>Sheet1!F5</f>
        <v>360000</v>
      </c>
      <c r="G5" s="1">
        <f>Sheet1!G5</f>
        <v>360000</v>
      </c>
      <c r="H5" s="1">
        <f>Sheet1!H5</f>
        <v>297054.20975509391</v>
      </c>
      <c r="I5" s="1">
        <f>Sheet1!I5</f>
        <v>360000</v>
      </c>
      <c r="J5" s="1">
        <f>Sheet1!J5</f>
        <v>358546.80518900545</v>
      </c>
      <c r="K5" s="1">
        <f>Sheet1!K5</f>
        <v>360000</v>
      </c>
      <c r="L5" s="1">
        <f>Sheet1!L5</f>
        <v>351632.89031637437</v>
      </c>
      <c r="M5" s="1">
        <f>Sheet1!M5</f>
        <v>360000</v>
      </c>
    </row>
    <row r="6" spans="1:14" x14ac:dyDescent="0.25">
      <c r="A6" s="1" t="str">
        <f>Sheet1!A6</f>
        <v>production</v>
      </c>
      <c r="B6" s="1" t="str">
        <f>Sheet1!B6</f>
        <v>ethanol</v>
      </c>
      <c r="C6" t="s">
        <v>82</v>
      </c>
      <c r="D6" s="1" t="str">
        <f>Sheet1!D6</f>
        <v/>
      </c>
      <c r="E6" s="1">
        <f>Sheet1!E6</f>
        <v>262338.47877878457</v>
      </c>
      <c r="F6" s="1">
        <f>Sheet1!F6</f>
        <v>360000</v>
      </c>
      <c r="G6" s="1">
        <f>Sheet1!G6</f>
        <v>347974.33694917115</v>
      </c>
      <c r="H6" s="1">
        <f>Sheet1!H6</f>
        <v>258823.70589107426</v>
      </c>
      <c r="I6" s="1">
        <f>Sheet1!I6</f>
        <v>360000</v>
      </c>
      <c r="J6" s="1">
        <f>Sheet1!J6</f>
        <v>318602.6856521478</v>
      </c>
      <c r="K6" s="1">
        <f>Sheet1!K6</f>
        <v>360000</v>
      </c>
      <c r="L6" s="1">
        <f>Sheet1!L6</f>
        <v>346925.40433135367</v>
      </c>
      <c r="M6" s="1">
        <f>Sheet1!M6</f>
        <v>360000</v>
      </c>
    </row>
    <row r="7" spans="1:14" x14ac:dyDescent="0.25">
      <c r="A7" s="1" t="str">
        <f>Sheet1!A7</f>
        <v>production</v>
      </c>
      <c r="B7" s="1" t="str">
        <f>Sheet1!B7</f>
        <v>ethanol</v>
      </c>
      <c r="C7" t="s">
        <v>83</v>
      </c>
      <c r="D7" s="1" t="str">
        <f>Sheet1!D7</f>
        <v/>
      </c>
      <c r="E7" s="1">
        <f>Sheet1!E7</f>
        <v>189798.40377596678</v>
      </c>
      <c r="F7" s="1">
        <f>Sheet1!F7</f>
        <v>270438.133743232</v>
      </c>
      <c r="G7" s="1">
        <f>Sheet1!G7</f>
        <v>260303.49088541447</v>
      </c>
      <c r="H7" s="1">
        <f>Sheet1!H7</f>
        <v>232518.08092763842</v>
      </c>
      <c r="I7" s="1">
        <f>Sheet1!I7</f>
        <v>330000</v>
      </c>
      <c r="J7" s="1">
        <f>Sheet1!J7</f>
        <v>236355.85388799044</v>
      </c>
      <c r="K7" s="1">
        <f>Sheet1!K7</f>
        <v>261835.89158784528</v>
      </c>
      <c r="L7" s="1">
        <f>Sheet1!L7</f>
        <v>282059.0715862498</v>
      </c>
      <c r="M7" s="1">
        <f>Sheet1!M7</f>
        <v>260617.3662339779</v>
      </c>
    </row>
    <row r="8" spans="1:14" x14ac:dyDescent="0.25">
      <c r="A8" s="1" t="str">
        <f>Sheet1!A8</f>
        <v>production</v>
      </c>
      <c r="B8" s="1" t="str">
        <f>Sheet1!B8</f>
        <v>ethanol</v>
      </c>
      <c r="C8" t="s">
        <v>84</v>
      </c>
      <c r="D8" s="1" t="str">
        <f>Sheet1!D8</f>
        <v/>
      </c>
      <c r="E8" s="1">
        <f>Sheet1!E8</f>
        <v>183437.15041375696</v>
      </c>
      <c r="F8" s="1">
        <f>Sheet1!F8</f>
        <v>1</v>
      </c>
      <c r="G8" s="1">
        <f>Sheet1!G8</f>
        <v>1</v>
      </c>
      <c r="H8" s="1">
        <f>Sheet1!H8</f>
        <v>207159.30680000552</v>
      </c>
      <c r="I8" s="1">
        <f>Sheet1!I8</f>
        <v>1</v>
      </c>
      <c r="J8" s="1">
        <f>Sheet1!J8</f>
        <v>1</v>
      </c>
      <c r="K8" s="1">
        <f>Sheet1!K8</f>
        <v>1</v>
      </c>
      <c r="L8" s="1">
        <f>Sheet1!L8</f>
        <v>1</v>
      </c>
      <c r="M8" s="1">
        <f>Sheet1!M8</f>
        <v>1</v>
      </c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5" spans="1:14" x14ac:dyDescent="0.25">
      <c r="A15">
        <v>1</v>
      </c>
      <c r="B15" t="s">
        <v>97</v>
      </c>
    </row>
    <row r="16" spans="1:14" x14ac:dyDescent="0.25">
      <c r="A16">
        <v>2</v>
      </c>
      <c r="B16" t="s">
        <v>98</v>
      </c>
    </row>
    <row r="17" spans="1:5" x14ac:dyDescent="0.25">
      <c r="A17">
        <v>3</v>
      </c>
      <c r="B17" t="s">
        <v>99</v>
      </c>
    </row>
    <row r="18" spans="1:5" x14ac:dyDescent="0.25">
      <c r="A18">
        <v>4</v>
      </c>
      <c r="B18" t="s">
        <v>100</v>
      </c>
    </row>
    <row r="19" spans="1:5" x14ac:dyDescent="0.25">
      <c r="A19">
        <v>5</v>
      </c>
      <c r="B19" t="s">
        <v>101</v>
      </c>
    </row>
    <row r="20" spans="1:5" x14ac:dyDescent="0.25">
      <c r="A20">
        <v>6</v>
      </c>
      <c r="B20" t="s">
        <v>102</v>
      </c>
    </row>
    <row r="21" spans="1:5" x14ac:dyDescent="0.25">
      <c r="A21">
        <v>7</v>
      </c>
      <c r="B21" t="s">
        <v>103</v>
      </c>
    </row>
    <row r="22" spans="1:5" x14ac:dyDescent="0.25">
      <c r="A22">
        <v>8</v>
      </c>
      <c r="B22" s="1" t="s">
        <v>104</v>
      </c>
      <c r="C22" s="1"/>
      <c r="D22" s="1"/>
      <c r="E22" s="1"/>
    </row>
    <row r="23" spans="1:5" x14ac:dyDescent="0.25">
      <c r="A23" t="s">
        <v>39</v>
      </c>
      <c r="B23" s="1" t="s">
        <v>69</v>
      </c>
      <c r="C23" s="1"/>
      <c r="D23" s="1"/>
      <c r="E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:C9"/>
    </sheetView>
  </sheetViews>
  <sheetFormatPr defaultRowHeight="15" x14ac:dyDescent="0.25"/>
  <cols>
    <col min="2" max="2" width="32" customWidth="1"/>
    <col min="5" max="5" width="20" customWidth="1"/>
    <col min="9" max="9" width="9.140625" style="3"/>
  </cols>
  <sheetData>
    <row r="1" spans="1:9" x14ac:dyDescent="0.25">
      <c r="B1" s="1" t="s">
        <v>8</v>
      </c>
      <c r="C1" s="1" t="s">
        <v>40</v>
      </c>
      <c r="D1" s="1"/>
      <c r="E1" s="1"/>
      <c r="F1" s="1" t="s">
        <v>48</v>
      </c>
      <c r="H1" t="s">
        <v>66</v>
      </c>
      <c r="I1" s="3" t="s">
        <v>67</v>
      </c>
    </row>
    <row r="2" spans="1:9" x14ac:dyDescent="0.25">
      <c r="A2" s="1" t="s">
        <v>70</v>
      </c>
      <c r="B2">
        <f>Sheet1!E14</f>
        <v>12947885224.466633</v>
      </c>
      <c r="F2">
        <f>B2/1000000</f>
        <v>12947.885224466632</v>
      </c>
      <c r="H2">
        <f>F2-F$10</f>
        <v>1526.7023265631869</v>
      </c>
      <c r="I2" s="3">
        <f>F2/F$10-1</f>
        <v>0.13367287260966987</v>
      </c>
    </row>
    <row r="3" spans="1:9" x14ac:dyDescent="0.25">
      <c r="A3" s="1" t="s">
        <v>71</v>
      </c>
      <c r="B3">
        <f>Sheet1!F14</f>
        <v>10108710006.547342</v>
      </c>
      <c r="F3">
        <f t="shared" ref="F3:F10" si="0">B3/1000000</f>
        <v>10108.710006547342</v>
      </c>
      <c r="G3" s="2"/>
      <c r="H3">
        <f t="shared" ref="H3:H10" si="1">F3-F$10</f>
        <v>-1312.472891356103</v>
      </c>
      <c r="I3" s="3">
        <f t="shared" ref="I3:I10" si="2">F3/F$10-1</f>
        <v>-0.11491567056482654</v>
      </c>
    </row>
    <row r="4" spans="1:9" x14ac:dyDescent="0.25">
      <c r="A4" s="1" t="s">
        <v>76</v>
      </c>
      <c r="B4">
        <f>Sheet1!G14</f>
        <v>11221242240.741102</v>
      </c>
      <c r="F4">
        <f t="shared" si="0"/>
        <v>11221.242240741101</v>
      </c>
      <c r="G4" s="2"/>
      <c r="H4">
        <f t="shared" si="1"/>
        <v>-199.940657162344</v>
      </c>
      <c r="I4" s="3">
        <f t="shared" si="2"/>
        <v>-1.7506125149177598E-2</v>
      </c>
    </row>
    <row r="5" spans="1:9" x14ac:dyDescent="0.25">
      <c r="A5" s="1" t="s">
        <v>77</v>
      </c>
      <c r="B5">
        <f>Sheet1!H14</f>
        <v>11840180069.96195</v>
      </c>
      <c r="F5">
        <f t="shared" si="0"/>
        <v>11840.180069961951</v>
      </c>
      <c r="G5" s="2"/>
      <c r="H5">
        <f t="shared" si="1"/>
        <v>418.99717205850538</v>
      </c>
      <c r="I5" s="3">
        <f t="shared" si="2"/>
        <v>3.668596990381956E-2</v>
      </c>
    </row>
    <row r="6" spans="1:9" x14ac:dyDescent="0.25">
      <c r="A6" s="1" t="s">
        <v>72</v>
      </c>
      <c r="B6">
        <f>Sheet1!I14</f>
        <v>11618646226.358887</v>
      </c>
      <c r="F6">
        <f t="shared" si="0"/>
        <v>11618.646226358887</v>
      </c>
      <c r="G6" s="2"/>
      <c r="H6">
        <f t="shared" si="1"/>
        <v>197.46332845544202</v>
      </c>
      <c r="I6" s="3">
        <f t="shared" si="2"/>
        <v>1.7289218658050665E-2</v>
      </c>
    </row>
    <row r="7" spans="1:9" x14ac:dyDescent="0.25">
      <c r="A7" s="1" t="s">
        <v>73</v>
      </c>
      <c r="B7">
        <f>Sheet1!J14</f>
        <v>11216931715.172144</v>
      </c>
      <c r="F7">
        <f t="shared" si="0"/>
        <v>11216.931715172144</v>
      </c>
      <c r="G7" s="2"/>
      <c r="H7">
        <f t="shared" si="1"/>
        <v>-204.25118273130101</v>
      </c>
      <c r="I7" s="3">
        <f t="shared" si="2"/>
        <v>-1.7883540133902809E-2</v>
      </c>
    </row>
    <row r="8" spans="1:9" x14ac:dyDescent="0.25">
      <c r="A8" s="1" t="s">
        <v>74</v>
      </c>
      <c r="B8">
        <f>Sheet1!K14</f>
        <v>11588334920.886236</v>
      </c>
      <c r="F8">
        <f t="shared" si="0"/>
        <v>11588.334920886236</v>
      </c>
      <c r="G8" s="2"/>
      <c r="H8">
        <f t="shared" si="1"/>
        <v>167.1520229827911</v>
      </c>
      <c r="I8" s="3">
        <f t="shared" si="2"/>
        <v>1.463526365675083E-2</v>
      </c>
    </row>
    <row r="9" spans="1:9" x14ac:dyDescent="0.25">
      <c r="A9" s="1" t="s">
        <v>75</v>
      </c>
      <c r="B9">
        <f>Sheet1!L14</f>
        <v>11280214540.071985</v>
      </c>
      <c r="F9">
        <f t="shared" si="0"/>
        <v>11280.214540071986</v>
      </c>
      <c r="G9" s="2"/>
      <c r="H9">
        <f t="shared" si="1"/>
        <v>-140.9683578314598</v>
      </c>
      <c r="I9" s="3">
        <f t="shared" si="2"/>
        <v>-1.2342710828782577E-2</v>
      </c>
    </row>
    <row r="10" spans="1:9" x14ac:dyDescent="0.25">
      <c r="A10" s="4">
        <v>0.7</v>
      </c>
      <c r="B10">
        <f>Sheet1!M14</f>
        <v>11421182897.903446</v>
      </c>
      <c r="F10">
        <f t="shared" si="0"/>
        <v>11421.182897903445</v>
      </c>
      <c r="G10" s="2"/>
      <c r="H10">
        <f t="shared" si="1"/>
        <v>0</v>
      </c>
      <c r="I10" s="3">
        <f t="shared" si="2"/>
        <v>0</v>
      </c>
    </row>
    <row r="11" spans="1:9" x14ac:dyDescent="0.25">
      <c r="A1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3" sqref="H23"/>
    </sheetView>
  </sheetViews>
  <sheetFormatPr defaultRowHeight="15" x14ac:dyDescent="0.25"/>
  <sheetData>
    <row r="1" spans="1:11" x14ac:dyDescent="0.25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/>
    </row>
    <row r="2" spans="1:11" x14ac:dyDescent="0.25">
      <c r="A2" s="1" t="str">
        <f>Sheet1!D13</f>
        <v>total</v>
      </c>
      <c r="B2" s="1">
        <f>Sheet1!E13</f>
        <v>102.55228179966207</v>
      </c>
      <c r="C2" s="1">
        <f>Sheet1!F13</f>
        <v>130.41967035437906</v>
      </c>
      <c r="D2" s="1">
        <f>Sheet1!G13</f>
        <v>128.36461546122686</v>
      </c>
      <c r="E2" s="1">
        <f>Sheet1!H13</f>
        <v>112.75449067574435</v>
      </c>
      <c r="F2" s="1">
        <f>Sheet1!I13</f>
        <v>139.52348876935295</v>
      </c>
      <c r="G2" s="1">
        <f>Sheet1!J13</f>
        <v>111.61838073433428</v>
      </c>
      <c r="H2" s="1">
        <f>Sheet1!K13</f>
        <v>127.53247480190478</v>
      </c>
      <c r="I2" s="1">
        <f>Sheet1!L13</f>
        <v>141.03759625733124</v>
      </c>
      <c r="J2" s="1">
        <f>Sheet1!M13</f>
        <v>131.59129686056377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40"/>
  <sheetViews>
    <sheetView topLeftCell="A4" workbookViewId="0">
      <selection activeCell="G41" sqref="G41"/>
    </sheetView>
  </sheetViews>
  <sheetFormatPr defaultRowHeight="15" x14ac:dyDescent="0.25"/>
  <sheetData>
    <row r="5" spans="2:7" x14ac:dyDescent="0.25"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</row>
    <row r="6" spans="2:7" x14ac:dyDescent="0.25">
      <c r="B6">
        <v>1</v>
      </c>
      <c r="C6">
        <v>10</v>
      </c>
      <c r="D6">
        <v>20</v>
      </c>
      <c r="E6">
        <v>20</v>
      </c>
      <c r="F6">
        <v>25</v>
      </c>
      <c r="G6">
        <v>25</v>
      </c>
    </row>
    <row r="7" spans="2:7" x14ac:dyDescent="0.25">
      <c r="B7">
        <v>2</v>
      </c>
      <c r="C7">
        <v>30</v>
      </c>
      <c r="D7">
        <v>10</v>
      </c>
      <c r="E7">
        <v>30</v>
      </c>
      <c r="F7">
        <v>30</v>
      </c>
      <c r="G7">
        <v>0</v>
      </c>
    </row>
    <row r="8" spans="2:7" x14ac:dyDescent="0.25">
      <c r="B8">
        <v>3</v>
      </c>
      <c r="C8">
        <v>0</v>
      </c>
      <c r="D8">
        <v>40</v>
      </c>
      <c r="E8">
        <v>10</v>
      </c>
      <c r="F8">
        <v>0</v>
      </c>
      <c r="G8">
        <v>50</v>
      </c>
    </row>
    <row r="9" spans="2:7" x14ac:dyDescent="0.25">
      <c r="B9">
        <v>4</v>
      </c>
      <c r="C9">
        <v>0</v>
      </c>
      <c r="D9">
        <v>0</v>
      </c>
      <c r="E9">
        <v>60</v>
      </c>
      <c r="F9">
        <v>20</v>
      </c>
      <c r="G9">
        <v>20</v>
      </c>
    </row>
    <row r="12" spans="2:7" x14ac:dyDescent="0.25">
      <c r="B12" t="s">
        <v>9</v>
      </c>
      <c r="C12" t="s">
        <v>19</v>
      </c>
      <c r="D12" t="s">
        <v>15</v>
      </c>
      <c r="E12" t="s">
        <v>16</v>
      </c>
      <c r="F12" t="s">
        <v>17</v>
      </c>
      <c r="G12" t="s">
        <v>18</v>
      </c>
    </row>
    <row r="13" spans="2:7" x14ac:dyDescent="0.25">
      <c r="B13" t="s">
        <v>20</v>
      </c>
      <c r="C13">
        <v>2</v>
      </c>
      <c r="D13">
        <v>4</v>
      </c>
      <c r="E13">
        <v>2</v>
      </c>
      <c r="F13">
        <v>0</v>
      </c>
      <c r="G13">
        <v>4</v>
      </c>
    </row>
    <row r="14" spans="2:7" x14ac:dyDescent="0.25">
      <c r="B14" t="s">
        <v>21</v>
      </c>
      <c r="C14">
        <v>2</v>
      </c>
      <c r="D14">
        <v>3</v>
      </c>
      <c r="E14">
        <v>1</v>
      </c>
      <c r="F14">
        <v>0</v>
      </c>
      <c r="G14">
        <v>1</v>
      </c>
    </row>
    <row r="15" spans="2:7" x14ac:dyDescent="0.25">
      <c r="B15" t="s">
        <v>22</v>
      </c>
      <c r="C15">
        <v>5</v>
      </c>
      <c r="D15">
        <v>3</v>
      </c>
      <c r="E15">
        <v>0</v>
      </c>
      <c r="F15">
        <v>3</v>
      </c>
      <c r="G15">
        <v>2</v>
      </c>
    </row>
    <row r="16" spans="2:7" x14ac:dyDescent="0.25">
      <c r="B16" t="s">
        <v>23</v>
      </c>
      <c r="C16">
        <v>4</v>
      </c>
      <c r="D16">
        <v>5</v>
      </c>
      <c r="E16">
        <v>3</v>
      </c>
      <c r="F16">
        <v>2</v>
      </c>
      <c r="G16">
        <v>1</v>
      </c>
    </row>
    <row r="17" spans="2:12" x14ac:dyDescent="0.25">
      <c r="B17" t="s">
        <v>24</v>
      </c>
      <c r="C17">
        <v>5.5</v>
      </c>
      <c r="D17">
        <v>4.5</v>
      </c>
      <c r="E17">
        <v>2</v>
      </c>
      <c r="F17">
        <v>3.5</v>
      </c>
      <c r="G17">
        <v>4</v>
      </c>
    </row>
    <row r="18" spans="2:12" x14ac:dyDescent="0.25">
      <c r="B18" t="s">
        <v>25</v>
      </c>
      <c r="C18">
        <v>6.4</v>
      </c>
      <c r="D18">
        <v>4.8</v>
      </c>
      <c r="E18">
        <v>2.2000000000000002</v>
      </c>
      <c r="F18">
        <v>4.4000000000000004</v>
      </c>
      <c r="G18">
        <v>1</v>
      </c>
    </row>
    <row r="19" spans="2:12" x14ac:dyDescent="0.25">
      <c r="B19" t="s">
        <v>26</v>
      </c>
      <c r="C19">
        <v>7.3</v>
      </c>
      <c r="D19">
        <v>5.0999999999999996</v>
      </c>
      <c r="E19">
        <v>2.4</v>
      </c>
      <c r="F19">
        <v>5.3</v>
      </c>
      <c r="G19">
        <v>2</v>
      </c>
    </row>
    <row r="20" spans="2:12" x14ac:dyDescent="0.25">
      <c r="B20" t="s">
        <v>27</v>
      </c>
      <c r="C20">
        <v>8.1999999999999993</v>
      </c>
      <c r="D20">
        <v>5.4</v>
      </c>
      <c r="E20">
        <v>2.6</v>
      </c>
      <c r="F20">
        <v>6.2</v>
      </c>
      <c r="G20">
        <v>1</v>
      </c>
    </row>
    <row r="21" spans="2:12" x14ac:dyDescent="0.25">
      <c r="B21" t="s">
        <v>28</v>
      </c>
      <c r="C21">
        <v>9.1</v>
      </c>
      <c r="D21">
        <v>5.7</v>
      </c>
      <c r="E21">
        <v>2.8</v>
      </c>
      <c r="F21">
        <v>7.1</v>
      </c>
      <c r="G21">
        <v>2</v>
      </c>
    </row>
    <row r="22" spans="2:12" x14ac:dyDescent="0.25">
      <c r="B22" t="s">
        <v>29</v>
      </c>
      <c r="C22">
        <v>10</v>
      </c>
      <c r="D22">
        <v>6</v>
      </c>
      <c r="E22">
        <v>3</v>
      </c>
      <c r="F22">
        <v>8</v>
      </c>
      <c r="G22">
        <v>3</v>
      </c>
    </row>
    <row r="32" spans="2:12" x14ac:dyDescent="0.25">
      <c r="L32">
        <f>1100000*0.9</f>
        <v>990000</v>
      </c>
    </row>
    <row r="35" spans="12:18" x14ac:dyDescent="0.25">
      <c r="N35" t="s">
        <v>1</v>
      </c>
      <c r="R35" t="s">
        <v>1</v>
      </c>
    </row>
    <row r="36" spans="12:18" x14ac:dyDescent="0.25">
      <c r="L36" t="s">
        <v>2</v>
      </c>
      <c r="M36">
        <v>2403</v>
      </c>
      <c r="N36">
        <v>90785</v>
      </c>
      <c r="P36" t="s">
        <v>2</v>
      </c>
      <c r="Q36">
        <v>2403</v>
      </c>
      <c r="R36">
        <v>85676</v>
      </c>
    </row>
    <row r="37" spans="12:18" x14ac:dyDescent="0.25">
      <c r="L37" t="s">
        <v>4</v>
      </c>
      <c r="M37">
        <v>765</v>
      </c>
      <c r="N37">
        <v>305524</v>
      </c>
      <c r="P37" t="s">
        <v>4</v>
      </c>
      <c r="Q37">
        <v>765</v>
      </c>
      <c r="R37">
        <v>343787</v>
      </c>
    </row>
    <row r="38" spans="12:18" x14ac:dyDescent="0.25">
      <c r="L38" t="s">
        <v>4</v>
      </c>
      <c r="M38">
        <v>1495</v>
      </c>
      <c r="N38">
        <v>344467</v>
      </c>
      <c r="P38" t="s">
        <v>4</v>
      </c>
      <c r="Q38">
        <v>1885</v>
      </c>
      <c r="R38">
        <v>340537</v>
      </c>
    </row>
    <row r="39" spans="12:18" x14ac:dyDescent="0.25">
      <c r="L39" t="s">
        <v>4</v>
      </c>
      <c r="M39">
        <v>1981</v>
      </c>
      <c r="N39">
        <v>249225</v>
      </c>
      <c r="R39">
        <f>SUM(R36:R38)</f>
        <v>770000</v>
      </c>
    </row>
    <row r="40" spans="12:18" x14ac:dyDescent="0.25">
      <c r="N40">
        <f>SUM(N36:N39)</f>
        <v>990001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Sheet1</vt:lpstr>
      <vt:lpstr>production</vt:lpstr>
      <vt:lpstr>objective</vt:lpstr>
      <vt:lpstr>ave distance</vt:lpstr>
      <vt:lpstr>example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Nordin</dc:creator>
  <cp:lastModifiedBy>Ida Nordin</cp:lastModifiedBy>
  <dcterms:created xsi:type="dcterms:W3CDTF">2020-06-10T13:38:14Z</dcterms:created>
  <dcterms:modified xsi:type="dcterms:W3CDTF">2021-06-02T13:23:36Z</dcterms:modified>
</cp:coreProperties>
</file>